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30" windowHeight="10650"/>
  </bookViews>
  <sheets>
    <sheet name="MTHLY BURN CHART" sheetId="8" r:id="rId1"/>
    <sheet name="MTHLY CHART" sheetId="3" r:id="rId2"/>
    <sheet name="Chart2" sheetId="9" r:id="rId3"/>
    <sheet name="MONTHLY DATA" sheetId="1" r:id="rId4"/>
    <sheet name="FED MODEL FACTORS" sheetId="6" r:id="rId5"/>
    <sheet name="QRTLY DATA" sheetId="4" r:id="rId6"/>
    <sheet name="QRTLY CHART" sheetId="5" r:id="rId7"/>
    <sheet name="FACTORS DECILE" sheetId="7" r:id="rId8"/>
    <sheet name="Sheet1" sheetId="2" r:id="rId9"/>
  </sheets>
  <calcPr calcId="145621"/>
</workbook>
</file>

<file path=xl/calcChain.xml><?xml version="1.0" encoding="utf-8"?>
<calcChain xmlns="http://schemas.openxmlformats.org/spreadsheetml/2006/main">
  <c r="AN532" i="1" l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531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39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532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627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G63" i="7" l="1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H62" i="7"/>
  <c r="G62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50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62" i="7"/>
  <c r="I3" i="7"/>
  <c r="J3" i="7"/>
  <c r="K3" i="7"/>
  <c r="L3" i="7"/>
  <c r="M3" i="7"/>
  <c r="N3" i="7"/>
  <c r="Q3" i="7"/>
  <c r="R3" i="7"/>
  <c r="S3" i="7"/>
  <c r="U3" i="7"/>
  <c r="V3" i="7"/>
  <c r="X3" i="7"/>
  <c r="Y3" i="7"/>
  <c r="Z3" i="7"/>
  <c r="AA3" i="7"/>
  <c r="AC3" i="7"/>
  <c r="AD3" i="7"/>
  <c r="AE3" i="7"/>
  <c r="AF3" i="7"/>
  <c r="AG3" i="7"/>
  <c r="AI3" i="7"/>
  <c r="AJ3" i="7"/>
  <c r="AK3" i="7"/>
  <c r="AL3" i="7"/>
  <c r="AM3" i="7"/>
  <c r="AN3" i="7"/>
  <c r="AO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I4" i="7"/>
  <c r="J4" i="7"/>
  <c r="K4" i="7"/>
  <c r="L4" i="7"/>
  <c r="M4" i="7"/>
  <c r="N4" i="7"/>
  <c r="Q4" i="7"/>
  <c r="R4" i="7"/>
  <c r="S4" i="7"/>
  <c r="U4" i="7"/>
  <c r="V4" i="7"/>
  <c r="X4" i="7"/>
  <c r="Y4" i="7"/>
  <c r="Z4" i="7"/>
  <c r="AA4" i="7"/>
  <c r="AC4" i="7"/>
  <c r="AD4" i="7"/>
  <c r="AE4" i="7"/>
  <c r="AF4" i="7"/>
  <c r="AG4" i="7"/>
  <c r="AI4" i="7"/>
  <c r="AJ4" i="7"/>
  <c r="AK4" i="7"/>
  <c r="AL4" i="7"/>
  <c r="AM4" i="7"/>
  <c r="AN4" i="7"/>
  <c r="AO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I5" i="7"/>
  <c r="J5" i="7"/>
  <c r="K5" i="7"/>
  <c r="L5" i="7"/>
  <c r="M5" i="7"/>
  <c r="N5" i="7"/>
  <c r="Q5" i="7"/>
  <c r="R5" i="7"/>
  <c r="S5" i="7"/>
  <c r="U5" i="7"/>
  <c r="V5" i="7"/>
  <c r="X5" i="7"/>
  <c r="Y5" i="7"/>
  <c r="Z5" i="7"/>
  <c r="AA5" i="7"/>
  <c r="AC5" i="7"/>
  <c r="AD5" i="7"/>
  <c r="AE5" i="7"/>
  <c r="AF5" i="7"/>
  <c r="AG5" i="7"/>
  <c r="AI5" i="7"/>
  <c r="AJ5" i="7"/>
  <c r="AK5" i="7"/>
  <c r="AL5" i="7"/>
  <c r="AM5" i="7"/>
  <c r="AN5" i="7"/>
  <c r="AO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I6" i="7"/>
  <c r="J6" i="7"/>
  <c r="K6" i="7"/>
  <c r="L6" i="7"/>
  <c r="M6" i="7"/>
  <c r="N6" i="7"/>
  <c r="Q6" i="7"/>
  <c r="R6" i="7"/>
  <c r="S6" i="7"/>
  <c r="U6" i="7"/>
  <c r="V6" i="7"/>
  <c r="X6" i="7"/>
  <c r="Y6" i="7"/>
  <c r="Z6" i="7"/>
  <c r="AA6" i="7"/>
  <c r="AC6" i="7"/>
  <c r="AD6" i="7"/>
  <c r="AE6" i="7"/>
  <c r="AF6" i="7"/>
  <c r="AG6" i="7"/>
  <c r="AI6" i="7"/>
  <c r="AJ6" i="7"/>
  <c r="AK6" i="7"/>
  <c r="AL6" i="7"/>
  <c r="AM6" i="7"/>
  <c r="AN6" i="7"/>
  <c r="AO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I7" i="7"/>
  <c r="J7" i="7"/>
  <c r="K7" i="7"/>
  <c r="L7" i="7"/>
  <c r="M7" i="7"/>
  <c r="N7" i="7"/>
  <c r="Q7" i="7"/>
  <c r="R7" i="7"/>
  <c r="S7" i="7"/>
  <c r="U7" i="7"/>
  <c r="V7" i="7"/>
  <c r="X7" i="7"/>
  <c r="Y7" i="7"/>
  <c r="Z7" i="7"/>
  <c r="AA7" i="7"/>
  <c r="AC7" i="7"/>
  <c r="AD7" i="7"/>
  <c r="AE7" i="7"/>
  <c r="AF7" i="7"/>
  <c r="AG7" i="7"/>
  <c r="AI7" i="7"/>
  <c r="AJ7" i="7"/>
  <c r="AK7" i="7"/>
  <c r="AL7" i="7"/>
  <c r="AM7" i="7"/>
  <c r="AN7" i="7"/>
  <c r="AO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I8" i="7"/>
  <c r="J8" i="7"/>
  <c r="K8" i="7"/>
  <c r="L8" i="7"/>
  <c r="M8" i="7"/>
  <c r="N8" i="7"/>
  <c r="Q8" i="7"/>
  <c r="R8" i="7"/>
  <c r="S8" i="7"/>
  <c r="U8" i="7"/>
  <c r="V8" i="7"/>
  <c r="X8" i="7"/>
  <c r="Y8" i="7"/>
  <c r="Z8" i="7"/>
  <c r="AA8" i="7"/>
  <c r="AC8" i="7"/>
  <c r="AD8" i="7"/>
  <c r="AE8" i="7"/>
  <c r="AF8" i="7"/>
  <c r="AG8" i="7"/>
  <c r="AI8" i="7"/>
  <c r="AJ8" i="7"/>
  <c r="AK8" i="7"/>
  <c r="AL8" i="7"/>
  <c r="AM8" i="7"/>
  <c r="AN8" i="7"/>
  <c r="AO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I9" i="7"/>
  <c r="J9" i="7"/>
  <c r="K9" i="7"/>
  <c r="L9" i="7"/>
  <c r="M9" i="7"/>
  <c r="N9" i="7"/>
  <c r="Q9" i="7"/>
  <c r="R9" i="7"/>
  <c r="S9" i="7"/>
  <c r="U9" i="7"/>
  <c r="V9" i="7"/>
  <c r="X9" i="7"/>
  <c r="Y9" i="7"/>
  <c r="Z9" i="7"/>
  <c r="AA9" i="7"/>
  <c r="AC9" i="7"/>
  <c r="AD9" i="7"/>
  <c r="AE9" i="7"/>
  <c r="AF9" i="7"/>
  <c r="AG9" i="7"/>
  <c r="AI9" i="7"/>
  <c r="AJ9" i="7"/>
  <c r="AK9" i="7"/>
  <c r="AL9" i="7"/>
  <c r="AM9" i="7"/>
  <c r="AN9" i="7"/>
  <c r="AO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I10" i="7"/>
  <c r="J10" i="7"/>
  <c r="K10" i="7"/>
  <c r="L10" i="7"/>
  <c r="M10" i="7"/>
  <c r="N10" i="7"/>
  <c r="Q10" i="7"/>
  <c r="R10" i="7"/>
  <c r="S10" i="7"/>
  <c r="U10" i="7"/>
  <c r="V10" i="7"/>
  <c r="X10" i="7"/>
  <c r="Y10" i="7"/>
  <c r="Z10" i="7"/>
  <c r="AA10" i="7"/>
  <c r="AC10" i="7"/>
  <c r="AD10" i="7"/>
  <c r="AE10" i="7"/>
  <c r="AF10" i="7"/>
  <c r="AG10" i="7"/>
  <c r="AI10" i="7"/>
  <c r="AJ10" i="7"/>
  <c r="AK10" i="7"/>
  <c r="AL10" i="7"/>
  <c r="AM10" i="7"/>
  <c r="AN10" i="7"/>
  <c r="AO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I11" i="7"/>
  <c r="J11" i="7"/>
  <c r="K11" i="7"/>
  <c r="L11" i="7"/>
  <c r="M11" i="7"/>
  <c r="N11" i="7"/>
  <c r="Q11" i="7"/>
  <c r="R11" i="7"/>
  <c r="S11" i="7"/>
  <c r="U11" i="7"/>
  <c r="V11" i="7"/>
  <c r="X11" i="7"/>
  <c r="Y11" i="7"/>
  <c r="Z11" i="7"/>
  <c r="AA11" i="7"/>
  <c r="AC11" i="7"/>
  <c r="AD11" i="7"/>
  <c r="AE11" i="7"/>
  <c r="AF11" i="7"/>
  <c r="AG11" i="7"/>
  <c r="AI11" i="7"/>
  <c r="AJ11" i="7"/>
  <c r="AK11" i="7"/>
  <c r="AL11" i="7"/>
  <c r="AM11" i="7"/>
  <c r="AN11" i="7"/>
  <c r="AO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I12" i="7"/>
  <c r="J12" i="7"/>
  <c r="K12" i="7"/>
  <c r="L12" i="7"/>
  <c r="M12" i="7"/>
  <c r="N12" i="7"/>
  <c r="Q12" i="7"/>
  <c r="R12" i="7"/>
  <c r="S12" i="7"/>
  <c r="U12" i="7"/>
  <c r="V12" i="7"/>
  <c r="X12" i="7"/>
  <c r="Y12" i="7"/>
  <c r="Z12" i="7"/>
  <c r="AA12" i="7"/>
  <c r="AC12" i="7"/>
  <c r="AD12" i="7"/>
  <c r="AE12" i="7"/>
  <c r="AF12" i="7"/>
  <c r="AG12" i="7"/>
  <c r="AI12" i="7"/>
  <c r="AJ12" i="7"/>
  <c r="AK12" i="7"/>
  <c r="AL12" i="7"/>
  <c r="AM12" i="7"/>
  <c r="AN12" i="7"/>
  <c r="AO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I13" i="7"/>
  <c r="J13" i="7"/>
  <c r="K13" i="7"/>
  <c r="L13" i="7"/>
  <c r="M13" i="7"/>
  <c r="N13" i="7"/>
  <c r="Q13" i="7"/>
  <c r="R13" i="7"/>
  <c r="S13" i="7"/>
  <c r="U13" i="7"/>
  <c r="V13" i="7"/>
  <c r="X13" i="7"/>
  <c r="Y13" i="7"/>
  <c r="Z13" i="7"/>
  <c r="AA13" i="7"/>
  <c r="AC13" i="7"/>
  <c r="AD13" i="7"/>
  <c r="AE13" i="7"/>
  <c r="AF13" i="7"/>
  <c r="AG13" i="7"/>
  <c r="AI13" i="7"/>
  <c r="AJ13" i="7"/>
  <c r="AK13" i="7"/>
  <c r="AL13" i="7"/>
  <c r="AM13" i="7"/>
  <c r="AN13" i="7"/>
  <c r="AO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I14" i="7"/>
  <c r="J14" i="7"/>
  <c r="K14" i="7"/>
  <c r="L14" i="7"/>
  <c r="M14" i="7"/>
  <c r="N14" i="7"/>
  <c r="Q14" i="7"/>
  <c r="R14" i="7"/>
  <c r="S14" i="7"/>
  <c r="U14" i="7"/>
  <c r="V14" i="7"/>
  <c r="X14" i="7"/>
  <c r="Y14" i="7"/>
  <c r="Z14" i="7"/>
  <c r="AA14" i="7"/>
  <c r="AC14" i="7"/>
  <c r="AD14" i="7"/>
  <c r="AE14" i="7"/>
  <c r="AF14" i="7"/>
  <c r="AG14" i="7"/>
  <c r="AI14" i="7"/>
  <c r="AJ14" i="7"/>
  <c r="AK14" i="7"/>
  <c r="AL14" i="7"/>
  <c r="AM14" i="7"/>
  <c r="AN14" i="7"/>
  <c r="AO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I15" i="7"/>
  <c r="J15" i="7"/>
  <c r="K15" i="7"/>
  <c r="L15" i="7"/>
  <c r="M15" i="7"/>
  <c r="N15" i="7"/>
  <c r="Q15" i="7"/>
  <c r="R15" i="7"/>
  <c r="S15" i="7"/>
  <c r="U15" i="7"/>
  <c r="V15" i="7"/>
  <c r="X15" i="7"/>
  <c r="Y15" i="7"/>
  <c r="Z15" i="7"/>
  <c r="AA15" i="7"/>
  <c r="AC15" i="7"/>
  <c r="AD15" i="7"/>
  <c r="AE15" i="7"/>
  <c r="AF15" i="7"/>
  <c r="AG15" i="7"/>
  <c r="AI15" i="7"/>
  <c r="AJ15" i="7"/>
  <c r="AK15" i="7"/>
  <c r="AL15" i="7"/>
  <c r="AM15" i="7"/>
  <c r="AN15" i="7"/>
  <c r="AO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I16" i="7"/>
  <c r="J16" i="7"/>
  <c r="K16" i="7"/>
  <c r="L16" i="7"/>
  <c r="M16" i="7"/>
  <c r="N16" i="7"/>
  <c r="Q16" i="7"/>
  <c r="R16" i="7"/>
  <c r="S16" i="7"/>
  <c r="U16" i="7"/>
  <c r="V16" i="7"/>
  <c r="X16" i="7"/>
  <c r="Y16" i="7"/>
  <c r="Z16" i="7"/>
  <c r="AA16" i="7"/>
  <c r="AC16" i="7"/>
  <c r="AD16" i="7"/>
  <c r="AE16" i="7"/>
  <c r="AF16" i="7"/>
  <c r="AG16" i="7"/>
  <c r="AI16" i="7"/>
  <c r="AJ16" i="7"/>
  <c r="AK16" i="7"/>
  <c r="AL16" i="7"/>
  <c r="AM16" i="7"/>
  <c r="AN16" i="7"/>
  <c r="AO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I17" i="7"/>
  <c r="J17" i="7"/>
  <c r="K17" i="7"/>
  <c r="L17" i="7"/>
  <c r="M17" i="7"/>
  <c r="N17" i="7"/>
  <c r="Q17" i="7"/>
  <c r="R17" i="7"/>
  <c r="S17" i="7"/>
  <c r="U17" i="7"/>
  <c r="V17" i="7"/>
  <c r="X17" i="7"/>
  <c r="Y17" i="7"/>
  <c r="Z17" i="7"/>
  <c r="AA17" i="7"/>
  <c r="AC17" i="7"/>
  <c r="AD17" i="7"/>
  <c r="AE17" i="7"/>
  <c r="AF17" i="7"/>
  <c r="AG17" i="7"/>
  <c r="AI17" i="7"/>
  <c r="AJ17" i="7"/>
  <c r="AK17" i="7"/>
  <c r="AL17" i="7"/>
  <c r="AM17" i="7"/>
  <c r="AN17" i="7"/>
  <c r="AO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I18" i="7"/>
  <c r="J18" i="7"/>
  <c r="K18" i="7"/>
  <c r="L18" i="7"/>
  <c r="M18" i="7"/>
  <c r="N18" i="7"/>
  <c r="Q18" i="7"/>
  <c r="R18" i="7"/>
  <c r="S18" i="7"/>
  <c r="U18" i="7"/>
  <c r="V18" i="7"/>
  <c r="X18" i="7"/>
  <c r="Y18" i="7"/>
  <c r="Z18" i="7"/>
  <c r="AA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I19" i="7"/>
  <c r="J19" i="7"/>
  <c r="K19" i="7"/>
  <c r="L19" i="7"/>
  <c r="M19" i="7"/>
  <c r="N19" i="7"/>
  <c r="Q19" i="7"/>
  <c r="R19" i="7"/>
  <c r="S19" i="7"/>
  <c r="U19" i="7"/>
  <c r="V19" i="7"/>
  <c r="X19" i="7"/>
  <c r="Y19" i="7"/>
  <c r="Z19" i="7"/>
  <c r="AA19" i="7"/>
  <c r="AC19" i="7"/>
  <c r="AD19" i="7"/>
  <c r="AE19" i="7"/>
  <c r="AF19" i="7"/>
  <c r="AG19" i="7"/>
  <c r="AI19" i="7"/>
  <c r="AJ19" i="7"/>
  <c r="AK19" i="7"/>
  <c r="AL19" i="7"/>
  <c r="AM19" i="7"/>
  <c r="AN19" i="7"/>
  <c r="AO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I20" i="7"/>
  <c r="J20" i="7"/>
  <c r="K20" i="7"/>
  <c r="L20" i="7"/>
  <c r="M20" i="7"/>
  <c r="N20" i="7"/>
  <c r="Q20" i="7"/>
  <c r="R20" i="7"/>
  <c r="S20" i="7"/>
  <c r="U20" i="7"/>
  <c r="V20" i="7"/>
  <c r="X20" i="7"/>
  <c r="Y20" i="7"/>
  <c r="Z20" i="7"/>
  <c r="AA20" i="7"/>
  <c r="AC20" i="7"/>
  <c r="AD20" i="7"/>
  <c r="AE20" i="7"/>
  <c r="AF20" i="7"/>
  <c r="AG20" i="7"/>
  <c r="AI20" i="7"/>
  <c r="AJ20" i="7"/>
  <c r="AK20" i="7"/>
  <c r="AL20" i="7"/>
  <c r="AM20" i="7"/>
  <c r="AN20" i="7"/>
  <c r="AO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I21" i="7"/>
  <c r="J21" i="7"/>
  <c r="K21" i="7"/>
  <c r="L21" i="7"/>
  <c r="M21" i="7"/>
  <c r="N21" i="7"/>
  <c r="Q21" i="7"/>
  <c r="R21" i="7"/>
  <c r="S21" i="7"/>
  <c r="U21" i="7"/>
  <c r="V21" i="7"/>
  <c r="X21" i="7"/>
  <c r="Y21" i="7"/>
  <c r="Z21" i="7"/>
  <c r="AA21" i="7"/>
  <c r="AC21" i="7"/>
  <c r="AD21" i="7"/>
  <c r="AE21" i="7"/>
  <c r="AF21" i="7"/>
  <c r="AG21" i="7"/>
  <c r="AI21" i="7"/>
  <c r="AJ21" i="7"/>
  <c r="AK21" i="7"/>
  <c r="AL21" i="7"/>
  <c r="AM21" i="7"/>
  <c r="AN21" i="7"/>
  <c r="AO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I22" i="7"/>
  <c r="J22" i="7"/>
  <c r="K22" i="7"/>
  <c r="L22" i="7"/>
  <c r="M22" i="7"/>
  <c r="N22" i="7"/>
  <c r="Q22" i="7"/>
  <c r="R22" i="7"/>
  <c r="S22" i="7"/>
  <c r="U22" i="7"/>
  <c r="V22" i="7"/>
  <c r="X22" i="7"/>
  <c r="Y22" i="7"/>
  <c r="Z22" i="7"/>
  <c r="AA22" i="7"/>
  <c r="AC22" i="7"/>
  <c r="AD22" i="7"/>
  <c r="AE22" i="7"/>
  <c r="AF22" i="7"/>
  <c r="AG22" i="7"/>
  <c r="AI22" i="7"/>
  <c r="AJ22" i="7"/>
  <c r="AK22" i="7"/>
  <c r="AL22" i="7"/>
  <c r="AM22" i="7"/>
  <c r="AN22" i="7"/>
  <c r="AO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I23" i="7"/>
  <c r="J23" i="7"/>
  <c r="K23" i="7"/>
  <c r="L23" i="7"/>
  <c r="M23" i="7"/>
  <c r="N23" i="7"/>
  <c r="Q23" i="7"/>
  <c r="R23" i="7"/>
  <c r="S23" i="7"/>
  <c r="U23" i="7"/>
  <c r="V23" i="7"/>
  <c r="X23" i="7"/>
  <c r="Y23" i="7"/>
  <c r="Z23" i="7"/>
  <c r="AA23" i="7"/>
  <c r="AC23" i="7"/>
  <c r="AD23" i="7"/>
  <c r="AE23" i="7"/>
  <c r="AF23" i="7"/>
  <c r="AG23" i="7"/>
  <c r="AI23" i="7"/>
  <c r="AJ23" i="7"/>
  <c r="AK23" i="7"/>
  <c r="AL23" i="7"/>
  <c r="AM23" i="7"/>
  <c r="AN23" i="7"/>
  <c r="AO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I24" i="7"/>
  <c r="J24" i="7"/>
  <c r="K24" i="7"/>
  <c r="L24" i="7"/>
  <c r="M24" i="7"/>
  <c r="N24" i="7"/>
  <c r="Q24" i="7"/>
  <c r="R24" i="7"/>
  <c r="S24" i="7"/>
  <c r="U24" i="7"/>
  <c r="V24" i="7"/>
  <c r="X24" i="7"/>
  <c r="Y24" i="7"/>
  <c r="Z24" i="7"/>
  <c r="AA24" i="7"/>
  <c r="AC24" i="7"/>
  <c r="AD24" i="7"/>
  <c r="AE24" i="7"/>
  <c r="AF24" i="7"/>
  <c r="AG24" i="7"/>
  <c r="AI24" i="7"/>
  <c r="AJ24" i="7"/>
  <c r="AK24" i="7"/>
  <c r="AL24" i="7"/>
  <c r="AM24" i="7"/>
  <c r="AN24" i="7"/>
  <c r="AO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I25" i="7"/>
  <c r="J25" i="7"/>
  <c r="K25" i="7"/>
  <c r="L25" i="7"/>
  <c r="M25" i="7"/>
  <c r="N25" i="7"/>
  <c r="Q25" i="7"/>
  <c r="R25" i="7"/>
  <c r="S25" i="7"/>
  <c r="U25" i="7"/>
  <c r="V25" i="7"/>
  <c r="X25" i="7"/>
  <c r="Y25" i="7"/>
  <c r="Z25" i="7"/>
  <c r="AA25" i="7"/>
  <c r="AC25" i="7"/>
  <c r="AD25" i="7"/>
  <c r="AE25" i="7"/>
  <c r="AF25" i="7"/>
  <c r="AG25" i="7"/>
  <c r="AI25" i="7"/>
  <c r="AJ25" i="7"/>
  <c r="AK25" i="7"/>
  <c r="AL25" i="7"/>
  <c r="AM25" i="7"/>
  <c r="AN25" i="7"/>
  <c r="AO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I26" i="7"/>
  <c r="J26" i="7"/>
  <c r="K26" i="7"/>
  <c r="L26" i="7"/>
  <c r="M26" i="7"/>
  <c r="N26" i="7"/>
  <c r="Q26" i="7"/>
  <c r="R26" i="7"/>
  <c r="S26" i="7"/>
  <c r="U26" i="7"/>
  <c r="V26" i="7"/>
  <c r="X26" i="7"/>
  <c r="Y26" i="7"/>
  <c r="Z26" i="7"/>
  <c r="AA26" i="7"/>
  <c r="AC26" i="7"/>
  <c r="AD26" i="7"/>
  <c r="AE26" i="7"/>
  <c r="AF26" i="7"/>
  <c r="AG26" i="7"/>
  <c r="AI26" i="7"/>
  <c r="AJ26" i="7"/>
  <c r="AK26" i="7"/>
  <c r="AL26" i="7"/>
  <c r="AM26" i="7"/>
  <c r="AN26" i="7"/>
  <c r="AO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I27" i="7"/>
  <c r="J27" i="7"/>
  <c r="K27" i="7"/>
  <c r="L27" i="7"/>
  <c r="M27" i="7"/>
  <c r="N27" i="7"/>
  <c r="Q27" i="7"/>
  <c r="R27" i="7"/>
  <c r="S27" i="7"/>
  <c r="U27" i="7"/>
  <c r="V27" i="7"/>
  <c r="X27" i="7"/>
  <c r="Y27" i="7"/>
  <c r="Z27" i="7"/>
  <c r="AA27" i="7"/>
  <c r="AC27" i="7"/>
  <c r="AD27" i="7"/>
  <c r="AE27" i="7"/>
  <c r="AF27" i="7"/>
  <c r="AG27" i="7"/>
  <c r="AI27" i="7"/>
  <c r="AJ27" i="7"/>
  <c r="AK27" i="7"/>
  <c r="AL27" i="7"/>
  <c r="AM27" i="7"/>
  <c r="AN27" i="7"/>
  <c r="AO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I28" i="7"/>
  <c r="J28" i="7"/>
  <c r="K28" i="7"/>
  <c r="L28" i="7"/>
  <c r="M28" i="7"/>
  <c r="N28" i="7"/>
  <c r="Q28" i="7"/>
  <c r="R28" i="7"/>
  <c r="S28" i="7"/>
  <c r="U28" i="7"/>
  <c r="V28" i="7"/>
  <c r="X28" i="7"/>
  <c r="Y28" i="7"/>
  <c r="Z28" i="7"/>
  <c r="AA28" i="7"/>
  <c r="AC28" i="7"/>
  <c r="AD28" i="7"/>
  <c r="AE28" i="7"/>
  <c r="AF28" i="7"/>
  <c r="AG28" i="7"/>
  <c r="AI28" i="7"/>
  <c r="AJ28" i="7"/>
  <c r="AK28" i="7"/>
  <c r="AL28" i="7"/>
  <c r="AM28" i="7"/>
  <c r="AN28" i="7"/>
  <c r="AO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I29" i="7"/>
  <c r="J29" i="7"/>
  <c r="K29" i="7"/>
  <c r="L29" i="7"/>
  <c r="M29" i="7"/>
  <c r="N29" i="7"/>
  <c r="Q29" i="7"/>
  <c r="R29" i="7"/>
  <c r="S29" i="7"/>
  <c r="U29" i="7"/>
  <c r="V29" i="7"/>
  <c r="X29" i="7"/>
  <c r="Y29" i="7"/>
  <c r="Z29" i="7"/>
  <c r="AA29" i="7"/>
  <c r="AC29" i="7"/>
  <c r="AD29" i="7"/>
  <c r="AE29" i="7"/>
  <c r="AF29" i="7"/>
  <c r="AG29" i="7"/>
  <c r="AI29" i="7"/>
  <c r="AJ29" i="7"/>
  <c r="AK29" i="7"/>
  <c r="AL29" i="7"/>
  <c r="AM29" i="7"/>
  <c r="AN29" i="7"/>
  <c r="AO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I30" i="7"/>
  <c r="J30" i="7"/>
  <c r="K30" i="7"/>
  <c r="L30" i="7"/>
  <c r="M30" i="7"/>
  <c r="N30" i="7"/>
  <c r="Q30" i="7"/>
  <c r="R30" i="7"/>
  <c r="S30" i="7"/>
  <c r="U30" i="7"/>
  <c r="V30" i="7"/>
  <c r="X30" i="7"/>
  <c r="Y30" i="7"/>
  <c r="Z30" i="7"/>
  <c r="AA30" i="7"/>
  <c r="AC30" i="7"/>
  <c r="AD30" i="7"/>
  <c r="AE30" i="7"/>
  <c r="AF30" i="7"/>
  <c r="AG30" i="7"/>
  <c r="AI30" i="7"/>
  <c r="AJ30" i="7"/>
  <c r="AK30" i="7"/>
  <c r="AL30" i="7"/>
  <c r="AM30" i="7"/>
  <c r="AN30" i="7"/>
  <c r="AO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I31" i="7"/>
  <c r="J31" i="7"/>
  <c r="K31" i="7"/>
  <c r="L31" i="7"/>
  <c r="M31" i="7"/>
  <c r="N31" i="7"/>
  <c r="Q31" i="7"/>
  <c r="R31" i="7"/>
  <c r="S31" i="7"/>
  <c r="U31" i="7"/>
  <c r="V31" i="7"/>
  <c r="X31" i="7"/>
  <c r="Y31" i="7"/>
  <c r="Z31" i="7"/>
  <c r="AA31" i="7"/>
  <c r="AC31" i="7"/>
  <c r="AD31" i="7"/>
  <c r="AE31" i="7"/>
  <c r="AF31" i="7"/>
  <c r="AG31" i="7"/>
  <c r="AI31" i="7"/>
  <c r="AJ31" i="7"/>
  <c r="AK31" i="7"/>
  <c r="AL31" i="7"/>
  <c r="AM31" i="7"/>
  <c r="AN31" i="7"/>
  <c r="AO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I32" i="7"/>
  <c r="J32" i="7"/>
  <c r="K32" i="7"/>
  <c r="L32" i="7"/>
  <c r="M32" i="7"/>
  <c r="N32" i="7"/>
  <c r="Q32" i="7"/>
  <c r="R32" i="7"/>
  <c r="S32" i="7"/>
  <c r="U32" i="7"/>
  <c r="V32" i="7"/>
  <c r="X32" i="7"/>
  <c r="Y32" i="7"/>
  <c r="Z32" i="7"/>
  <c r="AA32" i="7"/>
  <c r="AC32" i="7"/>
  <c r="AD32" i="7"/>
  <c r="AE32" i="7"/>
  <c r="AF32" i="7"/>
  <c r="AG32" i="7"/>
  <c r="AI32" i="7"/>
  <c r="AJ32" i="7"/>
  <c r="AK32" i="7"/>
  <c r="AL32" i="7"/>
  <c r="AM32" i="7"/>
  <c r="AN32" i="7"/>
  <c r="AO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I33" i="7"/>
  <c r="J33" i="7"/>
  <c r="K33" i="7"/>
  <c r="L33" i="7"/>
  <c r="M33" i="7"/>
  <c r="N33" i="7"/>
  <c r="Q33" i="7"/>
  <c r="R33" i="7"/>
  <c r="S33" i="7"/>
  <c r="U33" i="7"/>
  <c r="V33" i="7"/>
  <c r="X33" i="7"/>
  <c r="Y33" i="7"/>
  <c r="Z33" i="7"/>
  <c r="AA33" i="7"/>
  <c r="AC33" i="7"/>
  <c r="AD33" i="7"/>
  <c r="AE33" i="7"/>
  <c r="AF33" i="7"/>
  <c r="AG33" i="7"/>
  <c r="AI33" i="7"/>
  <c r="AJ33" i="7"/>
  <c r="AK33" i="7"/>
  <c r="AL33" i="7"/>
  <c r="AM33" i="7"/>
  <c r="AN33" i="7"/>
  <c r="AO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I34" i="7"/>
  <c r="J34" i="7"/>
  <c r="K34" i="7"/>
  <c r="L34" i="7"/>
  <c r="M34" i="7"/>
  <c r="N34" i="7"/>
  <c r="Q34" i="7"/>
  <c r="R34" i="7"/>
  <c r="S34" i="7"/>
  <c r="U34" i="7"/>
  <c r="V34" i="7"/>
  <c r="X34" i="7"/>
  <c r="Y34" i="7"/>
  <c r="Z34" i="7"/>
  <c r="AA34" i="7"/>
  <c r="AC34" i="7"/>
  <c r="AD34" i="7"/>
  <c r="AE34" i="7"/>
  <c r="AF34" i="7"/>
  <c r="AG34" i="7"/>
  <c r="AI34" i="7"/>
  <c r="AJ34" i="7"/>
  <c r="AK34" i="7"/>
  <c r="AL34" i="7"/>
  <c r="AM34" i="7"/>
  <c r="AN34" i="7"/>
  <c r="AO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I35" i="7"/>
  <c r="J35" i="7"/>
  <c r="K35" i="7"/>
  <c r="L35" i="7"/>
  <c r="M35" i="7"/>
  <c r="N35" i="7"/>
  <c r="Q35" i="7"/>
  <c r="R35" i="7"/>
  <c r="S35" i="7"/>
  <c r="U35" i="7"/>
  <c r="V35" i="7"/>
  <c r="X35" i="7"/>
  <c r="Y35" i="7"/>
  <c r="Z35" i="7"/>
  <c r="AA35" i="7"/>
  <c r="AC35" i="7"/>
  <c r="AD35" i="7"/>
  <c r="AE35" i="7"/>
  <c r="AF35" i="7"/>
  <c r="AG35" i="7"/>
  <c r="AI35" i="7"/>
  <c r="AJ35" i="7"/>
  <c r="AK35" i="7"/>
  <c r="AL35" i="7"/>
  <c r="AM35" i="7"/>
  <c r="AN35" i="7"/>
  <c r="AO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I36" i="7"/>
  <c r="J36" i="7"/>
  <c r="K36" i="7"/>
  <c r="L36" i="7"/>
  <c r="M36" i="7"/>
  <c r="N36" i="7"/>
  <c r="Q36" i="7"/>
  <c r="R36" i="7"/>
  <c r="S36" i="7"/>
  <c r="U36" i="7"/>
  <c r="V36" i="7"/>
  <c r="X36" i="7"/>
  <c r="Y36" i="7"/>
  <c r="Z36" i="7"/>
  <c r="AA36" i="7"/>
  <c r="AC36" i="7"/>
  <c r="AD36" i="7"/>
  <c r="AE36" i="7"/>
  <c r="AF36" i="7"/>
  <c r="AG36" i="7"/>
  <c r="AI36" i="7"/>
  <c r="AJ36" i="7"/>
  <c r="AK36" i="7"/>
  <c r="AL36" i="7"/>
  <c r="AM36" i="7"/>
  <c r="AN36" i="7"/>
  <c r="AO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I37" i="7"/>
  <c r="J37" i="7"/>
  <c r="K37" i="7"/>
  <c r="L37" i="7"/>
  <c r="M37" i="7"/>
  <c r="N37" i="7"/>
  <c r="Q37" i="7"/>
  <c r="R37" i="7"/>
  <c r="S37" i="7"/>
  <c r="U37" i="7"/>
  <c r="V37" i="7"/>
  <c r="X37" i="7"/>
  <c r="Y37" i="7"/>
  <c r="Z37" i="7"/>
  <c r="AA37" i="7"/>
  <c r="AC37" i="7"/>
  <c r="AD37" i="7"/>
  <c r="AE37" i="7"/>
  <c r="AF37" i="7"/>
  <c r="AG37" i="7"/>
  <c r="AI37" i="7"/>
  <c r="AJ37" i="7"/>
  <c r="AK37" i="7"/>
  <c r="AL37" i="7"/>
  <c r="AM37" i="7"/>
  <c r="AN37" i="7"/>
  <c r="AO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I38" i="7"/>
  <c r="J38" i="7"/>
  <c r="K38" i="7"/>
  <c r="L38" i="7"/>
  <c r="M38" i="7"/>
  <c r="N38" i="7"/>
  <c r="Q38" i="7"/>
  <c r="R38" i="7"/>
  <c r="S38" i="7"/>
  <c r="U38" i="7"/>
  <c r="V38" i="7"/>
  <c r="X38" i="7"/>
  <c r="Y38" i="7"/>
  <c r="Z38" i="7"/>
  <c r="AA38" i="7"/>
  <c r="AC38" i="7"/>
  <c r="AD38" i="7"/>
  <c r="AE38" i="7"/>
  <c r="AF38" i="7"/>
  <c r="AG38" i="7"/>
  <c r="AI38" i="7"/>
  <c r="AJ38" i="7"/>
  <c r="AK38" i="7"/>
  <c r="AL38" i="7"/>
  <c r="AM38" i="7"/>
  <c r="AN38" i="7"/>
  <c r="AO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I39" i="7"/>
  <c r="J39" i="7"/>
  <c r="K39" i="7"/>
  <c r="L39" i="7"/>
  <c r="M39" i="7"/>
  <c r="N39" i="7"/>
  <c r="Q39" i="7"/>
  <c r="R39" i="7"/>
  <c r="S39" i="7"/>
  <c r="U39" i="7"/>
  <c r="V39" i="7"/>
  <c r="X39" i="7"/>
  <c r="Y39" i="7"/>
  <c r="Z39" i="7"/>
  <c r="AA39" i="7"/>
  <c r="AC39" i="7"/>
  <c r="AD39" i="7"/>
  <c r="AE39" i="7"/>
  <c r="AF39" i="7"/>
  <c r="AG39" i="7"/>
  <c r="AI39" i="7"/>
  <c r="AJ39" i="7"/>
  <c r="AK39" i="7"/>
  <c r="AL39" i="7"/>
  <c r="AM39" i="7"/>
  <c r="AN39" i="7"/>
  <c r="AO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I40" i="7"/>
  <c r="J40" i="7"/>
  <c r="K40" i="7"/>
  <c r="L40" i="7"/>
  <c r="M40" i="7"/>
  <c r="N40" i="7"/>
  <c r="Q40" i="7"/>
  <c r="R40" i="7"/>
  <c r="S40" i="7"/>
  <c r="U40" i="7"/>
  <c r="V40" i="7"/>
  <c r="X40" i="7"/>
  <c r="Y40" i="7"/>
  <c r="Z40" i="7"/>
  <c r="AA40" i="7"/>
  <c r="AC40" i="7"/>
  <c r="AD40" i="7"/>
  <c r="AE40" i="7"/>
  <c r="AF40" i="7"/>
  <c r="AG40" i="7"/>
  <c r="AI40" i="7"/>
  <c r="AJ40" i="7"/>
  <c r="AK40" i="7"/>
  <c r="AL40" i="7"/>
  <c r="AM40" i="7"/>
  <c r="AN40" i="7"/>
  <c r="AO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I41" i="7"/>
  <c r="J41" i="7"/>
  <c r="K41" i="7"/>
  <c r="L41" i="7"/>
  <c r="M41" i="7"/>
  <c r="N41" i="7"/>
  <c r="Q41" i="7"/>
  <c r="R41" i="7"/>
  <c r="S41" i="7"/>
  <c r="U41" i="7"/>
  <c r="V41" i="7"/>
  <c r="X41" i="7"/>
  <c r="Y41" i="7"/>
  <c r="Z41" i="7"/>
  <c r="AA41" i="7"/>
  <c r="AC41" i="7"/>
  <c r="AD41" i="7"/>
  <c r="AE41" i="7"/>
  <c r="AF41" i="7"/>
  <c r="AG41" i="7"/>
  <c r="AI41" i="7"/>
  <c r="AJ41" i="7"/>
  <c r="AK41" i="7"/>
  <c r="AL41" i="7"/>
  <c r="AM41" i="7"/>
  <c r="AN41" i="7"/>
  <c r="AO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I42" i="7"/>
  <c r="J42" i="7"/>
  <c r="K42" i="7"/>
  <c r="L42" i="7"/>
  <c r="M42" i="7"/>
  <c r="N42" i="7"/>
  <c r="Q42" i="7"/>
  <c r="R42" i="7"/>
  <c r="S42" i="7"/>
  <c r="U42" i="7"/>
  <c r="V42" i="7"/>
  <c r="X42" i="7"/>
  <c r="Y42" i="7"/>
  <c r="Z42" i="7"/>
  <c r="AA42" i="7"/>
  <c r="AC42" i="7"/>
  <c r="AD42" i="7"/>
  <c r="AE42" i="7"/>
  <c r="AF42" i="7"/>
  <c r="AG42" i="7"/>
  <c r="AI42" i="7"/>
  <c r="AJ42" i="7"/>
  <c r="AK42" i="7"/>
  <c r="AL42" i="7"/>
  <c r="AM42" i="7"/>
  <c r="AN42" i="7"/>
  <c r="AO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I43" i="7"/>
  <c r="J43" i="7"/>
  <c r="K43" i="7"/>
  <c r="L43" i="7"/>
  <c r="M43" i="7"/>
  <c r="N43" i="7"/>
  <c r="Q43" i="7"/>
  <c r="R43" i="7"/>
  <c r="S43" i="7"/>
  <c r="U43" i="7"/>
  <c r="V43" i="7"/>
  <c r="X43" i="7"/>
  <c r="Y43" i="7"/>
  <c r="Z43" i="7"/>
  <c r="AA43" i="7"/>
  <c r="AC43" i="7"/>
  <c r="AD43" i="7"/>
  <c r="AE43" i="7"/>
  <c r="AF43" i="7"/>
  <c r="AG43" i="7"/>
  <c r="AI43" i="7"/>
  <c r="AJ43" i="7"/>
  <c r="AK43" i="7"/>
  <c r="AL43" i="7"/>
  <c r="AM43" i="7"/>
  <c r="AN43" i="7"/>
  <c r="AO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I44" i="7"/>
  <c r="J44" i="7"/>
  <c r="K44" i="7"/>
  <c r="L44" i="7"/>
  <c r="M44" i="7"/>
  <c r="N44" i="7"/>
  <c r="Q44" i="7"/>
  <c r="R44" i="7"/>
  <c r="S44" i="7"/>
  <c r="U44" i="7"/>
  <c r="V44" i="7"/>
  <c r="X44" i="7"/>
  <c r="Y44" i="7"/>
  <c r="Z44" i="7"/>
  <c r="AA44" i="7"/>
  <c r="AC44" i="7"/>
  <c r="AD44" i="7"/>
  <c r="AE44" i="7"/>
  <c r="AF44" i="7"/>
  <c r="AG44" i="7"/>
  <c r="AI44" i="7"/>
  <c r="AJ44" i="7"/>
  <c r="AK44" i="7"/>
  <c r="AL44" i="7"/>
  <c r="AM44" i="7"/>
  <c r="AN44" i="7"/>
  <c r="AO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I45" i="7"/>
  <c r="J45" i="7"/>
  <c r="K45" i="7"/>
  <c r="L45" i="7"/>
  <c r="M45" i="7"/>
  <c r="N45" i="7"/>
  <c r="Q45" i="7"/>
  <c r="R45" i="7"/>
  <c r="S45" i="7"/>
  <c r="U45" i="7"/>
  <c r="V45" i="7"/>
  <c r="X45" i="7"/>
  <c r="Y45" i="7"/>
  <c r="Z45" i="7"/>
  <c r="AA45" i="7"/>
  <c r="AC45" i="7"/>
  <c r="AD45" i="7"/>
  <c r="AE45" i="7"/>
  <c r="AF45" i="7"/>
  <c r="AG45" i="7"/>
  <c r="AI45" i="7"/>
  <c r="AJ45" i="7"/>
  <c r="AK45" i="7"/>
  <c r="AL45" i="7"/>
  <c r="AM45" i="7"/>
  <c r="AN45" i="7"/>
  <c r="AO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I46" i="7"/>
  <c r="J46" i="7"/>
  <c r="K46" i="7"/>
  <c r="L46" i="7"/>
  <c r="M46" i="7"/>
  <c r="N46" i="7"/>
  <c r="Q46" i="7"/>
  <c r="R46" i="7"/>
  <c r="S46" i="7"/>
  <c r="U46" i="7"/>
  <c r="V46" i="7"/>
  <c r="X46" i="7"/>
  <c r="Y46" i="7"/>
  <c r="Z46" i="7"/>
  <c r="AA46" i="7"/>
  <c r="AC46" i="7"/>
  <c r="AD46" i="7"/>
  <c r="AE46" i="7"/>
  <c r="AF46" i="7"/>
  <c r="AG46" i="7"/>
  <c r="AI46" i="7"/>
  <c r="AJ46" i="7"/>
  <c r="AK46" i="7"/>
  <c r="AL46" i="7"/>
  <c r="AM46" i="7"/>
  <c r="AN46" i="7"/>
  <c r="AO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I47" i="7"/>
  <c r="J47" i="7"/>
  <c r="K47" i="7"/>
  <c r="L47" i="7"/>
  <c r="M47" i="7"/>
  <c r="N47" i="7"/>
  <c r="Q47" i="7"/>
  <c r="R47" i="7"/>
  <c r="S47" i="7"/>
  <c r="U47" i="7"/>
  <c r="V47" i="7"/>
  <c r="X47" i="7"/>
  <c r="Y47" i="7"/>
  <c r="Z47" i="7"/>
  <c r="AA47" i="7"/>
  <c r="AC47" i="7"/>
  <c r="AD47" i="7"/>
  <c r="AE47" i="7"/>
  <c r="AF47" i="7"/>
  <c r="AG47" i="7"/>
  <c r="AI47" i="7"/>
  <c r="AJ47" i="7"/>
  <c r="AK47" i="7"/>
  <c r="AL47" i="7"/>
  <c r="AM47" i="7"/>
  <c r="AN47" i="7"/>
  <c r="AO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I48" i="7"/>
  <c r="J48" i="7"/>
  <c r="K48" i="7"/>
  <c r="L48" i="7"/>
  <c r="M48" i="7"/>
  <c r="N48" i="7"/>
  <c r="Q48" i="7"/>
  <c r="R48" i="7"/>
  <c r="S48" i="7"/>
  <c r="U48" i="7"/>
  <c r="V48" i="7"/>
  <c r="X48" i="7"/>
  <c r="Y48" i="7"/>
  <c r="Z48" i="7"/>
  <c r="AA48" i="7"/>
  <c r="AC48" i="7"/>
  <c r="AD48" i="7"/>
  <c r="AE48" i="7"/>
  <c r="AF48" i="7"/>
  <c r="AG48" i="7"/>
  <c r="AI48" i="7"/>
  <c r="AJ48" i="7"/>
  <c r="AK48" i="7"/>
  <c r="AL48" i="7"/>
  <c r="AM48" i="7"/>
  <c r="AN48" i="7"/>
  <c r="AO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I49" i="7"/>
  <c r="J49" i="7"/>
  <c r="K49" i="7"/>
  <c r="L49" i="7"/>
  <c r="M49" i="7"/>
  <c r="N49" i="7"/>
  <c r="Q49" i="7"/>
  <c r="R49" i="7"/>
  <c r="S49" i="7"/>
  <c r="U49" i="7"/>
  <c r="V49" i="7"/>
  <c r="X49" i="7"/>
  <c r="Y49" i="7"/>
  <c r="Z49" i="7"/>
  <c r="AA49" i="7"/>
  <c r="AC49" i="7"/>
  <c r="AD49" i="7"/>
  <c r="AE49" i="7"/>
  <c r="AF49" i="7"/>
  <c r="AG49" i="7"/>
  <c r="AI49" i="7"/>
  <c r="AJ49" i="7"/>
  <c r="AK49" i="7"/>
  <c r="AL49" i="7"/>
  <c r="AM49" i="7"/>
  <c r="AN49" i="7"/>
  <c r="AO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I50" i="7"/>
  <c r="J50" i="7"/>
  <c r="K50" i="7"/>
  <c r="L50" i="7"/>
  <c r="M50" i="7"/>
  <c r="N50" i="7"/>
  <c r="Q50" i="7"/>
  <c r="R50" i="7"/>
  <c r="S50" i="7"/>
  <c r="U50" i="7"/>
  <c r="V50" i="7"/>
  <c r="X50" i="7"/>
  <c r="Y50" i="7"/>
  <c r="Z50" i="7"/>
  <c r="AA50" i="7"/>
  <c r="AC50" i="7"/>
  <c r="AD50" i="7"/>
  <c r="AE50" i="7"/>
  <c r="AF50" i="7"/>
  <c r="AG50" i="7"/>
  <c r="AI50" i="7"/>
  <c r="AJ50" i="7"/>
  <c r="AK50" i="7"/>
  <c r="AL50" i="7"/>
  <c r="AM50" i="7"/>
  <c r="AN50" i="7"/>
  <c r="AO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I51" i="7"/>
  <c r="J51" i="7"/>
  <c r="K51" i="7"/>
  <c r="L51" i="7"/>
  <c r="M51" i="7"/>
  <c r="N51" i="7"/>
  <c r="Q51" i="7"/>
  <c r="R51" i="7"/>
  <c r="S51" i="7"/>
  <c r="U51" i="7"/>
  <c r="V51" i="7"/>
  <c r="X51" i="7"/>
  <c r="Y51" i="7"/>
  <c r="Z51" i="7"/>
  <c r="AA51" i="7"/>
  <c r="AC51" i="7"/>
  <c r="AD51" i="7"/>
  <c r="AE51" i="7"/>
  <c r="AF51" i="7"/>
  <c r="AG51" i="7"/>
  <c r="AI51" i="7"/>
  <c r="AJ51" i="7"/>
  <c r="AK51" i="7"/>
  <c r="AL51" i="7"/>
  <c r="AM51" i="7"/>
  <c r="AN51" i="7"/>
  <c r="AO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I52" i="7"/>
  <c r="J52" i="7"/>
  <c r="K52" i="7"/>
  <c r="L52" i="7"/>
  <c r="M52" i="7"/>
  <c r="N52" i="7"/>
  <c r="Q52" i="7"/>
  <c r="R52" i="7"/>
  <c r="S52" i="7"/>
  <c r="U52" i="7"/>
  <c r="V52" i="7"/>
  <c r="X52" i="7"/>
  <c r="Y52" i="7"/>
  <c r="Z52" i="7"/>
  <c r="AA52" i="7"/>
  <c r="AC52" i="7"/>
  <c r="AD52" i="7"/>
  <c r="AE52" i="7"/>
  <c r="AF52" i="7"/>
  <c r="AG52" i="7"/>
  <c r="AI52" i="7"/>
  <c r="AJ52" i="7"/>
  <c r="AK52" i="7"/>
  <c r="AL52" i="7"/>
  <c r="AM52" i="7"/>
  <c r="AN52" i="7"/>
  <c r="AO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I53" i="7"/>
  <c r="J53" i="7"/>
  <c r="K53" i="7"/>
  <c r="L53" i="7"/>
  <c r="M53" i="7"/>
  <c r="N53" i="7"/>
  <c r="Q53" i="7"/>
  <c r="R53" i="7"/>
  <c r="S53" i="7"/>
  <c r="U53" i="7"/>
  <c r="V53" i="7"/>
  <c r="X53" i="7"/>
  <c r="Y53" i="7"/>
  <c r="Z53" i="7"/>
  <c r="AA53" i="7"/>
  <c r="AC53" i="7"/>
  <c r="AD53" i="7"/>
  <c r="AE53" i="7"/>
  <c r="AF53" i="7"/>
  <c r="AG53" i="7"/>
  <c r="AI53" i="7"/>
  <c r="AJ53" i="7"/>
  <c r="AK53" i="7"/>
  <c r="AL53" i="7"/>
  <c r="AM53" i="7"/>
  <c r="AN53" i="7"/>
  <c r="AO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I54" i="7"/>
  <c r="J54" i="7"/>
  <c r="K54" i="7"/>
  <c r="L54" i="7"/>
  <c r="M54" i="7"/>
  <c r="N54" i="7"/>
  <c r="Q54" i="7"/>
  <c r="R54" i="7"/>
  <c r="S54" i="7"/>
  <c r="U54" i="7"/>
  <c r="V54" i="7"/>
  <c r="X54" i="7"/>
  <c r="Y54" i="7"/>
  <c r="Z54" i="7"/>
  <c r="AA54" i="7"/>
  <c r="AC54" i="7"/>
  <c r="AD54" i="7"/>
  <c r="AE54" i="7"/>
  <c r="AF54" i="7"/>
  <c r="AG54" i="7"/>
  <c r="AI54" i="7"/>
  <c r="AJ54" i="7"/>
  <c r="AK54" i="7"/>
  <c r="AL54" i="7"/>
  <c r="AM54" i="7"/>
  <c r="AN54" i="7"/>
  <c r="AO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I55" i="7"/>
  <c r="J55" i="7"/>
  <c r="K55" i="7"/>
  <c r="L55" i="7"/>
  <c r="M55" i="7"/>
  <c r="N55" i="7"/>
  <c r="Q55" i="7"/>
  <c r="R55" i="7"/>
  <c r="S55" i="7"/>
  <c r="U55" i="7"/>
  <c r="V55" i="7"/>
  <c r="X55" i="7"/>
  <c r="Y55" i="7"/>
  <c r="Z55" i="7"/>
  <c r="AA55" i="7"/>
  <c r="AC55" i="7"/>
  <c r="AD55" i="7"/>
  <c r="AE55" i="7"/>
  <c r="AF55" i="7"/>
  <c r="AG55" i="7"/>
  <c r="AI55" i="7"/>
  <c r="AJ55" i="7"/>
  <c r="AK55" i="7"/>
  <c r="AL55" i="7"/>
  <c r="AM55" i="7"/>
  <c r="AN55" i="7"/>
  <c r="AO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I56" i="7"/>
  <c r="J56" i="7"/>
  <c r="K56" i="7"/>
  <c r="L56" i="7"/>
  <c r="M56" i="7"/>
  <c r="N56" i="7"/>
  <c r="Q56" i="7"/>
  <c r="R56" i="7"/>
  <c r="S56" i="7"/>
  <c r="U56" i="7"/>
  <c r="V56" i="7"/>
  <c r="X56" i="7"/>
  <c r="Y56" i="7"/>
  <c r="Z56" i="7"/>
  <c r="AA56" i="7"/>
  <c r="AC56" i="7"/>
  <c r="AD56" i="7"/>
  <c r="AE56" i="7"/>
  <c r="AF56" i="7"/>
  <c r="AG56" i="7"/>
  <c r="AI56" i="7"/>
  <c r="AJ56" i="7"/>
  <c r="AK56" i="7"/>
  <c r="AL56" i="7"/>
  <c r="AM56" i="7"/>
  <c r="AN56" i="7"/>
  <c r="AO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I57" i="7"/>
  <c r="J57" i="7"/>
  <c r="K57" i="7"/>
  <c r="L57" i="7"/>
  <c r="M57" i="7"/>
  <c r="N57" i="7"/>
  <c r="Q57" i="7"/>
  <c r="R57" i="7"/>
  <c r="S57" i="7"/>
  <c r="U57" i="7"/>
  <c r="V57" i="7"/>
  <c r="X57" i="7"/>
  <c r="Y57" i="7"/>
  <c r="Z57" i="7"/>
  <c r="AA57" i="7"/>
  <c r="AC57" i="7"/>
  <c r="AD57" i="7"/>
  <c r="AE57" i="7"/>
  <c r="AF57" i="7"/>
  <c r="AG57" i="7"/>
  <c r="AI57" i="7"/>
  <c r="AJ57" i="7"/>
  <c r="AK57" i="7"/>
  <c r="AL57" i="7"/>
  <c r="AM57" i="7"/>
  <c r="AN57" i="7"/>
  <c r="AO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I58" i="7"/>
  <c r="J58" i="7"/>
  <c r="K58" i="7"/>
  <c r="L58" i="7"/>
  <c r="M58" i="7"/>
  <c r="N58" i="7"/>
  <c r="Q58" i="7"/>
  <c r="R58" i="7"/>
  <c r="S58" i="7"/>
  <c r="U58" i="7"/>
  <c r="V58" i="7"/>
  <c r="X58" i="7"/>
  <c r="Y58" i="7"/>
  <c r="Z58" i="7"/>
  <c r="AA58" i="7"/>
  <c r="AC58" i="7"/>
  <c r="AD58" i="7"/>
  <c r="AE58" i="7"/>
  <c r="AF58" i="7"/>
  <c r="AG58" i="7"/>
  <c r="AI58" i="7"/>
  <c r="AJ58" i="7"/>
  <c r="AK58" i="7"/>
  <c r="AL58" i="7"/>
  <c r="AM58" i="7"/>
  <c r="AN58" i="7"/>
  <c r="AO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I59" i="7"/>
  <c r="J59" i="7"/>
  <c r="K59" i="7"/>
  <c r="L59" i="7"/>
  <c r="M59" i="7"/>
  <c r="N59" i="7"/>
  <c r="Q59" i="7"/>
  <c r="R59" i="7"/>
  <c r="S59" i="7"/>
  <c r="U59" i="7"/>
  <c r="V59" i="7"/>
  <c r="X59" i="7"/>
  <c r="Y59" i="7"/>
  <c r="Z59" i="7"/>
  <c r="AA59" i="7"/>
  <c r="AC59" i="7"/>
  <c r="AD59" i="7"/>
  <c r="AE59" i="7"/>
  <c r="AF59" i="7"/>
  <c r="AG59" i="7"/>
  <c r="AI59" i="7"/>
  <c r="AJ59" i="7"/>
  <c r="AK59" i="7"/>
  <c r="AL59" i="7"/>
  <c r="AM59" i="7"/>
  <c r="AN59" i="7"/>
  <c r="AO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I60" i="7"/>
  <c r="J60" i="7"/>
  <c r="K60" i="7"/>
  <c r="L60" i="7"/>
  <c r="M60" i="7"/>
  <c r="N60" i="7"/>
  <c r="Q60" i="7"/>
  <c r="R60" i="7"/>
  <c r="S60" i="7"/>
  <c r="U60" i="7"/>
  <c r="V60" i="7"/>
  <c r="X60" i="7"/>
  <c r="Y60" i="7"/>
  <c r="Z60" i="7"/>
  <c r="AA60" i="7"/>
  <c r="AC60" i="7"/>
  <c r="AD60" i="7"/>
  <c r="AE60" i="7"/>
  <c r="AF60" i="7"/>
  <c r="AG60" i="7"/>
  <c r="AI60" i="7"/>
  <c r="AJ60" i="7"/>
  <c r="AK60" i="7"/>
  <c r="AL60" i="7"/>
  <c r="AM60" i="7"/>
  <c r="AN60" i="7"/>
  <c r="AO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I61" i="7"/>
  <c r="J61" i="7"/>
  <c r="K61" i="7"/>
  <c r="L61" i="7"/>
  <c r="M61" i="7"/>
  <c r="N61" i="7"/>
  <c r="Q61" i="7"/>
  <c r="R61" i="7"/>
  <c r="S61" i="7"/>
  <c r="U61" i="7"/>
  <c r="V61" i="7"/>
  <c r="X61" i="7"/>
  <c r="Y61" i="7"/>
  <c r="Z61" i="7"/>
  <c r="AA61" i="7"/>
  <c r="AC61" i="7"/>
  <c r="AD61" i="7"/>
  <c r="AE61" i="7"/>
  <c r="AF61" i="7"/>
  <c r="AG61" i="7"/>
  <c r="AI61" i="7"/>
  <c r="AJ61" i="7"/>
  <c r="AK61" i="7"/>
  <c r="AL61" i="7"/>
  <c r="AM61" i="7"/>
  <c r="AN61" i="7"/>
  <c r="AO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I62" i="7"/>
  <c r="J62" i="7"/>
  <c r="K62" i="7"/>
  <c r="L62" i="7"/>
  <c r="M62" i="7"/>
  <c r="N62" i="7"/>
  <c r="Q62" i="7"/>
  <c r="R62" i="7"/>
  <c r="S62" i="7"/>
  <c r="U62" i="7"/>
  <c r="V62" i="7"/>
  <c r="X62" i="7"/>
  <c r="Y62" i="7"/>
  <c r="Z62" i="7"/>
  <c r="AA62" i="7"/>
  <c r="AC62" i="7"/>
  <c r="AD62" i="7"/>
  <c r="AE62" i="7"/>
  <c r="AF62" i="7"/>
  <c r="AG62" i="7"/>
  <c r="AI62" i="7"/>
  <c r="AJ62" i="7"/>
  <c r="AK62" i="7"/>
  <c r="AL62" i="7"/>
  <c r="AM62" i="7"/>
  <c r="AN62" i="7"/>
  <c r="AO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I63" i="7"/>
  <c r="J63" i="7"/>
  <c r="K63" i="7"/>
  <c r="L63" i="7"/>
  <c r="M63" i="7"/>
  <c r="N63" i="7"/>
  <c r="Q63" i="7"/>
  <c r="R63" i="7"/>
  <c r="S63" i="7"/>
  <c r="U63" i="7"/>
  <c r="V63" i="7"/>
  <c r="X63" i="7"/>
  <c r="Y63" i="7"/>
  <c r="Z63" i="7"/>
  <c r="AA63" i="7"/>
  <c r="AC63" i="7"/>
  <c r="AD63" i="7"/>
  <c r="AE63" i="7"/>
  <c r="AF63" i="7"/>
  <c r="AG63" i="7"/>
  <c r="AI63" i="7"/>
  <c r="AJ63" i="7"/>
  <c r="AK63" i="7"/>
  <c r="AL63" i="7"/>
  <c r="AM63" i="7"/>
  <c r="AN63" i="7"/>
  <c r="AO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I64" i="7"/>
  <c r="J64" i="7"/>
  <c r="K64" i="7"/>
  <c r="L64" i="7"/>
  <c r="M64" i="7"/>
  <c r="N64" i="7"/>
  <c r="Q64" i="7"/>
  <c r="R64" i="7"/>
  <c r="S64" i="7"/>
  <c r="U64" i="7"/>
  <c r="V64" i="7"/>
  <c r="X64" i="7"/>
  <c r="Y64" i="7"/>
  <c r="Z64" i="7"/>
  <c r="AA64" i="7"/>
  <c r="AC64" i="7"/>
  <c r="AD64" i="7"/>
  <c r="AE64" i="7"/>
  <c r="AF64" i="7"/>
  <c r="AG64" i="7"/>
  <c r="AI64" i="7"/>
  <c r="AJ64" i="7"/>
  <c r="AK64" i="7"/>
  <c r="AL64" i="7"/>
  <c r="AM64" i="7"/>
  <c r="AN64" i="7"/>
  <c r="AO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I65" i="7"/>
  <c r="J65" i="7"/>
  <c r="K65" i="7"/>
  <c r="L65" i="7"/>
  <c r="M65" i="7"/>
  <c r="N65" i="7"/>
  <c r="Q65" i="7"/>
  <c r="R65" i="7"/>
  <c r="S65" i="7"/>
  <c r="U65" i="7"/>
  <c r="V65" i="7"/>
  <c r="X65" i="7"/>
  <c r="Y65" i="7"/>
  <c r="Z65" i="7"/>
  <c r="AA65" i="7"/>
  <c r="AC65" i="7"/>
  <c r="AD65" i="7"/>
  <c r="AE65" i="7"/>
  <c r="AF65" i="7"/>
  <c r="AG65" i="7"/>
  <c r="AI65" i="7"/>
  <c r="AJ65" i="7"/>
  <c r="AK65" i="7"/>
  <c r="AL65" i="7"/>
  <c r="AM65" i="7"/>
  <c r="AN65" i="7"/>
  <c r="AO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I66" i="7"/>
  <c r="J66" i="7"/>
  <c r="K66" i="7"/>
  <c r="L66" i="7"/>
  <c r="M66" i="7"/>
  <c r="N66" i="7"/>
  <c r="Q66" i="7"/>
  <c r="R66" i="7"/>
  <c r="S66" i="7"/>
  <c r="U66" i="7"/>
  <c r="V66" i="7"/>
  <c r="X66" i="7"/>
  <c r="Y66" i="7"/>
  <c r="Z66" i="7"/>
  <c r="AA66" i="7"/>
  <c r="AC66" i="7"/>
  <c r="AD66" i="7"/>
  <c r="AE66" i="7"/>
  <c r="AF66" i="7"/>
  <c r="AG66" i="7"/>
  <c r="AI66" i="7"/>
  <c r="AJ66" i="7"/>
  <c r="AK66" i="7"/>
  <c r="AL66" i="7"/>
  <c r="AM66" i="7"/>
  <c r="AN66" i="7"/>
  <c r="AO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I67" i="7"/>
  <c r="J67" i="7"/>
  <c r="K67" i="7"/>
  <c r="L67" i="7"/>
  <c r="M67" i="7"/>
  <c r="N67" i="7"/>
  <c r="Q67" i="7"/>
  <c r="R67" i="7"/>
  <c r="S67" i="7"/>
  <c r="U67" i="7"/>
  <c r="V67" i="7"/>
  <c r="X67" i="7"/>
  <c r="Y67" i="7"/>
  <c r="Z67" i="7"/>
  <c r="AA67" i="7"/>
  <c r="AC67" i="7"/>
  <c r="AD67" i="7"/>
  <c r="AE67" i="7"/>
  <c r="AF67" i="7"/>
  <c r="AG67" i="7"/>
  <c r="AI67" i="7"/>
  <c r="AJ67" i="7"/>
  <c r="AK67" i="7"/>
  <c r="AL67" i="7"/>
  <c r="AM67" i="7"/>
  <c r="AN67" i="7"/>
  <c r="AO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I68" i="7"/>
  <c r="J68" i="7"/>
  <c r="K68" i="7"/>
  <c r="L68" i="7"/>
  <c r="M68" i="7"/>
  <c r="N68" i="7"/>
  <c r="Q68" i="7"/>
  <c r="R68" i="7"/>
  <c r="S68" i="7"/>
  <c r="U68" i="7"/>
  <c r="V68" i="7"/>
  <c r="X68" i="7"/>
  <c r="Y68" i="7"/>
  <c r="Z68" i="7"/>
  <c r="AA68" i="7"/>
  <c r="AC68" i="7"/>
  <c r="AD68" i="7"/>
  <c r="AE68" i="7"/>
  <c r="AF68" i="7"/>
  <c r="AG68" i="7"/>
  <c r="AI68" i="7"/>
  <c r="AJ68" i="7"/>
  <c r="AK68" i="7"/>
  <c r="AL68" i="7"/>
  <c r="AM68" i="7"/>
  <c r="AN68" i="7"/>
  <c r="AO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I69" i="7"/>
  <c r="J69" i="7"/>
  <c r="K69" i="7"/>
  <c r="L69" i="7"/>
  <c r="M69" i="7"/>
  <c r="N69" i="7"/>
  <c r="Q69" i="7"/>
  <c r="R69" i="7"/>
  <c r="S69" i="7"/>
  <c r="U69" i="7"/>
  <c r="V69" i="7"/>
  <c r="X69" i="7"/>
  <c r="Y69" i="7"/>
  <c r="Z69" i="7"/>
  <c r="AA69" i="7"/>
  <c r="AC69" i="7"/>
  <c r="AD69" i="7"/>
  <c r="AE69" i="7"/>
  <c r="AF69" i="7"/>
  <c r="AG69" i="7"/>
  <c r="AI69" i="7"/>
  <c r="AJ69" i="7"/>
  <c r="AK69" i="7"/>
  <c r="AL69" i="7"/>
  <c r="AM69" i="7"/>
  <c r="AN69" i="7"/>
  <c r="AO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I70" i="7"/>
  <c r="J70" i="7"/>
  <c r="K70" i="7"/>
  <c r="L70" i="7"/>
  <c r="M70" i="7"/>
  <c r="N70" i="7"/>
  <c r="Q70" i="7"/>
  <c r="R70" i="7"/>
  <c r="S70" i="7"/>
  <c r="U70" i="7"/>
  <c r="V70" i="7"/>
  <c r="X70" i="7"/>
  <c r="Y70" i="7"/>
  <c r="Z70" i="7"/>
  <c r="AA70" i="7"/>
  <c r="AC70" i="7"/>
  <c r="AD70" i="7"/>
  <c r="AE70" i="7"/>
  <c r="AF70" i="7"/>
  <c r="AG70" i="7"/>
  <c r="AI70" i="7"/>
  <c r="AJ70" i="7"/>
  <c r="AK70" i="7"/>
  <c r="AL70" i="7"/>
  <c r="AM70" i="7"/>
  <c r="AN70" i="7"/>
  <c r="AO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I71" i="7"/>
  <c r="J71" i="7"/>
  <c r="K71" i="7"/>
  <c r="L71" i="7"/>
  <c r="M71" i="7"/>
  <c r="N71" i="7"/>
  <c r="Q71" i="7"/>
  <c r="R71" i="7"/>
  <c r="S71" i="7"/>
  <c r="U71" i="7"/>
  <c r="V71" i="7"/>
  <c r="X71" i="7"/>
  <c r="Y71" i="7"/>
  <c r="Z71" i="7"/>
  <c r="AA71" i="7"/>
  <c r="AC71" i="7"/>
  <c r="AD71" i="7"/>
  <c r="AE71" i="7"/>
  <c r="AF71" i="7"/>
  <c r="AG71" i="7"/>
  <c r="AI71" i="7"/>
  <c r="AJ71" i="7"/>
  <c r="AK71" i="7"/>
  <c r="AL71" i="7"/>
  <c r="AM71" i="7"/>
  <c r="AN71" i="7"/>
  <c r="AO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I72" i="7"/>
  <c r="J72" i="7"/>
  <c r="K72" i="7"/>
  <c r="L72" i="7"/>
  <c r="M72" i="7"/>
  <c r="N72" i="7"/>
  <c r="Q72" i="7"/>
  <c r="R72" i="7"/>
  <c r="S72" i="7"/>
  <c r="U72" i="7"/>
  <c r="V72" i="7"/>
  <c r="X72" i="7"/>
  <c r="Y72" i="7"/>
  <c r="Z72" i="7"/>
  <c r="AA72" i="7"/>
  <c r="AC72" i="7"/>
  <c r="AD72" i="7"/>
  <c r="AE72" i="7"/>
  <c r="AF72" i="7"/>
  <c r="AG72" i="7"/>
  <c r="AI72" i="7"/>
  <c r="AJ72" i="7"/>
  <c r="AK72" i="7"/>
  <c r="AL72" i="7"/>
  <c r="AM72" i="7"/>
  <c r="AN72" i="7"/>
  <c r="AO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I73" i="7"/>
  <c r="J73" i="7"/>
  <c r="K73" i="7"/>
  <c r="L73" i="7"/>
  <c r="M73" i="7"/>
  <c r="N73" i="7"/>
  <c r="Q73" i="7"/>
  <c r="R73" i="7"/>
  <c r="S73" i="7"/>
  <c r="U73" i="7"/>
  <c r="V73" i="7"/>
  <c r="X73" i="7"/>
  <c r="Y73" i="7"/>
  <c r="Z73" i="7"/>
  <c r="AA73" i="7"/>
  <c r="AC73" i="7"/>
  <c r="AD73" i="7"/>
  <c r="AE73" i="7"/>
  <c r="AF73" i="7"/>
  <c r="AG73" i="7"/>
  <c r="AI73" i="7"/>
  <c r="AJ73" i="7"/>
  <c r="AK73" i="7"/>
  <c r="AL73" i="7"/>
  <c r="AM73" i="7"/>
  <c r="AN73" i="7"/>
  <c r="AO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I74" i="7"/>
  <c r="J74" i="7"/>
  <c r="K74" i="7"/>
  <c r="L74" i="7"/>
  <c r="M74" i="7"/>
  <c r="N74" i="7"/>
  <c r="Q74" i="7"/>
  <c r="R74" i="7"/>
  <c r="S74" i="7"/>
  <c r="U74" i="7"/>
  <c r="V74" i="7"/>
  <c r="X74" i="7"/>
  <c r="Y74" i="7"/>
  <c r="Z74" i="7"/>
  <c r="AA74" i="7"/>
  <c r="AC74" i="7"/>
  <c r="AD74" i="7"/>
  <c r="AE74" i="7"/>
  <c r="AF74" i="7"/>
  <c r="AG74" i="7"/>
  <c r="AI74" i="7"/>
  <c r="AJ74" i="7"/>
  <c r="AK74" i="7"/>
  <c r="AL74" i="7"/>
  <c r="AM74" i="7"/>
  <c r="AN74" i="7"/>
  <c r="AO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I75" i="7"/>
  <c r="J75" i="7"/>
  <c r="K75" i="7"/>
  <c r="L75" i="7"/>
  <c r="M75" i="7"/>
  <c r="N75" i="7"/>
  <c r="Q75" i="7"/>
  <c r="R75" i="7"/>
  <c r="S75" i="7"/>
  <c r="U75" i="7"/>
  <c r="V75" i="7"/>
  <c r="X75" i="7"/>
  <c r="Y75" i="7"/>
  <c r="Z75" i="7"/>
  <c r="AA75" i="7"/>
  <c r="AC75" i="7"/>
  <c r="AD75" i="7"/>
  <c r="AE75" i="7"/>
  <c r="AF75" i="7"/>
  <c r="AG75" i="7"/>
  <c r="AI75" i="7"/>
  <c r="AJ75" i="7"/>
  <c r="AK75" i="7"/>
  <c r="AL75" i="7"/>
  <c r="AM75" i="7"/>
  <c r="AN75" i="7"/>
  <c r="AO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I76" i="7"/>
  <c r="J76" i="7"/>
  <c r="K76" i="7"/>
  <c r="L76" i="7"/>
  <c r="M76" i="7"/>
  <c r="N76" i="7"/>
  <c r="Q76" i="7"/>
  <c r="R76" i="7"/>
  <c r="S76" i="7"/>
  <c r="U76" i="7"/>
  <c r="V76" i="7"/>
  <c r="X76" i="7"/>
  <c r="Y76" i="7"/>
  <c r="Z76" i="7"/>
  <c r="AA76" i="7"/>
  <c r="AC76" i="7"/>
  <c r="AD76" i="7"/>
  <c r="AE76" i="7"/>
  <c r="AF76" i="7"/>
  <c r="AG76" i="7"/>
  <c r="AI76" i="7"/>
  <c r="AJ76" i="7"/>
  <c r="AK76" i="7"/>
  <c r="AL76" i="7"/>
  <c r="AM76" i="7"/>
  <c r="AN76" i="7"/>
  <c r="AO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I77" i="7"/>
  <c r="J77" i="7"/>
  <c r="K77" i="7"/>
  <c r="L77" i="7"/>
  <c r="M77" i="7"/>
  <c r="N77" i="7"/>
  <c r="Q77" i="7"/>
  <c r="R77" i="7"/>
  <c r="S77" i="7"/>
  <c r="U77" i="7"/>
  <c r="V77" i="7"/>
  <c r="X77" i="7"/>
  <c r="Y77" i="7"/>
  <c r="Z77" i="7"/>
  <c r="AA77" i="7"/>
  <c r="AC77" i="7"/>
  <c r="AD77" i="7"/>
  <c r="AE77" i="7"/>
  <c r="AF77" i="7"/>
  <c r="AG77" i="7"/>
  <c r="AI77" i="7"/>
  <c r="AJ77" i="7"/>
  <c r="AK77" i="7"/>
  <c r="AL77" i="7"/>
  <c r="AM77" i="7"/>
  <c r="AN77" i="7"/>
  <c r="AO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I78" i="7"/>
  <c r="J78" i="7"/>
  <c r="K78" i="7"/>
  <c r="L78" i="7"/>
  <c r="M78" i="7"/>
  <c r="N78" i="7"/>
  <c r="Q78" i="7"/>
  <c r="R78" i="7"/>
  <c r="S78" i="7"/>
  <c r="U78" i="7"/>
  <c r="V78" i="7"/>
  <c r="X78" i="7"/>
  <c r="Y78" i="7"/>
  <c r="Z78" i="7"/>
  <c r="AA78" i="7"/>
  <c r="AC78" i="7"/>
  <c r="AD78" i="7"/>
  <c r="AE78" i="7"/>
  <c r="AF78" i="7"/>
  <c r="AG78" i="7"/>
  <c r="AI78" i="7"/>
  <c r="AJ78" i="7"/>
  <c r="AK78" i="7"/>
  <c r="AL78" i="7"/>
  <c r="AM78" i="7"/>
  <c r="AN78" i="7"/>
  <c r="AO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I79" i="7"/>
  <c r="J79" i="7"/>
  <c r="K79" i="7"/>
  <c r="L79" i="7"/>
  <c r="M79" i="7"/>
  <c r="N79" i="7"/>
  <c r="Q79" i="7"/>
  <c r="R79" i="7"/>
  <c r="S79" i="7"/>
  <c r="U79" i="7"/>
  <c r="V79" i="7"/>
  <c r="X79" i="7"/>
  <c r="Y79" i="7"/>
  <c r="Z79" i="7"/>
  <c r="AA79" i="7"/>
  <c r="AC79" i="7"/>
  <c r="AD79" i="7"/>
  <c r="AE79" i="7"/>
  <c r="AF79" i="7"/>
  <c r="AG79" i="7"/>
  <c r="AI79" i="7"/>
  <c r="AJ79" i="7"/>
  <c r="AK79" i="7"/>
  <c r="AL79" i="7"/>
  <c r="AM79" i="7"/>
  <c r="AN79" i="7"/>
  <c r="AO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I80" i="7"/>
  <c r="J80" i="7"/>
  <c r="K80" i="7"/>
  <c r="L80" i="7"/>
  <c r="M80" i="7"/>
  <c r="N80" i="7"/>
  <c r="Q80" i="7"/>
  <c r="R80" i="7"/>
  <c r="S80" i="7"/>
  <c r="U80" i="7"/>
  <c r="V80" i="7"/>
  <c r="X80" i="7"/>
  <c r="Y80" i="7"/>
  <c r="Z80" i="7"/>
  <c r="AA80" i="7"/>
  <c r="AC80" i="7"/>
  <c r="AD80" i="7"/>
  <c r="AE80" i="7"/>
  <c r="AF80" i="7"/>
  <c r="AG80" i="7"/>
  <c r="AI80" i="7"/>
  <c r="AJ80" i="7"/>
  <c r="AK80" i="7"/>
  <c r="AL80" i="7"/>
  <c r="AM80" i="7"/>
  <c r="AN80" i="7"/>
  <c r="AO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I81" i="7"/>
  <c r="J81" i="7"/>
  <c r="K81" i="7"/>
  <c r="L81" i="7"/>
  <c r="M81" i="7"/>
  <c r="N81" i="7"/>
  <c r="Q81" i="7"/>
  <c r="R81" i="7"/>
  <c r="S81" i="7"/>
  <c r="U81" i="7"/>
  <c r="V81" i="7"/>
  <c r="X81" i="7"/>
  <c r="Y81" i="7"/>
  <c r="Z81" i="7"/>
  <c r="AA81" i="7"/>
  <c r="AC81" i="7"/>
  <c r="AD81" i="7"/>
  <c r="AE81" i="7"/>
  <c r="AF81" i="7"/>
  <c r="AG81" i="7"/>
  <c r="AI81" i="7"/>
  <c r="AJ81" i="7"/>
  <c r="AK81" i="7"/>
  <c r="AL81" i="7"/>
  <c r="AM81" i="7"/>
  <c r="AN81" i="7"/>
  <c r="AO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I82" i="7"/>
  <c r="J82" i="7"/>
  <c r="K82" i="7"/>
  <c r="L82" i="7"/>
  <c r="M82" i="7"/>
  <c r="N82" i="7"/>
  <c r="Q82" i="7"/>
  <c r="R82" i="7"/>
  <c r="S82" i="7"/>
  <c r="U82" i="7"/>
  <c r="V82" i="7"/>
  <c r="X82" i="7"/>
  <c r="Y82" i="7"/>
  <c r="Z82" i="7"/>
  <c r="AA82" i="7"/>
  <c r="AC82" i="7"/>
  <c r="AD82" i="7"/>
  <c r="AE82" i="7"/>
  <c r="AF82" i="7"/>
  <c r="AG82" i="7"/>
  <c r="AI82" i="7"/>
  <c r="AJ82" i="7"/>
  <c r="AK82" i="7"/>
  <c r="AL82" i="7"/>
  <c r="AM82" i="7"/>
  <c r="AN82" i="7"/>
  <c r="AO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I83" i="7"/>
  <c r="J83" i="7"/>
  <c r="K83" i="7"/>
  <c r="L83" i="7"/>
  <c r="M83" i="7"/>
  <c r="N83" i="7"/>
  <c r="Q83" i="7"/>
  <c r="R83" i="7"/>
  <c r="S83" i="7"/>
  <c r="U83" i="7"/>
  <c r="V83" i="7"/>
  <c r="X83" i="7"/>
  <c r="Y83" i="7"/>
  <c r="Z83" i="7"/>
  <c r="AA83" i="7"/>
  <c r="AC83" i="7"/>
  <c r="AD83" i="7"/>
  <c r="AE83" i="7"/>
  <c r="AF83" i="7"/>
  <c r="AG83" i="7"/>
  <c r="AI83" i="7"/>
  <c r="AJ83" i="7"/>
  <c r="AK83" i="7"/>
  <c r="AL83" i="7"/>
  <c r="AM83" i="7"/>
  <c r="AN83" i="7"/>
  <c r="AO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I84" i="7"/>
  <c r="J84" i="7"/>
  <c r="K84" i="7"/>
  <c r="L84" i="7"/>
  <c r="M84" i="7"/>
  <c r="N84" i="7"/>
  <c r="Q84" i="7"/>
  <c r="R84" i="7"/>
  <c r="S84" i="7"/>
  <c r="U84" i="7"/>
  <c r="V84" i="7"/>
  <c r="X84" i="7"/>
  <c r="Y84" i="7"/>
  <c r="Z84" i="7"/>
  <c r="AA84" i="7"/>
  <c r="AC84" i="7"/>
  <c r="AD84" i="7"/>
  <c r="AE84" i="7"/>
  <c r="AF84" i="7"/>
  <c r="AG84" i="7"/>
  <c r="AI84" i="7"/>
  <c r="AJ84" i="7"/>
  <c r="AK84" i="7"/>
  <c r="AL84" i="7"/>
  <c r="AM84" i="7"/>
  <c r="AN84" i="7"/>
  <c r="AO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I85" i="7"/>
  <c r="J85" i="7"/>
  <c r="K85" i="7"/>
  <c r="L85" i="7"/>
  <c r="M85" i="7"/>
  <c r="N85" i="7"/>
  <c r="Q85" i="7"/>
  <c r="R85" i="7"/>
  <c r="S85" i="7"/>
  <c r="U85" i="7"/>
  <c r="V85" i="7"/>
  <c r="X85" i="7"/>
  <c r="Y85" i="7"/>
  <c r="Z85" i="7"/>
  <c r="AA85" i="7"/>
  <c r="AC85" i="7"/>
  <c r="AD85" i="7"/>
  <c r="AE85" i="7"/>
  <c r="AF85" i="7"/>
  <c r="AG85" i="7"/>
  <c r="AI85" i="7"/>
  <c r="AJ85" i="7"/>
  <c r="AK85" i="7"/>
  <c r="AL85" i="7"/>
  <c r="AM85" i="7"/>
  <c r="AN85" i="7"/>
  <c r="AO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I86" i="7"/>
  <c r="J86" i="7"/>
  <c r="K86" i="7"/>
  <c r="L86" i="7"/>
  <c r="M86" i="7"/>
  <c r="N86" i="7"/>
  <c r="Q86" i="7"/>
  <c r="R86" i="7"/>
  <c r="S86" i="7"/>
  <c r="U86" i="7"/>
  <c r="V86" i="7"/>
  <c r="X86" i="7"/>
  <c r="Y86" i="7"/>
  <c r="Z86" i="7"/>
  <c r="AA86" i="7"/>
  <c r="AC86" i="7"/>
  <c r="AD86" i="7"/>
  <c r="AE86" i="7"/>
  <c r="AF86" i="7"/>
  <c r="AG86" i="7"/>
  <c r="AI86" i="7"/>
  <c r="AJ86" i="7"/>
  <c r="AK86" i="7"/>
  <c r="AL86" i="7"/>
  <c r="AM86" i="7"/>
  <c r="AN86" i="7"/>
  <c r="AO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I87" i="7"/>
  <c r="J87" i="7"/>
  <c r="K87" i="7"/>
  <c r="L87" i="7"/>
  <c r="M87" i="7"/>
  <c r="N87" i="7"/>
  <c r="Q87" i="7"/>
  <c r="R87" i="7"/>
  <c r="S87" i="7"/>
  <c r="U87" i="7"/>
  <c r="V87" i="7"/>
  <c r="X87" i="7"/>
  <c r="Y87" i="7"/>
  <c r="Z87" i="7"/>
  <c r="AA87" i="7"/>
  <c r="AC87" i="7"/>
  <c r="AD87" i="7"/>
  <c r="AE87" i="7"/>
  <c r="AF87" i="7"/>
  <c r="AG87" i="7"/>
  <c r="AI87" i="7"/>
  <c r="AJ87" i="7"/>
  <c r="AK87" i="7"/>
  <c r="AL87" i="7"/>
  <c r="AM87" i="7"/>
  <c r="AN87" i="7"/>
  <c r="AO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I88" i="7"/>
  <c r="J88" i="7"/>
  <c r="K88" i="7"/>
  <c r="L88" i="7"/>
  <c r="M88" i="7"/>
  <c r="N88" i="7"/>
  <c r="Q88" i="7"/>
  <c r="R88" i="7"/>
  <c r="S88" i="7"/>
  <c r="U88" i="7"/>
  <c r="V88" i="7"/>
  <c r="X88" i="7"/>
  <c r="Y88" i="7"/>
  <c r="Z88" i="7"/>
  <c r="AA88" i="7"/>
  <c r="AC88" i="7"/>
  <c r="AD88" i="7"/>
  <c r="AE88" i="7"/>
  <c r="AF88" i="7"/>
  <c r="AG88" i="7"/>
  <c r="AI88" i="7"/>
  <c r="AJ88" i="7"/>
  <c r="AK88" i="7"/>
  <c r="AL88" i="7"/>
  <c r="AM88" i="7"/>
  <c r="AN88" i="7"/>
  <c r="AO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I89" i="7"/>
  <c r="J89" i="7"/>
  <c r="K89" i="7"/>
  <c r="L89" i="7"/>
  <c r="M89" i="7"/>
  <c r="N89" i="7"/>
  <c r="Q89" i="7"/>
  <c r="R89" i="7"/>
  <c r="S89" i="7"/>
  <c r="U89" i="7"/>
  <c r="V89" i="7"/>
  <c r="X89" i="7"/>
  <c r="Y89" i="7"/>
  <c r="Z89" i="7"/>
  <c r="AA89" i="7"/>
  <c r="AC89" i="7"/>
  <c r="AD89" i="7"/>
  <c r="AE89" i="7"/>
  <c r="AF89" i="7"/>
  <c r="AG89" i="7"/>
  <c r="AI89" i="7"/>
  <c r="AJ89" i="7"/>
  <c r="AK89" i="7"/>
  <c r="AL89" i="7"/>
  <c r="AM89" i="7"/>
  <c r="AN89" i="7"/>
  <c r="AO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I90" i="7"/>
  <c r="J90" i="7"/>
  <c r="K90" i="7"/>
  <c r="L90" i="7"/>
  <c r="M90" i="7"/>
  <c r="N90" i="7"/>
  <c r="Q90" i="7"/>
  <c r="R90" i="7"/>
  <c r="S90" i="7"/>
  <c r="U90" i="7"/>
  <c r="V90" i="7"/>
  <c r="X90" i="7"/>
  <c r="Y90" i="7"/>
  <c r="Z90" i="7"/>
  <c r="AA90" i="7"/>
  <c r="AC90" i="7"/>
  <c r="AD90" i="7"/>
  <c r="AE90" i="7"/>
  <c r="AF90" i="7"/>
  <c r="AG90" i="7"/>
  <c r="AI90" i="7"/>
  <c r="AJ90" i="7"/>
  <c r="AK90" i="7"/>
  <c r="AL90" i="7"/>
  <c r="AM90" i="7"/>
  <c r="AN90" i="7"/>
  <c r="AO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I91" i="7"/>
  <c r="J91" i="7"/>
  <c r="K91" i="7"/>
  <c r="L91" i="7"/>
  <c r="M91" i="7"/>
  <c r="N91" i="7"/>
  <c r="Q91" i="7"/>
  <c r="R91" i="7"/>
  <c r="S91" i="7"/>
  <c r="U91" i="7"/>
  <c r="V91" i="7"/>
  <c r="X91" i="7"/>
  <c r="Y91" i="7"/>
  <c r="Z91" i="7"/>
  <c r="AA91" i="7"/>
  <c r="AC91" i="7"/>
  <c r="AD91" i="7"/>
  <c r="AE91" i="7"/>
  <c r="AF91" i="7"/>
  <c r="AG91" i="7"/>
  <c r="AI91" i="7"/>
  <c r="AJ91" i="7"/>
  <c r="AK91" i="7"/>
  <c r="AL91" i="7"/>
  <c r="AM91" i="7"/>
  <c r="AN91" i="7"/>
  <c r="AO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I92" i="7"/>
  <c r="J92" i="7"/>
  <c r="K92" i="7"/>
  <c r="L92" i="7"/>
  <c r="M92" i="7"/>
  <c r="N92" i="7"/>
  <c r="Q92" i="7"/>
  <c r="R92" i="7"/>
  <c r="S92" i="7"/>
  <c r="U92" i="7"/>
  <c r="V92" i="7"/>
  <c r="X92" i="7"/>
  <c r="Y92" i="7"/>
  <c r="Z92" i="7"/>
  <c r="AA92" i="7"/>
  <c r="AC92" i="7"/>
  <c r="AD92" i="7"/>
  <c r="AE92" i="7"/>
  <c r="AF92" i="7"/>
  <c r="AG92" i="7"/>
  <c r="AI92" i="7"/>
  <c r="AJ92" i="7"/>
  <c r="AK92" i="7"/>
  <c r="AL92" i="7"/>
  <c r="AM92" i="7"/>
  <c r="AN92" i="7"/>
  <c r="AO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I93" i="7"/>
  <c r="J93" i="7"/>
  <c r="K93" i="7"/>
  <c r="L93" i="7"/>
  <c r="M93" i="7"/>
  <c r="N93" i="7"/>
  <c r="Q93" i="7"/>
  <c r="R93" i="7"/>
  <c r="S93" i="7"/>
  <c r="U93" i="7"/>
  <c r="V93" i="7"/>
  <c r="X93" i="7"/>
  <c r="Y93" i="7"/>
  <c r="Z93" i="7"/>
  <c r="AA93" i="7"/>
  <c r="AC93" i="7"/>
  <c r="AD93" i="7"/>
  <c r="AE93" i="7"/>
  <c r="AF93" i="7"/>
  <c r="AG93" i="7"/>
  <c r="AI93" i="7"/>
  <c r="AJ93" i="7"/>
  <c r="AK93" i="7"/>
  <c r="AL93" i="7"/>
  <c r="AM93" i="7"/>
  <c r="AN93" i="7"/>
  <c r="AO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I94" i="7"/>
  <c r="J94" i="7"/>
  <c r="K94" i="7"/>
  <c r="L94" i="7"/>
  <c r="M94" i="7"/>
  <c r="N94" i="7"/>
  <c r="Q94" i="7"/>
  <c r="R94" i="7"/>
  <c r="S94" i="7"/>
  <c r="U94" i="7"/>
  <c r="V94" i="7"/>
  <c r="X94" i="7"/>
  <c r="Y94" i="7"/>
  <c r="Z94" i="7"/>
  <c r="AA94" i="7"/>
  <c r="AC94" i="7"/>
  <c r="AD94" i="7"/>
  <c r="AE94" i="7"/>
  <c r="AF94" i="7"/>
  <c r="AG94" i="7"/>
  <c r="AI94" i="7"/>
  <c r="AJ94" i="7"/>
  <c r="AK94" i="7"/>
  <c r="AL94" i="7"/>
  <c r="AM94" i="7"/>
  <c r="AN94" i="7"/>
  <c r="AO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I95" i="7"/>
  <c r="J95" i="7"/>
  <c r="K95" i="7"/>
  <c r="L95" i="7"/>
  <c r="M95" i="7"/>
  <c r="N95" i="7"/>
  <c r="Q95" i="7"/>
  <c r="R95" i="7"/>
  <c r="S95" i="7"/>
  <c r="U95" i="7"/>
  <c r="V95" i="7"/>
  <c r="X95" i="7"/>
  <c r="Y95" i="7"/>
  <c r="Z95" i="7"/>
  <c r="AA95" i="7"/>
  <c r="AC95" i="7"/>
  <c r="AD95" i="7"/>
  <c r="AE95" i="7"/>
  <c r="AF95" i="7"/>
  <c r="AG95" i="7"/>
  <c r="AI95" i="7"/>
  <c r="AJ95" i="7"/>
  <c r="AK95" i="7"/>
  <c r="AL95" i="7"/>
  <c r="AM95" i="7"/>
  <c r="AN95" i="7"/>
  <c r="AO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I96" i="7"/>
  <c r="J96" i="7"/>
  <c r="K96" i="7"/>
  <c r="L96" i="7"/>
  <c r="M96" i="7"/>
  <c r="N96" i="7"/>
  <c r="Q96" i="7"/>
  <c r="R96" i="7"/>
  <c r="S96" i="7"/>
  <c r="U96" i="7"/>
  <c r="V96" i="7"/>
  <c r="X96" i="7"/>
  <c r="Y96" i="7"/>
  <c r="Z96" i="7"/>
  <c r="AA96" i="7"/>
  <c r="AC96" i="7"/>
  <c r="AD96" i="7"/>
  <c r="AE96" i="7"/>
  <c r="AF96" i="7"/>
  <c r="AG96" i="7"/>
  <c r="AI96" i="7"/>
  <c r="AJ96" i="7"/>
  <c r="AK96" i="7"/>
  <c r="AL96" i="7"/>
  <c r="AM96" i="7"/>
  <c r="AN96" i="7"/>
  <c r="AO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I97" i="7"/>
  <c r="J97" i="7"/>
  <c r="K97" i="7"/>
  <c r="L97" i="7"/>
  <c r="M97" i="7"/>
  <c r="N97" i="7"/>
  <c r="Q97" i="7"/>
  <c r="R97" i="7"/>
  <c r="S97" i="7"/>
  <c r="U97" i="7"/>
  <c r="V97" i="7"/>
  <c r="X97" i="7"/>
  <c r="Y97" i="7"/>
  <c r="Z97" i="7"/>
  <c r="AA97" i="7"/>
  <c r="AC97" i="7"/>
  <c r="AD97" i="7"/>
  <c r="AE97" i="7"/>
  <c r="AF97" i="7"/>
  <c r="AG97" i="7"/>
  <c r="AI97" i="7"/>
  <c r="AJ97" i="7"/>
  <c r="AK97" i="7"/>
  <c r="AL97" i="7"/>
  <c r="AM97" i="7"/>
  <c r="AN97" i="7"/>
  <c r="AO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I98" i="7"/>
  <c r="J98" i="7"/>
  <c r="K98" i="7"/>
  <c r="L98" i="7"/>
  <c r="M98" i="7"/>
  <c r="N98" i="7"/>
  <c r="Q98" i="7"/>
  <c r="R98" i="7"/>
  <c r="S98" i="7"/>
  <c r="U98" i="7"/>
  <c r="V98" i="7"/>
  <c r="X98" i="7"/>
  <c r="Y98" i="7"/>
  <c r="Z98" i="7"/>
  <c r="AA98" i="7"/>
  <c r="AC98" i="7"/>
  <c r="AD98" i="7"/>
  <c r="AE98" i="7"/>
  <c r="AF98" i="7"/>
  <c r="AG98" i="7"/>
  <c r="AI98" i="7"/>
  <c r="AJ98" i="7"/>
  <c r="AK98" i="7"/>
  <c r="AL98" i="7"/>
  <c r="AM98" i="7"/>
  <c r="AN98" i="7"/>
  <c r="AO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I99" i="7"/>
  <c r="J99" i="7"/>
  <c r="K99" i="7"/>
  <c r="L99" i="7"/>
  <c r="M99" i="7"/>
  <c r="N99" i="7"/>
  <c r="Q99" i="7"/>
  <c r="R99" i="7"/>
  <c r="S99" i="7"/>
  <c r="U99" i="7"/>
  <c r="V99" i="7"/>
  <c r="X99" i="7"/>
  <c r="Y99" i="7"/>
  <c r="Z99" i="7"/>
  <c r="AA99" i="7"/>
  <c r="AC99" i="7"/>
  <c r="AD99" i="7"/>
  <c r="AE99" i="7"/>
  <c r="AF99" i="7"/>
  <c r="AG99" i="7"/>
  <c r="AI99" i="7"/>
  <c r="AJ99" i="7"/>
  <c r="AK99" i="7"/>
  <c r="AL99" i="7"/>
  <c r="AM99" i="7"/>
  <c r="AN99" i="7"/>
  <c r="AO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I100" i="7"/>
  <c r="J100" i="7"/>
  <c r="K100" i="7"/>
  <c r="L100" i="7"/>
  <c r="M100" i="7"/>
  <c r="N100" i="7"/>
  <c r="Q100" i="7"/>
  <c r="R100" i="7"/>
  <c r="S100" i="7"/>
  <c r="U100" i="7"/>
  <c r="V100" i="7"/>
  <c r="X100" i="7"/>
  <c r="Y100" i="7"/>
  <c r="Z100" i="7"/>
  <c r="AA100" i="7"/>
  <c r="AC100" i="7"/>
  <c r="AD100" i="7"/>
  <c r="AE100" i="7"/>
  <c r="AF100" i="7"/>
  <c r="AG100" i="7"/>
  <c r="AI100" i="7"/>
  <c r="AJ100" i="7"/>
  <c r="AK100" i="7"/>
  <c r="AL100" i="7"/>
  <c r="AM100" i="7"/>
  <c r="AN100" i="7"/>
  <c r="AO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I101" i="7"/>
  <c r="J101" i="7"/>
  <c r="K101" i="7"/>
  <c r="L101" i="7"/>
  <c r="M101" i="7"/>
  <c r="N101" i="7"/>
  <c r="Q101" i="7"/>
  <c r="R101" i="7"/>
  <c r="S101" i="7"/>
  <c r="U101" i="7"/>
  <c r="V101" i="7"/>
  <c r="X101" i="7"/>
  <c r="Y101" i="7"/>
  <c r="Z101" i="7"/>
  <c r="AA101" i="7"/>
  <c r="AC101" i="7"/>
  <c r="AD101" i="7"/>
  <c r="AE101" i="7"/>
  <c r="AF101" i="7"/>
  <c r="AG101" i="7"/>
  <c r="AI101" i="7"/>
  <c r="AJ101" i="7"/>
  <c r="AK101" i="7"/>
  <c r="AL101" i="7"/>
  <c r="AM101" i="7"/>
  <c r="AN101" i="7"/>
  <c r="AO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I102" i="7"/>
  <c r="J102" i="7"/>
  <c r="K102" i="7"/>
  <c r="L102" i="7"/>
  <c r="M102" i="7"/>
  <c r="N102" i="7"/>
  <c r="Q102" i="7"/>
  <c r="R102" i="7"/>
  <c r="S102" i="7"/>
  <c r="U102" i="7"/>
  <c r="V102" i="7"/>
  <c r="X102" i="7"/>
  <c r="Y102" i="7"/>
  <c r="Z102" i="7"/>
  <c r="AA102" i="7"/>
  <c r="AC102" i="7"/>
  <c r="AD102" i="7"/>
  <c r="AE102" i="7"/>
  <c r="AF102" i="7"/>
  <c r="AG102" i="7"/>
  <c r="AI102" i="7"/>
  <c r="AJ102" i="7"/>
  <c r="AK102" i="7"/>
  <c r="AL102" i="7"/>
  <c r="AM102" i="7"/>
  <c r="AN102" i="7"/>
  <c r="AO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I103" i="7"/>
  <c r="J103" i="7"/>
  <c r="K103" i="7"/>
  <c r="L103" i="7"/>
  <c r="M103" i="7"/>
  <c r="N103" i="7"/>
  <c r="Q103" i="7"/>
  <c r="R103" i="7"/>
  <c r="S103" i="7"/>
  <c r="U103" i="7"/>
  <c r="V103" i="7"/>
  <c r="X103" i="7"/>
  <c r="Y103" i="7"/>
  <c r="Z103" i="7"/>
  <c r="AA103" i="7"/>
  <c r="AC103" i="7"/>
  <c r="AD103" i="7"/>
  <c r="AE103" i="7"/>
  <c r="AF103" i="7"/>
  <c r="AG103" i="7"/>
  <c r="AI103" i="7"/>
  <c r="AJ103" i="7"/>
  <c r="AK103" i="7"/>
  <c r="AL103" i="7"/>
  <c r="AM103" i="7"/>
  <c r="AN103" i="7"/>
  <c r="AO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I104" i="7"/>
  <c r="J104" i="7"/>
  <c r="K104" i="7"/>
  <c r="L104" i="7"/>
  <c r="M104" i="7"/>
  <c r="N104" i="7"/>
  <c r="Q104" i="7"/>
  <c r="R104" i="7"/>
  <c r="S104" i="7"/>
  <c r="U104" i="7"/>
  <c r="V104" i="7"/>
  <c r="X104" i="7"/>
  <c r="Y104" i="7"/>
  <c r="Z104" i="7"/>
  <c r="AA104" i="7"/>
  <c r="AC104" i="7"/>
  <c r="AD104" i="7"/>
  <c r="AE104" i="7"/>
  <c r="AF104" i="7"/>
  <c r="AG104" i="7"/>
  <c r="AI104" i="7"/>
  <c r="AJ104" i="7"/>
  <c r="AK104" i="7"/>
  <c r="AL104" i="7"/>
  <c r="AM104" i="7"/>
  <c r="AN104" i="7"/>
  <c r="AO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I105" i="7"/>
  <c r="J105" i="7"/>
  <c r="K105" i="7"/>
  <c r="L105" i="7"/>
  <c r="M105" i="7"/>
  <c r="N105" i="7"/>
  <c r="Q105" i="7"/>
  <c r="R105" i="7"/>
  <c r="S105" i="7"/>
  <c r="U105" i="7"/>
  <c r="V105" i="7"/>
  <c r="X105" i="7"/>
  <c r="Y105" i="7"/>
  <c r="Z105" i="7"/>
  <c r="AA105" i="7"/>
  <c r="AC105" i="7"/>
  <c r="AD105" i="7"/>
  <c r="AE105" i="7"/>
  <c r="AF105" i="7"/>
  <c r="AG105" i="7"/>
  <c r="AI105" i="7"/>
  <c r="AJ105" i="7"/>
  <c r="AK105" i="7"/>
  <c r="AL105" i="7"/>
  <c r="AM105" i="7"/>
  <c r="AN105" i="7"/>
  <c r="AO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I106" i="7"/>
  <c r="J106" i="7"/>
  <c r="K106" i="7"/>
  <c r="L106" i="7"/>
  <c r="M106" i="7"/>
  <c r="N106" i="7"/>
  <c r="Q106" i="7"/>
  <c r="R106" i="7"/>
  <c r="S106" i="7"/>
  <c r="U106" i="7"/>
  <c r="V106" i="7"/>
  <c r="X106" i="7"/>
  <c r="Y106" i="7"/>
  <c r="Z106" i="7"/>
  <c r="AA106" i="7"/>
  <c r="AC106" i="7"/>
  <c r="AD106" i="7"/>
  <c r="AE106" i="7"/>
  <c r="AF106" i="7"/>
  <c r="AG106" i="7"/>
  <c r="AI106" i="7"/>
  <c r="AJ106" i="7"/>
  <c r="AK106" i="7"/>
  <c r="AL106" i="7"/>
  <c r="AM106" i="7"/>
  <c r="AN106" i="7"/>
  <c r="AO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I107" i="7"/>
  <c r="J107" i="7"/>
  <c r="K107" i="7"/>
  <c r="L107" i="7"/>
  <c r="M107" i="7"/>
  <c r="N107" i="7"/>
  <c r="Q107" i="7"/>
  <c r="R107" i="7"/>
  <c r="S107" i="7"/>
  <c r="U107" i="7"/>
  <c r="V107" i="7"/>
  <c r="X107" i="7"/>
  <c r="Y107" i="7"/>
  <c r="Z107" i="7"/>
  <c r="AA107" i="7"/>
  <c r="AC107" i="7"/>
  <c r="AD107" i="7"/>
  <c r="AE107" i="7"/>
  <c r="AF107" i="7"/>
  <c r="AG107" i="7"/>
  <c r="AI107" i="7"/>
  <c r="AJ107" i="7"/>
  <c r="AK107" i="7"/>
  <c r="AL107" i="7"/>
  <c r="AM107" i="7"/>
  <c r="AN107" i="7"/>
  <c r="AO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I108" i="7"/>
  <c r="J108" i="7"/>
  <c r="K108" i="7"/>
  <c r="L108" i="7"/>
  <c r="M108" i="7"/>
  <c r="N108" i="7"/>
  <c r="Q108" i="7"/>
  <c r="R108" i="7"/>
  <c r="S108" i="7"/>
  <c r="U108" i="7"/>
  <c r="V108" i="7"/>
  <c r="X108" i="7"/>
  <c r="Y108" i="7"/>
  <c r="Z108" i="7"/>
  <c r="AA108" i="7"/>
  <c r="AC108" i="7"/>
  <c r="AD108" i="7"/>
  <c r="AE108" i="7"/>
  <c r="AF108" i="7"/>
  <c r="AG108" i="7"/>
  <c r="AI108" i="7"/>
  <c r="AJ108" i="7"/>
  <c r="AK108" i="7"/>
  <c r="AL108" i="7"/>
  <c r="AM108" i="7"/>
  <c r="AN108" i="7"/>
  <c r="AO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I109" i="7"/>
  <c r="J109" i="7"/>
  <c r="K109" i="7"/>
  <c r="L109" i="7"/>
  <c r="M109" i="7"/>
  <c r="N109" i="7"/>
  <c r="Q109" i="7"/>
  <c r="R109" i="7"/>
  <c r="S109" i="7"/>
  <c r="U109" i="7"/>
  <c r="V109" i="7"/>
  <c r="X109" i="7"/>
  <c r="Y109" i="7"/>
  <c r="Z109" i="7"/>
  <c r="AA109" i="7"/>
  <c r="AC109" i="7"/>
  <c r="AD109" i="7"/>
  <c r="AE109" i="7"/>
  <c r="AF109" i="7"/>
  <c r="AG109" i="7"/>
  <c r="AI109" i="7"/>
  <c r="AJ109" i="7"/>
  <c r="AK109" i="7"/>
  <c r="AL109" i="7"/>
  <c r="AM109" i="7"/>
  <c r="AN109" i="7"/>
  <c r="AO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I110" i="7"/>
  <c r="J110" i="7"/>
  <c r="K110" i="7"/>
  <c r="L110" i="7"/>
  <c r="M110" i="7"/>
  <c r="N110" i="7"/>
  <c r="Q110" i="7"/>
  <c r="R110" i="7"/>
  <c r="S110" i="7"/>
  <c r="U110" i="7"/>
  <c r="V110" i="7"/>
  <c r="X110" i="7"/>
  <c r="Y110" i="7"/>
  <c r="Z110" i="7"/>
  <c r="AA110" i="7"/>
  <c r="AC110" i="7"/>
  <c r="AD110" i="7"/>
  <c r="AE110" i="7"/>
  <c r="AF110" i="7"/>
  <c r="AG110" i="7"/>
  <c r="AI110" i="7"/>
  <c r="AJ110" i="7"/>
  <c r="AK110" i="7"/>
  <c r="AL110" i="7"/>
  <c r="AM110" i="7"/>
  <c r="AN110" i="7"/>
  <c r="AO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I111" i="7"/>
  <c r="J111" i="7"/>
  <c r="K111" i="7"/>
  <c r="L111" i="7"/>
  <c r="M111" i="7"/>
  <c r="N111" i="7"/>
  <c r="Q111" i="7"/>
  <c r="R111" i="7"/>
  <c r="S111" i="7"/>
  <c r="U111" i="7"/>
  <c r="V111" i="7"/>
  <c r="X111" i="7"/>
  <c r="Y111" i="7"/>
  <c r="Z111" i="7"/>
  <c r="AA111" i="7"/>
  <c r="AC111" i="7"/>
  <c r="AD111" i="7"/>
  <c r="AE111" i="7"/>
  <c r="AF111" i="7"/>
  <c r="AG111" i="7"/>
  <c r="AI111" i="7"/>
  <c r="AJ111" i="7"/>
  <c r="AK111" i="7"/>
  <c r="AL111" i="7"/>
  <c r="AM111" i="7"/>
  <c r="AN111" i="7"/>
  <c r="AO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I112" i="7"/>
  <c r="J112" i="7"/>
  <c r="K112" i="7"/>
  <c r="L112" i="7"/>
  <c r="M112" i="7"/>
  <c r="N112" i="7"/>
  <c r="Q112" i="7"/>
  <c r="R112" i="7"/>
  <c r="S112" i="7"/>
  <c r="U112" i="7"/>
  <c r="V112" i="7"/>
  <c r="X112" i="7"/>
  <c r="Y112" i="7"/>
  <c r="Z112" i="7"/>
  <c r="AA112" i="7"/>
  <c r="AC112" i="7"/>
  <c r="AD112" i="7"/>
  <c r="AE112" i="7"/>
  <c r="AF112" i="7"/>
  <c r="AG112" i="7"/>
  <c r="AI112" i="7"/>
  <c r="AJ112" i="7"/>
  <c r="AK112" i="7"/>
  <c r="AL112" i="7"/>
  <c r="AM112" i="7"/>
  <c r="AN112" i="7"/>
  <c r="AO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I113" i="7"/>
  <c r="J113" i="7"/>
  <c r="K113" i="7"/>
  <c r="L113" i="7"/>
  <c r="M113" i="7"/>
  <c r="N113" i="7"/>
  <c r="Q113" i="7"/>
  <c r="R113" i="7"/>
  <c r="S113" i="7"/>
  <c r="U113" i="7"/>
  <c r="V113" i="7"/>
  <c r="X113" i="7"/>
  <c r="Y113" i="7"/>
  <c r="Z113" i="7"/>
  <c r="AA113" i="7"/>
  <c r="AC113" i="7"/>
  <c r="AD113" i="7"/>
  <c r="AE113" i="7"/>
  <c r="AF113" i="7"/>
  <c r="AG113" i="7"/>
  <c r="AI113" i="7"/>
  <c r="AJ113" i="7"/>
  <c r="AK113" i="7"/>
  <c r="AL113" i="7"/>
  <c r="AM113" i="7"/>
  <c r="AN113" i="7"/>
  <c r="AO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I114" i="7"/>
  <c r="J114" i="7"/>
  <c r="K114" i="7"/>
  <c r="L114" i="7"/>
  <c r="M114" i="7"/>
  <c r="N114" i="7"/>
  <c r="Q114" i="7"/>
  <c r="R114" i="7"/>
  <c r="S114" i="7"/>
  <c r="U114" i="7"/>
  <c r="V114" i="7"/>
  <c r="X114" i="7"/>
  <c r="Y114" i="7"/>
  <c r="Z114" i="7"/>
  <c r="AA114" i="7"/>
  <c r="AC114" i="7"/>
  <c r="AD114" i="7"/>
  <c r="AE114" i="7"/>
  <c r="AF114" i="7"/>
  <c r="AG114" i="7"/>
  <c r="AI114" i="7"/>
  <c r="AJ114" i="7"/>
  <c r="AK114" i="7"/>
  <c r="AL114" i="7"/>
  <c r="AM114" i="7"/>
  <c r="AN114" i="7"/>
  <c r="AO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I115" i="7"/>
  <c r="J115" i="7"/>
  <c r="K115" i="7"/>
  <c r="L115" i="7"/>
  <c r="M115" i="7"/>
  <c r="N115" i="7"/>
  <c r="Q115" i="7"/>
  <c r="R115" i="7"/>
  <c r="S115" i="7"/>
  <c r="U115" i="7"/>
  <c r="V115" i="7"/>
  <c r="X115" i="7"/>
  <c r="Y115" i="7"/>
  <c r="Z115" i="7"/>
  <c r="AA115" i="7"/>
  <c r="AC115" i="7"/>
  <c r="AD115" i="7"/>
  <c r="AE115" i="7"/>
  <c r="AF115" i="7"/>
  <c r="AG115" i="7"/>
  <c r="AI115" i="7"/>
  <c r="AJ115" i="7"/>
  <c r="AK115" i="7"/>
  <c r="AL115" i="7"/>
  <c r="AM115" i="7"/>
  <c r="AN115" i="7"/>
  <c r="AO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I116" i="7"/>
  <c r="J116" i="7"/>
  <c r="K116" i="7"/>
  <c r="L116" i="7"/>
  <c r="M116" i="7"/>
  <c r="N116" i="7"/>
  <c r="Q116" i="7"/>
  <c r="R116" i="7"/>
  <c r="S116" i="7"/>
  <c r="U116" i="7"/>
  <c r="V116" i="7"/>
  <c r="X116" i="7"/>
  <c r="Y116" i="7"/>
  <c r="Z116" i="7"/>
  <c r="AA116" i="7"/>
  <c r="AC116" i="7"/>
  <c r="AD116" i="7"/>
  <c r="AE116" i="7"/>
  <c r="AF116" i="7"/>
  <c r="AG116" i="7"/>
  <c r="AI116" i="7"/>
  <c r="AJ116" i="7"/>
  <c r="AK116" i="7"/>
  <c r="AL116" i="7"/>
  <c r="AM116" i="7"/>
  <c r="AN116" i="7"/>
  <c r="AO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I117" i="7"/>
  <c r="J117" i="7"/>
  <c r="K117" i="7"/>
  <c r="L117" i="7"/>
  <c r="M117" i="7"/>
  <c r="N117" i="7"/>
  <c r="Q117" i="7"/>
  <c r="R117" i="7"/>
  <c r="S117" i="7"/>
  <c r="U117" i="7"/>
  <c r="V117" i="7"/>
  <c r="X117" i="7"/>
  <c r="Y117" i="7"/>
  <c r="Z117" i="7"/>
  <c r="AA117" i="7"/>
  <c r="AC117" i="7"/>
  <c r="AD117" i="7"/>
  <c r="AE117" i="7"/>
  <c r="AF117" i="7"/>
  <c r="AG117" i="7"/>
  <c r="AI117" i="7"/>
  <c r="AJ117" i="7"/>
  <c r="AK117" i="7"/>
  <c r="AL117" i="7"/>
  <c r="AM117" i="7"/>
  <c r="AN117" i="7"/>
  <c r="AO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I118" i="7"/>
  <c r="J118" i="7"/>
  <c r="K118" i="7"/>
  <c r="L118" i="7"/>
  <c r="M118" i="7"/>
  <c r="N118" i="7"/>
  <c r="Q118" i="7"/>
  <c r="R118" i="7"/>
  <c r="S118" i="7"/>
  <c r="U118" i="7"/>
  <c r="V118" i="7"/>
  <c r="X118" i="7"/>
  <c r="Y118" i="7"/>
  <c r="Z118" i="7"/>
  <c r="AA118" i="7"/>
  <c r="AC118" i="7"/>
  <c r="AD118" i="7"/>
  <c r="AE118" i="7"/>
  <c r="AF118" i="7"/>
  <c r="AG118" i="7"/>
  <c r="AI118" i="7"/>
  <c r="AJ118" i="7"/>
  <c r="AK118" i="7"/>
  <c r="AL118" i="7"/>
  <c r="AM118" i="7"/>
  <c r="AN118" i="7"/>
  <c r="AO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I119" i="7"/>
  <c r="J119" i="7"/>
  <c r="K119" i="7"/>
  <c r="L119" i="7"/>
  <c r="M119" i="7"/>
  <c r="N119" i="7"/>
  <c r="Q119" i="7"/>
  <c r="R119" i="7"/>
  <c r="S119" i="7"/>
  <c r="U119" i="7"/>
  <c r="V119" i="7"/>
  <c r="X119" i="7"/>
  <c r="Y119" i="7"/>
  <c r="Z119" i="7"/>
  <c r="AA119" i="7"/>
  <c r="AC119" i="7"/>
  <c r="AD119" i="7"/>
  <c r="AE119" i="7"/>
  <c r="AF119" i="7"/>
  <c r="AG119" i="7"/>
  <c r="AI119" i="7"/>
  <c r="AJ119" i="7"/>
  <c r="AK119" i="7"/>
  <c r="AL119" i="7"/>
  <c r="AM119" i="7"/>
  <c r="AN119" i="7"/>
  <c r="AO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I120" i="7"/>
  <c r="J120" i="7"/>
  <c r="K120" i="7"/>
  <c r="L120" i="7"/>
  <c r="M120" i="7"/>
  <c r="N120" i="7"/>
  <c r="Q120" i="7"/>
  <c r="R120" i="7"/>
  <c r="S120" i="7"/>
  <c r="U120" i="7"/>
  <c r="V120" i="7"/>
  <c r="X120" i="7"/>
  <c r="Y120" i="7"/>
  <c r="Z120" i="7"/>
  <c r="AA120" i="7"/>
  <c r="AC120" i="7"/>
  <c r="AD120" i="7"/>
  <c r="AE120" i="7"/>
  <c r="AF120" i="7"/>
  <c r="AG120" i="7"/>
  <c r="AI120" i="7"/>
  <c r="AJ120" i="7"/>
  <c r="AK120" i="7"/>
  <c r="AL120" i="7"/>
  <c r="AM120" i="7"/>
  <c r="AN120" i="7"/>
  <c r="AO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I121" i="7"/>
  <c r="J121" i="7"/>
  <c r="K121" i="7"/>
  <c r="L121" i="7"/>
  <c r="M121" i="7"/>
  <c r="N121" i="7"/>
  <c r="Q121" i="7"/>
  <c r="R121" i="7"/>
  <c r="S121" i="7"/>
  <c r="U121" i="7"/>
  <c r="V121" i="7"/>
  <c r="X121" i="7"/>
  <c r="Y121" i="7"/>
  <c r="Z121" i="7"/>
  <c r="AA121" i="7"/>
  <c r="AC121" i="7"/>
  <c r="AD121" i="7"/>
  <c r="AE121" i="7"/>
  <c r="AF121" i="7"/>
  <c r="AG121" i="7"/>
  <c r="AI121" i="7"/>
  <c r="AJ121" i="7"/>
  <c r="AK121" i="7"/>
  <c r="AL121" i="7"/>
  <c r="AM121" i="7"/>
  <c r="AN121" i="7"/>
  <c r="AO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I122" i="7"/>
  <c r="J122" i="7"/>
  <c r="K122" i="7"/>
  <c r="L122" i="7"/>
  <c r="M122" i="7"/>
  <c r="N122" i="7"/>
  <c r="Q122" i="7"/>
  <c r="R122" i="7"/>
  <c r="S122" i="7"/>
  <c r="U122" i="7"/>
  <c r="V122" i="7"/>
  <c r="X122" i="7"/>
  <c r="Y122" i="7"/>
  <c r="Z122" i="7"/>
  <c r="AA122" i="7"/>
  <c r="AC122" i="7"/>
  <c r="AD122" i="7"/>
  <c r="AE122" i="7"/>
  <c r="AF122" i="7"/>
  <c r="AG122" i="7"/>
  <c r="AI122" i="7"/>
  <c r="AJ122" i="7"/>
  <c r="AK122" i="7"/>
  <c r="AL122" i="7"/>
  <c r="AM122" i="7"/>
  <c r="AN122" i="7"/>
  <c r="AO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I123" i="7"/>
  <c r="J123" i="7"/>
  <c r="K123" i="7"/>
  <c r="L123" i="7"/>
  <c r="M123" i="7"/>
  <c r="N123" i="7"/>
  <c r="Q123" i="7"/>
  <c r="R123" i="7"/>
  <c r="S123" i="7"/>
  <c r="U123" i="7"/>
  <c r="V123" i="7"/>
  <c r="X123" i="7"/>
  <c r="Y123" i="7"/>
  <c r="Z123" i="7"/>
  <c r="AA123" i="7"/>
  <c r="AC123" i="7"/>
  <c r="AD123" i="7"/>
  <c r="AE123" i="7"/>
  <c r="AF123" i="7"/>
  <c r="AG123" i="7"/>
  <c r="AI123" i="7"/>
  <c r="AJ123" i="7"/>
  <c r="AK123" i="7"/>
  <c r="AL123" i="7"/>
  <c r="AM123" i="7"/>
  <c r="AN123" i="7"/>
  <c r="AO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I124" i="7"/>
  <c r="J124" i="7"/>
  <c r="K124" i="7"/>
  <c r="L124" i="7"/>
  <c r="M124" i="7"/>
  <c r="N124" i="7"/>
  <c r="Q124" i="7"/>
  <c r="R124" i="7"/>
  <c r="S124" i="7"/>
  <c r="U124" i="7"/>
  <c r="V124" i="7"/>
  <c r="X124" i="7"/>
  <c r="Y124" i="7"/>
  <c r="Z124" i="7"/>
  <c r="AA124" i="7"/>
  <c r="AC124" i="7"/>
  <c r="AD124" i="7"/>
  <c r="AE124" i="7"/>
  <c r="AF124" i="7"/>
  <c r="AG124" i="7"/>
  <c r="AI124" i="7"/>
  <c r="AJ124" i="7"/>
  <c r="AK124" i="7"/>
  <c r="AL124" i="7"/>
  <c r="AM124" i="7"/>
  <c r="AN124" i="7"/>
  <c r="AO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I125" i="7"/>
  <c r="J125" i="7"/>
  <c r="K125" i="7"/>
  <c r="L125" i="7"/>
  <c r="M125" i="7"/>
  <c r="N125" i="7"/>
  <c r="Q125" i="7"/>
  <c r="R125" i="7"/>
  <c r="S125" i="7"/>
  <c r="U125" i="7"/>
  <c r="V125" i="7"/>
  <c r="X125" i="7"/>
  <c r="Y125" i="7"/>
  <c r="Z125" i="7"/>
  <c r="AA125" i="7"/>
  <c r="AC125" i="7"/>
  <c r="AD125" i="7"/>
  <c r="AE125" i="7"/>
  <c r="AF125" i="7"/>
  <c r="AG125" i="7"/>
  <c r="AI125" i="7"/>
  <c r="AJ125" i="7"/>
  <c r="AK125" i="7"/>
  <c r="AL125" i="7"/>
  <c r="AM125" i="7"/>
  <c r="AN125" i="7"/>
  <c r="AO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I126" i="7"/>
  <c r="J126" i="7"/>
  <c r="K126" i="7"/>
  <c r="L126" i="7"/>
  <c r="M126" i="7"/>
  <c r="N126" i="7"/>
  <c r="Q126" i="7"/>
  <c r="R126" i="7"/>
  <c r="S126" i="7"/>
  <c r="U126" i="7"/>
  <c r="V126" i="7"/>
  <c r="X126" i="7"/>
  <c r="Y126" i="7"/>
  <c r="Z126" i="7"/>
  <c r="AA126" i="7"/>
  <c r="AC126" i="7"/>
  <c r="AD126" i="7"/>
  <c r="AE126" i="7"/>
  <c r="AF126" i="7"/>
  <c r="AG126" i="7"/>
  <c r="AI126" i="7"/>
  <c r="AJ126" i="7"/>
  <c r="AK126" i="7"/>
  <c r="AL126" i="7"/>
  <c r="AM126" i="7"/>
  <c r="AN126" i="7"/>
  <c r="AO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I127" i="7"/>
  <c r="J127" i="7"/>
  <c r="K127" i="7"/>
  <c r="L127" i="7"/>
  <c r="M127" i="7"/>
  <c r="N127" i="7"/>
  <c r="Q127" i="7"/>
  <c r="R127" i="7"/>
  <c r="S127" i="7"/>
  <c r="U127" i="7"/>
  <c r="V127" i="7"/>
  <c r="X127" i="7"/>
  <c r="Y127" i="7"/>
  <c r="Z127" i="7"/>
  <c r="AA127" i="7"/>
  <c r="AC127" i="7"/>
  <c r="AD127" i="7"/>
  <c r="AE127" i="7"/>
  <c r="AF127" i="7"/>
  <c r="AG127" i="7"/>
  <c r="AI127" i="7"/>
  <c r="AJ127" i="7"/>
  <c r="AK127" i="7"/>
  <c r="AL127" i="7"/>
  <c r="AM127" i="7"/>
  <c r="AN127" i="7"/>
  <c r="AO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I128" i="7"/>
  <c r="J128" i="7"/>
  <c r="K128" i="7"/>
  <c r="L128" i="7"/>
  <c r="M128" i="7"/>
  <c r="N128" i="7"/>
  <c r="Q128" i="7"/>
  <c r="R128" i="7"/>
  <c r="S128" i="7"/>
  <c r="U128" i="7"/>
  <c r="V128" i="7"/>
  <c r="X128" i="7"/>
  <c r="Y128" i="7"/>
  <c r="Z128" i="7"/>
  <c r="AA128" i="7"/>
  <c r="AC128" i="7"/>
  <c r="AD128" i="7"/>
  <c r="AE128" i="7"/>
  <c r="AF128" i="7"/>
  <c r="AG128" i="7"/>
  <c r="AI128" i="7"/>
  <c r="AJ128" i="7"/>
  <c r="AK128" i="7"/>
  <c r="AL128" i="7"/>
  <c r="AM128" i="7"/>
  <c r="AN128" i="7"/>
  <c r="AO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I129" i="7"/>
  <c r="J129" i="7"/>
  <c r="K129" i="7"/>
  <c r="L129" i="7"/>
  <c r="M129" i="7"/>
  <c r="N129" i="7"/>
  <c r="Q129" i="7"/>
  <c r="R129" i="7"/>
  <c r="S129" i="7"/>
  <c r="U129" i="7"/>
  <c r="V129" i="7"/>
  <c r="X129" i="7"/>
  <c r="Y129" i="7"/>
  <c r="Z129" i="7"/>
  <c r="AA129" i="7"/>
  <c r="AC129" i="7"/>
  <c r="AD129" i="7"/>
  <c r="AE129" i="7"/>
  <c r="AF129" i="7"/>
  <c r="AG129" i="7"/>
  <c r="AI129" i="7"/>
  <c r="AJ129" i="7"/>
  <c r="AK129" i="7"/>
  <c r="AL129" i="7"/>
  <c r="AM129" i="7"/>
  <c r="AN129" i="7"/>
  <c r="AO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I130" i="7"/>
  <c r="J130" i="7"/>
  <c r="K130" i="7"/>
  <c r="L130" i="7"/>
  <c r="M130" i="7"/>
  <c r="N130" i="7"/>
  <c r="Q130" i="7"/>
  <c r="R130" i="7"/>
  <c r="S130" i="7"/>
  <c r="U130" i="7"/>
  <c r="V130" i="7"/>
  <c r="X130" i="7"/>
  <c r="Y130" i="7"/>
  <c r="Z130" i="7"/>
  <c r="AA130" i="7"/>
  <c r="AC130" i="7"/>
  <c r="AD130" i="7"/>
  <c r="AE130" i="7"/>
  <c r="AF130" i="7"/>
  <c r="AG130" i="7"/>
  <c r="AI130" i="7"/>
  <c r="AJ130" i="7"/>
  <c r="AK130" i="7"/>
  <c r="AL130" i="7"/>
  <c r="AM130" i="7"/>
  <c r="AN130" i="7"/>
  <c r="AO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I131" i="7"/>
  <c r="J131" i="7"/>
  <c r="K131" i="7"/>
  <c r="L131" i="7"/>
  <c r="M131" i="7"/>
  <c r="N131" i="7"/>
  <c r="Q131" i="7"/>
  <c r="R131" i="7"/>
  <c r="S131" i="7"/>
  <c r="U131" i="7"/>
  <c r="V131" i="7"/>
  <c r="X131" i="7"/>
  <c r="Y131" i="7"/>
  <c r="Z131" i="7"/>
  <c r="AA131" i="7"/>
  <c r="AC131" i="7"/>
  <c r="AD131" i="7"/>
  <c r="AE131" i="7"/>
  <c r="AF131" i="7"/>
  <c r="AG131" i="7"/>
  <c r="AI131" i="7"/>
  <c r="AJ131" i="7"/>
  <c r="AK131" i="7"/>
  <c r="AL131" i="7"/>
  <c r="AM131" i="7"/>
  <c r="AN131" i="7"/>
  <c r="AO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I132" i="7"/>
  <c r="J132" i="7"/>
  <c r="K132" i="7"/>
  <c r="L132" i="7"/>
  <c r="M132" i="7"/>
  <c r="N132" i="7"/>
  <c r="Q132" i="7"/>
  <c r="R132" i="7"/>
  <c r="S132" i="7"/>
  <c r="U132" i="7"/>
  <c r="V132" i="7"/>
  <c r="X132" i="7"/>
  <c r="Y132" i="7"/>
  <c r="Z132" i="7"/>
  <c r="AA132" i="7"/>
  <c r="AC132" i="7"/>
  <c r="AD132" i="7"/>
  <c r="AE132" i="7"/>
  <c r="AF132" i="7"/>
  <c r="AG132" i="7"/>
  <c r="AI132" i="7"/>
  <c r="AJ132" i="7"/>
  <c r="AK132" i="7"/>
  <c r="AL132" i="7"/>
  <c r="AM132" i="7"/>
  <c r="AN132" i="7"/>
  <c r="AO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I133" i="7"/>
  <c r="J133" i="7"/>
  <c r="K133" i="7"/>
  <c r="L133" i="7"/>
  <c r="M133" i="7"/>
  <c r="N133" i="7"/>
  <c r="Q133" i="7"/>
  <c r="R133" i="7"/>
  <c r="S133" i="7"/>
  <c r="U133" i="7"/>
  <c r="V133" i="7"/>
  <c r="X133" i="7"/>
  <c r="Y133" i="7"/>
  <c r="Z133" i="7"/>
  <c r="AA133" i="7"/>
  <c r="AC133" i="7"/>
  <c r="AD133" i="7"/>
  <c r="AE133" i="7"/>
  <c r="AF133" i="7"/>
  <c r="AG133" i="7"/>
  <c r="AI133" i="7"/>
  <c r="AJ133" i="7"/>
  <c r="AK133" i="7"/>
  <c r="AL133" i="7"/>
  <c r="AM133" i="7"/>
  <c r="AN133" i="7"/>
  <c r="AO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I134" i="7"/>
  <c r="J134" i="7"/>
  <c r="K134" i="7"/>
  <c r="L134" i="7"/>
  <c r="M134" i="7"/>
  <c r="N134" i="7"/>
  <c r="Q134" i="7"/>
  <c r="R134" i="7"/>
  <c r="S134" i="7"/>
  <c r="U134" i="7"/>
  <c r="V134" i="7"/>
  <c r="X134" i="7"/>
  <c r="Y134" i="7"/>
  <c r="Z134" i="7"/>
  <c r="AA134" i="7"/>
  <c r="AC134" i="7"/>
  <c r="AD134" i="7"/>
  <c r="AE134" i="7"/>
  <c r="AF134" i="7"/>
  <c r="AG134" i="7"/>
  <c r="AI134" i="7"/>
  <c r="AJ134" i="7"/>
  <c r="AK134" i="7"/>
  <c r="AL134" i="7"/>
  <c r="AM134" i="7"/>
  <c r="AN134" i="7"/>
  <c r="AO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I135" i="7"/>
  <c r="J135" i="7"/>
  <c r="K135" i="7"/>
  <c r="L135" i="7"/>
  <c r="M135" i="7"/>
  <c r="N135" i="7"/>
  <c r="Q135" i="7"/>
  <c r="R135" i="7"/>
  <c r="S135" i="7"/>
  <c r="U135" i="7"/>
  <c r="V135" i="7"/>
  <c r="X135" i="7"/>
  <c r="Y135" i="7"/>
  <c r="Z135" i="7"/>
  <c r="AA135" i="7"/>
  <c r="AC135" i="7"/>
  <c r="AD135" i="7"/>
  <c r="AE135" i="7"/>
  <c r="AF135" i="7"/>
  <c r="AG135" i="7"/>
  <c r="AI135" i="7"/>
  <c r="AJ135" i="7"/>
  <c r="AK135" i="7"/>
  <c r="AL135" i="7"/>
  <c r="AM135" i="7"/>
  <c r="AN135" i="7"/>
  <c r="AO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I136" i="7"/>
  <c r="J136" i="7"/>
  <c r="K136" i="7"/>
  <c r="L136" i="7"/>
  <c r="M136" i="7"/>
  <c r="N136" i="7"/>
  <c r="Q136" i="7"/>
  <c r="R136" i="7"/>
  <c r="S136" i="7"/>
  <c r="U136" i="7"/>
  <c r="V136" i="7"/>
  <c r="X136" i="7"/>
  <c r="Y136" i="7"/>
  <c r="Z136" i="7"/>
  <c r="AA136" i="7"/>
  <c r="AC136" i="7"/>
  <c r="AD136" i="7"/>
  <c r="AE136" i="7"/>
  <c r="AF136" i="7"/>
  <c r="AG136" i="7"/>
  <c r="AI136" i="7"/>
  <c r="AJ136" i="7"/>
  <c r="AK136" i="7"/>
  <c r="AL136" i="7"/>
  <c r="AM136" i="7"/>
  <c r="AN136" i="7"/>
  <c r="AO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I137" i="7"/>
  <c r="J137" i="7"/>
  <c r="K137" i="7"/>
  <c r="L137" i="7"/>
  <c r="M137" i="7"/>
  <c r="N137" i="7"/>
  <c r="Q137" i="7"/>
  <c r="R137" i="7"/>
  <c r="S137" i="7"/>
  <c r="U137" i="7"/>
  <c r="V137" i="7"/>
  <c r="X137" i="7"/>
  <c r="Y137" i="7"/>
  <c r="Z137" i="7"/>
  <c r="AA137" i="7"/>
  <c r="AC137" i="7"/>
  <c r="AD137" i="7"/>
  <c r="AE137" i="7"/>
  <c r="AF137" i="7"/>
  <c r="AG137" i="7"/>
  <c r="AI137" i="7"/>
  <c r="AJ137" i="7"/>
  <c r="AK137" i="7"/>
  <c r="AL137" i="7"/>
  <c r="AM137" i="7"/>
  <c r="AN137" i="7"/>
  <c r="AO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I138" i="7"/>
  <c r="J138" i="7"/>
  <c r="K138" i="7"/>
  <c r="L138" i="7"/>
  <c r="M138" i="7"/>
  <c r="N138" i="7"/>
  <c r="Q138" i="7"/>
  <c r="R138" i="7"/>
  <c r="S138" i="7"/>
  <c r="U138" i="7"/>
  <c r="V138" i="7"/>
  <c r="X138" i="7"/>
  <c r="Y138" i="7"/>
  <c r="Z138" i="7"/>
  <c r="AA138" i="7"/>
  <c r="AC138" i="7"/>
  <c r="AD138" i="7"/>
  <c r="AE138" i="7"/>
  <c r="AF138" i="7"/>
  <c r="AG138" i="7"/>
  <c r="AI138" i="7"/>
  <c r="AJ138" i="7"/>
  <c r="AK138" i="7"/>
  <c r="AL138" i="7"/>
  <c r="AM138" i="7"/>
  <c r="AN138" i="7"/>
  <c r="AO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I139" i="7"/>
  <c r="J139" i="7"/>
  <c r="K139" i="7"/>
  <c r="L139" i="7"/>
  <c r="M139" i="7"/>
  <c r="N139" i="7"/>
  <c r="Q139" i="7"/>
  <c r="R139" i="7"/>
  <c r="S139" i="7"/>
  <c r="U139" i="7"/>
  <c r="V139" i="7"/>
  <c r="X139" i="7"/>
  <c r="Y139" i="7"/>
  <c r="Z139" i="7"/>
  <c r="AA139" i="7"/>
  <c r="AC139" i="7"/>
  <c r="AD139" i="7"/>
  <c r="AE139" i="7"/>
  <c r="AF139" i="7"/>
  <c r="AG139" i="7"/>
  <c r="AI139" i="7"/>
  <c r="AJ139" i="7"/>
  <c r="AK139" i="7"/>
  <c r="AL139" i="7"/>
  <c r="AM139" i="7"/>
  <c r="AN139" i="7"/>
  <c r="AO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I140" i="7"/>
  <c r="J140" i="7"/>
  <c r="K140" i="7"/>
  <c r="L140" i="7"/>
  <c r="M140" i="7"/>
  <c r="N140" i="7"/>
  <c r="Q140" i="7"/>
  <c r="R140" i="7"/>
  <c r="S140" i="7"/>
  <c r="U140" i="7"/>
  <c r="V140" i="7"/>
  <c r="X140" i="7"/>
  <c r="Y140" i="7"/>
  <c r="Z140" i="7"/>
  <c r="AA140" i="7"/>
  <c r="AC140" i="7"/>
  <c r="AD140" i="7"/>
  <c r="AE140" i="7"/>
  <c r="AF140" i="7"/>
  <c r="AG140" i="7"/>
  <c r="AI140" i="7"/>
  <c r="AJ140" i="7"/>
  <c r="AK140" i="7"/>
  <c r="AL140" i="7"/>
  <c r="AM140" i="7"/>
  <c r="AN140" i="7"/>
  <c r="AO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I141" i="7"/>
  <c r="J141" i="7"/>
  <c r="K141" i="7"/>
  <c r="L141" i="7"/>
  <c r="M141" i="7"/>
  <c r="N141" i="7"/>
  <c r="Q141" i="7"/>
  <c r="R141" i="7"/>
  <c r="S141" i="7"/>
  <c r="U141" i="7"/>
  <c r="V141" i="7"/>
  <c r="X141" i="7"/>
  <c r="Y141" i="7"/>
  <c r="Z141" i="7"/>
  <c r="AA141" i="7"/>
  <c r="AC141" i="7"/>
  <c r="AD141" i="7"/>
  <c r="AE141" i="7"/>
  <c r="AF141" i="7"/>
  <c r="AG141" i="7"/>
  <c r="AI141" i="7"/>
  <c r="AJ141" i="7"/>
  <c r="AK141" i="7"/>
  <c r="AL141" i="7"/>
  <c r="AM141" i="7"/>
  <c r="AN141" i="7"/>
  <c r="AO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I142" i="7"/>
  <c r="J142" i="7"/>
  <c r="K142" i="7"/>
  <c r="L142" i="7"/>
  <c r="M142" i="7"/>
  <c r="N142" i="7"/>
  <c r="Q142" i="7"/>
  <c r="R142" i="7"/>
  <c r="S142" i="7"/>
  <c r="U142" i="7"/>
  <c r="V142" i="7"/>
  <c r="X142" i="7"/>
  <c r="Y142" i="7"/>
  <c r="Z142" i="7"/>
  <c r="AA142" i="7"/>
  <c r="AC142" i="7"/>
  <c r="AD142" i="7"/>
  <c r="AE142" i="7"/>
  <c r="AF142" i="7"/>
  <c r="AG142" i="7"/>
  <c r="AI142" i="7"/>
  <c r="AJ142" i="7"/>
  <c r="AK142" i="7"/>
  <c r="AL142" i="7"/>
  <c r="AM142" i="7"/>
  <c r="AN142" i="7"/>
  <c r="AO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I143" i="7"/>
  <c r="J143" i="7"/>
  <c r="K143" i="7"/>
  <c r="L143" i="7"/>
  <c r="M143" i="7"/>
  <c r="N143" i="7"/>
  <c r="Q143" i="7"/>
  <c r="R143" i="7"/>
  <c r="S143" i="7"/>
  <c r="U143" i="7"/>
  <c r="V143" i="7"/>
  <c r="X143" i="7"/>
  <c r="Y143" i="7"/>
  <c r="Z143" i="7"/>
  <c r="AA143" i="7"/>
  <c r="AC143" i="7"/>
  <c r="AD143" i="7"/>
  <c r="AE143" i="7"/>
  <c r="AF143" i="7"/>
  <c r="AG143" i="7"/>
  <c r="AI143" i="7"/>
  <c r="AJ143" i="7"/>
  <c r="AK143" i="7"/>
  <c r="AL143" i="7"/>
  <c r="AM143" i="7"/>
  <c r="AN143" i="7"/>
  <c r="AO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I144" i="7"/>
  <c r="J144" i="7"/>
  <c r="K144" i="7"/>
  <c r="L144" i="7"/>
  <c r="M144" i="7"/>
  <c r="N144" i="7"/>
  <c r="Q144" i="7"/>
  <c r="R144" i="7"/>
  <c r="S144" i="7"/>
  <c r="U144" i="7"/>
  <c r="V144" i="7"/>
  <c r="X144" i="7"/>
  <c r="Y144" i="7"/>
  <c r="Z144" i="7"/>
  <c r="AA144" i="7"/>
  <c r="AC144" i="7"/>
  <c r="AD144" i="7"/>
  <c r="AE144" i="7"/>
  <c r="AF144" i="7"/>
  <c r="AG144" i="7"/>
  <c r="AI144" i="7"/>
  <c r="AJ144" i="7"/>
  <c r="AK144" i="7"/>
  <c r="AL144" i="7"/>
  <c r="AM144" i="7"/>
  <c r="AN144" i="7"/>
  <c r="AO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I145" i="7"/>
  <c r="J145" i="7"/>
  <c r="K145" i="7"/>
  <c r="L145" i="7"/>
  <c r="M145" i="7"/>
  <c r="N145" i="7"/>
  <c r="Q145" i="7"/>
  <c r="R145" i="7"/>
  <c r="S145" i="7"/>
  <c r="U145" i="7"/>
  <c r="V145" i="7"/>
  <c r="X145" i="7"/>
  <c r="Y145" i="7"/>
  <c r="Z145" i="7"/>
  <c r="AA145" i="7"/>
  <c r="AC145" i="7"/>
  <c r="AD145" i="7"/>
  <c r="AE145" i="7"/>
  <c r="AF145" i="7"/>
  <c r="AG145" i="7"/>
  <c r="AI145" i="7"/>
  <c r="AJ145" i="7"/>
  <c r="AK145" i="7"/>
  <c r="AL145" i="7"/>
  <c r="AM145" i="7"/>
  <c r="AN145" i="7"/>
  <c r="AO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I146" i="7"/>
  <c r="J146" i="7"/>
  <c r="K146" i="7"/>
  <c r="L146" i="7"/>
  <c r="M146" i="7"/>
  <c r="N146" i="7"/>
  <c r="Q146" i="7"/>
  <c r="R146" i="7"/>
  <c r="S146" i="7"/>
  <c r="U146" i="7"/>
  <c r="V146" i="7"/>
  <c r="X146" i="7"/>
  <c r="Y146" i="7"/>
  <c r="Z146" i="7"/>
  <c r="AA146" i="7"/>
  <c r="AC146" i="7"/>
  <c r="AD146" i="7"/>
  <c r="AE146" i="7"/>
  <c r="AF146" i="7"/>
  <c r="AG146" i="7"/>
  <c r="AI146" i="7"/>
  <c r="AJ146" i="7"/>
  <c r="AK146" i="7"/>
  <c r="AL146" i="7"/>
  <c r="AM146" i="7"/>
  <c r="AN146" i="7"/>
  <c r="AO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I147" i="7"/>
  <c r="J147" i="7"/>
  <c r="K147" i="7"/>
  <c r="L147" i="7"/>
  <c r="M147" i="7"/>
  <c r="N147" i="7"/>
  <c r="Q147" i="7"/>
  <c r="R147" i="7"/>
  <c r="S147" i="7"/>
  <c r="U147" i="7"/>
  <c r="V147" i="7"/>
  <c r="X147" i="7"/>
  <c r="Y147" i="7"/>
  <c r="Z147" i="7"/>
  <c r="AA147" i="7"/>
  <c r="AC147" i="7"/>
  <c r="AD147" i="7"/>
  <c r="AE147" i="7"/>
  <c r="AF147" i="7"/>
  <c r="AG147" i="7"/>
  <c r="AI147" i="7"/>
  <c r="AJ147" i="7"/>
  <c r="AK147" i="7"/>
  <c r="AL147" i="7"/>
  <c r="AM147" i="7"/>
  <c r="AN147" i="7"/>
  <c r="AO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I148" i="7"/>
  <c r="J148" i="7"/>
  <c r="K148" i="7"/>
  <c r="L148" i="7"/>
  <c r="M148" i="7"/>
  <c r="N148" i="7"/>
  <c r="Q148" i="7"/>
  <c r="R148" i="7"/>
  <c r="S148" i="7"/>
  <c r="U148" i="7"/>
  <c r="V148" i="7"/>
  <c r="X148" i="7"/>
  <c r="Y148" i="7"/>
  <c r="Z148" i="7"/>
  <c r="AA148" i="7"/>
  <c r="AC148" i="7"/>
  <c r="AD148" i="7"/>
  <c r="AE148" i="7"/>
  <c r="AF148" i="7"/>
  <c r="AG148" i="7"/>
  <c r="AI148" i="7"/>
  <c r="AJ148" i="7"/>
  <c r="AK148" i="7"/>
  <c r="AL148" i="7"/>
  <c r="AM148" i="7"/>
  <c r="AN148" i="7"/>
  <c r="AO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I149" i="7"/>
  <c r="J149" i="7"/>
  <c r="K149" i="7"/>
  <c r="L149" i="7"/>
  <c r="M149" i="7"/>
  <c r="N149" i="7"/>
  <c r="Q149" i="7"/>
  <c r="R149" i="7"/>
  <c r="S149" i="7"/>
  <c r="U149" i="7"/>
  <c r="V149" i="7"/>
  <c r="X149" i="7"/>
  <c r="Y149" i="7"/>
  <c r="Z149" i="7"/>
  <c r="AA149" i="7"/>
  <c r="AC149" i="7"/>
  <c r="AD149" i="7"/>
  <c r="AE149" i="7"/>
  <c r="AF149" i="7"/>
  <c r="AG149" i="7"/>
  <c r="AI149" i="7"/>
  <c r="AJ149" i="7"/>
  <c r="AK149" i="7"/>
  <c r="AL149" i="7"/>
  <c r="AM149" i="7"/>
  <c r="AN149" i="7"/>
  <c r="AO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I150" i="7"/>
  <c r="J150" i="7"/>
  <c r="K150" i="7"/>
  <c r="L150" i="7"/>
  <c r="M150" i="7"/>
  <c r="N150" i="7"/>
  <c r="Q150" i="7"/>
  <c r="R150" i="7"/>
  <c r="S150" i="7"/>
  <c r="U150" i="7"/>
  <c r="V150" i="7"/>
  <c r="X150" i="7"/>
  <c r="Y150" i="7"/>
  <c r="Z150" i="7"/>
  <c r="AA150" i="7"/>
  <c r="AC150" i="7"/>
  <c r="AD150" i="7"/>
  <c r="AE150" i="7"/>
  <c r="AF150" i="7"/>
  <c r="AG150" i="7"/>
  <c r="AI150" i="7"/>
  <c r="AJ150" i="7"/>
  <c r="AK150" i="7"/>
  <c r="AL150" i="7"/>
  <c r="AM150" i="7"/>
  <c r="AN150" i="7"/>
  <c r="AO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I151" i="7"/>
  <c r="J151" i="7"/>
  <c r="K151" i="7"/>
  <c r="L151" i="7"/>
  <c r="M151" i="7"/>
  <c r="N151" i="7"/>
  <c r="Q151" i="7"/>
  <c r="R151" i="7"/>
  <c r="S151" i="7"/>
  <c r="U151" i="7"/>
  <c r="V151" i="7"/>
  <c r="X151" i="7"/>
  <c r="Y151" i="7"/>
  <c r="Z151" i="7"/>
  <c r="AA151" i="7"/>
  <c r="AC151" i="7"/>
  <c r="AD151" i="7"/>
  <c r="AE151" i="7"/>
  <c r="AF151" i="7"/>
  <c r="AG151" i="7"/>
  <c r="AI151" i="7"/>
  <c r="AJ151" i="7"/>
  <c r="AK151" i="7"/>
  <c r="AL151" i="7"/>
  <c r="AM151" i="7"/>
  <c r="AN151" i="7"/>
  <c r="AO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I152" i="7"/>
  <c r="J152" i="7"/>
  <c r="K152" i="7"/>
  <c r="L152" i="7"/>
  <c r="M152" i="7"/>
  <c r="N152" i="7"/>
  <c r="Q152" i="7"/>
  <c r="R152" i="7"/>
  <c r="S152" i="7"/>
  <c r="U152" i="7"/>
  <c r="V152" i="7"/>
  <c r="X152" i="7"/>
  <c r="Y152" i="7"/>
  <c r="Z152" i="7"/>
  <c r="AA152" i="7"/>
  <c r="AC152" i="7"/>
  <c r="AD152" i="7"/>
  <c r="AE152" i="7"/>
  <c r="AF152" i="7"/>
  <c r="AG152" i="7"/>
  <c r="AI152" i="7"/>
  <c r="AJ152" i="7"/>
  <c r="AK152" i="7"/>
  <c r="AL152" i="7"/>
  <c r="AM152" i="7"/>
  <c r="AN152" i="7"/>
  <c r="AO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I153" i="7"/>
  <c r="J153" i="7"/>
  <c r="K153" i="7"/>
  <c r="L153" i="7"/>
  <c r="M153" i="7"/>
  <c r="N153" i="7"/>
  <c r="Q153" i="7"/>
  <c r="R153" i="7"/>
  <c r="S153" i="7"/>
  <c r="U153" i="7"/>
  <c r="V153" i="7"/>
  <c r="X153" i="7"/>
  <c r="Y153" i="7"/>
  <c r="Z153" i="7"/>
  <c r="AA153" i="7"/>
  <c r="AC153" i="7"/>
  <c r="AD153" i="7"/>
  <c r="AE153" i="7"/>
  <c r="AF153" i="7"/>
  <c r="AG153" i="7"/>
  <c r="AI153" i="7"/>
  <c r="AJ153" i="7"/>
  <c r="AK153" i="7"/>
  <c r="AL153" i="7"/>
  <c r="AM153" i="7"/>
  <c r="AN153" i="7"/>
  <c r="AO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I154" i="7"/>
  <c r="J154" i="7"/>
  <c r="K154" i="7"/>
  <c r="L154" i="7"/>
  <c r="M154" i="7"/>
  <c r="N154" i="7"/>
  <c r="Q154" i="7"/>
  <c r="R154" i="7"/>
  <c r="S154" i="7"/>
  <c r="U154" i="7"/>
  <c r="V154" i="7"/>
  <c r="X154" i="7"/>
  <c r="Y154" i="7"/>
  <c r="Z154" i="7"/>
  <c r="AA154" i="7"/>
  <c r="AC154" i="7"/>
  <c r="AD154" i="7"/>
  <c r="AE154" i="7"/>
  <c r="AF154" i="7"/>
  <c r="AG154" i="7"/>
  <c r="AI154" i="7"/>
  <c r="AJ154" i="7"/>
  <c r="AK154" i="7"/>
  <c r="AL154" i="7"/>
  <c r="AM154" i="7"/>
  <c r="AN154" i="7"/>
  <c r="AO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I155" i="7"/>
  <c r="J155" i="7"/>
  <c r="K155" i="7"/>
  <c r="L155" i="7"/>
  <c r="M155" i="7"/>
  <c r="N155" i="7"/>
  <c r="Q155" i="7"/>
  <c r="R155" i="7"/>
  <c r="S155" i="7"/>
  <c r="U155" i="7"/>
  <c r="V155" i="7"/>
  <c r="X155" i="7"/>
  <c r="Y155" i="7"/>
  <c r="Z155" i="7"/>
  <c r="AA155" i="7"/>
  <c r="AC155" i="7"/>
  <c r="AD155" i="7"/>
  <c r="AE155" i="7"/>
  <c r="AF155" i="7"/>
  <c r="AG155" i="7"/>
  <c r="AI155" i="7"/>
  <c r="AJ155" i="7"/>
  <c r="AK155" i="7"/>
  <c r="AL155" i="7"/>
  <c r="AM155" i="7"/>
  <c r="AN155" i="7"/>
  <c r="AO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I156" i="7"/>
  <c r="J156" i="7"/>
  <c r="K156" i="7"/>
  <c r="L156" i="7"/>
  <c r="M156" i="7"/>
  <c r="N156" i="7"/>
  <c r="Q156" i="7"/>
  <c r="R156" i="7"/>
  <c r="S156" i="7"/>
  <c r="U156" i="7"/>
  <c r="V156" i="7"/>
  <c r="X156" i="7"/>
  <c r="Y156" i="7"/>
  <c r="Z156" i="7"/>
  <c r="AA156" i="7"/>
  <c r="AC156" i="7"/>
  <c r="AD156" i="7"/>
  <c r="AE156" i="7"/>
  <c r="AF156" i="7"/>
  <c r="AG156" i="7"/>
  <c r="AI156" i="7"/>
  <c r="AJ156" i="7"/>
  <c r="AK156" i="7"/>
  <c r="AL156" i="7"/>
  <c r="AM156" i="7"/>
  <c r="AN156" i="7"/>
  <c r="AO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I157" i="7"/>
  <c r="J157" i="7"/>
  <c r="K157" i="7"/>
  <c r="L157" i="7"/>
  <c r="M157" i="7"/>
  <c r="N157" i="7"/>
  <c r="Q157" i="7"/>
  <c r="R157" i="7"/>
  <c r="S157" i="7"/>
  <c r="U157" i="7"/>
  <c r="V157" i="7"/>
  <c r="X157" i="7"/>
  <c r="Y157" i="7"/>
  <c r="Z157" i="7"/>
  <c r="AA157" i="7"/>
  <c r="AC157" i="7"/>
  <c r="AD157" i="7"/>
  <c r="AE157" i="7"/>
  <c r="AF157" i="7"/>
  <c r="AG157" i="7"/>
  <c r="AI157" i="7"/>
  <c r="AJ157" i="7"/>
  <c r="AK157" i="7"/>
  <c r="AL157" i="7"/>
  <c r="AM157" i="7"/>
  <c r="AN157" i="7"/>
  <c r="AO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I158" i="7"/>
  <c r="J158" i="7"/>
  <c r="K158" i="7"/>
  <c r="L158" i="7"/>
  <c r="M158" i="7"/>
  <c r="N158" i="7"/>
  <c r="Q158" i="7"/>
  <c r="R158" i="7"/>
  <c r="S158" i="7"/>
  <c r="U158" i="7"/>
  <c r="V158" i="7"/>
  <c r="X158" i="7"/>
  <c r="Y158" i="7"/>
  <c r="Z158" i="7"/>
  <c r="AA158" i="7"/>
  <c r="AC158" i="7"/>
  <c r="AD158" i="7"/>
  <c r="AE158" i="7"/>
  <c r="AF158" i="7"/>
  <c r="AG158" i="7"/>
  <c r="AI158" i="7"/>
  <c r="AJ158" i="7"/>
  <c r="AK158" i="7"/>
  <c r="AL158" i="7"/>
  <c r="AM158" i="7"/>
  <c r="AN158" i="7"/>
  <c r="AO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I159" i="7"/>
  <c r="J159" i="7"/>
  <c r="K159" i="7"/>
  <c r="L159" i="7"/>
  <c r="M159" i="7"/>
  <c r="N159" i="7"/>
  <c r="Q159" i="7"/>
  <c r="R159" i="7"/>
  <c r="S159" i="7"/>
  <c r="U159" i="7"/>
  <c r="V159" i="7"/>
  <c r="X159" i="7"/>
  <c r="Y159" i="7"/>
  <c r="Z159" i="7"/>
  <c r="AA159" i="7"/>
  <c r="AC159" i="7"/>
  <c r="AD159" i="7"/>
  <c r="AE159" i="7"/>
  <c r="AF159" i="7"/>
  <c r="AG159" i="7"/>
  <c r="AI159" i="7"/>
  <c r="AJ159" i="7"/>
  <c r="AK159" i="7"/>
  <c r="AL159" i="7"/>
  <c r="AM159" i="7"/>
  <c r="AN159" i="7"/>
  <c r="AO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I160" i="7"/>
  <c r="J160" i="7"/>
  <c r="K160" i="7"/>
  <c r="L160" i="7"/>
  <c r="M160" i="7"/>
  <c r="N160" i="7"/>
  <c r="Q160" i="7"/>
  <c r="R160" i="7"/>
  <c r="S160" i="7"/>
  <c r="U160" i="7"/>
  <c r="V160" i="7"/>
  <c r="X160" i="7"/>
  <c r="Y160" i="7"/>
  <c r="Z160" i="7"/>
  <c r="AA160" i="7"/>
  <c r="AC160" i="7"/>
  <c r="AD160" i="7"/>
  <c r="AE160" i="7"/>
  <c r="AF160" i="7"/>
  <c r="AG160" i="7"/>
  <c r="AI160" i="7"/>
  <c r="AJ160" i="7"/>
  <c r="AK160" i="7"/>
  <c r="AL160" i="7"/>
  <c r="AM160" i="7"/>
  <c r="AN160" i="7"/>
  <c r="AO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I161" i="7"/>
  <c r="J161" i="7"/>
  <c r="K161" i="7"/>
  <c r="L161" i="7"/>
  <c r="M161" i="7"/>
  <c r="N161" i="7"/>
  <c r="Q161" i="7"/>
  <c r="R161" i="7"/>
  <c r="S161" i="7"/>
  <c r="U161" i="7"/>
  <c r="V161" i="7"/>
  <c r="X161" i="7"/>
  <c r="Y161" i="7"/>
  <c r="Z161" i="7"/>
  <c r="AA161" i="7"/>
  <c r="AC161" i="7"/>
  <c r="AD161" i="7"/>
  <c r="AE161" i="7"/>
  <c r="AF161" i="7"/>
  <c r="AG161" i="7"/>
  <c r="AI161" i="7"/>
  <c r="AJ161" i="7"/>
  <c r="AK161" i="7"/>
  <c r="AL161" i="7"/>
  <c r="AM161" i="7"/>
  <c r="AN161" i="7"/>
  <c r="AO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I162" i="7"/>
  <c r="J162" i="7"/>
  <c r="K162" i="7"/>
  <c r="L162" i="7"/>
  <c r="M162" i="7"/>
  <c r="N162" i="7"/>
  <c r="Q162" i="7"/>
  <c r="R162" i="7"/>
  <c r="S162" i="7"/>
  <c r="U162" i="7"/>
  <c r="V162" i="7"/>
  <c r="X162" i="7"/>
  <c r="Y162" i="7"/>
  <c r="Z162" i="7"/>
  <c r="AA162" i="7"/>
  <c r="AC162" i="7"/>
  <c r="AD162" i="7"/>
  <c r="AE162" i="7"/>
  <c r="AF162" i="7"/>
  <c r="AG162" i="7"/>
  <c r="AI162" i="7"/>
  <c r="AJ162" i="7"/>
  <c r="AK162" i="7"/>
  <c r="AL162" i="7"/>
  <c r="AM162" i="7"/>
  <c r="AN162" i="7"/>
  <c r="AO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I163" i="7"/>
  <c r="J163" i="7"/>
  <c r="K163" i="7"/>
  <c r="L163" i="7"/>
  <c r="M163" i="7"/>
  <c r="N163" i="7"/>
  <c r="Q163" i="7"/>
  <c r="R163" i="7"/>
  <c r="S163" i="7"/>
  <c r="U163" i="7"/>
  <c r="V163" i="7"/>
  <c r="X163" i="7"/>
  <c r="Y163" i="7"/>
  <c r="Z163" i="7"/>
  <c r="AA163" i="7"/>
  <c r="AC163" i="7"/>
  <c r="AD163" i="7"/>
  <c r="AE163" i="7"/>
  <c r="AF163" i="7"/>
  <c r="AG163" i="7"/>
  <c r="AI163" i="7"/>
  <c r="AJ163" i="7"/>
  <c r="AK163" i="7"/>
  <c r="AL163" i="7"/>
  <c r="AM163" i="7"/>
  <c r="AN163" i="7"/>
  <c r="AO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I164" i="7"/>
  <c r="J164" i="7"/>
  <c r="K164" i="7"/>
  <c r="L164" i="7"/>
  <c r="M164" i="7"/>
  <c r="N164" i="7"/>
  <c r="Q164" i="7"/>
  <c r="R164" i="7"/>
  <c r="S164" i="7"/>
  <c r="U164" i="7"/>
  <c r="V164" i="7"/>
  <c r="X164" i="7"/>
  <c r="Y164" i="7"/>
  <c r="Z164" i="7"/>
  <c r="AA164" i="7"/>
  <c r="AC164" i="7"/>
  <c r="AD164" i="7"/>
  <c r="AE164" i="7"/>
  <c r="AF164" i="7"/>
  <c r="AG164" i="7"/>
  <c r="AI164" i="7"/>
  <c r="AJ164" i="7"/>
  <c r="AK164" i="7"/>
  <c r="AL164" i="7"/>
  <c r="AM164" i="7"/>
  <c r="AN164" i="7"/>
  <c r="AO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I165" i="7"/>
  <c r="J165" i="7"/>
  <c r="K165" i="7"/>
  <c r="L165" i="7"/>
  <c r="M165" i="7"/>
  <c r="N165" i="7"/>
  <c r="Q165" i="7"/>
  <c r="R165" i="7"/>
  <c r="S165" i="7"/>
  <c r="U165" i="7"/>
  <c r="V165" i="7"/>
  <c r="X165" i="7"/>
  <c r="Y165" i="7"/>
  <c r="Z165" i="7"/>
  <c r="AA165" i="7"/>
  <c r="AC165" i="7"/>
  <c r="AD165" i="7"/>
  <c r="AE165" i="7"/>
  <c r="AF165" i="7"/>
  <c r="AG165" i="7"/>
  <c r="AI165" i="7"/>
  <c r="AJ165" i="7"/>
  <c r="AK165" i="7"/>
  <c r="AL165" i="7"/>
  <c r="AM165" i="7"/>
  <c r="AN165" i="7"/>
  <c r="AO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I166" i="7"/>
  <c r="J166" i="7"/>
  <c r="K166" i="7"/>
  <c r="L166" i="7"/>
  <c r="M166" i="7"/>
  <c r="N166" i="7"/>
  <c r="Q166" i="7"/>
  <c r="R166" i="7"/>
  <c r="S166" i="7"/>
  <c r="U166" i="7"/>
  <c r="V166" i="7"/>
  <c r="X166" i="7"/>
  <c r="Y166" i="7"/>
  <c r="Z166" i="7"/>
  <c r="AA166" i="7"/>
  <c r="AC166" i="7"/>
  <c r="AD166" i="7"/>
  <c r="AE166" i="7"/>
  <c r="AF166" i="7"/>
  <c r="AG166" i="7"/>
  <c r="AI166" i="7"/>
  <c r="AJ166" i="7"/>
  <c r="AK166" i="7"/>
  <c r="AL166" i="7"/>
  <c r="AM166" i="7"/>
  <c r="AN166" i="7"/>
  <c r="AO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I167" i="7"/>
  <c r="J167" i="7"/>
  <c r="K167" i="7"/>
  <c r="L167" i="7"/>
  <c r="M167" i="7"/>
  <c r="N167" i="7"/>
  <c r="Q167" i="7"/>
  <c r="R167" i="7"/>
  <c r="S167" i="7"/>
  <c r="U167" i="7"/>
  <c r="V167" i="7"/>
  <c r="X167" i="7"/>
  <c r="Y167" i="7"/>
  <c r="Z167" i="7"/>
  <c r="AA167" i="7"/>
  <c r="AC167" i="7"/>
  <c r="AD167" i="7"/>
  <c r="AE167" i="7"/>
  <c r="AF167" i="7"/>
  <c r="AG167" i="7"/>
  <c r="AI167" i="7"/>
  <c r="AJ167" i="7"/>
  <c r="AK167" i="7"/>
  <c r="AL167" i="7"/>
  <c r="AM167" i="7"/>
  <c r="AN167" i="7"/>
  <c r="AO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I168" i="7"/>
  <c r="J168" i="7"/>
  <c r="K168" i="7"/>
  <c r="L168" i="7"/>
  <c r="M168" i="7"/>
  <c r="N168" i="7"/>
  <c r="Q168" i="7"/>
  <c r="R168" i="7"/>
  <c r="S168" i="7"/>
  <c r="U168" i="7"/>
  <c r="V168" i="7"/>
  <c r="X168" i="7"/>
  <c r="Y168" i="7"/>
  <c r="Z168" i="7"/>
  <c r="AA168" i="7"/>
  <c r="AC168" i="7"/>
  <c r="AD168" i="7"/>
  <c r="AE168" i="7"/>
  <c r="AF168" i="7"/>
  <c r="AG168" i="7"/>
  <c r="AI168" i="7"/>
  <c r="AJ168" i="7"/>
  <c r="AK168" i="7"/>
  <c r="AL168" i="7"/>
  <c r="AM168" i="7"/>
  <c r="AN168" i="7"/>
  <c r="AO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I169" i="7"/>
  <c r="J169" i="7"/>
  <c r="K169" i="7"/>
  <c r="L169" i="7"/>
  <c r="M169" i="7"/>
  <c r="N169" i="7"/>
  <c r="Q169" i="7"/>
  <c r="R169" i="7"/>
  <c r="S169" i="7"/>
  <c r="U169" i="7"/>
  <c r="V169" i="7"/>
  <c r="X169" i="7"/>
  <c r="Y169" i="7"/>
  <c r="Z169" i="7"/>
  <c r="AA169" i="7"/>
  <c r="AC169" i="7"/>
  <c r="AD169" i="7"/>
  <c r="AE169" i="7"/>
  <c r="AF169" i="7"/>
  <c r="AG169" i="7"/>
  <c r="AI169" i="7"/>
  <c r="AJ169" i="7"/>
  <c r="AK169" i="7"/>
  <c r="AL169" i="7"/>
  <c r="AM169" i="7"/>
  <c r="AN169" i="7"/>
  <c r="AO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I170" i="7"/>
  <c r="J170" i="7"/>
  <c r="K170" i="7"/>
  <c r="L170" i="7"/>
  <c r="M170" i="7"/>
  <c r="N170" i="7"/>
  <c r="Q170" i="7"/>
  <c r="R170" i="7"/>
  <c r="S170" i="7"/>
  <c r="U170" i="7"/>
  <c r="V170" i="7"/>
  <c r="X170" i="7"/>
  <c r="Y170" i="7"/>
  <c r="Z170" i="7"/>
  <c r="AA170" i="7"/>
  <c r="AC170" i="7"/>
  <c r="AD170" i="7"/>
  <c r="AE170" i="7"/>
  <c r="AF170" i="7"/>
  <c r="AG170" i="7"/>
  <c r="AI170" i="7"/>
  <c r="AJ170" i="7"/>
  <c r="AK170" i="7"/>
  <c r="AL170" i="7"/>
  <c r="AM170" i="7"/>
  <c r="AN170" i="7"/>
  <c r="AO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I171" i="7"/>
  <c r="J171" i="7"/>
  <c r="K171" i="7"/>
  <c r="L171" i="7"/>
  <c r="M171" i="7"/>
  <c r="N171" i="7"/>
  <c r="Q171" i="7"/>
  <c r="R171" i="7"/>
  <c r="S171" i="7"/>
  <c r="U171" i="7"/>
  <c r="V171" i="7"/>
  <c r="X171" i="7"/>
  <c r="Y171" i="7"/>
  <c r="Z171" i="7"/>
  <c r="AA171" i="7"/>
  <c r="AC171" i="7"/>
  <c r="AD171" i="7"/>
  <c r="AE171" i="7"/>
  <c r="AF171" i="7"/>
  <c r="AG171" i="7"/>
  <c r="AI171" i="7"/>
  <c r="AJ171" i="7"/>
  <c r="AK171" i="7"/>
  <c r="AL171" i="7"/>
  <c r="AM171" i="7"/>
  <c r="AN171" i="7"/>
  <c r="AO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I172" i="7"/>
  <c r="J172" i="7"/>
  <c r="K172" i="7"/>
  <c r="L172" i="7"/>
  <c r="M172" i="7"/>
  <c r="N172" i="7"/>
  <c r="Q172" i="7"/>
  <c r="R172" i="7"/>
  <c r="S172" i="7"/>
  <c r="U172" i="7"/>
  <c r="V172" i="7"/>
  <c r="X172" i="7"/>
  <c r="Y172" i="7"/>
  <c r="Z172" i="7"/>
  <c r="AA172" i="7"/>
  <c r="AC172" i="7"/>
  <c r="AD172" i="7"/>
  <c r="AE172" i="7"/>
  <c r="AF172" i="7"/>
  <c r="AG172" i="7"/>
  <c r="AI172" i="7"/>
  <c r="AJ172" i="7"/>
  <c r="AK172" i="7"/>
  <c r="AL172" i="7"/>
  <c r="AM172" i="7"/>
  <c r="AN172" i="7"/>
  <c r="AO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I173" i="7"/>
  <c r="J173" i="7"/>
  <c r="K173" i="7"/>
  <c r="L173" i="7"/>
  <c r="M173" i="7"/>
  <c r="N173" i="7"/>
  <c r="Q173" i="7"/>
  <c r="R173" i="7"/>
  <c r="S173" i="7"/>
  <c r="U173" i="7"/>
  <c r="V173" i="7"/>
  <c r="X173" i="7"/>
  <c r="Y173" i="7"/>
  <c r="Z173" i="7"/>
  <c r="AA173" i="7"/>
  <c r="AC173" i="7"/>
  <c r="AD173" i="7"/>
  <c r="AE173" i="7"/>
  <c r="AF173" i="7"/>
  <c r="AG173" i="7"/>
  <c r="AI173" i="7"/>
  <c r="AJ173" i="7"/>
  <c r="AK173" i="7"/>
  <c r="AL173" i="7"/>
  <c r="AM173" i="7"/>
  <c r="AN173" i="7"/>
  <c r="AO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I174" i="7"/>
  <c r="J174" i="7"/>
  <c r="K174" i="7"/>
  <c r="L174" i="7"/>
  <c r="M174" i="7"/>
  <c r="N174" i="7"/>
  <c r="Q174" i="7"/>
  <c r="R174" i="7"/>
  <c r="S174" i="7"/>
  <c r="U174" i="7"/>
  <c r="V174" i="7"/>
  <c r="X174" i="7"/>
  <c r="Y174" i="7"/>
  <c r="Z174" i="7"/>
  <c r="AA174" i="7"/>
  <c r="AC174" i="7"/>
  <c r="AD174" i="7"/>
  <c r="AE174" i="7"/>
  <c r="AF174" i="7"/>
  <c r="AG174" i="7"/>
  <c r="AI174" i="7"/>
  <c r="AJ174" i="7"/>
  <c r="AK174" i="7"/>
  <c r="AL174" i="7"/>
  <c r="AM174" i="7"/>
  <c r="AN174" i="7"/>
  <c r="AO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I175" i="7"/>
  <c r="J175" i="7"/>
  <c r="K175" i="7"/>
  <c r="L175" i="7"/>
  <c r="M175" i="7"/>
  <c r="N175" i="7"/>
  <c r="Q175" i="7"/>
  <c r="R175" i="7"/>
  <c r="S175" i="7"/>
  <c r="U175" i="7"/>
  <c r="V175" i="7"/>
  <c r="X175" i="7"/>
  <c r="Y175" i="7"/>
  <c r="Z175" i="7"/>
  <c r="AA175" i="7"/>
  <c r="AC175" i="7"/>
  <c r="AD175" i="7"/>
  <c r="AE175" i="7"/>
  <c r="AF175" i="7"/>
  <c r="AG175" i="7"/>
  <c r="AI175" i="7"/>
  <c r="AJ175" i="7"/>
  <c r="AK175" i="7"/>
  <c r="AL175" i="7"/>
  <c r="AM175" i="7"/>
  <c r="AN175" i="7"/>
  <c r="AO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I176" i="7"/>
  <c r="J176" i="7"/>
  <c r="K176" i="7"/>
  <c r="L176" i="7"/>
  <c r="M176" i="7"/>
  <c r="N176" i="7"/>
  <c r="Q176" i="7"/>
  <c r="R176" i="7"/>
  <c r="S176" i="7"/>
  <c r="U176" i="7"/>
  <c r="V176" i="7"/>
  <c r="X176" i="7"/>
  <c r="Y176" i="7"/>
  <c r="Z176" i="7"/>
  <c r="AA176" i="7"/>
  <c r="AC176" i="7"/>
  <c r="AD176" i="7"/>
  <c r="AE176" i="7"/>
  <c r="AF176" i="7"/>
  <c r="AG176" i="7"/>
  <c r="AI176" i="7"/>
  <c r="AJ176" i="7"/>
  <c r="AK176" i="7"/>
  <c r="AL176" i="7"/>
  <c r="AM176" i="7"/>
  <c r="AN176" i="7"/>
  <c r="AO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I177" i="7"/>
  <c r="J177" i="7"/>
  <c r="K177" i="7"/>
  <c r="L177" i="7"/>
  <c r="M177" i="7"/>
  <c r="N177" i="7"/>
  <c r="Q177" i="7"/>
  <c r="R177" i="7"/>
  <c r="S177" i="7"/>
  <c r="U177" i="7"/>
  <c r="V177" i="7"/>
  <c r="X177" i="7"/>
  <c r="Y177" i="7"/>
  <c r="Z177" i="7"/>
  <c r="AA177" i="7"/>
  <c r="AC177" i="7"/>
  <c r="AD177" i="7"/>
  <c r="AE177" i="7"/>
  <c r="AF177" i="7"/>
  <c r="AG177" i="7"/>
  <c r="AI177" i="7"/>
  <c r="AJ177" i="7"/>
  <c r="AK177" i="7"/>
  <c r="AL177" i="7"/>
  <c r="AM177" i="7"/>
  <c r="AN177" i="7"/>
  <c r="AO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I178" i="7"/>
  <c r="J178" i="7"/>
  <c r="K178" i="7"/>
  <c r="L178" i="7"/>
  <c r="M178" i="7"/>
  <c r="N178" i="7"/>
  <c r="Q178" i="7"/>
  <c r="R178" i="7"/>
  <c r="S178" i="7"/>
  <c r="U178" i="7"/>
  <c r="V178" i="7"/>
  <c r="X178" i="7"/>
  <c r="Y178" i="7"/>
  <c r="Z178" i="7"/>
  <c r="AA178" i="7"/>
  <c r="AC178" i="7"/>
  <c r="AD178" i="7"/>
  <c r="AE178" i="7"/>
  <c r="AF178" i="7"/>
  <c r="AG178" i="7"/>
  <c r="AI178" i="7"/>
  <c r="AJ178" i="7"/>
  <c r="AK178" i="7"/>
  <c r="AL178" i="7"/>
  <c r="AM178" i="7"/>
  <c r="AN178" i="7"/>
  <c r="AO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I179" i="7"/>
  <c r="J179" i="7"/>
  <c r="K179" i="7"/>
  <c r="L179" i="7"/>
  <c r="M179" i="7"/>
  <c r="N179" i="7"/>
  <c r="Q179" i="7"/>
  <c r="R179" i="7"/>
  <c r="S179" i="7"/>
  <c r="U179" i="7"/>
  <c r="V179" i="7"/>
  <c r="X179" i="7"/>
  <c r="Y179" i="7"/>
  <c r="Z179" i="7"/>
  <c r="AA179" i="7"/>
  <c r="AC179" i="7"/>
  <c r="AD179" i="7"/>
  <c r="AE179" i="7"/>
  <c r="AF179" i="7"/>
  <c r="AG179" i="7"/>
  <c r="AI179" i="7"/>
  <c r="AJ179" i="7"/>
  <c r="AK179" i="7"/>
  <c r="AL179" i="7"/>
  <c r="AM179" i="7"/>
  <c r="AN179" i="7"/>
  <c r="AO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I180" i="7"/>
  <c r="J180" i="7"/>
  <c r="K180" i="7"/>
  <c r="L180" i="7"/>
  <c r="M180" i="7"/>
  <c r="N180" i="7"/>
  <c r="Q180" i="7"/>
  <c r="R180" i="7"/>
  <c r="S180" i="7"/>
  <c r="U180" i="7"/>
  <c r="V180" i="7"/>
  <c r="X180" i="7"/>
  <c r="Y180" i="7"/>
  <c r="Z180" i="7"/>
  <c r="AA180" i="7"/>
  <c r="AC180" i="7"/>
  <c r="AD180" i="7"/>
  <c r="AE180" i="7"/>
  <c r="AF180" i="7"/>
  <c r="AG180" i="7"/>
  <c r="AI180" i="7"/>
  <c r="AJ180" i="7"/>
  <c r="AK180" i="7"/>
  <c r="AL180" i="7"/>
  <c r="AM180" i="7"/>
  <c r="AN180" i="7"/>
  <c r="AO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I181" i="7"/>
  <c r="J181" i="7"/>
  <c r="K181" i="7"/>
  <c r="L181" i="7"/>
  <c r="M181" i="7"/>
  <c r="N181" i="7"/>
  <c r="Q181" i="7"/>
  <c r="R181" i="7"/>
  <c r="S181" i="7"/>
  <c r="U181" i="7"/>
  <c r="V181" i="7"/>
  <c r="X181" i="7"/>
  <c r="Y181" i="7"/>
  <c r="Z181" i="7"/>
  <c r="AA181" i="7"/>
  <c r="AC181" i="7"/>
  <c r="AD181" i="7"/>
  <c r="AE181" i="7"/>
  <c r="AF181" i="7"/>
  <c r="AG181" i="7"/>
  <c r="AI181" i="7"/>
  <c r="AJ181" i="7"/>
  <c r="AK181" i="7"/>
  <c r="AL181" i="7"/>
  <c r="AM181" i="7"/>
  <c r="AN181" i="7"/>
  <c r="AO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I182" i="7"/>
  <c r="J182" i="7"/>
  <c r="K182" i="7"/>
  <c r="L182" i="7"/>
  <c r="M182" i="7"/>
  <c r="N182" i="7"/>
  <c r="Q182" i="7"/>
  <c r="R182" i="7"/>
  <c r="S182" i="7"/>
  <c r="U182" i="7"/>
  <c r="V182" i="7"/>
  <c r="X182" i="7"/>
  <c r="Y182" i="7"/>
  <c r="Z182" i="7"/>
  <c r="AA182" i="7"/>
  <c r="AC182" i="7"/>
  <c r="AD182" i="7"/>
  <c r="AE182" i="7"/>
  <c r="AF182" i="7"/>
  <c r="AG182" i="7"/>
  <c r="AI182" i="7"/>
  <c r="AJ182" i="7"/>
  <c r="AK182" i="7"/>
  <c r="AL182" i="7"/>
  <c r="AM182" i="7"/>
  <c r="AN182" i="7"/>
  <c r="AO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I183" i="7"/>
  <c r="J183" i="7"/>
  <c r="K183" i="7"/>
  <c r="L183" i="7"/>
  <c r="M183" i="7"/>
  <c r="N183" i="7"/>
  <c r="Q183" i="7"/>
  <c r="R183" i="7"/>
  <c r="S183" i="7"/>
  <c r="U183" i="7"/>
  <c r="V183" i="7"/>
  <c r="X183" i="7"/>
  <c r="Y183" i="7"/>
  <c r="Z183" i="7"/>
  <c r="AA183" i="7"/>
  <c r="AC183" i="7"/>
  <c r="AD183" i="7"/>
  <c r="AE183" i="7"/>
  <c r="AF183" i="7"/>
  <c r="AG183" i="7"/>
  <c r="AI183" i="7"/>
  <c r="AJ183" i="7"/>
  <c r="AK183" i="7"/>
  <c r="AL183" i="7"/>
  <c r="AM183" i="7"/>
  <c r="AN183" i="7"/>
  <c r="AO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I184" i="7"/>
  <c r="J184" i="7"/>
  <c r="K184" i="7"/>
  <c r="L184" i="7"/>
  <c r="M184" i="7"/>
  <c r="N184" i="7"/>
  <c r="Q184" i="7"/>
  <c r="R184" i="7"/>
  <c r="S184" i="7"/>
  <c r="U184" i="7"/>
  <c r="V184" i="7"/>
  <c r="X184" i="7"/>
  <c r="Y184" i="7"/>
  <c r="Z184" i="7"/>
  <c r="AA184" i="7"/>
  <c r="AC184" i="7"/>
  <c r="AD184" i="7"/>
  <c r="AE184" i="7"/>
  <c r="AF184" i="7"/>
  <c r="AG184" i="7"/>
  <c r="AI184" i="7"/>
  <c r="AJ184" i="7"/>
  <c r="AK184" i="7"/>
  <c r="AL184" i="7"/>
  <c r="AM184" i="7"/>
  <c r="AN184" i="7"/>
  <c r="AO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I185" i="7"/>
  <c r="J185" i="7"/>
  <c r="K185" i="7"/>
  <c r="L185" i="7"/>
  <c r="M185" i="7"/>
  <c r="N185" i="7"/>
  <c r="Q185" i="7"/>
  <c r="R185" i="7"/>
  <c r="S185" i="7"/>
  <c r="U185" i="7"/>
  <c r="V185" i="7"/>
  <c r="X185" i="7"/>
  <c r="Y185" i="7"/>
  <c r="Z185" i="7"/>
  <c r="AA185" i="7"/>
  <c r="AC185" i="7"/>
  <c r="AD185" i="7"/>
  <c r="AE185" i="7"/>
  <c r="AF185" i="7"/>
  <c r="AG185" i="7"/>
  <c r="AI185" i="7"/>
  <c r="AJ185" i="7"/>
  <c r="AK185" i="7"/>
  <c r="AL185" i="7"/>
  <c r="AM185" i="7"/>
  <c r="AN185" i="7"/>
  <c r="AO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I186" i="7"/>
  <c r="J186" i="7"/>
  <c r="K186" i="7"/>
  <c r="L186" i="7"/>
  <c r="M186" i="7"/>
  <c r="N186" i="7"/>
  <c r="Q186" i="7"/>
  <c r="R186" i="7"/>
  <c r="S186" i="7"/>
  <c r="U186" i="7"/>
  <c r="V186" i="7"/>
  <c r="X186" i="7"/>
  <c r="Y186" i="7"/>
  <c r="Z186" i="7"/>
  <c r="AA186" i="7"/>
  <c r="AC186" i="7"/>
  <c r="AD186" i="7"/>
  <c r="AE186" i="7"/>
  <c r="AF186" i="7"/>
  <c r="AG186" i="7"/>
  <c r="AI186" i="7"/>
  <c r="AJ186" i="7"/>
  <c r="AK186" i="7"/>
  <c r="AL186" i="7"/>
  <c r="AM186" i="7"/>
  <c r="AN186" i="7"/>
  <c r="AO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I187" i="7"/>
  <c r="J187" i="7"/>
  <c r="K187" i="7"/>
  <c r="L187" i="7"/>
  <c r="M187" i="7"/>
  <c r="N187" i="7"/>
  <c r="Q187" i="7"/>
  <c r="R187" i="7"/>
  <c r="S187" i="7"/>
  <c r="U187" i="7"/>
  <c r="V187" i="7"/>
  <c r="X187" i="7"/>
  <c r="Y187" i="7"/>
  <c r="Z187" i="7"/>
  <c r="AA187" i="7"/>
  <c r="AC187" i="7"/>
  <c r="AD187" i="7"/>
  <c r="AE187" i="7"/>
  <c r="AF187" i="7"/>
  <c r="AG187" i="7"/>
  <c r="AI187" i="7"/>
  <c r="AJ187" i="7"/>
  <c r="AK187" i="7"/>
  <c r="AL187" i="7"/>
  <c r="AM187" i="7"/>
  <c r="AN187" i="7"/>
  <c r="AO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I188" i="7"/>
  <c r="J188" i="7"/>
  <c r="K188" i="7"/>
  <c r="L188" i="7"/>
  <c r="M188" i="7"/>
  <c r="N188" i="7"/>
  <c r="Q188" i="7"/>
  <c r="R188" i="7"/>
  <c r="S188" i="7"/>
  <c r="U188" i="7"/>
  <c r="V188" i="7"/>
  <c r="X188" i="7"/>
  <c r="Y188" i="7"/>
  <c r="Z188" i="7"/>
  <c r="AA188" i="7"/>
  <c r="AC188" i="7"/>
  <c r="AD188" i="7"/>
  <c r="AE188" i="7"/>
  <c r="AF188" i="7"/>
  <c r="AG188" i="7"/>
  <c r="AI188" i="7"/>
  <c r="AJ188" i="7"/>
  <c r="AK188" i="7"/>
  <c r="AL188" i="7"/>
  <c r="AM188" i="7"/>
  <c r="AN188" i="7"/>
  <c r="AO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I189" i="7"/>
  <c r="J189" i="7"/>
  <c r="K189" i="7"/>
  <c r="L189" i="7"/>
  <c r="M189" i="7"/>
  <c r="N189" i="7"/>
  <c r="Q189" i="7"/>
  <c r="R189" i="7"/>
  <c r="S189" i="7"/>
  <c r="U189" i="7"/>
  <c r="V189" i="7"/>
  <c r="X189" i="7"/>
  <c r="Y189" i="7"/>
  <c r="Z189" i="7"/>
  <c r="AA189" i="7"/>
  <c r="AC189" i="7"/>
  <c r="AD189" i="7"/>
  <c r="AE189" i="7"/>
  <c r="AF189" i="7"/>
  <c r="AG189" i="7"/>
  <c r="AI189" i="7"/>
  <c r="AJ189" i="7"/>
  <c r="AK189" i="7"/>
  <c r="AL189" i="7"/>
  <c r="AM189" i="7"/>
  <c r="AN189" i="7"/>
  <c r="AO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I190" i="7"/>
  <c r="J190" i="7"/>
  <c r="K190" i="7"/>
  <c r="L190" i="7"/>
  <c r="M190" i="7"/>
  <c r="N190" i="7"/>
  <c r="Q190" i="7"/>
  <c r="R190" i="7"/>
  <c r="S190" i="7"/>
  <c r="U190" i="7"/>
  <c r="V190" i="7"/>
  <c r="X190" i="7"/>
  <c r="Y190" i="7"/>
  <c r="Z190" i="7"/>
  <c r="AA190" i="7"/>
  <c r="AC190" i="7"/>
  <c r="AD190" i="7"/>
  <c r="AE190" i="7"/>
  <c r="AF190" i="7"/>
  <c r="AG190" i="7"/>
  <c r="AI190" i="7"/>
  <c r="AJ190" i="7"/>
  <c r="AK190" i="7"/>
  <c r="AL190" i="7"/>
  <c r="AM190" i="7"/>
  <c r="AN190" i="7"/>
  <c r="AO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I191" i="7"/>
  <c r="J191" i="7"/>
  <c r="K191" i="7"/>
  <c r="L191" i="7"/>
  <c r="M191" i="7"/>
  <c r="N191" i="7"/>
  <c r="Q191" i="7"/>
  <c r="R191" i="7"/>
  <c r="S191" i="7"/>
  <c r="U191" i="7"/>
  <c r="V191" i="7"/>
  <c r="X191" i="7"/>
  <c r="Y191" i="7"/>
  <c r="Z191" i="7"/>
  <c r="AA191" i="7"/>
  <c r="AC191" i="7"/>
  <c r="AD191" i="7"/>
  <c r="AE191" i="7"/>
  <c r="AF191" i="7"/>
  <c r="AG191" i="7"/>
  <c r="AI191" i="7"/>
  <c r="AJ191" i="7"/>
  <c r="AK191" i="7"/>
  <c r="AL191" i="7"/>
  <c r="AM191" i="7"/>
  <c r="AN191" i="7"/>
  <c r="AO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I192" i="7"/>
  <c r="J192" i="7"/>
  <c r="K192" i="7"/>
  <c r="L192" i="7"/>
  <c r="M192" i="7"/>
  <c r="N192" i="7"/>
  <c r="Q192" i="7"/>
  <c r="R192" i="7"/>
  <c r="S192" i="7"/>
  <c r="U192" i="7"/>
  <c r="V192" i="7"/>
  <c r="X192" i="7"/>
  <c r="Y192" i="7"/>
  <c r="Z192" i="7"/>
  <c r="AA192" i="7"/>
  <c r="AC192" i="7"/>
  <c r="AD192" i="7"/>
  <c r="AE192" i="7"/>
  <c r="AF192" i="7"/>
  <c r="AG192" i="7"/>
  <c r="AI192" i="7"/>
  <c r="AJ192" i="7"/>
  <c r="AK192" i="7"/>
  <c r="AL192" i="7"/>
  <c r="AM192" i="7"/>
  <c r="AN192" i="7"/>
  <c r="AO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I193" i="7"/>
  <c r="J193" i="7"/>
  <c r="K193" i="7"/>
  <c r="L193" i="7"/>
  <c r="M193" i="7"/>
  <c r="N193" i="7"/>
  <c r="Q193" i="7"/>
  <c r="R193" i="7"/>
  <c r="S193" i="7"/>
  <c r="U193" i="7"/>
  <c r="V193" i="7"/>
  <c r="X193" i="7"/>
  <c r="Y193" i="7"/>
  <c r="Z193" i="7"/>
  <c r="AA193" i="7"/>
  <c r="AC193" i="7"/>
  <c r="AD193" i="7"/>
  <c r="AE193" i="7"/>
  <c r="AF193" i="7"/>
  <c r="AG193" i="7"/>
  <c r="AI193" i="7"/>
  <c r="AJ193" i="7"/>
  <c r="AK193" i="7"/>
  <c r="AL193" i="7"/>
  <c r="AM193" i="7"/>
  <c r="AN193" i="7"/>
  <c r="AO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I194" i="7"/>
  <c r="J194" i="7"/>
  <c r="K194" i="7"/>
  <c r="L194" i="7"/>
  <c r="M194" i="7"/>
  <c r="N194" i="7"/>
  <c r="Q194" i="7"/>
  <c r="R194" i="7"/>
  <c r="S194" i="7"/>
  <c r="U194" i="7"/>
  <c r="V194" i="7"/>
  <c r="X194" i="7"/>
  <c r="Y194" i="7"/>
  <c r="Z194" i="7"/>
  <c r="AA194" i="7"/>
  <c r="AC194" i="7"/>
  <c r="AD194" i="7"/>
  <c r="AE194" i="7"/>
  <c r="AF194" i="7"/>
  <c r="AG194" i="7"/>
  <c r="AI194" i="7"/>
  <c r="AJ194" i="7"/>
  <c r="AK194" i="7"/>
  <c r="AL194" i="7"/>
  <c r="AM194" i="7"/>
  <c r="AN194" i="7"/>
  <c r="AO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I195" i="7"/>
  <c r="J195" i="7"/>
  <c r="K195" i="7"/>
  <c r="L195" i="7"/>
  <c r="M195" i="7"/>
  <c r="N195" i="7"/>
  <c r="Q195" i="7"/>
  <c r="R195" i="7"/>
  <c r="S195" i="7"/>
  <c r="U195" i="7"/>
  <c r="V195" i="7"/>
  <c r="X195" i="7"/>
  <c r="Y195" i="7"/>
  <c r="Z195" i="7"/>
  <c r="AA195" i="7"/>
  <c r="AC195" i="7"/>
  <c r="AD195" i="7"/>
  <c r="AE195" i="7"/>
  <c r="AF195" i="7"/>
  <c r="AG195" i="7"/>
  <c r="AI195" i="7"/>
  <c r="AJ195" i="7"/>
  <c r="AK195" i="7"/>
  <c r="AL195" i="7"/>
  <c r="AM195" i="7"/>
  <c r="AN195" i="7"/>
  <c r="AO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I196" i="7"/>
  <c r="J196" i="7"/>
  <c r="K196" i="7"/>
  <c r="L196" i="7"/>
  <c r="M196" i="7"/>
  <c r="N196" i="7"/>
  <c r="Q196" i="7"/>
  <c r="R196" i="7"/>
  <c r="S196" i="7"/>
  <c r="U196" i="7"/>
  <c r="V196" i="7"/>
  <c r="X196" i="7"/>
  <c r="Y196" i="7"/>
  <c r="Z196" i="7"/>
  <c r="AA196" i="7"/>
  <c r="AC196" i="7"/>
  <c r="AD196" i="7"/>
  <c r="AE196" i="7"/>
  <c r="AF196" i="7"/>
  <c r="AG196" i="7"/>
  <c r="AI196" i="7"/>
  <c r="AJ196" i="7"/>
  <c r="AK196" i="7"/>
  <c r="AL196" i="7"/>
  <c r="AM196" i="7"/>
  <c r="AN196" i="7"/>
  <c r="AO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I197" i="7"/>
  <c r="J197" i="7"/>
  <c r="K197" i="7"/>
  <c r="L197" i="7"/>
  <c r="M197" i="7"/>
  <c r="N197" i="7"/>
  <c r="Q197" i="7"/>
  <c r="R197" i="7"/>
  <c r="S197" i="7"/>
  <c r="U197" i="7"/>
  <c r="V197" i="7"/>
  <c r="X197" i="7"/>
  <c r="Y197" i="7"/>
  <c r="Z197" i="7"/>
  <c r="AA197" i="7"/>
  <c r="AC197" i="7"/>
  <c r="AD197" i="7"/>
  <c r="AE197" i="7"/>
  <c r="AF197" i="7"/>
  <c r="AG197" i="7"/>
  <c r="AI197" i="7"/>
  <c r="AJ197" i="7"/>
  <c r="AK197" i="7"/>
  <c r="AL197" i="7"/>
  <c r="AM197" i="7"/>
  <c r="AN197" i="7"/>
  <c r="AO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I198" i="7"/>
  <c r="J198" i="7"/>
  <c r="K198" i="7"/>
  <c r="L198" i="7"/>
  <c r="M198" i="7"/>
  <c r="N198" i="7"/>
  <c r="Q198" i="7"/>
  <c r="R198" i="7"/>
  <c r="S198" i="7"/>
  <c r="U198" i="7"/>
  <c r="V198" i="7"/>
  <c r="X198" i="7"/>
  <c r="Y198" i="7"/>
  <c r="Z198" i="7"/>
  <c r="AA198" i="7"/>
  <c r="AC198" i="7"/>
  <c r="AD198" i="7"/>
  <c r="AE198" i="7"/>
  <c r="AF198" i="7"/>
  <c r="AG198" i="7"/>
  <c r="AI198" i="7"/>
  <c r="AJ198" i="7"/>
  <c r="AK198" i="7"/>
  <c r="AL198" i="7"/>
  <c r="AM198" i="7"/>
  <c r="AN198" i="7"/>
  <c r="AO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I199" i="7"/>
  <c r="J199" i="7"/>
  <c r="K199" i="7"/>
  <c r="L199" i="7"/>
  <c r="M199" i="7"/>
  <c r="N199" i="7"/>
  <c r="Q199" i="7"/>
  <c r="R199" i="7"/>
  <c r="S199" i="7"/>
  <c r="U199" i="7"/>
  <c r="V199" i="7"/>
  <c r="X199" i="7"/>
  <c r="Y199" i="7"/>
  <c r="Z199" i="7"/>
  <c r="AA199" i="7"/>
  <c r="AC199" i="7"/>
  <c r="AD199" i="7"/>
  <c r="AE199" i="7"/>
  <c r="AF199" i="7"/>
  <c r="AG199" i="7"/>
  <c r="AI199" i="7"/>
  <c r="AJ199" i="7"/>
  <c r="AK199" i="7"/>
  <c r="AL199" i="7"/>
  <c r="AM199" i="7"/>
  <c r="AN199" i="7"/>
  <c r="AO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I200" i="7"/>
  <c r="J200" i="7"/>
  <c r="K200" i="7"/>
  <c r="L200" i="7"/>
  <c r="M200" i="7"/>
  <c r="N200" i="7"/>
  <c r="Q200" i="7"/>
  <c r="R200" i="7"/>
  <c r="S200" i="7"/>
  <c r="U200" i="7"/>
  <c r="V200" i="7"/>
  <c r="X200" i="7"/>
  <c r="Y200" i="7"/>
  <c r="Z200" i="7"/>
  <c r="AA200" i="7"/>
  <c r="AC200" i="7"/>
  <c r="AD200" i="7"/>
  <c r="AE200" i="7"/>
  <c r="AF200" i="7"/>
  <c r="AG200" i="7"/>
  <c r="AI200" i="7"/>
  <c r="AJ200" i="7"/>
  <c r="AK200" i="7"/>
  <c r="AL200" i="7"/>
  <c r="AM200" i="7"/>
  <c r="AN200" i="7"/>
  <c r="AO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I201" i="7"/>
  <c r="J201" i="7"/>
  <c r="K201" i="7"/>
  <c r="L201" i="7"/>
  <c r="M201" i="7"/>
  <c r="N201" i="7"/>
  <c r="Q201" i="7"/>
  <c r="R201" i="7"/>
  <c r="S201" i="7"/>
  <c r="U201" i="7"/>
  <c r="V201" i="7"/>
  <c r="X201" i="7"/>
  <c r="Y201" i="7"/>
  <c r="Z201" i="7"/>
  <c r="AA201" i="7"/>
  <c r="AC201" i="7"/>
  <c r="AD201" i="7"/>
  <c r="AE201" i="7"/>
  <c r="AF201" i="7"/>
  <c r="AG201" i="7"/>
  <c r="AI201" i="7"/>
  <c r="AJ201" i="7"/>
  <c r="AK201" i="7"/>
  <c r="AL201" i="7"/>
  <c r="AM201" i="7"/>
  <c r="AN201" i="7"/>
  <c r="AO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I202" i="7"/>
  <c r="J202" i="7"/>
  <c r="K202" i="7"/>
  <c r="L202" i="7"/>
  <c r="M202" i="7"/>
  <c r="N202" i="7"/>
  <c r="Q202" i="7"/>
  <c r="R202" i="7"/>
  <c r="S202" i="7"/>
  <c r="U202" i="7"/>
  <c r="V202" i="7"/>
  <c r="X202" i="7"/>
  <c r="Y202" i="7"/>
  <c r="Z202" i="7"/>
  <c r="AA202" i="7"/>
  <c r="AC202" i="7"/>
  <c r="AD202" i="7"/>
  <c r="AE202" i="7"/>
  <c r="AF202" i="7"/>
  <c r="AG202" i="7"/>
  <c r="AI202" i="7"/>
  <c r="AJ202" i="7"/>
  <c r="AK202" i="7"/>
  <c r="AL202" i="7"/>
  <c r="AM202" i="7"/>
  <c r="AN202" i="7"/>
  <c r="AO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I203" i="7"/>
  <c r="J203" i="7"/>
  <c r="K203" i="7"/>
  <c r="L203" i="7"/>
  <c r="M203" i="7"/>
  <c r="N203" i="7"/>
  <c r="Q203" i="7"/>
  <c r="R203" i="7"/>
  <c r="S203" i="7"/>
  <c r="U203" i="7"/>
  <c r="V203" i="7"/>
  <c r="X203" i="7"/>
  <c r="Y203" i="7"/>
  <c r="Z203" i="7"/>
  <c r="AA203" i="7"/>
  <c r="AC203" i="7"/>
  <c r="AD203" i="7"/>
  <c r="AE203" i="7"/>
  <c r="AF203" i="7"/>
  <c r="AG203" i="7"/>
  <c r="AI203" i="7"/>
  <c r="AJ203" i="7"/>
  <c r="AK203" i="7"/>
  <c r="AL203" i="7"/>
  <c r="AM203" i="7"/>
  <c r="AN203" i="7"/>
  <c r="AO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I204" i="7"/>
  <c r="J204" i="7"/>
  <c r="K204" i="7"/>
  <c r="L204" i="7"/>
  <c r="M204" i="7"/>
  <c r="N204" i="7"/>
  <c r="Q204" i="7"/>
  <c r="R204" i="7"/>
  <c r="S204" i="7"/>
  <c r="U204" i="7"/>
  <c r="V204" i="7"/>
  <c r="X204" i="7"/>
  <c r="Y204" i="7"/>
  <c r="Z204" i="7"/>
  <c r="AA204" i="7"/>
  <c r="AC204" i="7"/>
  <c r="AD204" i="7"/>
  <c r="AE204" i="7"/>
  <c r="AF204" i="7"/>
  <c r="AG204" i="7"/>
  <c r="AI204" i="7"/>
  <c r="AJ204" i="7"/>
  <c r="AK204" i="7"/>
  <c r="AL204" i="7"/>
  <c r="AM204" i="7"/>
  <c r="AN204" i="7"/>
  <c r="AO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I205" i="7"/>
  <c r="J205" i="7"/>
  <c r="K205" i="7"/>
  <c r="L205" i="7"/>
  <c r="M205" i="7"/>
  <c r="N205" i="7"/>
  <c r="Q205" i="7"/>
  <c r="R205" i="7"/>
  <c r="S205" i="7"/>
  <c r="U205" i="7"/>
  <c r="V205" i="7"/>
  <c r="X205" i="7"/>
  <c r="Y205" i="7"/>
  <c r="Z205" i="7"/>
  <c r="AA205" i="7"/>
  <c r="AC205" i="7"/>
  <c r="AD205" i="7"/>
  <c r="AE205" i="7"/>
  <c r="AF205" i="7"/>
  <c r="AG205" i="7"/>
  <c r="AI205" i="7"/>
  <c r="AJ205" i="7"/>
  <c r="AK205" i="7"/>
  <c r="AL205" i="7"/>
  <c r="AM205" i="7"/>
  <c r="AN205" i="7"/>
  <c r="AO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I206" i="7"/>
  <c r="J206" i="7"/>
  <c r="K206" i="7"/>
  <c r="L206" i="7"/>
  <c r="M206" i="7"/>
  <c r="N206" i="7"/>
  <c r="Q206" i="7"/>
  <c r="R206" i="7"/>
  <c r="S206" i="7"/>
  <c r="U206" i="7"/>
  <c r="V206" i="7"/>
  <c r="X206" i="7"/>
  <c r="Y206" i="7"/>
  <c r="Z206" i="7"/>
  <c r="AA206" i="7"/>
  <c r="AC206" i="7"/>
  <c r="AD206" i="7"/>
  <c r="AE206" i="7"/>
  <c r="AF206" i="7"/>
  <c r="AG206" i="7"/>
  <c r="AI206" i="7"/>
  <c r="AJ206" i="7"/>
  <c r="AK206" i="7"/>
  <c r="AL206" i="7"/>
  <c r="AM206" i="7"/>
  <c r="AN206" i="7"/>
  <c r="AO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I207" i="7"/>
  <c r="J207" i="7"/>
  <c r="K207" i="7"/>
  <c r="L207" i="7"/>
  <c r="M207" i="7"/>
  <c r="N207" i="7"/>
  <c r="Q207" i="7"/>
  <c r="R207" i="7"/>
  <c r="S207" i="7"/>
  <c r="U207" i="7"/>
  <c r="V207" i="7"/>
  <c r="X207" i="7"/>
  <c r="Y207" i="7"/>
  <c r="Z207" i="7"/>
  <c r="AA207" i="7"/>
  <c r="AC207" i="7"/>
  <c r="AD207" i="7"/>
  <c r="AE207" i="7"/>
  <c r="AF207" i="7"/>
  <c r="AG207" i="7"/>
  <c r="AI207" i="7"/>
  <c r="AJ207" i="7"/>
  <c r="AK207" i="7"/>
  <c r="AL207" i="7"/>
  <c r="AM207" i="7"/>
  <c r="AN207" i="7"/>
  <c r="AO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I208" i="7"/>
  <c r="J208" i="7"/>
  <c r="K208" i="7"/>
  <c r="L208" i="7"/>
  <c r="M208" i="7"/>
  <c r="N208" i="7"/>
  <c r="Q208" i="7"/>
  <c r="R208" i="7"/>
  <c r="S208" i="7"/>
  <c r="U208" i="7"/>
  <c r="V208" i="7"/>
  <c r="X208" i="7"/>
  <c r="Y208" i="7"/>
  <c r="Z208" i="7"/>
  <c r="AA208" i="7"/>
  <c r="AC208" i="7"/>
  <c r="AD208" i="7"/>
  <c r="AE208" i="7"/>
  <c r="AF208" i="7"/>
  <c r="AG208" i="7"/>
  <c r="AI208" i="7"/>
  <c r="AJ208" i="7"/>
  <c r="AK208" i="7"/>
  <c r="AL208" i="7"/>
  <c r="AM208" i="7"/>
  <c r="AN208" i="7"/>
  <c r="AO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I209" i="7"/>
  <c r="J209" i="7"/>
  <c r="K209" i="7"/>
  <c r="L209" i="7"/>
  <c r="M209" i="7"/>
  <c r="N209" i="7"/>
  <c r="Q209" i="7"/>
  <c r="R209" i="7"/>
  <c r="S209" i="7"/>
  <c r="U209" i="7"/>
  <c r="V209" i="7"/>
  <c r="X209" i="7"/>
  <c r="Y209" i="7"/>
  <c r="Z209" i="7"/>
  <c r="AA209" i="7"/>
  <c r="AC209" i="7"/>
  <c r="AD209" i="7"/>
  <c r="AE209" i="7"/>
  <c r="AF209" i="7"/>
  <c r="AG209" i="7"/>
  <c r="AI209" i="7"/>
  <c r="AJ209" i="7"/>
  <c r="AK209" i="7"/>
  <c r="AL209" i="7"/>
  <c r="AM209" i="7"/>
  <c r="AN209" i="7"/>
  <c r="AO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I210" i="7"/>
  <c r="J210" i="7"/>
  <c r="K210" i="7"/>
  <c r="L210" i="7"/>
  <c r="M210" i="7"/>
  <c r="N210" i="7"/>
  <c r="Q210" i="7"/>
  <c r="R210" i="7"/>
  <c r="S210" i="7"/>
  <c r="U210" i="7"/>
  <c r="V210" i="7"/>
  <c r="X210" i="7"/>
  <c r="Y210" i="7"/>
  <c r="Z210" i="7"/>
  <c r="AA210" i="7"/>
  <c r="AC210" i="7"/>
  <c r="AD210" i="7"/>
  <c r="AE210" i="7"/>
  <c r="AF210" i="7"/>
  <c r="AG210" i="7"/>
  <c r="AI210" i="7"/>
  <c r="AJ210" i="7"/>
  <c r="AK210" i="7"/>
  <c r="AL210" i="7"/>
  <c r="AM210" i="7"/>
  <c r="AN210" i="7"/>
  <c r="AO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I211" i="7"/>
  <c r="J211" i="7"/>
  <c r="K211" i="7"/>
  <c r="L211" i="7"/>
  <c r="M211" i="7"/>
  <c r="N211" i="7"/>
  <c r="Q211" i="7"/>
  <c r="R211" i="7"/>
  <c r="S211" i="7"/>
  <c r="U211" i="7"/>
  <c r="V211" i="7"/>
  <c r="X211" i="7"/>
  <c r="Y211" i="7"/>
  <c r="Z211" i="7"/>
  <c r="AA211" i="7"/>
  <c r="AC211" i="7"/>
  <c r="AD211" i="7"/>
  <c r="AE211" i="7"/>
  <c r="AF211" i="7"/>
  <c r="AG211" i="7"/>
  <c r="AI211" i="7"/>
  <c r="AJ211" i="7"/>
  <c r="AK211" i="7"/>
  <c r="AL211" i="7"/>
  <c r="AM211" i="7"/>
  <c r="AN211" i="7"/>
  <c r="AO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I212" i="7"/>
  <c r="J212" i="7"/>
  <c r="K212" i="7"/>
  <c r="L212" i="7"/>
  <c r="M212" i="7"/>
  <c r="N212" i="7"/>
  <c r="Q212" i="7"/>
  <c r="R212" i="7"/>
  <c r="S212" i="7"/>
  <c r="U212" i="7"/>
  <c r="V212" i="7"/>
  <c r="X212" i="7"/>
  <c r="Y212" i="7"/>
  <c r="Z212" i="7"/>
  <c r="AA212" i="7"/>
  <c r="AC212" i="7"/>
  <c r="AD212" i="7"/>
  <c r="AE212" i="7"/>
  <c r="AF212" i="7"/>
  <c r="AG212" i="7"/>
  <c r="AI212" i="7"/>
  <c r="AJ212" i="7"/>
  <c r="AK212" i="7"/>
  <c r="AL212" i="7"/>
  <c r="AM212" i="7"/>
  <c r="AN212" i="7"/>
  <c r="AO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I213" i="7"/>
  <c r="J213" i="7"/>
  <c r="K213" i="7"/>
  <c r="L213" i="7"/>
  <c r="M213" i="7"/>
  <c r="N213" i="7"/>
  <c r="Q213" i="7"/>
  <c r="R213" i="7"/>
  <c r="S213" i="7"/>
  <c r="U213" i="7"/>
  <c r="V213" i="7"/>
  <c r="X213" i="7"/>
  <c r="Y213" i="7"/>
  <c r="Z213" i="7"/>
  <c r="AA213" i="7"/>
  <c r="AC213" i="7"/>
  <c r="AD213" i="7"/>
  <c r="AE213" i="7"/>
  <c r="AF213" i="7"/>
  <c r="AG213" i="7"/>
  <c r="AI213" i="7"/>
  <c r="AJ213" i="7"/>
  <c r="AK213" i="7"/>
  <c r="AL213" i="7"/>
  <c r="AM213" i="7"/>
  <c r="AN213" i="7"/>
  <c r="AO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I214" i="7"/>
  <c r="J214" i="7"/>
  <c r="K214" i="7"/>
  <c r="L214" i="7"/>
  <c r="M214" i="7"/>
  <c r="N214" i="7"/>
  <c r="Q214" i="7"/>
  <c r="R214" i="7"/>
  <c r="S214" i="7"/>
  <c r="U214" i="7"/>
  <c r="V214" i="7"/>
  <c r="X214" i="7"/>
  <c r="Y214" i="7"/>
  <c r="Z214" i="7"/>
  <c r="AA214" i="7"/>
  <c r="AC214" i="7"/>
  <c r="AD214" i="7"/>
  <c r="AE214" i="7"/>
  <c r="AF214" i="7"/>
  <c r="AG214" i="7"/>
  <c r="AI214" i="7"/>
  <c r="AJ214" i="7"/>
  <c r="AK214" i="7"/>
  <c r="AL214" i="7"/>
  <c r="AM214" i="7"/>
  <c r="AN214" i="7"/>
  <c r="AO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I215" i="7"/>
  <c r="J215" i="7"/>
  <c r="K215" i="7"/>
  <c r="L215" i="7"/>
  <c r="M215" i="7"/>
  <c r="N215" i="7"/>
  <c r="Q215" i="7"/>
  <c r="R215" i="7"/>
  <c r="S215" i="7"/>
  <c r="U215" i="7"/>
  <c r="V215" i="7"/>
  <c r="X215" i="7"/>
  <c r="Y215" i="7"/>
  <c r="Z215" i="7"/>
  <c r="AA215" i="7"/>
  <c r="AC215" i="7"/>
  <c r="AD215" i="7"/>
  <c r="AE215" i="7"/>
  <c r="AF215" i="7"/>
  <c r="AG215" i="7"/>
  <c r="AI215" i="7"/>
  <c r="AJ215" i="7"/>
  <c r="AK215" i="7"/>
  <c r="AL215" i="7"/>
  <c r="AM215" i="7"/>
  <c r="AN215" i="7"/>
  <c r="AO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I216" i="7"/>
  <c r="J216" i="7"/>
  <c r="K216" i="7"/>
  <c r="L216" i="7"/>
  <c r="M216" i="7"/>
  <c r="N216" i="7"/>
  <c r="Q216" i="7"/>
  <c r="R216" i="7"/>
  <c r="S216" i="7"/>
  <c r="U216" i="7"/>
  <c r="V216" i="7"/>
  <c r="X216" i="7"/>
  <c r="Y216" i="7"/>
  <c r="Z216" i="7"/>
  <c r="AA216" i="7"/>
  <c r="AC216" i="7"/>
  <c r="AD216" i="7"/>
  <c r="AE216" i="7"/>
  <c r="AF216" i="7"/>
  <c r="AG216" i="7"/>
  <c r="AI216" i="7"/>
  <c r="AJ216" i="7"/>
  <c r="AK216" i="7"/>
  <c r="AL216" i="7"/>
  <c r="AM216" i="7"/>
  <c r="AN216" i="7"/>
  <c r="AO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I217" i="7"/>
  <c r="J217" i="7"/>
  <c r="K217" i="7"/>
  <c r="L217" i="7"/>
  <c r="M217" i="7"/>
  <c r="N217" i="7"/>
  <c r="Q217" i="7"/>
  <c r="R217" i="7"/>
  <c r="S217" i="7"/>
  <c r="U217" i="7"/>
  <c r="V217" i="7"/>
  <c r="X217" i="7"/>
  <c r="Y217" i="7"/>
  <c r="Z217" i="7"/>
  <c r="AA217" i="7"/>
  <c r="AC217" i="7"/>
  <c r="AD217" i="7"/>
  <c r="AE217" i="7"/>
  <c r="AF217" i="7"/>
  <c r="AG217" i="7"/>
  <c r="AI217" i="7"/>
  <c r="AJ217" i="7"/>
  <c r="AK217" i="7"/>
  <c r="AL217" i="7"/>
  <c r="AM217" i="7"/>
  <c r="AN217" i="7"/>
  <c r="AO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I218" i="7"/>
  <c r="J218" i="7"/>
  <c r="K218" i="7"/>
  <c r="L218" i="7"/>
  <c r="M218" i="7"/>
  <c r="N218" i="7"/>
  <c r="Q218" i="7"/>
  <c r="R218" i="7"/>
  <c r="S218" i="7"/>
  <c r="U218" i="7"/>
  <c r="V218" i="7"/>
  <c r="X218" i="7"/>
  <c r="Y218" i="7"/>
  <c r="Z218" i="7"/>
  <c r="AA218" i="7"/>
  <c r="AC218" i="7"/>
  <c r="AD218" i="7"/>
  <c r="AE218" i="7"/>
  <c r="AF218" i="7"/>
  <c r="AG218" i="7"/>
  <c r="AI218" i="7"/>
  <c r="AJ218" i="7"/>
  <c r="AK218" i="7"/>
  <c r="AL218" i="7"/>
  <c r="AM218" i="7"/>
  <c r="AN218" i="7"/>
  <c r="AO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I219" i="7"/>
  <c r="J219" i="7"/>
  <c r="K219" i="7"/>
  <c r="L219" i="7"/>
  <c r="M219" i="7"/>
  <c r="N219" i="7"/>
  <c r="Q219" i="7"/>
  <c r="R219" i="7"/>
  <c r="S219" i="7"/>
  <c r="U219" i="7"/>
  <c r="V219" i="7"/>
  <c r="X219" i="7"/>
  <c r="Y219" i="7"/>
  <c r="Z219" i="7"/>
  <c r="AA219" i="7"/>
  <c r="AC219" i="7"/>
  <c r="AD219" i="7"/>
  <c r="AE219" i="7"/>
  <c r="AF219" i="7"/>
  <c r="AG219" i="7"/>
  <c r="AI219" i="7"/>
  <c r="AJ219" i="7"/>
  <c r="AK219" i="7"/>
  <c r="AL219" i="7"/>
  <c r="AM219" i="7"/>
  <c r="AN219" i="7"/>
  <c r="AO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I220" i="7"/>
  <c r="J220" i="7"/>
  <c r="K220" i="7"/>
  <c r="L220" i="7"/>
  <c r="M220" i="7"/>
  <c r="N220" i="7"/>
  <c r="Q220" i="7"/>
  <c r="R220" i="7"/>
  <c r="S220" i="7"/>
  <c r="U220" i="7"/>
  <c r="V220" i="7"/>
  <c r="X220" i="7"/>
  <c r="Y220" i="7"/>
  <c r="Z220" i="7"/>
  <c r="AA220" i="7"/>
  <c r="AC220" i="7"/>
  <c r="AD220" i="7"/>
  <c r="AE220" i="7"/>
  <c r="AF220" i="7"/>
  <c r="AG220" i="7"/>
  <c r="AI220" i="7"/>
  <c r="AJ220" i="7"/>
  <c r="AK220" i="7"/>
  <c r="AL220" i="7"/>
  <c r="AM220" i="7"/>
  <c r="AN220" i="7"/>
  <c r="AO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I221" i="7"/>
  <c r="J221" i="7"/>
  <c r="K221" i="7"/>
  <c r="L221" i="7"/>
  <c r="M221" i="7"/>
  <c r="N221" i="7"/>
  <c r="Q221" i="7"/>
  <c r="R221" i="7"/>
  <c r="S221" i="7"/>
  <c r="U221" i="7"/>
  <c r="V221" i="7"/>
  <c r="X221" i="7"/>
  <c r="Y221" i="7"/>
  <c r="Z221" i="7"/>
  <c r="AA221" i="7"/>
  <c r="AC221" i="7"/>
  <c r="AD221" i="7"/>
  <c r="AE221" i="7"/>
  <c r="AF221" i="7"/>
  <c r="AG221" i="7"/>
  <c r="AI221" i="7"/>
  <c r="AJ221" i="7"/>
  <c r="AK221" i="7"/>
  <c r="AL221" i="7"/>
  <c r="AM221" i="7"/>
  <c r="AN221" i="7"/>
  <c r="AO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I222" i="7"/>
  <c r="J222" i="7"/>
  <c r="K222" i="7"/>
  <c r="L222" i="7"/>
  <c r="M222" i="7"/>
  <c r="N222" i="7"/>
  <c r="Q222" i="7"/>
  <c r="R222" i="7"/>
  <c r="S222" i="7"/>
  <c r="U222" i="7"/>
  <c r="V222" i="7"/>
  <c r="X222" i="7"/>
  <c r="Y222" i="7"/>
  <c r="Z222" i="7"/>
  <c r="AA222" i="7"/>
  <c r="AC222" i="7"/>
  <c r="AD222" i="7"/>
  <c r="AE222" i="7"/>
  <c r="AF222" i="7"/>
  <c r="AG222" i="7"/>
  <c r="AI222" i="7"/>
  <c r="AJ222" i="7"/>
  <c r="AK222" i="7"/>
  <c r="AL222" i="7"/>
  <c r="AM222" i="7"/>
  <c r="AN222" i="7"/>
  <c r="AO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I223" i="7"/>
  <c r="J223" i="7"/>
  <c r="K223" i="7"/>
  <c r="L223" i="7"/>
  <c r="M223" i="7"/>
  <c r="N223" i="7"/>
  <c r="Q223" i="7"/>
  <c r="R223" i="7"/>
  <c r="S223" i="7"/>
  <c r="U223" i="7"/>
  <c r="V223" i="7"/>
  <c r="X223" i="7"/>
  <c r="Y223" i="7"/>
  <c r="Z223" i="7"/>
  <c r="AA223" i="7"/>
  <c r="AC223" i="7"/>
  <c r="AD223" i="7"/>
  <c r="AE223" i="7"/>
  <c r="AF223" i="7"/>
  <c r="AG223" i="7"/>
  <c r="AI223" i="7"/>
  <c r="AJ223" i="7"/>
  <c r="AK223" i="7"/>
  <c r="AL223" i="7"/>
  <c r="AM223" i="7"/>
  <c r="AN223" i="7"/>
  <c r="AO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I224" i="7"/>
  <c r="J224" i="7"/>
  <c r="K224" i="7"/>
  <c r="L224" i="7"/>
  <c r="M224" i="7"/>
  <c r="N224" i="7"/>
  <c r="Q224" i="7"/>
  <c r="R224" i="7"/>
  <c r="S224" i="7"/>
  <c r="U224" i="7"/>
  <c r="V224" i="7"/>
  <c r="X224" i="7"/>
  <c r="Y224" i="7"/>
  <c r="Z224" i="7"/>
  <c r="AA224" i="7"/>
  <c r="AC224" i="7"/>
  <c r="AD224" i="7"/>
  <c r="AE224" i="7"/>
  <c r="AF224" i="7"/>
  <c r="AG224" i="7"/>
  <c r="AI224" i="7"/>
  <c r="AJ224" i="7"/>
  <c r="AK224" i="7"/>
  <c r="AL224" i="7"/>
  <c r="AM224" i="7"/>
  <c r="AN224" i="7"/>
  <c r="AO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I225" i="7"/>
  <c r="J225" i="7"/>
  <c r="K225" i="7"/>
  <c r="L225" i="7"/>
  <c r="M225" i="7"/>
  <c r="N225" i="7"/>
  <c r="Q225" i="7"/>
  <c r="R225" i="7"/>
  <c r="S225" i="7"/>
  <c r="U225" i="7"/>
  <c r="V225" i="7"/>
  <c r="X225" i="7"/>
  <c r="Y225" i="7"/>
  <c r="Z225" i="7"/>
  <c r="AA225" i="7"/>
  <c r="AC225" i="7"/>
  <c r="AD225" i="7"/>
  <c r="AE225" i="7"/>
  <c r="AF225" i="7"/>
  <c r="AG225" i="7"/>
  <c r="AI225" i="7"/>
  <c r="AJ225" i="7"/>
  <c r="AK225" i="7"/>
  <c r="AL225" i="7"/>
  <c r="AM225" i="7"/>
  <c r="AN225" i="7"/>
  <c r="AO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I226" i="7"/>
  <c r="J226" i="7"/>
  <c r="K226" i="7"/>
  <c r="L226" i="7"/>
  <c r="M226" i="7"/>
  <c r="N226" i="7"/>
  <c r="Q226" i="7"/>
  <c r="R226" i="7"/>
  <c r="S226" i="7"/>
  <c r="U226" i="7"/>
  <c r="V226" i="7"/>
  <c r="X226" i="7"/>
  <c r="Y226" i="7"/>
  <c r="Z226" i="7"/>
  <c r="AA226" i="7"/>
  <c r="AC226" i="7"/>
  <c r="AD226" i="7"/>
  <c r="AE226" i="7"/>
  <c r="AF226" i="7"/>
  <c r="AG226" i="7"/>
  <c r="AI226" i="7"/>
  <c r="AJ226" i="7"/>
  <c r="AK226" i="7"/>
  <c r="AL226" i="7"/>
  <c r="AM226" i="7"/>
  <c r="AN226" i="7"/>
  <c r="AO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I227" i="7"/>
  <c r="J227" i="7"/>
  <c r="K227" i="7"/>
  <c r="L227" i="7"/>
  <c r="M227" i="7"/>
  <c r="N227" i="7"/>
  <c r="Q227" i="7"/>
  <c r="R227" i="7"/>
  <c r="S227" i="7"/>
  <c r="U227" i="7"/>
  <c r="V227" i="7"/>
  <c r="X227" i="7"/>
  <c r="Y227" i="7"/>
  <c r="Z227" i="7"/>
  <c r="AA227" i="7"/>
  <c r="AC227" i="7"/>
  <c r="AD227" i="7"/>
  <c r="AE227" i="7"/>
  <c r="AF227" i="7"/>
  <c r="AG227" i="7"/>
  <c r="AI227" i="7"/>
  <c r="AJ227" i="7"/>
  <c r="AK227" i="7"/>
  <c r="AL227" i="7"/>
  <c r="AM227" i="7"/>
  <c r="AN227" i="7"/>
  <c r="AO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I228" i="7"/>
  <c r="J228" i="7"/>
  <c r="K228" i="7"/>
  <c r="L228" i="7"/>
  <c r="M228" i="7"/>
  <c r="N228" i="7"/>
  <c r="Q228" i="7"/>
  <c r="R228" i="7"/>
  <c r="S228" i="7"/>
  <c r="U228" i="7"/>
  <c r="V228" i="7"/>
  <c r="X228" i="7"/>
  <c r="Y228" i="7"/>
  <c r="Z228" i="7"/>
  <c r="AA228" i="7"/>
  <c r="AC228" i="7"/>
  <c r="AD228" i="7"/>
  <c r="AE228" i="7"/>
  <c r="AF228" i="7"/>
  <c r="AG228" i="7"/>
  <c r="AI228" i="7"/>
  <c r="AJ228" i="7"/>
  <c r="AK228" i="7"/>
  <c r="AL228" i="7"/>
  <c r="AM228" i="7"/>
  <c r="AN228" i="7"/>
  <c r="AO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I229" i="7"/>
  <c r="J229" i="7"/>
  <c r="K229" i="7"/>
  <c r="L229" i="7"/>
  <c r="M229" i="7"/>
  <c r="N229" i="7"/>
  <c r="Q229" i="7"/>
  <c r="R229" i="7"/>
  <c r="S229" i="7"/>
  <c r="U229" i="7"/>
  <c r="V229" i="7"/>
  <c r="X229" i="7"/>
  <c r="Y229" i="7"/>
  <c r="Z229" i="7"/>
  <c r="AA229" i="7"/>
  <c r="AC229" i="7"/>
  <c r="AD229" i="7"/>
  <c r="AE229" i="7"/>
  <c r="AF229" i="7"/>
  <c r="AG229" i="7"/>
  <c r="AI229" i="7"/>
  <c r="AJ229" i="7"/>
  <c r="AK229" i="7"/>
  <c r="AL229" i="7"/>
  <c r="AM229" i="7"/>
  <c r="AN229" i="7"/>
  <c r="AO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I230" i="7"/>
  <c r="J230" i="7"/>
  <c r="K230" i="7"/>
  <c r="L230" i="7"/>
  <c r="M230" i="7"/>
  <c r="N230" i="7"/>
  <c r="Q230" i="7"/>
  <c r="R230" i="7"/>
  <c r="S230" i="7"/>
  <c r="U230" i="7"/>
  <c r="V230" i="7"/>
  <c r="X230" i="7"/>
  <c r="Y230" i="7"/>
  <c r="Z230" i="7"/>
  <c r="AA230" i="7"/>
  <c r="AC230" i="7"/>
  <c r="AD230" i="7"/>
  <c r="AE230" i="7"/>
  <c r="AF230" i="7"/>
  <c r="AG230" i="7"/>
  <c r="AI230" i="7"/>
  <c r="AJ230" i="7"/>
  <c r="AK230" i="7"/>
  <c r="AL230" i="7"/>
  <c r="AM230" i="7"/>
  <c r="AN230" i="7"/>
  <c r="AO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I231" i="7"/>
  <c r="J231" i="7"/>
  <c r="K231" i="7"/>
  <c r="L231" i="7"/>
  <c r="M231" i="7"/>
  <c r="N231" i="7"/>
  <c r="Q231" i="7"/>
  <c r="R231" i="7"/>
  <c r="S231" i="7"/>
  <c r="U231" i="7"/>
  <c r="V231" i="7"/>
  <c r="X231" i="7"/>
  <c r="Y231" i="7"/>
  <c r="Z231" i="7"/>
  <c r="AA231" i="7"/>
  <c r="AC231" i="7"/>
  <c r="AD231" i="7"/>
  <c r="AE231" i="7"/>
  <c r="AF231" i="7"/>
  <c r="AG231" i="7"/>
  <c r="AI231" i="7"/>
  <c r="AJ231" i="7"/>
  <c r="AK231" i="7"/>
  <c r="AL231" i="7"/>
  <c r="AM231" i="7"/>
  <c r="AN231" i="7"/>
  <c r="AO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I232" i="7"/>
  <c r="J232" i="7"/>
  <c r="K232" i="7"/>
  <c r="L232" i="7"/>
  <c r="M232" i="7"/>
  <c r="N232" i="7"/>
  <c r="Q232" i="7"/>
  <c r="R232" i="7"/>
  <c r="S232" i="7"/>
  <c r="U232" i="7"/>
  <c r="V232" i="7"/>
  <c r="X232" i="7"/>
  <c r="Y232" i="7"/>
  <c r="Z232" i="7"/>
  <c r="AA232" i="7"/>
  <c r="AC232" i="7"/>
  <c r="AD232" i="7"/>
  <c r="AE232" i="7"/>
  <c r="AF232" i="7"/>
  <c r="AG232" i="7"/>
  <c r="AI232" i="7"/>
  <c r="AJ232" i="7"/>
  <c r="AK232" i="7"/>
  <c r="AL232" i="7"/>
  <c r="AM232" i="7"/>
  <c r="AN232" i="7"/>
  <c r="AO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I233" i="7"/>
  <c r="J233" i="7"/>
  <c r="K233" i="7"/>
  <c r="L233" i="7"/>
  <c r="M233" i="7"/>
  <c r="N233" i="7"/>
  <c r="Q233" i="7"/>
  <c r="R233" i="7"/>
  <c r="S233" i="7"/>
  <c r="U233" i="7"/>
  <c r="V233" i="7"/>
  <c r="X233" i="7"/>
  <c r="Y233" i="7"/>
  <c r="Z233" i="7"/>
  <c r="AA233" i="7"/>
  <c r="AC233" i="7"/>
  <c r="AD233" i="7"/>
  <c r="AE233" i="7"/>
  <c r="AF233" i="7"/>
  <c r="AG233" i="7"/>
  <c r="AI233" i="7"/>
  <c r="AJ233" i="7"/>
  <c r="AK233" i="7"/>
  <c r="AL233" i="7"/>
  <c r="AM233" i="7"/>
  <c r="AN233" i="7"/>
  <c r="AO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I234" i="7"/>
  <c r="J234" i="7"/>
  <c r="K234" i="7"/>
  <c r="L234" i="7"/>
  <c r="M234" i="7"/>
  <c r="N234" i="7"/>
  <c r="Q234" i="7"/>
  <c r="R234" i="7"/>
  <c r="S234" i="7"/>
  <c r="U234" i="7"/>
  <c r="V234" i="7"/>
  <c r="X234" i="7"/>
  <c r="Y234" i="7"/>
  <c r="Z234" i="7"/>
  <c r="AA234" i="7"/>
  <c r="AC234" i="7"/>
  <c r="AD234" i="7"/>
  <c r="AE234" i="7"/>
  <c r="AF234" i="7"/>
  <c r="AG234" i="7"/>
  <c r="AI234" i="7"/>
  <c r="AJ234" i="7"/>
  <c r="AK234" i="7"/>
  <c r="AL234" i="7"/>
  <c r="AM234" i="7"/>
  <c r="AN234" i="7"/>
  <c r="AO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I235" i="7"/>
  <c r="J235" i="7"/>
  <c r="K235" i="7"/>
  <c r="L235" i="7"/>
  <c r="M235" i="7"/>
  <c r="N235" i="7"/>
  <c r="Q235" i="7"/>
  <c r="R235" i="7"/>
  <c r="S235" i="7"/>
  <c r="U235" i="7"/>
  <c r="V235" i="7"/>
  <c r="X235" i="7"/>
  <c r="Y235" i="7"/>
  <c r="Z235" i="7"/>
  <c r="AA235" i="7"/>
  <c r="AC235" i="7"/>
  <c r="AD235" i="7"/>
  <c r="AE235" i="7"/>
  <c r="AF235" i="7"/>
  <c r="AG235" i="7"/>
  <c r="AI235" i="7"/>
  <c r="AJ235" i="7"/>
  <c r="AK235" i="7"/>
  <c r="AL235" i="7"/>
  <c r="AM235" i="7"/>
  <c r="AN235" i="7"/>
  <c r="AO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I236" i="7"/>
  <c r="J236" i="7"/>
  <c r="K236" i="7"/>
  <c r="L236" i="7"/>
  <c r="M236" i="7"/>
  <c r="N236" i="7"/>
  <c r="Q236" i="7"/>
  <c r="R236" i="7"/>
  <c r="S236" i="7"/>
  <c r="U236" i="7"/>
  <c r="V236" i="7"/>
  <c r="X236" i="7"/>
  <c r="Y236" i="7"/>
  <c r="Z236" i="7"/>
  <c r="AA236" i="7"/>
  <c r="AC236" i="7"/>
  <c r="AD236" i="7"/>
  <c r="AE236" i="7"/>
  <c r="AF236" i="7"/>
  <c r="AG236" i="7"/>
  <c r="AI236" i="7"/>
  <c r="AJ236" i="7"/>
  <c r="AK236" i="7"/>
  <c r="AL236" i="7"/>
  <c r="AM236" i="7"/>
  <c r="AN236" i="7"/>
  <c r="AO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I237" i="7"/>
  <c r="J237" i="7"/>
  <c r="K237" i="7"/>
  <c r="L237" i="7"/>
  <c r="M237" i="7"/>
  <c r="N237" i="7"/>
  <c r="Q237" i="7"/>
  <c r="R237" i="7"/>
  <c r="S237" i="7"/>
  <c r="U237" i="7"/>
  <c r="V237" i="7"/>
  <c r="X237" i="7"/>
  <c r="Y237" i="7"/>
  <c r="Z237" i="7"/>
  <c r="AA237" i="7"/>
  <c r="AC237" i="7"/>
  <c r="AD237" i="7"/>
  <c r="AE237" i="7"/>
  <c r="AF237" i="7"/>
  <c r="AG237" i="7"/>
  <c r="AI237" i="7"/>
  <c r="AJ237" i="7"/>
  <c r="AK237" i="7"/>
  <c r="AL237" i="7"/>
  <c r="AM237" i="7"/>
  <c r="AN237" i="7"/>
  <c r="AO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I238" i="7"/>
  <c r="J238" i="7"/>
  <c r="K238" i="7"/>
  <c r="L238" i="7"/>
  <c r="M238" i="7"/>
  <c r="N238" i="7"/>
  <c r="Q238" i="7"/>
  <c r="R238" i="7"/>
  <c r="S238" i="7"/>
  <c r="U238" i="7"/>
  <c r="V238" i="7"/>
  <c r="X238" i="7"/>
  <c r="Y238" i="7"/>
  <c r="Z238" i="7"/>
  <c r="AA238" i="7"/>
  <c r="AC238" i="7"/>
  <c r="AD238" i="7"/>
  <c r="AE238" i="7"/>
  <c r="AF238" i="7"/>
  <c r="AG238" i="7"/>
  <c r="AI238" i="7"/>
  <c r="AJ238" i="7"/>
  <c r="AK238" i="7"/>
  <c r="AL238" i="7"/>
  <c r="AM238" i="7"/>
  <c r="AN238" i="7"/>
  <c r="AO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I239" i="7"/>
  <c r="J239" i="7"/>
  <c r="K239" i="7"/>
  <c r="L239" i="7"/>
  <c r="M239" i="7"/>
  <c r="N239" i="7"/>
  <c r="Q239" i="7"/>
  <c r="R239" i="7"/>
  <c r="S239" i="7"/>
  <c r="U239" i="7"/>
  <c r="V239" i="7"/>
  <c r="X239" i="7"/>
  <c r="Y239" i="7"/>
  <c r="Z239" i="7"/>
  <c r="AA239" i="7"/>
  <c r="AC239" i="7"/>
  <c r="AD239" i="7"/>
  <c r="AE239" i="7"/>
  <c r="AF239" i="7"/>
  <c r="AG239" i="7"/>
  <c r="AI239" i="7"/>
  <c r="AJ239" i="7"/>
  <c r="AK239" i="7"/>
  <c r="AL239" i="7"/>
  <c r="AM239" i="7"/>
  <c r="AN239" i="7"/>
  <c r="AO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I240" i="7"/>
  <c r="J240" i="7"/>
  <c r="K240" i="7"/>
  <c r="L240" i="7"/>
  <c r="M240" i="7"/>
  <c r="N240" i="7"/>
  <c r="Q240" i="7"/>
  <c r="R240" i="7"/>
  <c r="S240" i="7"/>
  <c r="U240" i="7"/>
  <c r="V240" i="7"/>
  <c r="X240" i="7"/>
  <c r="Y240" i="7"/>
  <c r="Z240" i="7"/>
  <c r="AA240" i="7"/>
  <c r="AC240" i="7"/>
  <c r="AD240" i="7"/>
  <c r="AE240" i="7"/>
  <c r="AF240" i="7"/>
  <c r="AG240" i="7"/>
  <c r="AI240" i="7"/>
  <c r="AJ240" i="7"/>
  <c r="AK240" i="7"/>
  <c r="AL240" i="7"/>
  <c r="AM240" i="7"/>
  <c r="AN240" i="7"/>
  <c r="AO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I241" i="7"/>
  <c r="J241" i="7"/>
  <c r="K241" i="7"/>
  <c r="L241" i="7"/>
  <c r="M241" i="7"/>
  <c r="N241" i="7"/>
  <c r="Q241" i="7"/>
  <c r="R241" i="7"/>
  <c r="S241" i="7"/>
  <c r="U241" i="7"/>
  <c r="V241" i="7"/>
  <c r="X241" i="7"/>
  <c r="Y241" i="7"/>
  <c r="Z241" i="7"/>
  <c r="AA241" i="7"/>
  <c r="AC241" i="7"/>
  <c r="AD241" i="7"/>
  <c r="AE241" i="7"/>
  <c r="AF241" i="7"/>
  <c r="AG241" i="7"/>
  <c r="AI241" i="7"/>
  <c r="AJ241" i="7"/>
  <c r="AK241" i="7"/>
  <c r="AL241" i="7"/>
  <c r="AM241" i="7"/>
  <c r="AN241" i="7"/>
  <c r="AO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I242" i="7"/>
  <c r="J242" i="7"/>
  <c r="K242" i="7"/>
  <c r="L242" i="7"/>
  <c r="M242" i="7"/>
  <c r="N242" i="7"/>
  <c r="Q242" i="7"/>
  <c r="R242" i="7"/>
  <c r="S242" i="7"/>
  <c r="U242" i="7"/>
  <c r="V242" i="7"/>
  <c r="X242" i="7"/>
  <c r="Y242" i="7"/>
  <c r="Z242" i="7"/>
  <c r="AA242" i="7"/>
  <c r="AC242" i="7"/>
  <c r="AD242" i="7"/>
  <c r="AE242" i="7"/>
  <c r="AF242" i="7"/>
  <c r="AG242" i="7"/>
  <c r="AI242" i="7"/>
  <c r="AJ242" i="7"/>
  <c r="AK242" i="7"/>
  <c r="AL242" i="7"/>
  <c r="AM242" i="7"/>
  <c r="AN242" i="7"/>
  <c r="AO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I243" i="7"/>
  <c r="J243" i="7"/>
  <c r="K243" i="7"/>
  <c r="L243" i="7"/>
  <c r="M243" i="7"/>
  <c r="N243" i="7"/>
  <c r="Q243" i="7"/>
  <c r="R243" i="7"/>
  <c r="S243" i="7"/>
  <c r="U243" i="7"/>
  <c r="V243" i="7"/>
  <c r="X243" i="7"/>
  <c r="Y243" i="7"/>
  <c r="Z243" i="7"/>
  <c r="AA243" i="7"/>
  <c r="AC243" i="7"/>
  <c r="AD243" i="7"/>
  <c r="AE243" i="7"/>
  <c r="AF243" i="7"/>
  <c r="AG243" i="7"/>
  <c r="AI243" i="7"/>
  <c r="AJ243" i="7"/>
  <c r="AK243" i="7"/>
  <c r="AL243" i="7"/>
  <c r="AM243" i="7"/>
  <c r="AN243" i="7"/>
  <c r="AO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I244" i="7"/>
  <c r="J244" i="7"/>
  <c r="K244" i="7"/>
  <c r="L244" i="7"/>
  <c r="M244" i="7"/>
  <c r="N244" i="7"/>
  <c r="Q244" i="7"/>
  <c r="R244" i="7"/>
  <c r="S244" i="7"/>
  <c r="U244" i="7"/>
  <c r="V244" i="7"/>
  <c r="X244" i="7"/>
  <c r="Y244" i="7"/>
  <c r="Z244" i="7"/>
  <c r="AA244" i="7"/>
  <c r="AC244" i="7"/>
  <c r="AD244" i="7"/>
  <c r="AE244" i="7"/>
  <c r="AF244" i="7"/>
  <c r="AG244" i="7"/>
  <c r="AI244" i="7"/>
  <c r="AJ244" i="7"/>
  <c r="AK244" i="7"/>
  <c r="AL244" i="7"/>
  <c r="AM244" i="7"/>
  <c r="AN244" i="7"/>
  <c r="AO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I245" i="7"/>
  <c r="J245" i="7"/>
  <c r="K245" i="7"/>
  <c r="L245" i="7"/>
  <c r="M245" i="7"/>
  <c r="N245" i="7"/>
  <c r="Q245" i="7"/>
  <c r="R245" i="7"/>
  <c r="S245" i="7"/>
  <c r="U245" i="7"/>
  <c r="V245" i="7"/>
  <c r="X245" i="7"/>
  <c r="Y245" i="7"/>
  <c r="Z245" i="7"/>
  <c r="AA245" i="7"/>
  <c r="AC245" i="7"/>
  <c r="AD245" i="7"/>
  <c r="AE245" i="7"/>
  <c r="AF245" i="7"/>
  <c r="AG245" i="7"/>
  <c r="AI245" i="7"/>
  <c r="AJ245" i="7"/>
  <c r="AK245" i="7"/>
  <c r="AL245" i="7"/>
  <c r="AM245" i="7"/>
  <c r="AN245" i="7"/>
  <c r="AO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I246" i="7"/>
  <c r="J246" i="7"/>
  <c r="K246" i="7"/>
  <c r="L246" i="7"/>
  <c r="M246" i="7"/>
  <c r="N246" i="7"/>
  <c r="Q246" i="7"/>
  <c r="R246" i="7"/>
  <c r="S246" i="7"/>
  <c r="U246" i="7"/>
  <c r="V246" i="7"/>
  <c r="X246" i="7"/>
  <c r="Y246" i="7"/>
  <c r="Z246" i="7"/>
  <c r="AA246" i="7"/>
  <c r="AC246" i="7"/>
  <c r="AD246" i="7"/>
  <c r="AE246" i="7"/>
  <c r="AF246" i="7"/>
  <c r="AG246" i="7"/>
  <c r="AI246" i="7"/>
  <c r="AJ246" i="7"/>
  <c r="AK246" i="7"/>
  <c r="AL246" i="7"/>
  <c r="AM246" i="7"/>
  <c r="AN246" i="7"/>
  <c r="AO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I247" i="7"/>
  <c r="J247" i="7"/>
  <c r="K247" i="7"/>
  <c r="L247" i="7"/>
  <c r="M247" i="7"/>
  <c r="N247" i="7"/>
  <c r="Q247" i="7"/>
  <c r="R247" i="7"/>
  <c r="S247" i="7"/>
  <c r="U247" i="7"/>
  <c r="V247" i="7"/>
  <c r="X247" i="7"/>
  <c r="Y247" i="7"/>
  <c r="Z247" i="7"/>
  <c r="AA247" i="7"/>
  <c r="AC247" i="7"/>
  <c r="AD247" i="7"/>
  <c r="AE247" i="7"/>
  <c r="AF247" i="7"/>
  <c r="AG247" i="7"/>
  <c r="AI247" i="7"/>
  <c r="AJ247" i="7"/>
  <c r="AK247" i="7"/>
  <c r="AL247" i="7"/>
  <c r="AM247" i="7"/>
  <c r="AN247" i="7"/>
  <c r="AO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I248" i="7"/>
  <c r="J248" i="7"/>
  <c r="K248" i="7"/>
  <c r="L248" i="7"/>
  <c r="M248" i="7"/>
  <c r="N248" i="7"/>
  <c r="Q248" i="7"/>
  <c r="R248" i="7"/>
  <c r="S248" i="7"/>
  <c r="U248" i="7"/>
  <c r="V248" i="7"/>
  <c r="X248" i="7"/>
  <c r="Y248" i="7"/>
  <c r="Z248" i="7"/>
  <c r="AA248" i="7"/>
  <c r="AC248" i="7"/>
  <c r="AD248" i="7"/>
  <c r="AE248" i="7"/>
  <c r="AF248" i="7"/>
  <c r="AG248" i="7"/>
  <c r="AI248" i="7"/>
  <c r="AJ248" i="7"/>
  <c r="AK248" i="7"/>
  <c r="AL248" i="7"/>
  <c r="AM248" i="7"/>
  <c r="AN248" i="7"/>
  <c r="AO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I249" i="7"/>
  <c r="J249" i="7"/>
  <c r="K249" i="7"/>
  <c r="L249" i="7"/>
  <c r="M249" i="7"/>
  <c r="N249" i="7"/>
  <c r="Q249" i="7"/>
  <c r="R249" i="7"/>
  <c r="S249" i="7"/>
  <c r="U249" i="7"/>
  <c r="V249" i="7"/>
  <c r="X249" i="7"/>
  <c r="Y249" i="7"/>
  <c r="Z249" i="7"/>
  <c r="AA249" i="7"/>
  <c r="AC249" i="7"/>
  <c r="AD249" i="7"/>
  <c r="AE249" i="7"/>
  <c r="AF249" i="7"/>
  <c r="AG249" i="7"/>
  <c r="AI249" i="7"/>
  <c r="AJ249" i="7"/>
  <c r="AK249" i="7"/>
  <c r="AL249" i="7"/>
  <c r="AM249" i="7"/>
  <c r="AN249" i="7"/>
  <c r="AO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I250" i="7"/>
  <c r="J250" i="7"/>
  <c r="K250" i="7"/>
  <c r="L250" i="7"/>
  <c r="M250" i="7"/>
  <c r="N250" i="7"/>
  <c r="Q250" i="7"/>
  <c r="R250" i="7"/>
  <c r="S250" i="7"/>
  <c r="U250" i="7"/>
  <c r="V250" i="7"/>
  <c r="X250" i="7"/>
  <c r="Y250" i="7"/>
  <c r="Z250" i="7"/>
  <c r="AA250" i="7"/>
  <c r="AC250" i="7"/>
  <c r="AD250" i="7"/>
  <c r="AE250" i="7"/>
  <c r="AF250" i="7"/>
  <c r="AG250" i="7"/>
  <c r="AI250" i="7"/>
  <c r="AJ250" i="7"/>
  <c r="AK250" i="7"/>
  <c r="AL250" i="7"/>
  <c r="AM250" i="7"/>
  <c r="AN250" i="7"/>
  <c r="AO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I251" i="7"/>
  <c r="J251" i="7"/>
  <c r="K251" i="7"/>
  <c r="L251" i="7"/>
  <c r="M251" i="7"/>
  <c r="N251" i="7"/>
  <c r="Q251" i="7"/>
  <c r="R251" i="7"/>
  <c r="S251" i="7"/>
  <c r="U251" i="7"/>
  <c r="V251" i="7"/>
  <c r="X251" i="7"/>
  <c r="Y251" i="7"/>
  <c r="Z251" i="7"/>
  <c r="AA251" i="7"/>
  <c r="AC251" i="7"/>
  <c r="AD251" i="7"/>
  <c r="AE251" i="7"/>
  <c r="AF251" i="7"/>
  <c r="AG251" i="7"/>
  <c r="AI251" i="7"/>
  <c r="AJ251" i="7"/>
  <c r="AK251" i="7"/>
  <c r="AL251" i="7"/>
  <c r="AM251" i="7"/>
  <c r="AN251" i="7"/>
  <c r="AO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I252" i="7"/>
  <c r="J252" i="7"/>
  <c r="K252" i="7"/>
  <c r="L252" i="7"/>
  <c r="M252" i="7"/>
  <c r="N252" i="7"/>
  <c r="Q252" i="7"/>
  <c r="R252" i="7"/>
  <c r="S252" i="7"/>
  <c r="U252" i="7"/>
  <c r="V252" i="7"/>
  <c r="X252" i="7"/>
  <c r="Y252" i="7"/>
  <c r="Z252" i="7"/>
  <c r="AA252" i="7"/>
  <c r="AC252" i="7"/>
  <c r="AD252" i="7"/>
  <c r="AE252" i="7"/>
  <c r="AF252" i="7"/>
  <c r="AG252" i="7"/>
  <c r="AI252" i="7"/>
  <c r="AJ252" i="7"/>
  <c r="AK252" i="7"/>
  <c r="AL252" i="7"/>
  <c r="AM252" i="7"/>
  <c r="AN252" i="7"/>
  <c r="AO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I253" i="7"/>
  <c r="J253" i="7"/>
  <c r="K253" i="7"/>
  <c r="L253" i="7"/>
  <c r="M253" i="7"/>
  <c r="N253" i="7"/>
  <c r="Q253" i="7"/>
  <c r="R253" i="7"/>
  <c r="S253" i="7"/>
  <c r="U253" i="7"/>
  <c r="V253" i="7"/>
  <c r="X253" i="7"/>
  <c r="Y253" i="7"/>
  <c r="Z253" i="7"/>
  <c r="AA253" i="7"/>
  <c r="AC253" i="7"/>
  <c r="AD253" i="7"/>
  <c r="AE253" i="7"/>
  <c r="AF253" i="7"/>
  <c r="AG253" i="7"/>
  <c r="AI253" i="7"/>
  <c r="AJ253" i="7"/>
  <c r="AK253" i="7"/>
  <c r="AL253" i="7"/>
  <c r="AM253" i="7"/>
  <c r="AN253" i="7"/>
  <c r="AO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I254" i="7"/>
  <c r="J254" i="7"/>
  <c r="K254" i="7"/>
  <c r="L254" i="7"/>
  <c r="M254" i="7"/>
  <c r="N254" i="7"/>
  <c r="Q254" i="7"/>
  <c r="R254" i="7"/>
  <c r="S254" i="7"/>
  <c r="U254" i="7"/>
  <c r="V254" i="7"/>
  <c r="X254" i="7"/>
  <c r="Y254" i="7"/>
  <c r="Z254" i="7"/>
  <c r="AA254" i="7"/>
  <c r="AC254" i="7"/>
  <c r="AD254" i="7"/>
  <c r="AE254" i="7"/>
  <c r="AF254" i="7"/>
  <c r="AG254" i="7"/>
  <c r="AI254" i="7"/>
  <c r="AJ254" i="7"/>
  <c r="AK254" i="7"/>
  <c r="AL254" i="7"/>
  <c r="AM254" i="7"/>
  <c r="AN254" i="7"/>
  <c r="AO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I255" i="7"/>
  <c r="J255" i="7"/>
  <c r="K255" i="7"/>
  <c r="L255" i="7"/>
  <c r="M255" i="7"/>
  <c r="N255" i="7"/>
  <c r="Q255" i="7"/>
  <c r="R255" i="7"/>
  <c r="S255" i="7"/>
  <c r="U255" i="7"/>
  <c r="V255" i="7"/>
  <c r="X255" i="7"/>
  <c r="Y255" i="7"/>
  <c r="Z255" i="7"/>
  <c r="AA255" i="7"/>
  <c r="AC255" i="7"/>
  <c r="AD255" i="7"/>
  <c r="AE255" i="7"/>
  <c r="AF255" i="7"/>
  <c r="AG255" i="7"/>
  <c r="AI255" i="7"/>
  <c r="AJ255" i="7"/>
  <c r="AK255" i="7"/>
  <c r="AL255" i="7"/>
  <c r="AM255" i="7"/>
  <c r="AN255" i="7"/>
  <c r="AO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I256" i="7"/>
  <c r="J256" i="7"/>
  <c r="K256" i="7"/>
  <c r="L256" i="7"/>
  <c r="M256" i="7"/>
  <c r="N256" i="7"/>
  <c r="Q256" i="7"/>
  <c r="R256" i="7"/>
  <c r="S256" i="7"/>
  <c r="U256" i="7"/>
  <c r="V256" i="7"/>
  <c r="X256" i="7"/>
  <c r="Y256" i="7"/>
  <c r="Z256" i="7"/>
  <c r="AA256" i="7"/>
  <c r="AC256" i="7"/>
  <c r="AD256" i="7"/>
  <c r="AE256" i="7"/>
  <c r="AF256" i="7"/>
  <c r="AG256" i="7"/>
  <c r="AI256" i="7"/>
  <c r="AJ256" i="7"/>
  <c r="AK256" i="7"/>
  <c r="AL256" i="7"/>
  <c r="AM256" i="7"/>
  <c r="AN256" i="7"/>
  <c r="AO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I257" i="7"/>
  <c r="J257" i="7"/>
  <c r="K257" i="7"/>
  <c r="L257" i="7"/>
  <c r="M257" i="7"/>
  <c r="N257" i="7"/>
  <c r="Q257" i="7"/>
  <c r="R257" i="7"/>
  <c r="S257" i="7"/>
  <c r="U257" i="7"/>
  <c r="V257" i="7"/>
  <c r="X257" i="7"/>
  <c r="Y257" i="7"/>
  <c r="Z257" i="7"/>
  <c r="AA257" i="7"/>
  <c r="AC257" i="7"/>
  <c r="AD257" i="7"/>
  <c r="AE257" i="7"/>
  <c r="AF257" i="7"/>
  <c r="AG257" i="7"/>
  <c r="AI257" i="7"/>
  <c r="AJ257" i="7"/>
  <c r="AK257" i="7"/>
  <c r="AL257" i="7"/>
  <c r="AM257" i="7"/>
  <c r="AN257" i="7"/>
  <c r="AO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I258" i="7"/>
  <c r="J258" i="7"/>
  <c r="K258" i="7"/>
  <c r="L258" i="7"/>
  <c r="M258" i="7"/>
  <c r="N258" i="7"/>
  <c r="Q258" i="7"/>
  <c r="R258" i="7"/>
  <c r="S258" i="7"/>
  <c r="U258" i="7"/>
  <c r="V258" i="7"/>
  <c r="X258" i="7"/>
  <c r="Y258" i="7"/>
  <c r="Z258" i="7"/>
  <c r="AA258" i="7"/>
  <c r="AC258" i="7"/>
  <c r="AD258" i="7"/>
  <c r="AE258" i="7"/>
  <c r="AF258" i="7"/>
  <c r="AG258" i="7"/>
  <c r="AI258" i="7"/>
  <c r="AJ258" i="7"/>
  <c r="AK258" i="7"/>
  <c r="AL258" i="7"/>
  <c r="AM258" i="7"/>
  <c r="AN258" i="7"/>
  <c r="AO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I259" i="7"/>
  <c r="J259" i="7"/>
  <c r="K259" i="7"/>
  <c r="L259" i="7"/>
  <c r="M259" i="7"/>
  <c r="N259" i="7"/>
  <c r="Q259" i="7"/>
  <c r="R259" i="7"/>
  <c r="S259" i="7"/>
  <c r="U259" i="7"/>
  <c r="V259" i="7"/>
  <c r="X259" i="7"/>
  <c r="Y259" i="7"/>
  <c r="Z259" i="7"/>
  <c r="AA259" i="7"/>
  <c r="AC259" i="7"/>
  <c r="AD259" i="7"/>
  <c r="AE259" i="7"/>
  <c r="AF259" i="7"/>
  <c r="AG259" i="7"/>
  <c r="AI259" i="7"/>
  <c r="AJ259" i="7"/>
  <c r="AK259" i="7"/>
  <c r="AL259" i="7"/>
  <c r="AM259" i="7"/>
  <c r="AN259" i="7"/>
  <c r="AO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I260" i="7"/>
  <c r="J260" i="7"/>
  <c r="K260" i="7"/>
  <c r="L260" i="7"/>
  <c r="M260" i="7"/>
  <c r="N260" i="7"/>
  <c r="Q260" i="7"/>
  <c r="R260" i="7"/>
  <c r="S260" i="7"/>
  <c r="U260" i="7"/>
  <c r="V260" i="7"/>
  <c r="X260" i="7"/>
  <c r="Y260" i="7"/>
  <c r="Z260" i="7"/>
  <c r="AA260" i="7"/>
  <c r="AC260" i="7"/>
  <c r="AD260" i="7"/>
  <c r="AE260" i="7"/>
  <c r="AF260" i="7"/>
  <c r="AG260" i="7"/>
  <c r="AI260" i="7"/>
  <c r="AJ260" i="7"/>
  <c r="AK260" i="7"/>
  <c r="AL260" i="7"/>
  <c r="AM260" i="7"/>
  <c r="AN260" i="7"/>
  <c r="AO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I261" i="7"/>
  <c r="J261" i="7"/>
  <c r="K261" i="7"/>
  <c r="L261" i="7"/>
  <c r="M261" i="7"/>
  <c r="N261" i="7"/>
  <c r="Q261" i="7"/>
  <c r="R261" i="7"/>
  <c r="S261" i="7"/>
  <c r="U261" i="7"/>
  <c r="V261" i="7"/>
  <c r="X261" i="7"/>
  <c r="Y261" i="7"/>
  <c r="Z261" i="7"/>
  <c r="AA261" i="7"/>
  <c r="AC261" i="7"/>
  <c r="AD261" i="7"/>
  <c r="AE261" i="7"/>
  <c r="AF261" i="7"/>
  <c r="AG261" i="7"/>
  <c r="AI261" i="7"/>
  <c r="AJ261" i="7"/>
  <c r="AK261" i="7"/>
  <c r="AL261" i="7"/>
  <c r="AM261" i="7"/>
  <c r="AN261" i="7"/>
  <c r="AO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I262" i="7"/>
  <c r="J262" i="7"/>
  <c r="K262" i="7"/>
  <c r="L262" i="7"/>
  <c r="M262" i="7"/>
  <c r="N262" i="7"/>
  <c r="Q262" i="7"/>
  <c r="R262" i="7"/>
  <c r="S262" i="7"/>
  <c r="U262" i="7"/>
  <c r="V262" i="7"/>
  <c r="X262" i="7"/>
  <c r="Y262" i="7"/>
  <c r="Z262" i="7"/>
  <c r="AA262" i="7"/>
  <c r="AC262" i="7"/>
  <c r="AD262" i="7"/>
  <c r="AE262" i="7"/>
  <c r="AF262" i="7"/>
  <c r="AG262" i="7"/>
  <c r="AI262" i="7"/>
  <c r="AJ262" i="7"/>
  <c r="AK262" i="7"/>
  <c r="AL262" i="7"/>
  <c r="AM262" i="7"/>
  <c r="AN262" i="7"/>
  <c r="AO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I263" i="7"/>
  <c r="J263" i="7"/>
  <c r="K263" i="7"/>
  <c r="L263" i="7"/>
  <c r="M263" i="7"/>
  <c r="N263" i="7"/>
  <c r="Q263" i="7"/>
  <c r="R263" i="7"/>
  <c r="S263" i="7"/>
  <c r="U263" i="7"/>
  <c r="V263" i="7"/>
  <c r="X263" i="7"/>
  <c r="Y263" i="7"/>
  <c r="Z263" i="7"/>
  <c r="AA263" i="7"/>
  <c r="AC263" i="7"/>
  <c r="AD263" i="7"/>
  <c r="AE263" i="7"/>
  <c r="AF263" i="7"/>
  <c r="AG263" i="7"/>
  <c r="AI263" i="7"/>
  <c r="AJ263" i="7"/>
  <c r="AK263" i="7"/>
  <c r="AL263" i="7"/>
  <c r="AM263" i="7"/>
  <c r="AN263" i="7"/>
  <c r="AO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I264" i="7"/>
  <c r="J264" i="7"/>
  <c r="K264" i="7"/>
  <c r="L264" i="7"/>
  <c r="M264" i="7"/>
  <c r="N264" i="7"/>
  <c r="Q264" i="7"/>
  <c r="R264" i="7"/>
  <c r="S264" i="7"/>
  <c r="U264" i="7"/>
  <c r="V264" i="7"/>
  <c r="X264" i="7"/>
  <c r="Y264" i="7"/>
  <c r="Z264" i="7"/>
  <c r="AA264" i="7"/>
  <c r="AC264" i="7"/>
  <c r="AD264" i="7"/>
  <c r="AE264" i="7"/>
  <c r="AF264" i="7"/>
  <c r="AG264" i="7"/>
  <c r="AI264" i="7"/>
  <c r="AJ264" i="7"/>
  <c r="AK264" i="7"/>
  <c r="AL264" i="7"/>
  <c r="AM264" i="7"/>
  <c r="AN264" i="7"/>
  <c r="AO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I265" i="7"/>
  <c r="J265" i="7"/>
  <c r="K265" i="7"/>
  <c r="L265" i="7"/>
  <c r="M265" i="7"/>
  <c r="N265" i="7"/>
  <c r="Q265" i="7"/>
  <c r="R265" i="7"/>
  <c r="S265" i="7"/>
  <c r="U265" i="7"/>
  <c r="V265" i="7"/>
  <c r="X265" i="7"/>
  <c r="Y265" i="7"/>
  <c r="Z265" i="7"/>
  <c r="AA265" i="7"/>
  <c r="AC265" i="7"/>
  <c r="AD265" i="7"/>
  <c r="AE265" i="7"/>
  <c r="AF265" i="7"/>
  <c r="AG265" i="7"/>
  <c r="AI265" i="7"/>
  <c r="AJ265" i="7"/>
  <c r="AK265" i="7"/>
  <c r="AL265" i="7"/>
  <c r="AM265" i="7"/>
  <c r="AN265" i="7"/>
  <c r="AO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I266" i="7"/>
  <c r="J266" i="7"/>
  <c r="K266" i="7"/>
  <c r="L266" i="7"/>
  <c r="M266" i="7"/>
  <c r="N266" i="7"/>
  <c r="Q266" i="7"/>
  <c r="R266" i="7"/>
  <c r="S266" i="7"/>
  <c r="U266" i="7"/>
  <c r="V266" i="7"/>
  <c r="X266" i="7"/>
  <c r="Y266" i="7"/>
  <c r="Z266" i="7"/>
  <c r="AA266" i="7"/>
  <c r="AC266" i="7"/>
  <c r="AD266" i="7"/>
  <c r="AE266" i="7"/>
  <c r="AF266" i="7"/>
  <c r="AG266" i="7"/>
  <c r="AI266" i="7"/>
  <c r="AJ266" i="7"/>
  <c r="AK266" i="7"/>
  <c r="AL266" i="7"/>
  <c r="AM266" i="7"/>
  <c r="AN266" i="7"/>
  <c r="AO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I267" i="7"/>
  <c r="J267" i="7"/>
  <c r="K267" i="7"/>
  <c r="L267" i="7"/>
  <c r="M267" i="7"/>
  <c r="N267" i="7"/>
  <c r="Q267" i="7"/>
  <c r="R267" i="7"/>
  <c r="S267" i="7"/>
  <c r="U267" i="7"/>
  <c r="V267" i="7"/>
  <c r="X267" i="7"/>
  <c r="Y267" i="7"/>
  <c r="Z267" i="7"/>
  <c r="AA267" i="7"/>
  <c r="AC267" i="7"/>
  <c r="AD267" i="7"/>
  <c r="AE267" i="7"/>
  <c r="AF267" i="7"/>
  <c r="AG267" i="7"/>
  <c r="AI267" i="7"/>
  <c r="AJ267" i="7"/>
  <c r="AK267" i="7"/>
  <c r="AL267" i="7"/>
  <c r="AM267" i="7"/>
  <c r="AN267" i="7"/>
  <c r="AO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I268" i="7"/>
  <c r="J268" i="7"/>
  <c r="K268" i="7"/>
  <c r="L268" i="7"/>
  <c r="M268" i="7"/>
  <c r="N268" i="7"/>
  <c r="Q268" i="7"/>
  <c r="R268" i="7"/>
  <c r="S268" i="7"/>
  <c r="U268" i="7"/>
  <c r="V268" i="7"/>
  <c r="X268" i="7"/>
  <c r="Y268" i="7"/>
  <c r="Z268" i="7"/>
  <c r="AA268" i="7"/>
  <c r="AC268" i="7"/>
  <c r="AD268" i="7"/>
  <c r="AE268" i="7"/>
  <c r="AF268" i="7"/>
  <c r="AG268" i="7"/>
  <c r="AI268" i="7"/>
  <c r="AJ268" i="7"/>
  <c r="AK268" i="7"/>
  <c r="AL268" i="7"/>
  <c r="AM268" i="7"/>
  <c r="AN268" i="7"/>
  <c r="AO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I269" i="7"/>
  <c r="J269" i="7"/>
  <c r="K269" i="7"/>
  <c r="L269" i="7"/>
  <c r="M269" i="7"/>
  <c r="N269" i="7"/>
  <c r="Q269" i="7"/>
  <c r="R269" i="7"/>
  <c r="S269" i="7"/>
  <c r="U269" i="7"/>
  <c r="V269" i="7"/>
  <c r="X269" i="7"/>
  <c r="Y269" i="7"/>
  <c r="Z269" i="7"/>
  <c r="AA269" i="7"/>
  <c r="AC269" i="7"/>
  <c r="AD269" i="7"/>
  <c r="AE269" i="7"/>
  <c r="AF269" i="7"/>
  <c r="AG269" i="7"/>
  <c r="AI269" i="7"/>
  <c r="AJ269" i="7"/>
  <c r="AK269" i="7"/>
  <c r="AL269" i="7"/>
  <c r="AM269" i="7"/>
  <c r="AN269" i="7"/>
  <c r="AO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I270" i="7"/>
  <c r="J270" i="7"/>
  <c r="K270" i="7"/>
  <c r="L270" i="7"/>
  <c r="M270" i="7"/>
  <c r="N270" i="7"/>
  <c r="Q270" i="7"/>
  <c r="R270" i="7"/>
  <c r="S270" i="7"/>
  <c r="U270" i="7"/>
  <c r="V270" i="7"/>
  <c r="X270" i="7"/>
  <c r="Y270" i="7"/>
  <c r="Z270" i="7"/>
  <c r="AA270" i="7"/>
  <c r="AC270" i="7"/>
  <c r="AD270" i="7"/>
  <c r="AE270" i="7"/>
  <c r="AF270" i="7"/>
  <c r="AG270" i="7"/>
  <c r="AI270" i="7"/>
  <c r="AJ270" i="7"/>
  <c r="AK270" i="7"/>
  <c r="AL270" i="7"/>
  <c r="AM270" i="7"/>
  <c r="AN270" i="7"/>
  <c r="AO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I271" i="7"/>
  <c r="J271" i="7"/>
  <c r="K271" i="7"/>
  <c r="L271" i="7"/>
  <c r="M271" i="7"/>
  <c r="N271" i="7"/>
  <c r="Q271" i="7"/>
  <c r="R271" i="7"/>
  <c r="S271" i="7"/>
  <c r="U271" i="7"/>
  <c r="V271" i="7"/>
  <c r="X271" i="7"/>
  <c r="Y271" i="7"/>
  <c r="Z271" i="7"/>
  <c r="AA271" i="7"/>
  <c r="AC271" i="7"/>
  <c r="AD271" i="7"/>
  <c r="AE271" i="7"/>
  <c r="AF271" i="7"/>
  <c r="AG271" i="7"/>
  <c r="AI271" i="7"/>
  <c r="AJ271" i="7"/>
  <c r="AK271" i="7"/>
  <c r="AL271" i="7"/>
  <c r="AM271" i="7"/>
  <c r="AN271" i="7"/>
  <c r="AO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I272" i="7"/>
  <c r="J272" i="7"/>
  <c r="K272" i="7"/>
  <c r="L272" i="7"/>
  <c r="M272" i="7"/>
  <c r="N272" i="7"/>
  <c r="Q272" i="7"/>
  <c r="R272" i="7"/>
  <c r="S272" i="7"/>
  <c r="U272" i="7"/>
  <c r="V272" i="7"/>
  <c r="X272" i="7"/>
  <c r="Y272" i="7"/>
  <c r="Z272" i="7"/>
  <c r="AA272" i="7"/>
  <c r="AC272" i="7"/>
  <c r="AD272" i="7"/>
  <c r="AE272" i="7"/>
  <c r="AF272" i="7"/>
  <c r="AG272" i="7"/>
  <c r="AI272" i="7"/>
  <c r="AJ272" i="7"/>
  <c r="AK272" i="7"/>
  <c r="AL272" i="7"/>
  <c r="AM272" i="7"/>
  <c r="AN272" i="7"/>
  <c r="AO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I273" i="7"/>
  <c r="J273" i="7"/>
  <c r="K273" i="7"/>
  <c r="L273" i="7"/>
  <c r="M273" i="7"/>
  <c r="N273" i="7"/>
  <c r="Q273" i="7"/>
  <c r="R273" i="7"/>
  <c r="S273" i="7"/>
  <c r="U273" i="7"/>
  <c r="V273" i="7"/>
  <c r="X273" i="7"/>
  <c r="Y273" i="7"/>
  <c r="Z273" i="7"/>
  <c r="AA273" i="7"/>
  <c r="AC273" i="7"/>
  <c r="AD273" i="7"/>
  <c r="AE273" i="7"/>
  <c r="AF273" i="7"/>
  <c r="AG273" i="7"/>
  <c r="AI273" i="7"/>
  <c r="AJ273" i="7"/>
  <c r="AK273" i="7"/>
  <c r="AL273" i="7"/>
  <c r="AM273" i="7"/>
  <c r="AN273" i="7"/>
  <c r="AO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I274" i="7"/>
  <c r="J274" i="7"/>
  <c r="K274" i="7"/>
  <c r="L274" i="7"/>
  <c r="M274" i="7"/>
  <c r="N274" i="7"/>
  <c r="Q274" i="7"/>
  <c r="R274" i="7"/>
  <c r="S274" i="7"/>
  <c r="U274" i="7"/>
  <c r="V274" i="7"/>
  <c r="X274" i="7"/>
  <c r="Y274" i="7"/>
  <c r="Z274" i="7"/>
  <c r="AA274" i="7"/>
  <c r="AC274" i="7"/>
  <c r="AD274" i="7"/>
  <c r="AE274" i="7"/>
  <c r="AF274" i="7"/>
  <c r="AG274" i="7"/>
  <c r="AI274" i="7"/>
  <c r="AJ274" i="7"/>
  <c r="AK274" i="7"/>
  <c r="AL274" i="7"/>
  <c r="AM274" i="7"/>
  <c r="AN274" i="7"/>
  <c r="AO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I275" i="7"/>
  <c r="J275" i="7"/>
  <c r="K275" i="7"/>
  <c r="L275" i="7"/>
  <c r="M275" i="7"/>
  <c r="N275" i="7"/>
  <c r="Q275" i="7"/>
  <c r="R275" i="7"/>
  <c r="S275" i="7"/>
  <c r="U275" i="7"/>
  <c r="V275" i="7"/>
  <c r="X275" i="7"/>
  <c r="Y275" i="7"/>
  <c r="Z275" i="7"/>
  <c r="AA275" i="7"/>
  <c r="AC275" i="7"/>
  <c r="AD275" i="7"/>
  <c r="AE275" i="7"/>
  <c r="AF275" i="7"/>
  <c r="AG275" i="7"/>
  <c r="AI275" i="7"/>
  <c r="AJ275" i="7"/>
  <c r="AK275" i="7"/>
  <c r="AL275" i="7"/>
  <c r="AM275" i="7"/>
  <c r="AN275" i="7"/>
  <c r="AO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I276" i="7"/>
  <c r="J276" i="7"/>
  <c r="K276" i="7"/>
  <c r="L276" i="7"/>
  <c r="M276" i="7"/>
  <c r="N276" i="7"/>
  <c r="Q276" i="7"/>
  <c r="R276" i="7"/>
  <c r="S276" i="7"/>
  <c r="U276" i="7"/>
  <c r="V276" i="7"/>
  <c r="X276" i="7"/>
  <c r="Y276" i="7"/>
  <c r="Z276" i="7"/>
  <c r="AA276" i="7"/>
  <c r="AC276" i="7"/>
  <c r="AD276" i="7"/>
  <c r="AE276" i="7"/>
  <c r="AF276" i="7"/>
  <c r="AG276" i="7"/>
  <c r="AI276" i="7"/>
  <c r="AJ276" i="7"/>
  <c r="AK276" i="7"/>
  <c r="AL276" i="7"/>
  <c r="AM276" i="7"/>
  <c r="AN276" i="7"/>
  <c r="AO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I277" i="7"/>
  <c r="J277" i="7"/>
  <c r="K277" i="7"/>
  <c r="L277" i="7"/>
  <c r="M277" i="7"/>
  <c r="N277" i="7"/>
  <c r="Q277" i="7"/>
  <c r="R277" i="7"/>
  <c r="S277" i="7"/>
  <c r="U277" i="7"/>
  <c r="V277" i="7"/>
  <c r="X277" i="7"/>
  <c r="Y277" i="7"/>
  <c r="Z277" i="7"/>
  <c r="AA277" i="7"/>
  <c r="AC277" i="7"/>
  <c r="AD277" i="7"/>
  <c r="AE277" i="7"/>
  <c r="AF277" i="7"/>
  <c r="AG277" i="7"/>
  <c r="AI277" i="7"/>
  <c r="AJ277" i="7"/>
  <c r="AK277" i="7"/>
  <c r="AL277" i="7"/>
  <c r="AM277" i="7"/>
  <c r="AN277" i="7"/>
  <c r="AO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I278" i="7"/>
  <c r="J278" i="7"/>
  <c r="K278" i="7"/>
  <c r="L278" i="7"/>
  <c r="M278" i="7"/>
  <c r="N278" i="7"/>
  <c r="Q278" i="7"/>
  <c r="R278" i="7"/>
  <c r="S278" i="7"/>
  <c r="U278" i="7"/>
  <c r="V278" i="7"/>
  <c r="X278" i="7"/>
  <c r="Y278" i="7"/>
  <c r="Z278" i="7"/>
  <c r="AA278" i="7"/>
  <c r="AC278" i="7"/>
  <c r="AD278" i="7"/>
  <c r="AE278" i="7"/>
  <c r="AF278" i="7"/>
  <c r="AG278" i="7"/>
  <c r="AI278" i="7"/>
  <c r="AJ278" i="7"/>
  <c r="AK278" i="7"/>
  <c r="AL278" i="7"/>
  <c r="AM278" i="7"/>
  <c r="AN278" i="7"/>
  <c r="AO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I279" i="7"/>
  <c r="J279" i="7"/>
  <c r="K279" i="7"/>
  <c r="L279" i="7"/>
  <c r="M279" i="7"/>
  <c r="N279" i="7"/>
  <c r="Q279" i="7"/>
  <c r="R279" i="7"/>
  <c r="S279" i="7"/>
  <c r="U279" i="7"/>
  <c r="V279" i="7"/>
  <c r="X279" i="7"/>
  <c r="Y279" i="7"/>
  <c r="Z279" i="7"/>
  <c r="AA279" i="7"/>
  <c r="AC279" i="7"/>
  <c r="AD279" i="7"/>
  <c r="AE279" i="7"/>
  <c r="AF279" i="7"/>
  <c r="AG279" i="7"/>
  <c r="AI279" i="7"/>
  <c r="AJ279" i="7"/>
  <c r="AK279" i="7"/>
  <c r="AL279" i="7"/>
  <c r="AM279" i="7"/>
  <c r="AN279" i="7"/>
  <c r="AO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I280" i="7"/>
  <c r="J280" i="7"/>
  <c r="K280" i="7"/>
  <c r="L280" i="7"/>
  <c r="M280" i="7"/>
  <c r="N280" i="7"/>
  <c r="Q280" i="7"/>
  <c r="R280" i="7"/>
  <c r="S280" i="7"/>
  <c r="U280" i="7"/>
  <c r="V280" i="7"/>
  <c r="X280" i="7"/>
  <c r="Y280" i="7"/>
  <c r="Z280" i="7"/>
  <c r="AA280" i="7"/>
  <c r="AC280" i="7"/>
  <c r="AD280" i="7"/>
  <c r="AE280" i="7"/>
  <c r="AF280" i="7"/>
  <c r="AG280" i="7"/>
  <c r="AI280" i="7"/>
  <c r="AJ280" i="7"/>
  <c r="AK280" i="7"/>
  <c r="AL280" i="7"/>
  <c r="AM280" i="7"/>
  <c r="AN280" i="7"/>
  <c r="AO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I281" i="7"/>
  <c r="J281" i="7"/>
  <c r="K281" i="7"/>
  <c r="L281" i="7"/>
  <c r="M281" i="7"/>
  <c r="N281" i="7"/>
  <c r="Q281" i="7"/>
  <c r="R281" i="7"/>
  <c r="S281" i="7"/>
  <c r="U281" i="7"/>
  <c r="V281" i="7"/>
  <c r="X281" i="7"/>
  <c r="Y281" i="7"/>
  <c r="Z281" i="7"/>
  <c r="AA281" i="7"/>
  <c r="AC281" i="7"/>
  <c r="AD281" i="7"/>
  <c r="AE281" i="7"/>
  <c r="AF281" i="7"/>
  <c r="AG281" i="7"/>
  <c r="AI281" i="7"/>
  <c r="AJ281" i="7"/>
  <c r="AK281" i="7"/>
  <c r="AL281" i="7"/>
  <c r="AM281" i="7"/>
  <c r="AN281" i="7"/>
  <c r="AO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I282" i="7"/>
  <c r="J282" i="7"/>
  <c r="K282" i="7"/>
  <c r="L282" i="7"/>
  <c r="M282" i="7"/>
  <c r="N282" i="7"/>
  <c r="Q282" i="7"/>
  <c r="R282" i="7"/>
  <c r="S282" i="7"/>
  <c r="U282" i="7"/>
  <c r="V282" i="7"/>
  <c r="X282" i="7"/>
  <c r="Y282" i="7"/>
  <c r="Z282" i="7"/>
  <c r="AA282" i="7"/>
  <c r="AC282" i="7"/>
  <c r="AD282" i="7"/>
  <c r="AE282" i="7"/>
  <c r="AF282" i="7"/>
  <c r="AG282" i="7"/>
  <c r="AI282" i="7"/>
  <c r="AJ282" i="7"/>
  <c r="AK282" i="7"/>
  <c r="AL282" i="7"/>
  <c r="AM282" i="7"/>
  <c r="AN282" i="7"/>
  <c r="AO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I283" i="7"/>
  <c r="J283" i="7"/>
  <c r="K283" i="7"/>
  <c r="L283" i="7"/>
  <c r="M283" i="7"/>
  <c r="N283" i="7"/>
  <c r="Q283" i="7"/>
  <c r="R283" i="7"/>
  <c r="S283" i="7"/>
  <c r="U283" i="7"/>
  <c r="V283" i="7"/>
  <c r="X283" i="7"/>
  <c r="Y283" i="7"/>
  <c r="Z283" i="7"/>
  <c r="AA283" i="7"/>
  <c r="AC283" i="7"/>
  <c r="AD283" i="7"/>
  <c r="AE283" i="7"/>
  <c r="AF283" i="7"/>
  <c r="AG283" i="7"/>
  <c r="AI283" i="7"/>
  <c r="AJ283" i="7"/>
  <c r="AK283" i="7"/>
  <c r="AL283" i="7"/>
  <c r="AM283" i="7"/>
  <c r="AN283" i="7"/>
  <c r="AO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I284" i="7"/>
  <c r="J284" i="7"/>
  <c r="K284" i="7"/>
  <c r="L284" i="7"/>
  <c r="M284" i="7"/>
  <c r="N284" i="7"/>
  <c r="Q284" i="7"/>
  <c r="R284" i="7"/>
  <c r="S284" i="7"/>
  <c r="U284" i="7"/>
  <c r="V284" i="7"/>
  <c r="X284" i="7"/>
  <c r="Y284" i="7"/>
  <c r="Z284" i="7"/>
  <c r="AA284" i="7"/>
  <c r="AC284" i="7"/>
  <c r="AD284" i="7"/>
  <c r="AE284" i="7"/>
  <c r="AF284" i="7"/>
  <c r="AG284" i="7"/>
  <c r="AI284" i="7"/>
  <c r="AJ284" i="7"/>
  <c r="AK284" i="7"/>
  <c r="AL284" i="7"/>
  <c r="AM284" i="7"/>
  <c r="AN284" i="7"/>
  <c r="AO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I285" i="7"/>
  <c r="J285" i="7"/>
  <c r="K285" i="7"/>
  <c r="L285" i="7"/>
  <c r="M285" i="7"/>
  <c r="N285" i="7"/>
  <c r="Q285" i="7"/>
  <c r="R285" i="7"/>
  <c r="S285" i="7"/>
  <c r="U285" i="7"/>
  <c r="V285" i="7"/>
  <c r="X285" i="7"/>
  <c r="Y285" i="7"/>
  <c r="Z285" i="7"/>
  <c r="AA285" i="7"/>
  <c r="AC285" i="7"/>
  <c r="AD285" i="7"/>
  <c r="AE285" i="7"/>
  <c r="AF285" i="7"/>
  <c r="AG285" i="7"/>
  <c r="AI285" i="7"/>
  <c r="AJ285" i="7"/>
  <c r="AK285" i="7"/>
  <c r="AL285" i="7"/>
  <c r="AM285" i="7"/>
  <c r="AN285" i="7"/>
  <c r="AO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I286" i="7"/>
  <c r="J286" i="7"/>
  <c r="K286" i="7"/>
  <c r="L286" i="7"/>
  <c r="M286" i="7"/>
  <c r="N286" i="7"/>
  <c r="Q286" i="7"/>
  <c r="R286" i="7"/>
  <c r="S286" i="7"/>
  <c r="U286" i="7"/>
  <c r="V286" i="7"/>
  <c r="X286" i="7"/>
  <c r="Y286" i="7"/>
  <c r="Z286" i="7"/>
  <c r="AA286" i="7"/>
  <c r="AC286" i="7"/>
  <c r="AD286" i="7"/>
  <c r="AE286" i="7"/>
  <c r="AF286" i="7"/>
  <c r="AG286" i="7"/>
  <c r="AI286" i="7"/>
  <c r="AJ286" i="7"/>
  <c r="AK286" i="7"/>
  <c r="AL286" i="7"/>
  <c r="AM286" i="7"/>
  <c r="AN286" i="7"/>
  <c r="AO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I287" i="7"/>
  <c r="J287" i="7"/>
  <c r="K287" i="7"/>
  <c r="L287" i="7"/>
  <c r="M287" i="7"/>
  <c r="N287" i="7"/>
  <c r="Q287" i="7"/>
  <c r="R287" i="7"/>
  <c r="S287" i="7"/>
  <c r="U287" i="7"/>
  <c r="V287" i="7"/>
  <c r="X287" i="7"/>
  <c r="Y287" i="7"/>
  <c r="Z287" i="7"/>
  <c r="AA287" i="7"/>
  <c r="AC287" i="7"/>
  <c r="AD287" i="7"/>
  <c r="AE287" i="7"/>
  <c r="AF287" i="7"/>
  <c r="AG287" i="7"/>
  <c r="AI287" i="7"/>
  <c r="AJ287" i="7"/>
  <c r="AK287" i="7"/>
  <c r="AL287" i="7"/>
  <c r="AM287" i="7"/>
  <c r="AN287" i="7"/>
  <c r="AO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I288" i="7"/>
  <c r="J288" i="7"/>
  <c r="K288" i="7"/>
  <c r="L288" i="7"/>
  <c r="M288" i="7"/>
  <c r="N288" i="7"/>
  <c r="Q288" i="7"/>
  <c r="R288" i="7"/>
  <c r="S288" i="7"/>
  <c r="U288" i="7"/>
  <c r="V288" i="7"/>
  <c r="X288" i="7"/>
  <c r="Y288" i="7"/>
  <c r="Z288" i="7"/>
  <c r="AA288" i="7"/>
  <c r="AC288" i="7"/>
  <c r="AD288" i="7"/>
  <c r="AE288" i="7"/>
  <c r="AF288" i="7"/>
  <c r="AG288" i="7"/>
  <c r="AI288" i="7"/>
  <c r="AJ288" i="7"/>
  <c r="AK288" i="7"/>
  <c r="AL288" i="7"/>
  <c r="AM288" i="7"/>
  <c r="AN288" i="7"/>
  <c r="AO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I289" i="7"/>
  <c r="J289" i="7"/>
  <c r="K289" i="7"/>
  <c r="L289" i="7"/>
  <c r="M289" i="7"/>
  <c r="N289" i="7"/>
  <c r="Q289" i="7"/>
  <c r="R289" i="7"/>
  <c r="S289" i="7"/>
  <c r="U289" i="7"/>
  <c r="V289" i="7"/>
  <c r="X289" i="7"/>
  <c r="Y289" i="7"/>
  <c r="Z289" i="7"/>
  <c r="AA289" i="7"/>
  <c r="AC289" i="7"/>
  <c r="AD289" i="7"/>
  <c r="AE289" i="7"/>
  <c r="AF289" i="7"/>
  <c r="AG289" i="7"/>
  <c r="AI289" i="7"/>
  <c r="AJ289" i="7"/>
  <c r="AK289" i="7"/>
  <c r="AL289" i="7"/>
  <c r="AM289" i="7"/>
  <c r="AN289" i="7"/>
  <c r="AO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I290" i="7"/>
  <c r="J290" i="7"/>
  <c r="K290" i="7"/>
  <c r="L290" i="7"/>
  <c r="M290" i="7"/>
  <c r="N290" i="7"/>
  <c r="Q290" i="7"/>
  <c r="R290" i="7"/>
  <c r="S290" i="7"/>
  <c r="U290" i="7"/>
  <c r="V290" i="7"/>
  <c r="X290" i="7"/>
  <c r="Y290" i="7"/>
  <c r="Z290" i="7"/>
  <c r="AA290" i="7"/>
  <c r="AC290" i="7"/>
  <c r="AD290" i="7"/>
  <c r="AE290" i="7"/>
  <c r="AF290" i="7"/>
  <c r="AG290" i="7"/>
  <c r="AI290" i="7"/>
  <c r="AJ290" i="7"/>
  <c r="AK290" i="7"/>
  <c r="AL290" i="7"/>
  <c r="AM290" i="7"/>
  <c r="AN290" i="7"/>
  <c r="AO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I291" i="7"/>
  <c r="J291" i="7"/>
  <c r="K291" i="7"/>
  <c r="L291" i="7"/>
  <c r="M291" i="7"/>
  <c r="N291" i="7"/>
  <c r="Q291" i="7"/>
  <c r="R291" i="7"/>
  <c r="S291" i="7"/>
  <c r="U291" i="7"/>
  <c r="V291" i="7"/>
  <c r="X291" i="7"/>
  <c r="Y291" i="7"/>
  <c r="Z291" i="7"/>
  <c r="AA291" i="7"/>
  <c r="AC291" i="7"/>
  <c r="AD291" i="7"/>
  <c r="AE291" i="7"/>
  <c r="AF291" i="7"/>
  <c r="AG291" i="7"/>
  <c r="AI291" i="7"/>
  <c r="AJ291" i="7"/>
  <c r="AK291" i="7"/>
  <c r="AL291" i="7"/>
  <c r="AM291" i="7"/>
  <c r="AN291" i="7"/>
  <c r="AO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I292" i="7"/>
  <c r="J292" i="7"/>
  <c r="K292" i="7"/>
  <c r="L292" i="7"/>
  <c r="M292" i="7"/>
  <c r="N292" i="7"/>
  <c r="Q292" i="7"/>
  <c r="R292" i="7"/>
  <c r="S292" i="7"/>
  <c r="U292" i="7"/>
  <c r="V292" i="7"/>
  <c r="X292" i="7"/>
  <c r="Y292" i="7"/>
  <c r="Z292" i="7"/>
  <c r="AA292" i="7"/>
  <c r="AC292" i="7"/>
  <c r="AD292" i="7"/>
  <c r="AE292" i="7"/>
  <c r="AF292" i="7"/>
  <c r="AG292" i="7"/>
  <c r="AI292" i="7"/>
  <c r="AJ292" i="7"/>
  <c r="AK292" i="7"/>
  <c r="AL292" i="7"/>
  <c r="AM292" i="7"/>
  <c r="AN292" i="7"/>
  <c r="AO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I293" i="7"/>
  <c r="J293" i="7"/>
  <c r="K293" i="7"/>
  <c r="L293" i="7"/>
  <c r="M293" i="7"/>
  <c r="N293" i="7"/>
  <c r="Q293" i="7"/>
  <c r="R293" i="7"/>
  <c r="S293" i="7"/>
  <c r="U293" i="7"/>
  <c r="V293" i="7"/>
  <c r="X293" i="7"/>
  <c r="Y293" i="7"/>
  <c r="Z293" i="7"/>
  <c r="AA293" i="7"/>
  <c r="AC293" i="7"/>
  <c r="AD293" i="7"/>
  <c r="AE293" i="7"/>
  <c r="AF293" i="7"/>
  <c r="AG293" i="7"/>
  <c r="AI293" i="7"/>
  <c r="AJ293" i="7"/>
  <c r="AK293" i="7"/>
  <c r="AL293" i="7"/>
  <c r="AM293" i="7"/>
  <c r="AN293" i="7"/>
  <c r="AO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I294" i="7"/>
  <c r="J294" i="7"/>
  <c r="K294" i="7"/>
  <c r="L294" i="7"/>
  <c r="M294" i="7"/>
  <c r="N294" i="7"/>
  <c r="Q294" i="7"/>
  <c r="R294" i="7"/>
  <c r="S294" i="7"/>
  <c r="U294" i="7"/>
  <c r="V294" i="7"/>
  <c r="X294" i="7"/>
  <c r="Y294" i="7"/>
  <c r="Z294" i="7"/>
  <c r="AA294" i="7"/>
  <c r="AC294" i="7"/>
  <c r="AD294" i="7"/>
  <c r="AE294" i="7"/>
  <c r="AF294" i="7"/>
  <c r="AG294" i="7"/>
  <c r="AI294" i="7"/>
  <c r="AJ294" i="7"/>
  <c r="AK294" i="7"/>
  <c r="AL294" i="7"/>
  <c r="AM294" i="7"/>
  <c r="AN294" i="7"/>
  <c r="AO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I295" i="7"/>
  <c r="J295" i="7"/>
  <c r="K295" i="7"/>
  <c r="L295" i="7"/>
  <c r="M295" i="7"/>
  <c r="N295" i="7"/>
  <c r="Q295" i="7"/>
  <c r="R295" i="7"/>
  <c r="S295" i="7"/>
  <c r="U295" i="7"/>
  <c r="V295" i="7"/>
  <c r="X295" i="7"/>
  <c r="Y295" i="7"/>
  <c r="Z295" i="7"/>
  <c r="AA295" i="7"/>
  <c r="AC295" i="7"/>
  <c r="AD295" i="7"/>
  <c r="AE295" i="7"/>
  <c r="AF295" i="7"/>
  <c r="AG295" i="7"/>
  <c r="AI295" i="7"/>
  <c r="AJ295" i="7"/>
  <c r="AK295" i="7"/>
  <c r="AL295" i="7"/>
  <c r="AM295" i="7"/>
  <c r="AN295" i="7"/>
  <c r="AO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I296" i="7"/>
  <c r="J296" i="7"/>
  <c r="K296" i="7"/>
  <c r="L296" i="7"/>
  <c r="M296" i="7"/>
  <c r="N296" i="7"/>
  <c r="Q296" i="7"/>
  <c r="R296" i="7"/>
  <c r="S296" i="7"/>
  <c r="U296" i="7"/>
  <c r="V296" i="7"/>
  <c r="X296" i="7"/>
  <c r="Y296" i="7"/>
  <c r="Z296" i="7"/>
  <c r="AA296" i="7"/>
  <c r="AC296" i="7"/>
  <c r="AD296" i="7"/>
  <c r="AE296" i="7"/>
  <c r="AF296" i="7"/>
  <c r="AG296" i="7"/>
  <c r="AI296" i="7"/>
  <c r="AJ296" i="7"/>
  <c r="AK296" i="7"/>
  <c r="AL296" i="7"/>
  <c r="AM296" i="7"/>
  <c r="AN296" i="7"/>
  <c r="AO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I2" i="7"/>
  <c r="J2" i="7"/>
  <c r="K2" i="7"/>
  <c r="L2" i="7"/>
  <c r="M2" i="7"/>
  <c r="N2" i="7"/>
  <c r="Q2" i="7"/>
  <c r="R2" i="7"/>
  <c r="S2" i="7"/>
  <c r="U2" i="7"/>
  <c r="V2" i="7"/>
  <c r="X2" i="7"/>
  <c r="Y2" i="7"/>
  <c r="Z2" i="7"/>
  <c r="AA2" i="7"/>
  <c r="AC2" i="7"/>
  <c r="AD2" i="7"/>
  <c r="AE2" i="7"/>
  <c r="AF2" i="7"/>
  <c r="AG2" i="7"/>
  <c r="AI2" i="7"/>
  <c r="AJ2" i="7"/>
  <c r="AK2" i="7"/>
  <c r="AL2" i="7"/>
  <c r="AM2" i="7"/>
  <c r="AN2" i="7"/>
  <c r="AO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AP95" i="6"/>
  <c r="AP298" i="6"/>
  <c r="BD48" i="6"/>
  <c r="BD112" i="6"/>
  <c r="BD176" i="6"/>
  <c r="BD240" i="6"/>
  <c r="BD276" i="6"/>
  <c r="BD297" i="6"/>
  <c r="BD298" i="6"/>
  <c r="BA297" i="6"/>
  <c r="BA296" i="6"/>
  <c r="BA295" i="6"/>
  <c r="BA294" i="6"/>
  <c r="BA293" i="6"/>
  <c r="BA292" i="6"/>
  <c r="BA291" i="6"/>
  <c r="BA290" i="6"/>
  <c r="BA289" i="6"/>
  <c r="BA288" i="6"/>
  <c r="BA287" i="6"/>
  <c r="BA286" i="6"/>
  <c r="BA285" i="6"/>
  <c r="BA284" i="6"/>
  <c r="BD284" i="6" s="1"/>
  <c r="BA283" i="6"/>
  <c r="BA282" i="6"/>
  <c r="BA281" i="6"/>
  <c r="BA280" i="6"/>
  <c r="BA279" i="6"/>
  <c r="BA278" i="6"/>
  <c r="BA277" i="6"/>
  <c r="BA276" i="6"/>
  <c r="BA275" i="6"/>
  <c r="BA274" i="6"/>
  <c r="BA273" i="6"/>
  <c r="BA272" i="6"/>
  <c r="BA271" i="6"/>
  <c r="BA270" i="6"/>
  <c r="BA269" i="6"/>
  <c r="BA268" i="6"/>
  <c r="BD268" i="6" s="1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D252" i="6" s="1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D224" i="6" s="1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D192" i="6" s="1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D160" i="6" s="1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D144" i="6" s="1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D128" i="6" s="1"/>
  <c r="BA127" i="6"/>
  <c r="BA126" i="6"/>
  <c r="BA125" i="6"/>
  <c r="BA124" i="6"/>
  <c r="BD124" i="6" s="1"/>
  <c r="BA123" i="6"/>
  <c r="BA122" i="6"/>
  <c r="BA121" i="6"/>
  <c r="BA120" i="6"/>
  <c r="BD120" i="6" s="1"/>
  <c r="BA119" i="6"/>
  <c r="BA118" i="6"/>
  <c r="BA117" i="6"/>
  <c r="BA116" i="6"/>
  <c r="BD116" i="6" s="1"/>
  <c r="BA115" i="6"/>
  <c r="BA114" i="6"/>
  <c r="BA113" i="6"/>
  <c r="BA112" i="6"/>
  <c r="BA111" i="6"/>
  <c r="BA110" i="6"/>
  <c r="BA109" i="6"/>
  <c r="BA108" i="6"/>
  <c r="BD108" i="6" s="1"/>
  <c r="BA107" i="6"/>
  <c r="BA106" i="6"/>
  <c r="BA105" i="6"/>
  <c r="BA104" i="6"/>
  <c r="BD104" i="6" s="1"/>
  <c r="BA103" i="6"/>
  <c r="BA102" i="6"/>
  <c r="BA101" i="6"/>
  <c r="BA100" i="6"/>
  <c r="BD100" i="6" s="1"/>
  <c r="BA99" i="6"/>
  <c r="BA98" i="6"/>
  <c r="BA97" i="6"/>
  <c r="BA96" i="6"/>
  <c r="BD96" i="6" s="1"/>
  <c r="BA95" i="6"/>
  <c r="BA94" i="6"/>
  <c r="BA93" i="6"/>
  <c r="BA92" i="6"/>
  <c r="BD92" i="6" s="1"/>
  <c r="BA91" i="6"/>
  <c r="BA90" i="6"/>
  <c r="BA89" i="6"/>
  <c r="BA88" i="6"/>
  <c r="BD88" i="6" s="1"/>
  <c r="BA87" i="6"/>
  <c r="BA86" i="6"/>
  <c r="BA85" i="6"/>
  <c r="BA84" i="6"/>
  <c r="BD84" i="6" s="1"/>
  <c r="BA83" i="6"/>
  <c r="BA82" i="6"/>
  <c r="BA81" i="6"/>
  <c r="BA80" i="6"/>
  <c r="BD80" i="6" s="1"/>
  <c r="BA79" i="6"/>
  <c r="BA78" i="6"/>
  <c r="BA77" i="6"/>
  <c r="BA76" i="6"/>
  <c r="BD76" i="6" s="1"/>
  <c r="BA75" i="6"/>
  <c r="BA74" i="6"/>
  <c r="BA73" i="6"/>
  <c r="BA72" i="6"/>
  <c r="BD72" i="6" s="1"/>
  <c r="BA71" i="6"/>
  <c r="BA70" i="6"/>
  <c r="BA69" i="6"/>
  <c r="BA68" i="6"/>
  <c r="BD68" i="6" s="1"/>
  <c r="BA67" i="6"/>
  <c r="BA66" i="6"/>
  <c r="BA65" i="6"/>
  <c r="BA64" i="6"/>
  <c r="BD64" i="6" s="1"/>
  <c r="BA63" i="6"/>
  <c r="BA62" i="6"/>
  <c r="BA61" i="6"/>
  <c r="BA60" i="6"/>
  <c r="BD60" i="6" s="1"/>
  <c r="BA59" i="6"/>
  <c r="BA58" i="6"/>
  <c r="BA57" i="6"/>
  <c r="BA56" i="6"/>
  <c r="BD56" i="6" s="1"/>
  <c r="BA55" i="6"/>
  <c r="BA54" i="6"/>
  <c r="BA53" i="6"/>
  <c r="BA52" i="6"/>
  <c r="BD52" i="6" s="1"/>
  <c r="BA51" i="6"/>
  <c r="BA50" i="6"/>
  <c r="BA49" i="6"/>
  <c r="BA48" i="6"/>
  <c r="BA47" i="6"/>
  <c r="BA46" i="6"/>
  <c r="BA45" i="6"/>
  <c r="BA44" i="6"/>
  <c r="BD44" i="6" s="1"/>
  <c r="BA43" i="6"/>
  <c r="BA42" i="6"/>
  <c r="BA41" i="6"/>
  <c r="BA40" i="6"/>
  <c r="BD40" i="6" s="1"/>
  <c r="BA39" i="6"/>
  <c r="BA38" i="6"/>
  <c r="BA37" i="6"/>
  <c r="BA36" i="6"/>
  <c r="BD36" i="6" s="1"/>
  <c r="BA35" i="6"/>
  <c r="BA34" i="6"/>
  <c r="BA33" i="6"/>
  <c r="BA32" i="6"/>
  <c r="BD32" i="6" s="1"/>
  <c r="BA31" i="6"/>
  <c r="BA30" i="6"/>
  <c r="BA29" i="6"/>
  <c r="BA28" i="6"/>
  <c r="BD28" i="6" s="1"/>
  <c r="BA27" i="6"/>
  <c r="BA26" i="6"/>
  <c r="BA25" i="6"/>
  <c r="BA24" i="6"/>
  <c r="BD24" i="6" s="1"/>
  <c r="BA23" i="6"/>
  <c r="BA22" i="6"/>
  <c r="BA21" i="6"/>
  <c r="BA20" i="6"/>
  <c r="BD20" i="6" s="1"/>
  <c r="BA19" i="6"/>
  <c r="BA18" i="6"/>
  <c r="BA17" i="6"/>
  <c r="BA16" i="6"/>
  <c r="BD16" i="6" s="1"/>
  <c r="BA15" i="6"/>
  <c r="BA14" i="6"/>
  <c r="BA13" i="6"/>
  <c r="BA12" i="6"/>
  <c r="BD12" i="6" s="1"/>
  <c r="BA11" i="6"/>
  <c r="BA10" i="6"/>
  <c r="BA9" i="6"/>
  <c r="BA8" i="6"/>
  <c r="BD8" i="6" s="1"/>
  <c r="BA7" i="6"/>
  <c r="BA6" i="6"/>
  <c r="BA5" i="6"/>
  <c r="BA4" i="6"/>
  <c r="BD4" i="6" s="1"/>
  <c r="BA3" i="6"/>
  <c r="BD3" i="6" s="1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D208" i="6" s="1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D260" i="6" s="1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D289" i="6" s="1"/>
  <c r="BC290" i="6"/>
  <c r="BC291" i="6"/>
  <c r="BC292" i="6"/>
  <c r="BC293" i="6"/>
  <c r="BD293" i="6" s="1"/>
  <c r="BC294" i="6"/>
  <c r="BC295" i="6"/>
  <c r="BC296" i="6"/>
  <c r="BC297" i="6"/>
  <c r="BC3" i="6"/>
  <c r="AI3" i="6"/>
  <c r="AJ3" i="6"/>
  <c r="AK3" i="6"/>
  <c r="AI4" i="6"/>
  <c r="AJ4" i="6"/>
  <c r="AK4" i="6"/>
  <c r="AI5" i="6"/>
  <c r="AJ5" i="6"/>
  <c r="AK5" i="6"/>
  <c r="AI6" i="6"/>
  <c r="AJ6" i="6"/>
  <c r="AK6" i="6"/>
  <c r="AI7" i="6"/>
  <c r="AJ7" i="6"/>
  <c r="AK7" i="6"/>
  <c r="AI8" i="6"/>
  <c r="AJ8" i="6"/>
  <c r="AK8" i="6"/>
  <c r="AI9" i="6"/>
  <c r="AJ9" i="6"/>
  <c r="AK9" i="6"/>
  <c r="AI10" i="6"/>
  <c r="AJ10" i="6"/>
  <c r="AK10" i="6"/>
  <c r="AI11" i="6"/>
  <c r="AJ11" i="6"/>
  <c r="AK11" i="6"/>
  <c r="AI12" i="6"/>
  <c r="AJ12" i="6"/>
  <c r="AK12" i="6"/>
  <c r="AI13" i="6"/>
  <c r="AJ13" i="6"/>
  <c r="AK13" i="6"/>
  <c r="AI14" i="6"/>
  <c r="AJ14" i="6"/>
  <c r="AK14" i="6"/>
  <c r="AI15" i="6"/>
  <c r="AJ15" i="6"/>
  <c r="AK15" i="6"/>
  <c r="AI16" i="6"/>
  <c r="AJ16" i="6"/>
  <c r="AK16" i="6"/>
  <c r="AI17" i="6"/>
  <c r="AJ17" i="6"/>
  <c r="AK17" i="6"/>
  <c r="AI18" i="6"/>
  <c r="AJ18" i="6"/>
  <c r="AK18" i="6"/>
  <c r="AI19" i="6"/>
  <c r="AJ19" i="6"/>
  <c r="AK19" i="6"/>
  <c r="AI20" i="6"/>
  <c r="AJ20" i="6"/>
  <c r="AK20" i="6"/>
  <c r="AI21" i="6"/>
  <c r="AJ21" i="6"/>
  <c r="AK21" i="6"/>
  <c r="AI22" i="6"/>
  <c r="AJ22" i="6"/>
  <c r="AK22" i="6"/>
  <c r="AI23" i="6"/>
  <c r="AJ23" i="6"/>
  <c r="AK23" i="6"/>
  <c r="AI24" i="6"/>
  <c r="AJ24" i="6"/>
  <c r="AK24" i="6"/>
  <c r="AI25" i="6"/>
  <c r="AJ25" i="6"/>
  <c r="AK25" i="6"/>
  <c r="AI26" i="6"/>
  <c r="AJ26" i="6"/>
  <c r="AK26" i="6"/>
  <c r="AI27" i="6"/>
  <c r="AJ27" i="6"/>
  <c r="AK27" i="6"/>
  <c r="AI28" i="6"/>
  <c r="AJ28" i="6"/>
  <c r="AK28" i="6"/>
  <c r="AI29" i="6"/>
  <c r="AJ29" i="6"/>
  <c r="AK29" i="6"/>
  <c r="AI30" i="6"/>
  <c r="AJ30" i="6"/>
  <c r="AK30" i="6"/>
  <c r="AI31" i="6"/>
  <c r="AJ31" i="6"/>
  <c r="AK31" i="6"/>
  <c r="AI32" i="6"/>
  <c r="AJ32" i="6"/>
  <c r="AK32" i="6"/>
  <c r="AI33" i="6"/>
  <c r="AJ33" i="6"/>
  <c r="AK33" i="6"/>
  <c r="AI34" i="6"/>
  <c r="AJ34" i="6"/>
  <c r="AK34" i="6"/>
  <c r="AI35" i="6"/>
  <c r="AJ35" i="6"/>
  <c r="AK35" i="6"/>
  <c r="AI36" i="6"/>
  <c r="AJ36" i="6"/>
  <c r="AK36" i="6"/>
  <c r="AI37" i="6"/>
  <c r="AJ37" i="6"/>
  <c r="AK37" i="6"/>
  <c r="AI38" i="6"/>
  <c r="AJ38" i="6"/>
  <c r="AK38" i="6"/>
  <c r="AI39" i="6"/>
  <c r="AJ39" i="6"/>
  <c r="AK39" i="6"/>
  <c r="AI40" i="6"/>
  <c r="AJ40" i="6"/>
  <c r="AK40" i="6"/>
  <c r="AI41" i="6"/>
  <c r="AJ41" i="6"/>
  <c r="AK41" i="6"/>
  <c r="AI42" i="6"/>
  <c r="AJ42" i="6"/>
  <c r="AK42" i="6"/>
  <c r="AI43" i="6"/>
  <c r="AJ43" i="6"/>
  <c r="AK43" i="6"/>
  <c r="AI44" i="6"/>
  <c r="AJ44" i="6"/>
  <c r="AK44" i="6"/>
  <c r="AI45" i="6"/>
  <c r="AJ45" i="6"/>
  <c r="AK45" i="6"/>
  <c r="AI46" i="6"/>
  <c r="AJ46" i="6"/>
  <c r="AK46" i="6"/>
  <c r="AI47" i="6"/>
  <c r="AJ47" i="6"/>
  <c r="AK47" i="6"/>
  <c r="AI48" i="6"/>
  <c r="AJ48" i="6"/>
  <c r="AK48" i="6"/>
  <c r="AI49" i="6"/>
  <c r="AJ49" i="6"/>
  <c r="AK49" i="6"/>
  <c r="AI50" i="6"/>
  <c r="AJ50" i="6"/>
  <c r="AK50" i="6"/>
  <c r="AI51" i="6"/>
  <c r="AJ51" i="6"/>
  <c r="AK51" i="6"/>
  <c r="AI52" i="6"/>
  <c r="AJ52" i="6"/>
  <c r="AK52" i="6"/>
  <c r="AI53" i="6"/>
  <c r="AJ53" i="6"/>
  <c r="AK53" i="6"/>
  <c r="AI54" i="6"/>
  <c r="AJ54" i="6"/>
  <c r="AK54" i="6"/>
  <c r="AI55" i="6"/>
  <c r="AJ55" i="6"/>
  <c r="AK55" i="6"/>
  <c r="AI56" i="6"/>
  <c r="AJ56" i="6"/>
  <c r="AK56" i="6"/>
  <c r="AI57" i="6"/>
  <c r="AJ57" i="6"/>
  <c r="AK57" i="6"/>
  <c r="AI58" i="6"/>
  <c r="AJ58" i="6"/>
  <c r="AK58" i="6"/>
  <c r="AI59" i="6"/>
  <c r="AJ59" i="6"/>
  <c r="AK59" i="6"/>
  <c r="AI60" i="6"/>
  <c r="AJ60" i="6"/>
  <c r="AK60" i="6"/>
  <c r="AI61" i="6"/>
  <c r="AJ61" i="6"/>
  <c r="AK61" i="6"/>
  <c r="AI62" i="6"/>
  <c r="AJ62" i="6"/>
  <c r="AK62" i="6"/>
  <c r="AI63" i="6"/>
  <c r="AJ63" i="6"/>
  <c r="AK63" i="6"/>
  <c r="AI64" i="6"/>
  <c r="AJ64" i="6"/>
  <c r="AK64" i="6"/>
  <c r="AI65" i="6"/>
  <c r="AJ65" i="6"/>
  <c r="AK65" i="6"/>
  <c r="AI66" i="6"/>
  <c r="AJ66" i="6"/>
  <c r="AK66" i="6"/>
  <c r="AI67" i="6"/>
  <c r="AJ67" i="6"/>
  <c r="AK67" i="6"/>
  <c r="AI68" i="6"/>
  <c r="AJ68" i="6"/>
  <c r="AK68" i="6"/>
  <c r="AI69" i="6"/>
  <c r="AJ69" i="6"/>
  <c r="AK69" i="6"/>
  <c r="AI70" i="6"/>
  <c r="AJ70" i="6"/>
  <c r="AK70" i="6"/>
  <c r="AI71" i="6"/>
  <c r="AJ71" i="6"/>
  <c r="AK71" i="6"/>
  <c r="AI72" i="6"/>
  <c r="AJ72" i="6"/>
  <c r="AK72" i="6"/>
  <c r="AI73" i="6"/>
  <c r="AJ73" i="6"/>
  <c r="AK73" i="6"/>
  <c r="AI74" i="6"/>
  <c r="AJ74" i="6"/>
  <c r="AK74" i="6"/>
  <c r="AI75" i="6"/>
  <c r="AJ75" i="6"/>
  <c r="AK75" i="6"/>
  <c r="AI76" i="6"/>
  <c r="AJ76" i="6"/>
  <c r="AK76" i="6"/>
  <c r="AI77" i="6"/>
  <c r="AJ77" i="6"/>
  <c r="AK77" i="6"/>
  <c r="AI78" i="6"/>
  <c r="AJ78" i="6"/>
  <c r="AK78" i="6"/>
  <c r="AI79" i="6"/>
  <c r="AJ79" i="6"/>
  <c r="AK79" i="6"/>
  <c r="AI80" i="6"/>
  <c r="AJ80" i="6"/>
  <c r="AK80" i="6"/>
  <c r="AI81" i="6"/>
  <c r="AJ81" i="6"/>
  <c r="AK81" i="6"/>
  <c r="AI82" i="6"/>
  <c r="AJ82" i="6"/>
  <c r="AK82" i="6"/>
  <c r="AI83" i="6"/>
  <c r="AJ83" i="6"/>
  <c r="AK83" i="6"/>
  <c r="AI84" i="6"/>
  <c r="AJ84" i="6"/>
  <c r="AK84" i="6"/>
  <c r="AI85" i="6"/>
  <c r="AJ85" i="6"/>
  <c r="AK85" i="6"/>
  <c r="AI86" i="6"/>
  <c r="AJ86" i="6"/>
  <c r="AK86" i="6"/>
  <c r="AI87" i="6"/>
  <c r="AJ87" i="6"/>
  <c r="AK87" i="6"/>
  <c r="AI88" i="6"/>
  <c r="AJ88" i="6"/>
  <c r="AK88" i="6"/>
  <c r="AI89" i="6"/>
  <c r="AJ89" i="6"/>
  <c r="AK89" i="6"/>
  <c r="AI90" i="6"/>
  <c r="AJ90" i="6"/>
  <c r="AK90" i="6"/>
  <c r="AI91" i="6"/>
  <c r="AJ91" i="6"/>
  <c r="AK91" i="6"/>
  <c r="AI92" i="6"/>
  <c r="AJ92" i="6"/>
  <c r="AK92" i="6"/>
  <c r="AI93" i="6"/>
  <c r="AJ93" i="6"/>
  <c r="AK93" i="6"/>
  <c r="AI94" i="6"/>
  <c r="AJ94" i="6"/>
  <c r="AK94" i="6"/>
  <c r="AI95" i="6"/>
  <c r="AJ95" i="6"/>
  <c r="AK95" i="6"/>
  <c r="AI96" i="6"/>
  <c r="AJ96" i="6"/>
  <c r="AK96" i="6"/>
  <c r="AI97" i="6"/>
  <c r="AJ97" i="6"/>
  <c r="AK97" i="6"/>
  <c r="AI98" i="6"/>
  <c r="AJ98" i="6"/>
  <c r="AK98" i="6"/>
  <c r="AI99" i="6"/>
  <c r="AJ99" i="6"/>
  <c r="AK99" i="6"/>
  <c r="AI100" i="6"/>
  <c r="AJ100" i="6"/>
  <c r="AK100" i="6"/>
  <c r="AI101" i="6"/>
  <c r="AJ101" i="6"/>
  <c r="AK101" i="6"/>
  <c r="AI102" i="6"/>
  <c r="AJ102" i="6"/>
  <c r="AK102" i="6"/>
  <c r="AI103" i="6"/>
  <c r="AJ103" i="6"/>
  <c r="AK103" i="6"/>
  <c r="AI104" i="6"/>
  <c r="AJ104" i="6"/>
  <c r="AK104" i="6"/>
  <c r="AI105" i="6"/>
  <c r="AJ105" i="6"/>
  <c r="AK105" i="6"/>
  <c r="AI106" i="6"/>
  <c r="AJ106" i="6"/>
  <c r="AK106" i="6"/>
  <c r="AI107" i="6"/>
  <c r="AJ107" i="6"/>
  <c r="AK107" i="6"/>
  <c r="AI108" i="6"/>
  <c r="AJ108" i="6"/>
  <c r="AK108" i="6"/>
  <c r="AI109" i="6"/>
  <c r="AJ109" i="6"/>
  <c r="AK109" i="6"/>
  <c r="AI110" i="6"/>
  <c r="AJ110" i="6"/>
  <c r="AK110" i="6"/>
  <c r="AI111" i="6"/>
  <c r="AJ111" i="6"/>
  <c r="AK111" i="6"/>
  <c r="AI112" i="6"/>
  <c r="AJ112" i="6"/>
  <c r="AK112" i="6"/>
  <c r="AI113" i="6"/>
  <c r="AJ113" i="6"/>
  <c r="AK113" i="6"/>
  <c r="AI114" i="6"/>
  <c r="AJ114" i="6"/>
  <c r="AK114" i="6"/>
  <c r="AI115" i="6"/>
  <c r="AJ115" i="6"/>
  <c r="AK115" i="6"/>
  <c r="AI116" i="6"/>
  <c r="AJ116" i="6"/>
  <c r="AK116" i="6"/>
  <c r="AI117" i="6"/>
  <c r="AJ117" i="6"/>
  <c r="AK117" i="6"/>
  <c r="AI118" i="6"/>
  <c r="AJ118" i="6"/>
  <c r="AK118" i="6"/>
  <c r="AI119" i="6"/>
  <c r="AJ119" i="6"/>
  <c r="AK119" i="6"/>
  <c r="AI120" i="6"/>
  <c r="AJ120" i="6"/>
  <c r="AK120" i="6"/>
  <c r="AI121" i="6"/>
  <c r="AJ121" i="6"/>
  <c r="AK121" i="6"/>
  <c r="AI122" i="6"/>
  <c r="AJ122" i="6"/>
  <c r="AK122" i="6"/>
  <c r="AI123" i="6"/>
  <c r="AJ123" i="6"/>
  <c r="AK123" i="6"/>
  <c r="AI124" i="6"/>
  <c r="AJ124" i="6"/>
  <c r="AK124" i="6"/>
  <c r="AI125" i="6"/>
  <c r="AJ125" i="6"/>
  <c r="AK125" i="6"/>
  <c r="AI126" i="6"/>
  <c r="AJ126" i="6"/>
  <c r="AK126" i="6"/>
  <c r="AI127" i="6"/>
  <c r="AJ127" i="6"/>
  <c r="AK127" i="6"/>
  <c r="AI128" i="6"/>
  <c r="AJ128" i="6"/>
  <c r="AK128" i="6"/>
  <c r="AI129" i="6"/>
  <c r="AJ129" i="6"/>
  <c r="AK129" i="6"/>
  <c r="AI130" i="6"/>
  <c r="AJ130" i="6"/>
  <c r="AK130" i="6"/>
  <c r="AI131" i="6"/>
  <c r="AJ131" i="6"/>
  <c r="AK131" i="6"/>
  <c r="AI132" i="6"/>
  <c r="AJ132" i="6"/>
  <c r="AK132" i="6"/>
  <c r="AI133" i="6"/>
  <c r="AJ133" i="6"/>
  <c r="AK133" i="6"/>
  <c r="AI134" i="6"/>
  <c r="AJ134" i="6"/>
  <c r="AK134" i="6"/>
  <c r="AI135" i="6"/>
  <c r="AJ135" i="6"/>
  <c r="AK135" i="6"/>
  <c r="AI136" i="6"/>
  <c r="AJ136" i="6"/>
  <c r="AK136" i="6"/>
  <c r="AI137" i="6"/>
  <c r="AJ137" i="6"/>
  <c r="AK137" i="6"/>
  <c r="AI138" i="6"/>
  <c r="AJ138" i="6"/>
  <c r="AK138" i="6"/>
  <c r="AI139" i="6"/>
  <c r="AJ139" i="6"/>
  <c r="AK139" i="6"/>
  <c r="AI140" i="6"/>
  <c r="AJ140" i="6"/>
  <c r="AK140" i="6"/>
  <c r="AI141" i="6"/>
  <c r="AJ141" i="6"/>
  <c r="AK141" i="6"/>
  <c r="AI142" i="6"/>
  <c r="AJ142" i="6"/>
  <c r="AK142" i="6"/>
  <c r="AI143" i="6"/>
  <c r="AJ143" i="6"/>
  <c r="AK143" i="6"/>
  <c r="AI144" i="6"/>
  <c r="AJ144" i="6"/>
  <c r="AK144" i="6"/>
  <c r="AI145" i="6"/>
  <c r="AJ145" i="6"/>
  <c r="AK145" i="6"/>
  <c r="AI146" i="6"/>
  <c r="AJ146" i="6"/>
  <c r="AK146" i="6"/>
  <c r="AI147" i="6"/>
  <c r="AJ147" i="6"/>
  <c r="AK147" i="6"/>
  <c r="AI148" i="6"/>
  <c r="AJ148" i="6"/>
  <c r="AK148" i="6"/>
  <c r="AI149" i="6"/>
  <c r="AJ149" i="6"/>
  <c r="AK149" i="6"/>
  <c r="AI150" i="6"/>
  <c r="AJ150" i="6"/>
  <c r="AK150" i="6"/>
  <c r="AI151" i="6"/>
  <c r="AJ151" i="6"/>
  <c r="AK151" i="6"/>
  <c r="AI152" i="6"/>
  <c r="AJ152" i="6"/>
  <c r="AK152" i="6"/>
  <c r="AI153" i="6"/>
  <c r="AJ153" i="6"/>
  <c r="AK153" i="6"/>
  <c r="AI154" i="6"/>
  <c r="AJ154" i="6"/>
  <c r="AK154" i="6"/>
  <c r="AI155" i="6"/>
  <c r="AJ155" i="6"/>
  <c r="AK155" i="6"/>
  <c r="AI156" i="6"/>
  <c r="AJ156" i="6"/>
  <c r="AK156" i="6"/>
  <c r="AI157" i="6"/>
  <c r="AJ157" i="6"/>
  <c r="AK157" i="6"/>
  <c r="AI158" i="6"/>
  <c r="AJ158" i="6"/>
  <c r="AK158" i="6"/>
  <c r="AI159" i="6"/>
  <c r="AJ159" i="6"/>
  <c r="AK159" i="6"/>
  <c r="AI160" i="6"/>
  <c r="AJ160" i="6"/>
  <c r="AK160" i="6"/>
  <c r="AI161" i="6"/>
  <c r="AJ161" i="6"/>
  <c r="AK161" i="6"/>
  <c r="AI162" i="6"/>
  <c r="AJ162" i="6"/>
  <c r="AK162" i="6"/>
  <c r="AI163" i="6"/>
  <c r="AJ163" i="6"/>
  <c r="AK163" i="6"/>
  <c r="AI164" i="6"/>
  <c r="AJ164" i="6"/>
  <c r="AK164" i="6"/>
  <c r="AI165" i="6"/>
  <c r="AJ165" i="6"/>
  <c r="AK165" i="6"/>
  <c r="AI166" i="6"/>
  <c r="AJ166" i="6"/>
  <c r="AK166" i="6"/>
  <c r="AI167" i="6"/>
  <c r="AJ167" i="6"/>
  <c r="AK167" i="6"/>
  <c r="AI168" i="6"/>
  <c r="AJ168" i="6"/>
  <c r="AK168" i="6"/>
  <c r="AI169" i="6"/>
  <c r="AJ169" i="6"/>
  <c r="AK169" i="6"/>
  <c r="AI170" i="6"/>
  <c r="AJ170" i="6"/>
  <c r="AK170" i="6"/>
  <c r="AI171" i="6"/>
  <c r="AJ171" i="6"/>
  <c r="AK171" i="6"/>
  <c r="AI172" i="6"/>
  <c r="AJ172" i="6"/>
  <c r="AK172" i="6"/>
  <c r="AI173" i="6"/>
  <c r="AJ173" i="6"/>
  <c r="AK173" i="6"/>
  <c r="AI174" i="6"/>
  <c r="AJ174" i="6"/>
  <c r="AK174" i="6"/>
  <c r="AI175" i="6"/>
  <c r="AJ175" i="6"/>
  <c r="AK175" i="6"/>
  <c r="AI176" i="6"/>
  <c r="AJ176" i="6"/>
  <c r="AK176" i="6"/>
  <c r="AI177" i="6"/>
  <c r="AJ177" i="6"/>
  <c r="AK177" i="6"/>
  <c r="AI178" i="6"/>
  <c r="AJ178" i="6"/>
  <c r="AK178" i="6"/>
  <c r="AI179" i="6"/>
  <c r="AJ179" i="6"/>
  <c r="AK179" i="6"/>
  <c r="AI180" i="6"/>
  <c r="AJ180" i="6"/>
  <c r="AK180" i="6"/>
  <c r="AI181" i="6"/>
  <c r="AJ181" i="6"/>
  <c r="AK181" i="6"/>
  <c r="AI182" i="6"/>
  <c r="AJ182" i="6"/>
  <c r="AK182" i="6"/>
  <c r="AI183" i="6"/>
  <c r="AJ183" i="6"/>
  <c r="AK183" i="6"/>
  <c r="AI184" i="6"/>
  <c r="AJ184" i="6"/>
  <c r="AK184" i="6"/>
  <c r="AI185" i="6"/>
  <c r="AJ185" i="6"/>
  <c r="AK185" i="6"/>
  <c r="AI186" i="6"/>
  <c r="AJ186" i="6"/>
  <c r="AK186" i="6"/>
  <c r="AI187" i="6"/>
  <c r="AJ187" i="6"/>
  <c r="AK187" i="6"/>
  <c r="AI188" i="6"/>
  <c r="AJ188" i="6"/>
  <c r="AK188" i="6"/>
  <c r="AI189" i="6"/>
  <c r="AJ189" i="6"/>
  <c r="AK189" i="6"/>
  <c r="AI190" i="6"/>
  <c r="AJ190" i="6"/>
  <c r="AK190" i="6"/>
  <c r="AI191" i="6"/>
  <c r="AJ191" i="6"/>
  <c r="AK191" i="6"/>
  <c r="AI192" i="6"/>
  <c r="AJ192" i="6"/>
  <c r="AK192" i="6"/>
  <c r="AI193" i="6"/>
  <c r="AJ193" i="6"/>
  <c r="AK193" i="6"/>
  <c r="AI194" i="6"/>
  <c r="AJ194" i="6"/>
  <c r="AK194" i="6"/>
  <c r="AI195" i="6"/>
  <c r="AJ195" i="6"/>
  <c r="AK195" i="6"/>
  <c r="AI196" i="6"/>
  <c r="AJ196" i="6"/>
  <c r="AK196" i="6"/>
  <c r="AI197" i="6"/>
  <c r="AJ197" i="6"/>
  <c r="AK197" i="6"/>
  <c r="AI198" i="6"/>
  <c r="AJ198" i="6"/>
  <c r="AK198" i="6"/>
  <c r="AI199" i="6"/>
  <c r="AJ199" i="6"/>
  <c r="AK199" i="6"/>
  <c r="AI200" i="6"/>
  <c r="AJ200" i="6"/>
  <c r="AK200" i="6"/>
  <c r="AI201" i="6"/>
  <c r="AJ201" i="6"/>
  <c r="AK201" i="6"/>
  <c r="AI202" i="6"/>
  <c r="AJ202" i="6"/>
  <c r="AK202" i="6"/>
  <c r="AI203" i="6"/>
  <c r="AJ203" i="6"/>
  <c r="AK203" i="6"/>
  <c r="AI204" i="6"/>
  <c r="AJ204" i="6"/>
  <c r="AK204" i="6"/>
  <c r="AI205" i="6"/>
  <c r="AJ205" i="6"/>
  <c r="AK205" i="6"/>
  <c r="AI206" i="6"/>
  <c r="AJ206" i="6"/>
  <c r="AK206" i="6"/>
  <c r="AI207" i="6"/>
  <c r="AJ207" i="6"/>
  <c r="AK207" i="6"/>
  <c r="AI208" i="6"/>
  <c r="AJ208" i="6"/>
  <c r="AK208" i="6"/>
  <c r="AI209" i="6"/>
  <c r="AJ209" i="6"/>
  <c r="AK209" i="6"/>
  <c r="AI210" i="6"/>
  <c r="AJ210" i="6"/>
  <c r="AK210" i="6"/>
  <c r="AI211" i="6"/>
  <c r="AJ211" i="6"/>
  <c r="AK211" i="6"/>
  <c r="AI212" i="6"/>
  <c r="AJ212" i="6"/>
  <c r="AK212" i="6"/>
  <c r="AI213" i="6"/>
  <c r="AJ213" i="6"/>
  <c r="AK213" i="6"/>
  <c r="AI214" i="6"/>
  <c r="AJ214" i="6"/>
  <c r="AK214" i="6"/>
  <c r="AI215" i="6"/>
  <c r="AJ215" i="6"/>
  <c r="AK215" i="6"/>
  <c r="AI216" i="6"/>
  <c r="AJ216" i="6"/>
  <c r="AK216" i="6"/>
  <c r="AI217" i="6"/>
  <c r="AJ217" i="6"/>
  <c r="AK217" i="6"/>
  <c r="AI218" i="6"/>
  <c r="AJ218" i="6"/>
  <c r="AK218" i="6"/>
  <c r="AI219" i="6"/>
  <c r="AJ219" i="6"/>
  <c r="AK219" i="6"/>
  <c r="AI220" i="6"/>
  <c r="AJ220" i="6"/>
  <c r="AK220" i="6"/>
  <c r="AI221" i="6"/>
  <c r="AJ221" i="6"/>
  <c r="AK221" i="6"/>
  <c r="AI222" i="6"/>
  <c r="AJ222" i="6"/>
  <c r="AK222" i="6"/>
  <c r="AI223" i="6"/>
  <c r="AJ223" i="6"/>
  <c r="AK223" i="6"/>
  <c r="AI224" i="6"/>
  <c r="AJ224" i="6"/>
  <c r="AK224" i="6"/>
  <c r="AI225" i="6"/>
  <c r="AJ225" i="6"/>
  <c r="AK225" i="6"/>
  <c r="AI226" i="6"/>
  <c r="AJ226" i="6"/>
  <c r="AK226" i="6"/>
  <c r="AI227" i="6"/>
  <c r="AJ227" i="6"/>
  <c r="AK227" i="6"/>
  <c r="AI228" i="6"/>
  <c r="AJ228" i="6"/>
  <c r="AK228" i="6"/>
  <c r="AI229" i="6"/>
  <c r="AJ229" i="6"/>
  <c r="AK229" i="6"/>
  <c r="AI230" i="6"/>
  <c r="AJ230" i="6"/>
  <c r="AK230" i="6"/>
  <c r="AI231" i="6"/>
  <c r="AJ231" i="6"/>
  <c r="AK231" i="6"/>
  <c r="AI232" i="6"/>
  <c r="AJ232" i="6"/>
  <c r="AK232" i="6"/>
  <c r="AI233" i="6"/>
  <c r="AJ233" i="6"/>
  <c r="AK233" i="6"/>
  <c r="AI234" i="6"/>
  <c r="AJ234" i="6"/>
  <c r="AK234" i="6"/>
  <c r="AI235" i="6"/>
  <c r="AJ235" i="6"/>
  <c r="AK235" i="6"/>
  <c r="AI236" i="6"/>
  <c r="AJ236" i="6"/>
  <c r="AK236" i="6"/>
  <c r="AI237" i="6"/>
  <c r="AJ237" i="6"/>
  <c r="AK237" i="6"/>
  <c r="AI238" i="6"/>
  <c r="AJ238" i="6"/>
  <c r="AK238" i="6"/>
  <c r="AI239" i="6"/>
  <c r="AJ239" i="6"/>
  <c r="AK239" i="6"/>
  <c r="AI240" i="6"/>
  <c r="AJ240" i="6"/>
  <c r="AK240" i="6"/>
  <c r="AI241" i="6"/>
  <c r="AJ241" i="6"/>
  <c r="AK241" i="6"/>
  <c r="AI242" i="6"/>
  <c r="AJ242" i="6"/>
  <c r="AK242" i="6"/>
  <c r="AI243" i="6"/>
  <c r="AJ243" i="6"/>
  <c r="AK243" i="6"/>
  <c r="AI244" i="6"/>
  <c r="AJ244" i="6"/>
  <c r="AK244" i="6"/>
  <c r="AI245" i="6"/>
  <c r="AJ245" i="6"/>
  <c r="AK245" i="6"/>
  <c r="AI246" i="6"/>
  <c r="AJ246" i="6"/>
  <c r="AK246" i="6"/>
  <c r="AI247" i="6"/>
  <c r="AJ247" i="6"/>
  <c r="AK247" i="6"/>
  <c r="AI248" i="6"/>
  <c r="AJ248" i="6"/>
  <c r="AK248" i="6"/>
  <c r="AI249" i="6"/>
  <c r="AJ249" i="6"/>
  <c r="AK249" i="6"/>
  <c r="AI250" i="6"/>
  <c r="AJ250" i="6"/>
  <c r="AK250" i="6"/>
  <c r="AI251" i="6"/>
  <c r="AJ251" i="6"/>
  <c r="AK251" i="6"/>
  <c r="AI252" i="6"/>
  <c r="AJ252" i="6"/>
  <c r="AK252" i="6"/>
  <c r="AI253" i="6"/>
  <c r="AJ253" i="6"/>
  <c r="AK253" i="6"/>
  <c r="AI254" i="6"/>
  <c r="AJ254" i="6"/>
  <c r="AK254" i="6"/>
  <c r="AI255" i="6"/>
  <c r="AJ255" i="6"/>
  <c r="AK255" i="6"/>
  <c r="AI256" i="6"/>
  <c r="AJ256" i="6"/>
  <c r="AK256" i="6"/>
  <c r="AI257" i="6"/>
  <c r="AJ257" i="6"/>
  <c r="AK257" i="6"/>
  <c r="AI258" i="6"/>
  <c r="AJ258" i="6"/>
  <c r="AK258" i="6"/>
  <c r="AI259" i="6"/>
  <c r="AJ259" i="6"/>
  <c r="AK259" i="6"/>
  <c r="AI260" i="6"/>
  <c r="AJ260" i="6"/>
  <c r="AK260" i="6"/>
  <c r="AI261" i="6"/>
  <c r="AJ261" i="6"/>
  <c r="AK261" i="6"/>
  <c r="AI262" i="6"/>
  <c r="AJ262" i="6"/>
  <c r="AK262" i="6"/>
  <c r="AI263" i="6"/>
  <c r="AJ263" i="6"/>
  <c r="AK263" i="6"/>
  <c r="AI264" i="6"/>
  <c r="AJ264" i="6"/>
  <c r="AK264" i="6"/>
  <c r="AI265" i="6"/>
  <c r="AJ265" i="6"/>
  <c r="AK265" i="6"/>
  <c r="AI266" i="6"/>
  <c r="AJ266" i="6"/>
  <c r="AK266" i="6"/>
  <c r="AI267" i="6"/>
  <c r="AJ267" i="6"/>
  <c r="AK267" i="6"/>
  <c r="AI268" i="6"/>
  <c r="AJ268" i="6"/>
  <c r="AK268" i="6"/>
  <c r="AI269" i="6"/>
  <c r="AJ269" i="6"/>
  <c r="AK269" i="6"/>
  <c r="AI270" i="6"/>
  <c r="AJ270" i="6"/>
  <c r="AK270" i="6"/>
  <c r="AI271" i="6"/>
  <c r="AJ271" i="6"/>
  <c r="AK271" i="6"/>
  <c r="AI272" i="6"/>
  <c r="AJ272" i="6"/>
  <c r="AK272" i="6"/>
  <c r="AI273" i="6"/>
  <c r="AJ273" i="6"/>
  <c r="AK273" i="6"/>
  <c r="AI274" i="6"/>
  <c r="AJ274" i="6"/>
  <c r="AK274" i="6"/>
  <c r="AI275" i="6"/>
  <c r="AJ275" i="6"/>
  <c r="AK275" i="6"/>
  <c r="AI276" i="6"/>
  <c r="AJ276" i="6"/>
  <c r="AK276" i="6"/>
  <c r="AI277" i="6"/>
  <c r="AJ277" i="6"/>
  <c r="AK277" i="6"/>
  <c r="AI278" i="6"/>
  <c r="AJ278" i="6"/>
  <c r="AK278" i="6"/>
  <c r="AI279" i="6"/>
  <c r="AJ279" i="6"/>
  <c r="AK279" i="6"/>
  <c r="AI280" i="6"/>
  <c r="AJ280" i="6"/>
  <c r="AK280" i="6"/>
  <c r="AI281" i="6"/>
  <c r="AJ281" i="6"/>
  <c r="AK281" i="6"/>
  <c r="AI282" i="6"/>
  <c r="AJ282" i="6"/>
  <c r="AK282" i="6"/>
  <c r="AI283" i="6"/>
  <c r="AJ283" i="6"/>
  <c r="AK283" i="6"/>
  <c r="AI284" i="6"/>
  <c r="AJ284" i="6"/>
  <c r="AK284" i="6"/>
  <c r="AI285" i="6"/>
  <c r="AJ285" i="6"/>
  <c r="AK285" i="6"/>
  <c r="AI286" i="6"/>
  <c r="AJ286" i="6"/>
  <c r="AK286" i="6"/>
  <c r="AI287" i="6"/>
  <c r="AJ287" i="6"/>
  <c r="AK287" i="6"/>
  <c r="AI288" i="6"/>
  <c r="AJ288" i="6"/>
  <c r="AK288" i="6"/>
  <c r="AI289" i="6"/>
  <c r="AJ289" i="6"/>
  <c r="AK289" i="6"/>
  <c r="AI290" i="6"/>
  <c r="AJ290" i="6"/>
  <c r="AK290" i="6"/>
  <c r="AI291" i="6"/>
  <c r="AJ291" i="6"/>
  <c r="AK291" i="6"/>
  <c r="AI292" i="6"/>
  <c r="AJ292" i="6"/>
  <c r="AK292" i="6"/>
  <c r="AI293" i="6"/>
  <c r="AJ293" i="6"/>
  <c r="AK293" i="6"/>
  <c r="AI294" i="6"/>
  <c r="AJ294" i="6"/>
  <c r="AK294" i="6"/>
  <c r="AI295" i="6"/>
  <c r="AJ295" i="6"/>
  <c r="AK295" i="6"/>
  <c r="AI296" i="6"/>
  <c r="AJ296" i="6"/>
  <c r="AK296" i="6"/>
  <c r="AI297" i="6"/>
  <c r="AJ297" i="6"/>
  <c r="AK297" i="6"/>
  <c r="AJ2" i="6"/>
  <c r="AK2" i="6"/>
  <c r="AI2" i="6"/>
  <c r="AY2" i="6"/>
  <c r="F29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R297" i="6"/>
  <c r="AQ297" i="6"/>
  <c r="BD7" i="6" l="1"/>
  <c r="BD11" i="6"/>
  <c r="BD15" i="6"/>
  <c r="BD19" i="6"/>
  <c r="BD23" i="6"/>
  <c r="BD27" i="6"/>
  <c r="BD31" i="6"/>
  <c r="BD35" i="6"/>
  <c r="BD39" i="6"/>
  <c r="BD43" i="6"/>
  <c r="BD47" i="6"/>
  <c r="BD51" i="6"/>
  <c r="BD251" i="6"/>
  <c r="BD255" i="6"/>
  <c r="BD259" i="6"/>
  <c r="BD263" i="6"/>
  <c r="BD267" i="6"/>
  <c r="BD271" i="6"/>
  <c r="BD275" i="6"/>
  <c r="BD279" i="6"/>
  <c r="BD283" i="6"/>
  <c r="BD287" i="6"/>
  <c r="BD291" i="6"/>
  <c r="BD295" i="6"/>
  <c r="BD132" i="6"/>
  <c r="BD136" i="6"/>
  <c r="BD140" i="6"/>
  <c r="BD148" i="6"/>
  <c r="BD152" i="6"/>
  <c r="BD156" i="6"/>
  <c r="BD164" i="6"/>
  <c r="BD168" i="6"/>
  <c r="BD172" i="6"/>
  <c r="BD180" i="6"/>
  <c r="BD184" i="6"/>
  <c r="BD188" i="6"/>
  <c r="BD196" i="6"/>
  <c r="BD200" i="6"/>
  <c r="BD204" i="6"/>
  <c r="BD212" i="6"/>
  <c r="BD216" i="6"/>
  <c r="BD220" i="6"/>
  <c r="BD228" i="6"/>
  <c r="BD232" i="6"/>
  <c r="BD236" i="6"/>
  <c r="BD244" i="6"/>
  <c r="BD248" i="6"/>
  <c r="BD256" i="6"/>
  <c r="BD264" i="6"/>
  <c r="BD272" i="6"/>
  <c r="BD280" i="6"/>
  <c r="BD288" i="6"/>
  <c r="BD292" i="6"/>
  <c r="BD296" i="6"/>
  <c r="BD5" i="6"/>
  <c r="BD9" i="6"/>
  <c r="BD13" i="6"/>
  <c r="BD17" i="6"/>
  <c r="BD21" i="6"/>
  <c r="BD25" i="6"/>
  <c r="BD29" i="6"/>
  <c r="BD33" i="6"/>
  <c r="BD37" i="6"/>
  <c r="BD41" i="6"/>
  <c r="BD45" i="6"/>
  <c r="BD49" i="6"/>
  <c r="BD53" i="6"/>
  <c r="BD57" i="6"/>
  <c r="BD61" i="6"/>
  <c r="BD65" i="6"/>
  <c r="BD69" i="6"/>
  <c r="BD73" i="6"/>
  <c r="BD77" i="6"/>
  <c r="BD81" i="6"/>
  <c r="BD85" i="6"/>
  <c r="BD285" i="6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290" i="6"/>
  <c r="BD294" i="6"/>
  <c r="BD89" i="6"/>
  <c r="BD93" i="6"/>
  <c r="BD97" i="6"/>
  <c r="BD101" i="6"/>
  <c r="BD105" i="6"/>
  <c r="BD109" i="6"/>
  <c r="BD113" i="6"/>
  <c r="BD117" i="6"/>
  <c r="BD121" i="6"/>
  <c r="BD125" i="6"/>
  <c r="BD129" i="6"/>
  <c r="BD133" i="6"/>
  <c r="BD137" i="6"/>
  <c r="BD141" i="6"/>
  <c r="BD145" i="6"/>
  <c r="BD149" i="6"/>
  <c r="BD153" i="6"/>
  <c r="BD157" i="6"/>
  <c r="BD161" i="6"/>
  <c r="BD165" i="6"/>
  <c r="BD169" i="6"/>
  <c r="BD173" i="6"/>
  <c r="BD177" i="6"/>
  <c r="BD181" i="6"/>
  <c r="BD185" i="6"/>
  <c r="BD189" i="6"/>
  <c r="BD193" i="6"/>
  <c r="BD197" i="6"/>
  <c r="BD201" i="6"/>
  <c r="BD205" i="6"/>
  <c r="BD209" i="6"/>
  <c r="BD213" i="6"/>
  <c r="BD217" i="6"/>
  <c r="BD221" i="6"/>
  <c r="BD225" i="6"/>
  <c r="BD229" i="6"/>
  <c r="BD233" i="6"/>
  <c r="BD237" i="6"/>
  <c r="BD241" i="6"/>
  <c r="BD245" i="6"/>
  <c r="BD249" i="6"/>
  <c r="BD253" i="6"/>
  <c r="BD257" i="6"/>
  <c r="BD261" i="6"/>
  <c r="BD265" i="6"/>
  <c r="BD269" i="6"/>
  <c r="BD273" i="6"/>
  <c r="BD277" i="6"/>
  <c r="BD281" i="6"/>
  <c r="BD58" i="6"/>
  <c r="BD62" i="6"/>
  <c r="BD66" i="6"/>
  <c r="BD70" i="6"/>
  <c r="BD74" i="6"/>
  <c r="BD78" i="6"/>
  <c r="BD82" i="6"/>
  <c r="BD86" i="6"/>
  <c r="BD90" i="6"/>
  <c r="BD94" i="6"/>
  <c r="BD98" i="6"/>
  <c r="BD102" i="6"/>
  <c r="BD106" i="6"/>
  <c r="BD110" i="6"/>
  <c r="BD114" i="6"/>
  <c r="BD118" i="6"/>
  <c r="BD122" i="6"/>
  <c r="BD126" i="6"/>
  <c r="BD130" i="6"/>
  <c r="BD134" i="6"/>
  <c r="BD138" i="6"/>
  <c r="BD142" i="6"/>
  <c r="BD146" i="6"/>
  <c r="BD150" i="6"/>
  <c r="BD154" i="6"/>
  <c r="BD158" i="6"/>
  <c r="BD162" i="6"/>
  <c r="BD166" i="6"/>
  <c r="BD170" i="6"/>
  <c r="BD174" i="6"/>
  <c r="BD178" i="6"/>
  <c r="BD182" i="6"/>
  <c r="BD186" i="6"/>
  <c r="BD190" i="6"/>
  <c r="BD194" i="6"/>
  <c r="BD198" i="6"/>
  <c r="BD202" i="6"/>
  <c r="BD206" i="6"/>
  <c r="BD210" i="6"/>
  <c r="BD214" i="6"/>
  <c r="BD218" i="6"/>
  <c r="BD222" i="6"/>
  <c r="BD226" i="6"/>
  <c r="BD230" i="6"/>
  <c r="BD234" i="6"/>
  <c r="BD238" i="6"/>
  <c r="BD242" i="6"/>
  <c r="BD246" i="6"/>
  <c r="BD250" i="6"/>
  <c r="BD254" i="6"/>
  <c r="BD258" i="6"/>
  <c r="BD262" i="6"/>
  <c r="BD266" i="6"/>
  <c r="BD270" i="6"/>
  <c r="BD274" i="6"/>
  <c r="BD278" i="6"/>
  <c r="BD282" i="6"/>
  <c r="BD286" i="6"/>
  <c r="BD55" i="6"/>
  <c r="BD59" i="6"/>
  <c r="BD63" i="6"/>
  <c r="BD67" i="6"/>
  <c r="BD71" i="6"/>
  <c r="BD75" i="6"/>
  <c r="BD79" i="6"/>
  <c r="BD83" i="6"/>
  <c r="BD87" i="6"/>
  <c r="BD91" i="6"/>
  <c r="BD95" i="6"/>
  <c r="BD99" i="6"/>
  <c r="BD103" i="6"/>
  <c r="BD107" i="6"/>
  <c r="BD111" i="6"/>
  <c r="BD115" i="6"/>
  <c r="BD119" i="6"/>
  <c r="BD123" i="6"/>
  <c r="BD127" i="6"/>
  <c r="BD131" i="6"/>
  <c r="BD135" i="6"/>
  <c r="BD139" i="6"/>
  <c r="BD143" i="6"/>
  <c r="BD147" i="6"/>
  <c r="BD151" i="6"/>
  <c r="BD155" i="6"/>
  <c r="BD159" i="6"/>
  <c r="BD163" i="6"/>
  <c r="BD167" i="6"/>
  <c r="BD171" i="6"/>
  <c r="BD175" i="6"/>
  <c r="BD179" i="6"/>
  <c r="BD183" i="6"/>
  <c r="BD187" i="6"/>
  <c r="BD191" i="6"/>
  <c r="BD195" i="6"/>
  <c r="BD199" i="6"/>
  <c r="BD203" i="6"/>
  <c r="BD207" i="6"/>
  <c r="BD211" i="6"/>
  <c r="BD215" i="6"/>
  <c r="BD219" i="6"/>
  <c r="BD223" i="6"/>
  <c r="BD227" i="6"/>
  <c r="BD231" i="6"/>
  <c r="BD235" i="6"/>
  <c r="BD239" i="6"/>
  <c r="BD243" i="6"/>
  <c r="BD247" i="6"/>
  <c r="E66" i="6"/>
  <c r="E50" i="6"/>
  <c r="E162" i="6"/>
  <c r="E146" i="6"/>
  <c r="E114" i="6"/>
  <c r="E82" i="6"/>
  <c r="E58" i="6"/>
  <c r="E253" i="6"/>
  <c r="E249" i="6"/>
  <c r="E245" i="6"/>
  <c r="E241" i="6"/>
  <c r="E229" i="6"/>
  <c r="E201" i="6"/>
  <c r="E197" i="6"/>
  <c r="E193" i="6"/>
  <c r="E189" i="6"/>
  <c r="E185" i="6"/>
  <c r="E181" i="6"/>
  <c r="E177" i="6"/>
  <c r="E149" i="6"/>
  <c r="E141" i="6"/>
  <c r="E137" i="6"/>
  <c r="E133" i="6"/>
  <c r="E129" i="6"/>
  <c r="E109" i="6"/>
  <c r="E105" i="6"/>
  <c r="E101" i="6"/>
  <c r="E97" i="6"/>
  <c r="E93" i="6"/>
  <c r="E69" i="6"/>
  <c r="E61" i="6"/>
  <c r="E55" i="6"/>
  <c r="E49" i="6"/>
  <c r="E43" i="6"/>
  <c r="E39" i="6"/>
  <c r="E31" i="6"/>
  <c r="E23" i="6"/>
  <c r="E17" i="6"/>
  <c r="E9" i="6"/>
  <c r="E5" i="6"/>
  <c r="E294" i="6"/>
  <c r="E279" i="6"/>
  <c r="E263" i="6"/>
  <c r="E247" i="6"/>
  <c r="E236" i="6"/>
  <c r="E220" i="6"/>
  <c r="E204" i="6"/>
  <c r="E188" i="6"/>
  <c r="E178" i="6"/>
  <c r="E172" i="6"/>
  <c r="E156" i="6"/>
  <c r="E151" i="6"/>
  <c r="E140" i="6"/>
  <c r="E135" i="6"/>
  <c r="E130" i="6"/>
  <c r="E124" i="6"/>
  <c r="E119" i="6"/>
  <c r="E108" i="6"/>
  <c r="E103" i="6"/>
  <c r="E98" i="6"/>
  <c r="E92" i="6"/>
  <c r="E87" i="6"/>
  <c r="E6" i="6"/>
  <c r="E297" i="6"/>
  <c r="E293" i="6"/>
  <c r="E288" i="6"/>
  <c r="E283" i="6"/>
  <c r="E278" i="6"/>
  <c r="E272" i="6"/>
  <c r="E267" i="6"/>
  <c r="E262" i="6"/>
  <c r="E256" i="6"/>
  <c r="E251" i="6"/>
  <c r="E246" i="6"/>
  <c r="E240" i="6"/>
  <c r="E235" i="6"/>
  <c r="E230" i="6"/>
  <c r="E224" i="6"/>
  <c r="E219" i="6"/>
  <c r="E214" i="6"/>
  <c r="E208" i="6"/>
  <c r="E203" i="6"/>
  <c r="E198" i="6"/>
  <c r="E192" i="6"/>
  <c r="E187" i="6"/>
  <c r="E182" i="6"/>
  <c r="E176" i="6"/>
  <c r="E171" i="6"/>
  <c r="E166" i="6"/>
  <c r="E160" i="6"/>
  <c r="E155" i="6"/>
  <c r="E150" i="6"/>
  <c r="E144" i="6"/>
  <c r="E139" i="6"/>
  <c r="E134" i="6"/>
  <c r="E128" i="6"/>
  <c r="E123" i="6"/>
  <c r="E118" i="6"/>
  <c r="E112" i="6"/>
  <c r="E107" i="6"/>
  <c r="E102" i="6"/>
  <c r="E96" i="6"/>
  <c r="E91" i="6"/>
  <c r="E86" i="6"/>
  <c r="E80" i="6"/>
  <c r="E70" i="6"/>
  <c r="E54" i="6"/>
  <c r="E30" i="6"/>
  <c r="E289" i="6"/>
  <c r="E285" i="6"/>
  <c r="E281" i="6"/>
  <c r="E277" i="6"/>
  <c r="E273" i="6"/>
  <c r="E209" i="6"/>
  <c r="E205" i="6"/>
  <c r="E165" i="6"/>
  <c r="E125" i="6"/>
  <c r="E121" i="6"/>
  <c r="E117" i="6"/>
  <c r="E113" i="6"/>
  <c r="E89" i="6"/>
  <c r="E77" i="6"/>
  <c r="E73" i="6"/>
  <c r="E67" i="6"/>
  <c r="E63" i="6"/>
  <c r="E57" i="6"/>
  <c r="E51" i="6"/>
  <c r="E45" i="6"/>
  <c r="E35" i="6"/>
  <c r="E29" i="6"/>
  <c r="E21" i="6"/>
  <c r="E15" i="6"/>
  <c r="E290" i="6"/>
  <c r="E268" i="6"/>
  <c r="E252" i="6"/>
  <c r="E231" i="6"/>
  <c r="E199" i="6"/>
  <c r="E74" i="6"/>
  <c r="E76" i="6"/>
  <c r="E72" i="6"/>
  <c r="E68" i="6"/>
  <c r="E64" i="6"/>
  <c r="E60" i="6"/>
  <c r="E56" i="6"/>
  <c r="E52" i="6"/>
  <c r="E48" i="6"/>
  <c r="E44" i="6"/>
  <c r="E42" i="6"/>
  <c r="E40" i="6"/>
  <c r="E36" i="6"/>
  <c r="E34" i="6"/>
  <c r="E32" i="6"/>
  <c r="E28" i="6"/>
  <c r="E26" i="6"/>
  <c r="E24" i="6"/>
  <c r="E20" i="6"/>
  <c r="E18" i="6"/>
  <c r="E16" i="6"/>
  <c r="E12" i="6"/>
  <c r="E10" i="6"/>
  <c r="E8" i="6"/>
  <c r="E4" i="6"/>
  <c r="E296" i="6"/>
  <c r="E292" i="6"/>
  <c r="E287" i="6"/>
  <c r="E282" i="6"/>
  <c r="E276" i="6"/>
  <c r="E271" i="6"/>
  <c r="E266" i="6"/>
  <c r="E260" i="6"/>
  <c r="E255" i="6"/>
  <c r="E250" i="6"/>
  <c r="E244" i="6"/>
  <c r="E239" i="6"/>
  <c r="E234" i="6"/>
  <c r="E228" i="6"/>
  <c r="E223" i="6"/>
  <c r="E218" i="6"/>
  <c r="E212" i="6"/>
  <c r="E207" i="6"/>
  <c r="E202" i="6"/>
  <c r="E196" i="6"/>
  <c r="E191" i="6"/>
  <c r="E186" i="6"/>
  <c r="E180" i="6"/>
  <c r="E175" i="6"/>
  <c r="E170" i="6"/>
  <c r="E164" i="6"/>
  <c r="E159" i="6"/>
  <c r="E154" i="6"/>
  <c r="E148" i="6"/>
  <c r="E143" i="6"/>
  <c r="E138" i="6"/>
  <c r="E132" i="6"/>
  <c r="E127" i="6"/>
  <c r="E122" i="6"/>
  <c r="E116" i="6"/>
  <c r="E111" i="6"/>
  <c r="E106" i="6"/>
  <c r="E100" i="6"/>
  <c r="E95" i="6"/>
  <c r="E90" i="6"/>
  <c r="E84" i="6"/>
  <c r="E79" i="6"/>
  <c r="E22" i="6"/>
  <c r="E269" i="6"/>
  <c r="E265" i="6"/>
  <c r="E261" i="6"/>
  <c r="E257" i="6"/>
  <c r="E237" i="6"/>
  <c r="E233" i="6"/>
  <c r="E225" i="6"/>
  <c r="E221" i="6"/>
  <c r="E217" i="6"/>
  <c r="E213" i="6"/>
  <c r="E173" i="6"/>
  <c r="E169" i="6"/>
  <c r="E161" i="6"/>
  <c r="E157" i="6"/>
  <c r="E153" i="6"/>
  <c r="E145" i="6"/>
  <c r="E85" i="6"/>
  <c r="E81" i="6"/>
  <c r="E75" i="6"/>
  <c r="E71" i="6"/>
  <c r="E65" i="6"/>
  <c r="E59" i="6"/>
  <c r="E53" i="6"/>
  <c r="E47" i="6"/>
  <c r="E41" i="6"/>
  <c r="E37" i="6"/>
  <c r="E33" i="6"/>
  <c r="E27" i="6"/>
  <c r="E25" i="6"/>
  <c r="E19" i="6"/>
  <c r="E13" i="6"/>
  <c r="E11" i="6"/>
  <c r="E7" i="6"/>
  <c r="E3" i="6"/>
  <c r="E284" i="6"/>
  <c r="E274" i="6"/>
  <c r="E258" i="6"/>
  <c r="E242" i="6"/>
  <c r="E226" i="6"/>
  <c r="E215" i="6"/>
  <c r="E210" i="6"/>
  <c r="E194" i="6"/>
  <c r="E183" i="6"/>
  <c r="E167" i="6"/>
  <c r="E38" i="6"/>
  <c r="E295" i="6"/>
  <c r="E291" i="6"/>
  <c r="E286" i="6"/>
  <c r="E280" i="6"/>
  <c r="E275" i="6"/>
  <c r="E270" i="6"/>
  <c r="E264" i="6"/>
  <c r="E259" i="6"/>
  <c r="E254" i="6"/>
  <c r="E248" i="6"/>
  <c r="E243" i="6"/>
  <c r="E238" i="6"/>
  <c r="E232" i="6"/>
  <c r="E227" i="6"/>
  <c r="E222" i="6"/>
  <c r="E216" i="6"/>
  <c r="E211" i="6"/>
  <c r="E206" i="6"/>
  <c r="E200" i="6"/>
  <c r="E195" i="6"/>
  <c r="E190" i="6"/>
  <c r="E184" i="6"/>
  <c r="E179" i="6"/>
  <c r="E174" i="6"/>
  <c r="E168" i="6"/>
  <c r="E163" i="6"/>
  <c r="E158" i="6"/>
  <c r="E152" i="6"/>
  <c r="E147" i="6"/>
  <c r="E142" i="6"/>
  <c r="E136" i="6"/>
  <c r="E131" i="6"/>
  <c r="E126" i="6"/>
  <c r="E120" i="6"/>
  <c r="E115" i="6"/>
  <c r="E110" i="6"/>
  <c r="E104" i="6"/>
  <c r="E99" i="6"/>
  <c r="E94" i="6"/>
  <c r="E88" i="6"/>
  <c r="E83" i="6"/>
  <c r="E78" i="6"/>
  <c r="E62" i="6"/>
  <c r="E46" i="6"/>
  <c r="E14" i="6"/>
  <c r="E14" i="7" s="1"/>
  <c r="V4" i="4"/>
  <c r="V5" i="4"/>
  <c r="V6" i="4"/>
  <c r="V7" i="4"/>
  <c r="V8" i="4"/>
  <c r="V9" i="4"/>
  <c r="V10" i="4"/>
  <c r="V11" i="4"/>
  <c r="V12" i="4"/>
  <c r="V13" i="4"/>
  <c r="V14" i="4"/>
  <c r="V15" i="4"/>
  <c r="X16" i="4" s="1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X34" i="4" s="1"/>
  <c r="V32" i="4"/>
  <c r="V33" i="4"/>
  <c r="V34" i="4"/>
  <c r="V35" i="4"/>
  <c r="X38" i="4" s="1"/>
  <c r="V36" i="4"/>
  <c r="V37" i="4"/>
  <c r="V38" i="4"/>
  <c r="V39" i="4"/>
  <c r="W50" i="4" s="1"/>
  <c r="V40" i="4"/>
  <c r="V41" i="4"/>
  <c r="V42" i="4"/>
  <c r="V43" i="4"/>
  <c r="X46" i="4" s="1"/>
  <c r="V44" i="4"/>
  <c r="V45" i="4"/>
  <c r="V46" i="4"/>
  <c r="V47" i="4"/>
  <c r="X48" i="4" s="1"/>
  <c r="V48" i="4"/>
  <c r="V49" i="4"/>
  <c r="V50" i="4"/>
  <c r="V51" i="4"/>
  <c r="X52" i="4" s="1"/>
  <c r="V52" i="4"/>
  <c r="V53" i="4"/>
  <c r="V54" i="4"/>
  <c r="V55" i="4"/>
  <c r="X56" i="4" s="1"/>
  <c r="V56" i="4"/>
  <c r="V57" i="4"/>
  <c r="V58" i="4"/>
  <c r="V59" i="4"/>
  <c r="V60" i="4"/>
  <c r="V61" i="4"/>
  <c r="V62" i="4"/>
  <c r="V63" i="4"/>
  <c r="X64" i="4" s="1"/>
  <c r="V64" i="4"/>
  <c r="V65" i="4"/>
  <c r="V66" i="4"/>
  <c r="V67" i="4"/>
  <c r="V68" i="4"/>
  <c r="V69" i="4"/>
  <c r="V70" i="4"/>
  <c r="V71" i="4"/>
  <c r="X73" i="4" s="1"/>
  <c r="V72" i="4"/>
  <c r="V73" i="4"/>
  <c r="V74" i="4"/>
  <c r="V75" i="4"/>
  <c r="X77" i="4" s="1"/>
  <c r="V76" i="4"/>
  <c r="V77" i="4"/>
  <c r="V78" i="4"/>
  <c r="V79" i="4"/>
  <c r="V80" i="4"/>
  <c r="V81" i="4"/>
  <c r="V82" i="4"/>
  <c r="V83" i="4"/>
  <c r="X85" i="4" s="1"/>
  <c r="V84" i="4"/>
  <c r="V85" i="4"/>
  <c r="V86" i="4"/>
  <c r="V87" i="4"/>
  <c r="X89" i="4" s="1"/>
  <c r="V88" i="4"/>
  <c r="V89" i="4"/>
  <c r="V90" i="4"/>
  <c r="V91" i="4"/>
  <c r="X93" i="4" s="1"/>
  <c r="V92" i="4"/>
  <c r="V93" i="4"/>
  <c r="V94" i="4"/>
  <c r="V95" i="4"/>
  <c r="X97" i="4" s="1"/>
  <c r="V96" i="4"/>
  <c r="V97" i="4"/>
  <c r="V98" i="4"/>
  <c r="V99" i="4"/>
  <c r="X101" i="4" s="1"/>
  <c r="V100" i="4"/>
  <c r="V101" i="4"/>
  <c r="V102" i="4"/>
  <c r="V103" i="4"/>
  <c r="X105" i="4" s="1"/>
  <c r="V104" i="4"/>
  <c r="V105" i="4"/>
  <c r="V106" i="4"/>
  <c r="V107" i="4"/>
  <c r="X109" i="4" s="1"/>
  <c r="V108" i="4"/>
  <c r="V109" i="4"/>
  <c r="V110" i="4"/>
  <c r="V111" i="4"/>
  <c r="X113" i="4" s="1"/>
  <c r="V112" i="4"/>
  <c r="V113" i="4"/>
  <c r="V114" i="4"/>
  <c r="V115" i="4"/>
  <c r="W126" i="4" s="1"/>
  <c r="V116" i="4"/>
  <c r="V117" i="4"/>
  <c r="V118" i="4"/>
  <c r="V119" i="4"/>
  <c r="X121" i="4" s="1"/>
  <c r="V120" i="4"/>
  <c r="V121" i="4"/>
  <c r="V122" i="4"/>
  <c r="V123" i="4"/>
  <c r="V124" i="4"/>
  <c r="V125" i="4"/>
  <c r="V126" i="4"/>
  <c r="V127" i="4"/>
  <c r="X128" i="4" s="1"/>
  <c r="V128" i="4"/>
  <c r="V129" i="4"/>
  <c r="V130" i="4"/>
  <c r="V131" i="4"/>
  <c r="V132" i="4"/>
  <c r="V133" i="4"/>
  <c r="V134" i="4"/>
  <c r="V135" i="4"/>
  <c r="X136" i="4" s="1"/>
  <c r="V136" i="4"/>
  <c r="V137" i="4"/>
  <c r="V138" i="4"/>
  <c r="V139" i="4"/>
  <c r="X140" i="4" s="1"/>
  <c r="V140" i="4"/>
  <c r="V141" i="4"/>
  <c r="V142" i="4"/>
  <c r="V143" i="4"/>
  <c r="X146" i="4" s="1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X173" i="4" s="1"/>
  <c r="V172" i="4"/>
  <c r="V173" i="4"/>
  <c r="V174" i="4"/>
  <c r="V175" i="4"/>
  <c r="X176" i="4" s="1"/>
  <c r="V176" i="4"/>
  <c r="V177" i="4"/>
  <c r="V178" i="4"/>
  <c r="V179" i="4"/>
  <c r="X180" i="4" s="1"/>
  <c r="V180" i="4"/>
  <c r="V181" i="4"/>
  <c r="V182" i="4"/>
  <c r="V183" i="4"/>
  <c r="V184" i="4"/>
  <c r="V185" i="4"/>
  <c r="V186" i="4"/>
  <c r="V187" i="4"/>
  <c r="X190" i="4" s="1"/>
  <c r="V188" i="4"/>
  <c r="V189" i="4"/>
  <c r="V190" i="4"/>
  <c r="V3" i="4"/>
  <c r="U190" i="4"/>
  <c r="P190" i="4"/>
  <c r="O190" i="4"/>
  <c r="L190" i="4"/>
  <c r="K190" i="4"/>
  <c r="H190" i="4"/>
  <c r="G190" i="4"/>
  <c r="U189" i="4"/>
  <c r="P189" i="4"/>
  <c r="O189" i="4"/>
  <c r="L189" i="4"/>
  <c r="K189" i="4"/>
  <c r="H189" i="4"/>
  <c r="G189" i="4"/>
  <c r="U188" i="4"/>
  <c r="P188" i="4"/>
  <c r="O188" i="4"/>
  <c r="L188" i="4"/>
  <c r="K188" i="4"/>
  <c r="H188" i="4"/>
  <c r="G188" i="4"/>
  <c r="U187" i="4"/>
  <c r="P187" i="4"/>
  <c r="O187" i="4"/>
  <c r="L187" i="4"/>
  <c r="K187" i="4"/>
  <c r="H187" i="4"/>
  <c r="G187" i="4"/>
  <c r="U186" i="4"/>
  <c r="P186" i="4"/>
  <c r="O186" i="4"/>
  <c r="L186" i="4"/>
  <c r="K186" i="4"/>
  <c r="H186" i="4"/>
  <c r="G186" i="4"/>
  <c r="U185" i="4"/>
  <c r="P185" i="4"/>
  <c r="O185" i="4"/>
  <c r="L185" i="4"/>
  <c r="K185" i="4"/>
  <c r="H185" i="4"/>
  <c r="G185" i="4"/>
  <c r="U184" i="4"/>
  <c r="P184" i="4"/>
  <c r="O184" i="4"/>
  <c r="L184" i="4"/>
  <c r="K184" i="4"/>
  <c r="H184" i="4"/>
  <c r="G184" i="4"/>
  <c r="U183" i="4"/>
  <c r="P183" i="4"/>
  <c r="O183" i="4"/>
  <c r="L183" i="4"/>
  <c r="K183" i="4"/>
  <c r="H183" i="4"/>
  <c r="G183" i="4"/>
  <c r="U182" i="4"/>
  <c r="P182" i="4"/>
  <c r="O182" i="4"/>
  <c r="L182" i="4"/>
  <c r="K182" i="4"/>
  <c r="H182" i="4"/>
  <c r="G182" i="4"/>
  <c r="U181" i="4"/>
  <c r="P181" i="4"/>
  <c r="O181" i="4"/>
  <c r="L181" i="4"/>
  <c r="K181" i="4"/>
  <c r="H181" i="4"/>
  <c r="G181" i="4"/>
  <c r="U180" i="4"/>
  <c r="P180" i="4"/>
  <c r="O180" i="4"/>
  <c r="L180" i="4"/>
  <c r="K180" i="4"/>
  <c r="H180" i="4"/>
  <c r="G180" i="4"/>
  <c r="U179" i="4"/>
  <c r="P179" i="4"/>
  <c r="O179" i="4"/>
  <c r="L179" i="4"/>
  <c r="K179" i="4"/>
  <c r="H179" i="4"/>
  <c r="G179" i="4"/>
  <c r="U178" i="4"/>
  <c r="P178" i="4"/>
  <c r="O178" i="4"/>
  <c r="L178" i="4"/>
  <c r="K178" i="4"/>
  <c r="H178" i="4"/>
  <c r="G178" i="4"/>
  <c r="U177" i="4"/>
  <c r="P177" i="4"/>
  <c r="O177" i="4"/>
  <c r="L177" i="4"/>
  <c r="K177" i="4"/>
  <c r="H177" i="4"/>
  <c r="G177" i="4"/>
  <c r="U176" i="4"/>
  <c r="P176" i="4"/>
  <c r="O176" i="4"/>
  <c r="L176" i="4"/>
  <c r="K176" i="4"/>
  <c r="H176" i="4"/>
  <c r="G176" i="4"/>
  <c r="U175" i="4"/>
  <c r="P175" i="4"/>
  <c r="O175" i="4"/>
  <c r="L175" i="4"/>
  <c r="K175" i="4"/>
  <c r="H175" i="4"/>
  <c r="G175" i="4"/>
  <c r="U174" i="4"/>
  <c r="P174" i="4"/>
  <c r="O174" i="4"/>
  <c r="L174" i="4"/>
  <c r="K174" i="4"/>
  <c r="H174" i="4"/>
  <c r="G174" i="4"/>
  <c r="U173" i="4"/>
  <c r="P173" i="4"/>
  <c r="O173" i="4"/>
  <c r="L173" i="4"/>
  <c r="K173" i="4"/>
  <c r="H173" i="4"/>
  <c r="G173" i="4"/>
  <c r="U172" i="4"/>
  <c r="P172" i="4"/>
  <c r="O172" i="4"/>
  <c r="L172" i="4"/>
  <c r="K172" i="4"/>
  <c r="H172" i="4"/>
  <c r="G172" i="4"/>
  <c r="U171" i="4"/>
  <c r="P171" i="4"/>
  <c r="O171" i="4"/>
  <c r="L171" i="4"/>
  <c r="K171" i="4"/>
  <c r="H171" i="4"/>
  <c r="G171" i="4"/>
  <c r="U170" i="4"/>
  <c r="P170" i="4"/>
  <c r="O170" i="4"/>
  <c r="L170" i="4"/>
  <c r="K170" i="4"/>
  <c r="H170" i="4"/>
  <c r="G170" i="4"/>
  <c r="U169" i="4"/>
  <c r="P169" i="4"/>
  <c r="O169" i="4"/>
  <c r="L169" i="4"/>
  <c r="K169" i="4"/>
  <c r="H169" i="4"/>
  <c r="G169" i="4"/>
  <c r="U168" i="4"/>
  <c r="P168" i="4"/>
  <c r="O168" i="4"/>
  <c r="L168" i="4"/>
  <c r="K168" i="4"/>
  <c r="H168" i="4"/>
  <c r="G168" i="4"/>
  <c r="U167" i="4"/>
  <c r="P167" i="4"/>
  <c r="O167" i="4"/>
  <c r="L167" i="4"/>
  <c r="K167" i="4"/>
  <c r="H167" i="4"/>
  <c r="G167" i="4"/>
  <c r="U166" i="4"/>
  <c r="P166" i="4"/>
  <c r="O166" i="4"/>
  <c r="L166" i="4"/>
  <c r="K166" i="4"/>
  <c r="H166" i="4"/>
  <c r="G166" i="4"/>
  <c r="U165" i="4"/>
  <c r="P165" i="4"/>
  <c r="O165" i="4"/>
  <c r="L165" i="4"/>
  <c r="K165" i="4"/>
  <c r="H165" i="4"/>
  <c r="G165" i="4"/>
  <c r="U164" i="4"/>
  <c r="P164" i="4"/>
  <c r="R167" i="4" s="1"/>
  <c r="O164" i="4"/>
  <c r="L164" i="4"/>
  <c r="K164" i="4"/>
  <c r="H164" i="4"/>
  <c r="G164" i="4"/>
  <c r="U163" i="4"/>
  <c r="P163" i="4"/>
  <c r="O163" i="4"/>
  <c r="L163" i="4"/>
  <c r="K163" i="4"/>
  <c r="H163" i="4"/>
  <c r="G163" i="4"/>
  <c r="U162" i="4"/>
  <c r="P162" i="4"/>
  <c r="O162" i="4"/>
  <c r="L162" i="4"/>
  <c r="K162" i="4"/>
  <c r="H162" i="4"/>
  <c r="G162" i="4"/>
  <c r="U161" i="4"/>
  <c r="P161" i="4"/>
  <c r="O161" i="4"/>
  <c r="L161" i="4"/>
  <c r="K161" i="4"/>
  <c r="H161" i="4"/>
  <c r="G161" i="4"/>
  <c r="U160" i="4"/>
  <c r="P160" i="4"/>
  <c r="O160" i="4"/>
  <c r="L160" i="4"/>
  <c r="K160" i="4"/>
  <c r="H160" i="4"/>
  <c r="G160" i="4"/>
  <c r="U159" i="4"/>
  <c r="P159" i="4"/>
  <c r="O159" i="4"/>
  <c r="L159" i="4"/>
  <c r="K159" i="4"/>
  <c r="H159" i="4"/>
  <c r="G159" i="4"/>
  <c r="U158" i="4"/>
  <c r="P158" i="4"/>
  <c r="O158" i="4"/>
  <c r="L158" i="4"/>
  <c r="K158" i="4"/>
  <c r="H158" i="4"/>
  <c r="G158" i="4"/>
  <c r="U157" i="4"/>
  <c r="P157" i="4"/>
  <c r="O157" i="4"/>
  <c r="L157" i="4"/>
  <c r="K157" i="4"/>
  <c r="H157" i="4"/>
  <c r="G157" i="4"/>
  <c r="U156" i="4"/>
  <c r="P156" i="4"/>
  <c r="O156" i="4"/>
  <c r="L156" i="4"/>
  <c r="K156" i="4"/>
  <c r="H156" i="4"/>
  <c r="G156" i="4"/>
  <c r="U155" i="4"/>
  <c r="P155" i="4"/>
  <c r="O155" i="4"/>
  <c r="L155" i="4"/>
  <c r="K155" i="4"/>
  <c r="H155" i="4"/>
  <c r="G155" i="4"/>
  <c r="U154" i="4"/>
  <c r="P154" i="4"/>
  <c r="R157" i="4" s="1"/>
  <c r="O154" i="4"/>
  <c r="L154" i="4"/>
  <c r="K154" i="4"/>
  <c r="H154" i="4"/>
  <c r="G154" i="4"/>
  <c r="U153" i="4"/>
  <c r="P153" i="4"/>
  <c r="O153" i="4"/>
  <c r="L153" i="4"/>
  <c r="K153" i="4"/>
  <c r="H153" i="4"/>
  <c r="G153" i="4"/>
  <c r="U152" i="4"/>
  <c r="P152" i="4"/>
  <c r="O152" i="4"/>
  <c r="L152" i="4"/>
  <c r="K152" i="4"/>
  <c r="H152" i="4"/>
  <c r="G152" i="4"/>
  <c r="U151" i="4"/>
  <c r="P151" i="4"/>
  <c r="O151" i="4"/>
  <c r="L151" i="4"/>
  <c r="K151" i="4"/>
  <c r="H151" i="4"/>
  <c r="G151" i="4"/>
  <c r="U150" i="4"/>
  <c r="P150" i="4"/>
  <c r="O150" i="4"/>
  <c r="L150" i="4"/>
  <c r="K150" i="4"/>
  <c r="H150" i="4"/>
  <c r="G150" i="4"/>
  <c r="U149" i="4"/>
  <c r="P149" i="4"/>
  <c r="O149" i="4"/>
  <c r="L149" i="4"/>
  <c r="K149" i="4"/>
  <c r="H149" i="4"/>
  <c r="G149" i="4"/>
  <c r="U148" i="4"/>
  <c r="P148" i="4"/>
  <c r="O148" i="4"/>
  <c r="L148" i="4"/>
  <c r="K148" i="4"/>
  <c r="H148" i="4"/>
  <c r="G148" i="4"/>
  <c r="U147" i="4"/>
  <c r="P147" i="4"/>
  <c r="O147" i="4"/>
  <c r="L147" i="4"/>
  <c r="K147" i="4"/>
  <c r="H147" i="4"/>
  <c r="G147" i="4"/>
  <c r="U146" i="4"/>
  <c r="P146" i="4"/>
  <c r="O146" i="4"/>
  <c r="L146" i="4"/>
  <c r="K146" i="4"/>
  <c r="H146" i="4"/>
  <c r="G146" i="4"/>
  <c r="U145" i="4"/>
  <c r="P145" i="4"/>
  <c r="O145" i="4"/>
  <c r="L145" i="4"/>
  <c r="K145" i="4"/>
  <c r="H145" i="4"/>
  <c r="G145" i="4"/>
  <c r="U144" i="4"/>
  <c r="P144" i="4"/>
  <c r="O144" i="4"/>
  <c r="L144" i="4"/>
  <c r="K144" i="4"/>
  <c r="H144" i="4"/>
  <c r="G144" i="4"/>
  <c r="U143" i="4"/>
  <c r="P143" i="4"/>
  <c r="O143" i="4"/>
  <c r="L143" i="4"/>
  <c r="K143" i="4"/>
  <c r="H143" i="4"/>
  <c r="G143" i="4"/>
  <c r="U142" i="4"/>
  <c r="P142" i="4"/>
  <c r="O142" i="4"/>
  <c r="L142" i="4"/>
  <c r="K142" i="4"/>
  <c r="H142" i="4"/>
  <c r="G142" i="4"/>
  <c r="U141" i="4"/>
  <c r="P141" i="4"/>
  <c r="O141" i="4"/>
  <c r="L141" i="4"/>
  <c r="K141" i="4"/>
  <c r="H141" i="4"/>
  <c r="G141" i="4"/>
  <c r="U140" i="4"/>
  <c r="P140" i="4"/>
  <c r="O140" i="4"/>
  <c r="L140" i="4"/>
  <c r="K140" i="4"/>
  <c r="H140" i="4"/>
  <c r="G140" i="4"/>
  <c r="U139" i="4"/>
  <c r="P139" i="4"/>
  <c r="O139" i="4"/>
  <c r="L139" i="4"/>
  <c r="K139" i="4"/>
  <c r="H139" i="4"/>
  <c r="G139" i="4"/>
  <c r="U138" i="4"/>
  <c r="P138" i="4"/>
  <c r="O138" i="4"/>
  <c r="L138" i="4"/>
  <c r="K138" i="4"/>
  <c r="H138" i="4"/>
  <c r="G138" i="4"/>
  <c r="U137" i="4"/>
  <c r="P137" i="4"/>
  <c r="O137" i="4"/>
  <c r="L137" i="4"/>
  <c r="K137" i="4"/>
  <c r="H137" i="4"/>
  <c r="G137" i="4"/>
  <c r="U136" i="4"/>
  <c r="P136" i="4"/>
  <c r="O136" i="4"/>
  <c r="L136" i="4"/>
  <c r="K136" i="4"/>
  <c r="H136" i="4"/>
  <c r="G136" i="4"/>
  <c r="U135" i="4"/>
  <c r="P135" i="4"/>
  <c r="O135" i="4"/>
  <c r="L135" i="4"/>
  <c r="K135" i="4"/>
  <c r="H135" i="4"/>
  <c r="G135" i="4"/>
  <c r="U134" i="4"/>
  <c r="P134" i="4"/>
  <c r="O134" i="4"/>
  <c r="L134" i="4"/>
  <c r="K134" i="4"/>
  <c r="H134" i="4"/>
  <c r="G134" i="4"/>
  <c r="U133" i="4"/>
  <c r="P133" i="4"/>
  <c r="O133" i="4"/>
  <c r="L133" i="4"/>
  <c r="K133" i="4"/>
  <c r="H133" i="4"/>
  <c r="G133" i="4"/>
  <c r="U132" i="4"/>
  <c r="P132" i="4"/>
  <c r="O132" i="4"/>
  <c r="L132" i="4"/>
  <c r="K132" i="4"/>
  <c r="H132" i="4"/>
  <c r="G132" i="4"/>
  <c r="U131" i="4"/>
  <c r="P131" i="4"/>
  <c r="O131" i="4"/>
  <c r="L131" i="4"/>
  <c r="K131" i="4"/>
  <c r="H131" i="4"/>
  <c r="G131" i="4"/>
  <c r="U130" i="4"/>
  <c r="P130" i="4"/>
  <c r="O130" i="4"/>
  <c r="L130" i="4"/>
  <c r="K130" i="4"/>
  <c r="H130" i="4"/>
  <c r="G130" i="4"/>
  <c r="U129" i="4"/>
  <c r="P129" i="4"/>
  <c r="O129" i="4"/>
  <c r="L129" i="4"/>
  <c r="K129" i="4"/>
  <c r="H129" i="4"/>
  <c r="G129" i="4"/>
  <c r="U128" i="4"/>
  <c r="P128" i="4"/>
  <c r="O128" i="4"/>
  <c r="L128" i="4"/>
  <c r="K128" i="4"/>
  <c r="H128" i="4"/>
  <c r="G128" i="4"/>
  <c r="U127" i="4"/>
  <c r="P127" i="4"/>
  <c r="O127" i="4"/>
  <c r="L127" i="4"/>
  <c r="K127" i="4"/>
  <c r="H127" i="4"/>
  <c r="G127" i="4"/>
  <c r="U126" i="4"/>
  <c r="P126" i="4"/>
  <c r="O126" i="4"/>
  <c r="L126" i="4"/>
  <c r="K126" i="4"/>
  <c r="H126" i="4"/>
  <c r="G126" i="4"/>
  <c r="U125" i="4"/>
  <c r="P125" i="4"/>
  <c r="O125" i="4"/>
  <c r="L125" i="4"/>
  <c r="K125" i="4"/>
  <c r="H125" i="4"/>
  <c r="G125" i="4"/>
  <c r="U124" i="4"/>
  <c r="P124" i="4"/>
  <c r="O124" i="4"/>
  <c r="L124" i="4"/>
  <c r="K124" i="4"/>
  <c r="H124" i="4"/>
  <c r="G124" i="4"/>
  <c r="U123" i="4"/>
  <c r="P123" i="4"/>
  <c r="O123" i="4"/>
  <c r="L123" i="4"/>
  <c r="K123" i="4"/>
  <c r="H123" i="4"/>
  <c r="G123" i="4"/>
  <c r="U122" i="4"/>
  <c r="P122" i="4"/>
  <c r="O122" i="4"/>
  <c r="L122" i="4"/>
  <c r="K122" i="4"/>
  <c r="H122" i="4"/>
  <c r="G122" i="4"/>
  <c r="U121" i="4"/>
  <c r="P121" i="4"/>
  <c r="O121" i="4"/>
  <c r="L121" i="4"/>
  <c r="K121" i="4"/>
  <c r="H121" i="4"/>
  <c r="G121" i="4"/>
  <c r="U120" i="4"/>
  <c r="P120" i="4"/>
  <c r="O120" i="4"/>
  <c r="L120" i="4"/>
  <c r="K120" i="4"/>
  <c r="H120" i="4"/>
  <c r="G120" i="4"/>
  <c r="U119" i="4"/>
  <c r="P119" i="4"/>
  <c r="O119" i="4"/>
  <c r="L119" i="4"/>
  <c r="K119" i="4"/>
  <c r="H119" i="4"/>
  <c r="G119" i="4"/>
  <c r="U118" i="4"/>
  <c r="P118" i="4"/>
  <c r="O118" i="4"/>
  <c r="L118" i="4"/>
  <c r="K118" i="4"/>
  <c r="H118" i="4"/>
  <c r="G118" i="4"/>
  <c r="U117" i="4"/>
  <c r="P117" i="4"/>
  <c r="O117" i="4"/>
  <c r="L117" i="4"/>
  <c r="K117" i="4"/>
  <c r="H117" i="4"/>
  <c r="G117" i="4"/>
  <c r="U116" i="4"/>
  <c r="P116" i="4"/>
  <c r="O116" i="4"/>
  <c r="L116" i="4"/>
  <c r="K116" i="4"/>
  <c r="H116" i="4"/>
  <c r="G116" i="4"/>
  <c r="U115" i="4"/>
  <c r="P115" i="4"/>
  <c r="O115" i="4"/>
  <c r="L115" i="4"/>
  <c r="K115" i="4"/>
  <c r="H115" i="4"/>
  <c r="G115" i="4"/>
  <c r="U114" i="4"/>
  <c r="P114" i="4"/>
  <c r="O114" i="4"/>
  <c r="L114" i="4"/>
  <c r="K114" i="4"/>
  <c r="H114" i="4"/>
  <c r="G114" i="4"/>
  <c r="U113" i="4"/>
  <c r="P113" i="4"/>
  <c r="O113" i="4"/>
  <c r="L113" i="4"/>
  <c r="K113" i="4"/>
  <c r="H113" i="4"/>
  <c r="G113" i="4"/>
  <c r="U112" i="4"/>
  <c r="P112" i="4"/>
  <c r="O112" i="4"/>
  <c r="L112" i="4"/>
  <c r="K112" i="4"/>
  <c r="H112" i="4"/>
  <c r="G112" i="4"/>
  <c r="U111" i="4"/>
  <c r="P111" i="4"/>
  <c r="O111" i="4"/>
  <c r="L111" i="4"/>
  <c r="K111" i="4"/>
  <c r="H111" i="4"/>
  <c r="G111" i="4"/>
  <c r="U110" i="4"/>
  <c r="P110" i="4"/>
  <c r="O110" i="4"/>
  <c r="L110" i="4"/>
  <c r="K110" i="4"/>
  <c r="H110" i="4"/>
  <c r="G110" i="4"/>
  <c r="U109" i="4"/>
  <c r="P109" i="4"/>
  <c r="O109" i="4"/>
  <c r="L109" i="4"/>
  <c r="K109" i="4"/>
  <c r="H109" i="4"/>
  <c r="G109" i="4"/>
  <c r="U108" i="4"/>
  <c r="P108" i="4"/>
  <c r="O108" i="4"/>
  <c r="L108" i="4"/>
  <c r="K108" i="4"/>
  <c r="H108" i="4"/>
  <c r="G108" i="4"/>
  <c r="U107" i="4"/>
  <c r="P107" i="4"/>
  <c r="O107" i="4"/>
  <c r="L107" i="4"/>
  <c r="K107" i="4"/>
  <c r="H107" i="4"/>
  <c r="G107" i="4"/>
  <c r="U106" i="4"/>
  <c r="P106" i="4"/>
  <c r="O106" i="4"/>
  <c r="L106" i="4"/>
  <c r="K106" i="4"/>
  <c r="H106" i="4"/>
  <c r="G106" i="4"/>
  <c r="U105" i="4"/>
  <c r="P105" i="4"/>
  <c r="O105" i="4"/>
  <c r="L105" i="4"/>
  <c r="K105" i="4"/>
  <c r="H105" i="4"/>
  <c r="G105" i="4"/>
  <c r="U104" i="4"/>
  <c r="P104" i="4"/>
  <c r="O104" i="4"/>
  <c r="L104" i="4"/>
  <c r="K104" i="4"/>
  <c r="H104" i="4"/>
  <c r="G104" i="4"/>
  <c r="U103" i="4"/>
  <c r="P103" i="4"/>
  <c r="O103" i="4"/>
  <c r="L103" i="4"/>
  <c r="K103" i="4"/>
  <c r="H103" i="4"/>
  <c r="G103" i="4"/>
  <c r="U102" i="4"/>
  <c r="P102" i="4"/>
  <c r="O102" i="4"/>
  <c r="L102" i="4"/>
  <c r="K102" i="4"/>
  <c r="H102" i="4"/>
  <c r="G102" i="4"/>
  <c r="U101" i="4"/>
  <c r="P101" i="4"/>
  <c r="O101" i="4"/>
  <c r="L101" i="4"/>
  <c r="K101" i="4"/>
  <c r="H101" i="4"/>
  <c r="G101" i="4"/>
  <c r="U100" i="4"/>
  <c r="P100" i="4"/>
  <c r="O100" i="4"/>
  <c r="L100" i="4"/>
  <c r="K100" i="4"/>
  <c r="H100" i="4"/>
  <c r="G100" i="4"/>
  <c r="U99" i="4"/>
  <c r="P99" i="4"/>
  <c r="O99" i="4"/>
  <c r="L99" i="4"/>
  <c r="K99" i="4"/>
  <c r="H99" i="4"/>
  <c r="G99" i="4"/>
  <c r="U98" i="4"/>
  <c r="P98" i="4"/>
  <c r="O98" i="4"/>
  <c r="L98" i="4"/>
  <c r="K98" i="4"/>
  <c r="H98" i="4"/>
  <c r="G98" i="4"/>
  <c r="U97" i="4"/>
  <c r="P97" i="4"/>
  <c r="O97" i="4"/>
  <c r="L97" i="4"/>
  <c r="K97" i="4"/>
  <c r="H97" i="4"/>
  <c r="G97" i="4"/>
  <c r="U96" i="4"/>
  <c r="P96" i="4"/>
  <c r="O96" i="4"/>
  <c r="L96" i="4"/>
  <c r="K96" i="4"/>
  <c r="H96" i="4"/>
  <c r="G96" i="4"/>
  <c r="U95" i="4"/>
  <c r="P95" i="4"/>
  <c r="O95" i="4"/>
  <c r="L95" i="4"/>
  <c r="K95" i="4"/>
  <c r="H95" i="4"/>
  <c r="G95" i="4"/>
  <c r="U94" i="4"/>
  <c r="P94" i="4"/>
  <c r="O94" i="4"/>
  <c r="L94" i="4"/>
  <c r="K94" i="4"/>
  <c r="H94" i="4"/>
  <c r="G94" i="4"/>
  <c r="U93" i="4"/>
  <c r="P93" i="4"/>
  <c r="O93" i="4"/>
  <c r="L93" i="4"/>
  <c r="K93" i="4"/>
  <c r="H93" i="4"/>
  <c r="G93" i="4"/>
  <c r="U92" i="4"/>
  <c r="P92" i="4"/>
  <c r="O92" i="4"/>
  <c r="L92" i="4"/>
  <c r="K92" i="4"/>
  <c r="H92" i="4"/>
  <c r="G92" i="4"/>
  <c r="U91" i="4"/>
  <c r="P91" i="4"/>
  <c r="O91" i="4"/>
  <c r="L91" i="4"/>
  <c r="K91" i="4"/>
  <c r="H91" i="4"/>
  <c r="G91" i="4"/>
  <c r="U90" i="4"/>
  <c r="P90" i="4"/>
  <c r="O90" i="4"/>
  <c r="L90" i="4"/>
  <c r="K90" i="4"/>
  <c r="H90" i="4"/>
  <c r="G90" i="4"/>
  <c r="U89" i="4"/>
  <c r="P89" i="4"/>
  <c r="O89" i="4"/>
  <c r="L89" i="4"/>
  <c r="K89" i="4"/>
  <c r="H89" i="4"/>
  <c r="G89" i="4"/>
  <c r="U88" i="4"/>
  <c r="P88" i="4"/>
  <c r="O88" i="4"/>
  <c r="L88" i="4"/>
  <c r="K88" i="4"/>
  <c r="H88" i="4"/>
  <c r="G88" i="4"/>
  <c r="U87" i="4"/>
  <c r="P87" i="4"/>
  <c r="O87" i="4"/>
  <c r="L87" i="4"/>
  <c r="K87" i="4"/>
  <c r="H87" i="4"/>
  <c r="G87" i="4"/>
  <c r="U86" i="4"/>
  <c r="P86" i="4"/>
  <c r="O86" i="4"/>
  <c r="L86" i="4"/>
  <c r="K86" i="4"/>
  <c r="H86" i="4"/>
  <c r="G86" i="4"/>
  <c r="U85" i="4"/>
  <c r="P85" i="4"/>
  <c r="O85" i="4"/>
  <c r="L85" i="4"/>
  <c r="K85" i="4"/>
  <c r="H85" i="4"/>
  <c r="G85" i="4"/>
  <c r="U84" i="4"/>
  <c r="P84" i="4"/>
  <c r="O84" i="4"/>
  <c r="L84" i="4"/>
  <c r="K84" i="4"/>
  <c r="H84" i="4"/>
  <c r="G84" i="4"/>
  <c r="U83" i="4"/>
  <c r="P83" i="4"/>
  <c r="O83" i="4"/>
  <c r="L83" i="4"/>
  <c r="K83" i="4"/>
  <c r="H83" i="4"/>
  <c r="G83" i="4"/>
  <c r="U82" i="4"/>
  <c r="P82" i="4"/>
  <c r="O82" i="4"/>
  <c r="L82" i="4"/>
  <c r="K82" i="4"/>
  <c r="H82" i="4"/>
  <c r="G82" i="4"/>
  <c r="U81" i="4"/>
  <c r="P81" i="4"/>
  <c r="O81" i="4"/>
  <c r="L81" i="4"/>
  <c r="K81" i="4"/>
  <c r="H81" i="4"/>
  <c r="G81" i="4"/>
  <c r="U80" i="4"/>
  <c r="P80" i="4"/>
  <c r="O80" i="4"/>
  <c r="L80" i="4"/>
  <c r="K80" i="4"/>
  <c r="H80" i="4"/>
  <c r="G80" i="4"/>
  <c r="U79" i="4"/>
  <c r="P79" i="4"/>
  <c r="O79" i="4"/>
  <c r="L79" i="4"/>
  <c r="K79" i="4"/>
  <c r="H79" i="4"/>
  <c r="G79" i="4"/>
  <c r="U78" i="4"/>
  <c r="P78" i="4"/>
  <c r="O78" i="4"/>
  <c r="L78" i="4"/>
  <c r="K78" i="4"/>
  <c r="H78" i="4"/>
  <c r="G78" i="4"/>
  <c r="U77" i="4"/>
  <c r="P77" i="4"/>
  <c r="O77" i="4"/>
  <c r="L77" i="4"/>
  <c r="K77" i="4"/>
  <c r="H77" i="4"/>
  <c r="G77" i="4"/>
  <c r="U76" i="4"/>
  <c r="P76" i="4"/>
  <c r="O76" i="4"/>
  <c r="L76" i="4"/>
  <c r="K76" i="4"/>
  <c r="H76" i="4"/>
  <c r="G76" i="4"/>
  <c r="U75" i="4"/>
  <c r="P75" i="4"/>
  <c r="O75" i="4"/>
  <c r="L75" i="4"/>
  <c r="K75" i="4"/>
  <c r="H75" i="4"/>
  <c r="G75" i="4"/>
  <c r="U74" i="4"/>
  <c r="P74" i="4"/>
  <c r="O74" i="4"/>
  <c r="L74" i="4"/>
  <c r="K74" i="4"/>
  <c r="H74" i="4"/>
  <c r="G74" i="4"/>
  <c r="U73" i="4"/>
  <c r="P73" i="4"/>
  <c r="O73" i="4"/>
  <c r="L73" i="4"/>
  <c r="K73" i="4"/>
  <c r="H73" i="4"/>
  <c r="G73" i="4"/>
  <c r="U72" i="4"/>
  <c r="P72" i="4"/>
  <c r="R75" i="4" s="1"/>
  <c r="O72" i="4"/>
  <c r="L72" i="4"/>
  <c r="K72" i="4"/>
  <c r="H72" i="4"/>
  <c r="G72" i="4"/>
  <c r="U71" i="4"/>
  <c r="P71" i="4"/>
  <c r="O71" i="4"/>
  <c r="L71" i="4"/>
  <c r="K71" i="4"/>
  <c r="H71" i="4"/>
  <c r="G71" i="4"/>
  <c r="U70" i="4"/>
  <c r="P70" i="4"/>
  <c r="O70" i="4"/>
  <c r="L70" i="4"/>
  <c r="K70" i="4"/>
  <c r="H70" i="4"/>
  <c r="G70" i="4"/>
  <c r="U69" i="4"/>
  <c r="P69" i="4"/>
  <c r="O69" i="4"/>
  <c r="L69" i="4"/>
  <c r="K69" i="4"/>
  <c r="H69" i="4"/>
  <c r="G69" i="4"/>
  <c r="U68" i="4"/>
  <c r="P68" i="4"/>
  <c r="O68" i="4"/>
  <c r="L68" i="4"/>
  <c r="K68" i="4"/>
  <c r="H68" i="4"/>
  <c r="G68" i="4"/>
  <c r="U67" i="4"/>
  <c r="P67" i="4"/>
  <c r="O67" i="4"/>
  <c r="L67" i="4"/>
  <c r="K67" i="4"/>
  <c r="H67" i="4"/>
  <c r="G67" i="4"/>
  <c r="U66" i="4"/>
  <c r="P66" i="4"/>
  <c r="O66" i="4"/>
  <c r="L66" i="4"/>
  <c r="K66" i="4"/>
  <c r="H66" i="4"/>
  <c r="G66" i="4"/>
  <c r="U65" i="4"/>
  <c r="P65" i="4"/>
  <c r="O65" i="4"/>
  <c r="L65" i="4"/>
  <c r="K65" i="4"/>
  <c r="H65" i="4"/>
  <c r="G65" i="4"/>
  <c r="U64" i="4"/>
  <c r="P64" i="4"/>
  <c r="O64" i="4"/>
  <c r="L64" i="4"/>
  <c r="K64" i="4"/>
  <c r="H64" i="4"/>
  <c r="G64" i="4"/>
  <c r="U63" i="4"/>
  <c r="P63" i="4"/>
  <c r="O63" i="4"/>
  <c r="L63" i="4"/>
  <c r="K63" i="4"/>
  <c r="H63" i="4"/>
  <c r="G63" i="4"/>
  <c r="U62" i="4"/>
  <c r="P62" i="4"/>
  <c r="O62" i="4"/>
  <c r="L62" i="4"/>
  <c r="K62" i="4"/>
  <c r="H62" i="4"/>
  <c r="G62" i="4"/>
  <c r="U61" i="4"/>
  <c r="P61" i="4"/>
  <c r="O61" i="4"/>
  <c r="L61" i="4"/>
  <c r="K61" i="4"/>
  <c r="H61" i="4"/>
  <c r="G61" i="4"/>
  <c r="U60" i="4"/>
  <c r="P60" i="4"/>
  <c r="O60" i="4"/>
  <c r="L60" i="4"/>
  <c r="K60" i="4"/>
  <c r="H60" i="4"/>
  <c r="G60" i="4"/>
  <c r="U59" i="4"/>
  <c r="P59" i="4"/>
  <c r="O59" i="4"/>
  <c r="L59" i="4"/>
  <c r="K59" i="4"/>
  <c r="H59" i="4"/>
  <c r="G59" i="4"/>
  <c r="U58" i="4"/>
  <c r="P58" i="4"/>
  <c r="O58" i="4"/>
  <c r="L58" i="4"/>
  <c r="K58" i="4"/>
  <c r="H58" i="4"/>
  <c r="G58" i="4"/>
  <c r="U57" i="4"/>
  <c r="P57" i="4"/>
  <c r="O57" i="4"/>
  <c r="L57" i="4"/>
  <c r="K57" i="4"/>
  <c r="H57" i="4"/>
  <c r="G57" i="4"/>
  <c r="U56" i="4"/>
  <c r="P56" i="4"/>
  <c r="O56" i="4"/>
  <c r="L56" i="4"/>
  <c r="K56" i="4"/>
  <c r="H56" i="4"/>
  <c r="G56" i="4"/>
  <c r="U55" i="4"/>
  <c r="P55" i="4"/>
  <c r="O55" i="4"/>
  <c r="L55" i="4"/>
  <c r="K55" i="4"/>
  <c r="H55" i="4"/>
  <c r="G55" i="4"/>
  <c r="U54" i="4"/>
  <c r="P54" i="4"/>
  <c r="O54" i="4"/>
  <c r="L54" i="4"/>
  <c r="K54" i="4"/>
  <c r="H54" i="4"/>
  <c r="G54" i="4"/>
  <c r="U53" i="4"/>
  <c r="P53" i="4"/>
  <c r="O53" i="4"/>
  <c r="L53" i="4"/>
  <c r="K53" i="4"/>
  <c r="H53" i="4"/>
  <c r="G53" i="4"/>
  <c r="U52" i="4"/>
  <c r="P52" i="4"/>
  <c r="O52" i="4"/>
  <c r="L52" i="4"/>
  <c r="K52" i="4"/>
  <c r="H52" i="4"/>
  <c r="G52" i="4"/>
  <c r="U51" i="4"/>
  <c r="P51" i="4"/>
  <c r="O51" i="4"/>
  <c r="L51" i="4"/>
  <c r="K51" i="4"/>
  <c r="H51" i="4"/>
  <c r="G51" i="4"/>
  <c r="U50" i="4"/>
  <c r="P50" i="4"/>
  <c r="R53" i="4" s="1"/>
  <c r="O50" i="4"/>
  <c r="L50" i="4"/>
  <c r="K50" i="4"/>
  <c r="H50" i="4"/>
  <c r="G50" i="4"/>
  <c r="U49" i="4"/>
  <c r="P49" i="4"/>
  <c r="O49" i="4"/>
  <c r="L49" i="4"/>
  <c r="K49" i="4"/>
  <c r="H49" i="4"/>
  <c r="G49" i="4"/>
  <c r="U48" i="4"/>
  <c r="P48" i="4"/>
  <c r="O48" i="4"/>
  <c r="L48" i="4"/>
  <c r="K48" i="4"/>
  <c r="H48" i="4"/>
  <c r="G48" i="4"/>
  <c r="U47" i="4"/>
  <c r="P47" i="4"/>
  <c r="O47" i="4"/>
  <c r="L47" i="4"/>
  <c r="K47" i="4"/>
  <c r="H47" i="4"/>
  <c r="G47" i="4"/>
  <c r="U46" i="4"/>
  <c r="P46" i="4"/>
  <c r="O46" i="4"/>
  <c r="L46" i="4"/>
  <c r="K46" i="4"/>
  <c r="H46" i="4"/>
  <c r="G46" i="4"/>
  <c r="U45" i="4"/>
  <c r="P45" i="4"/>
  <c r="O45" i="4"/>
  <c r="L45" i="4"/>
  <c r="K45" i="4"/>
  <c r="H45" i="4"/>
  <c r="G45" i="4"/>
  <c r="U44" i="4"/>
  <c r="P44" i="4"/>
  <c r="O44" i="4"/>
  <c r="L44" i="4"/>
  <c r="K44" i="4"/>
  <c r="H44" i="4"/>
  <c r="G44" i="4"/>
  <c r="U43" i="4"/>
  <c r="P43" i="4"/>
  <c r="O43" i="4"/>
  <c r="L43" i="4"/>
  <c r="K43" i="4"/>
  <c r="H43" i="4"/>
  <c r="G43" i="4"/>
  <c r="U42" i="4"/>
  <c r="P42" i="4"/>
  <c r="O42" i="4"/>
  <c r="L42" i="4"/>
  <c r="K42" i="4"/>
  <c r="H42" i="4"/>
  <c r="G42" i="4"/>
  <c r="U41" i="4"/>
  <c r="P41" i="4"/>
  <c r="O41" i="4"/>
  <c r="L41" i="4"/>
  <c r="K41" i="4"/>
  <c r="H41" i="4"/>
  <c r="G41" i="4"/>
  <c r="U40" i="4"/>
  <c r="P40" i="4"/>
  <c r="O40" i="4"/>
  <c r="L40" i="4"/>
  <c r="K40" i="4"/>
  <c r="H40" i="4"/>
  <c r="G40" i="4"/>
  <c r="U39" i="4"/>
  <c r="P39" i="4"/>
  <c r="O39" i="4"/>
  <c r="L39" i="4"/>
  <c r="K39" i="4"/>
  <c r="H39" i="4"/>
  <c r="G39" i="4"/>
  <c r="U38" i="4"/>
  <c r="P38" i="4"/>
  <c r="O38" i="4"/>
  <c r="L38" i="4"/>
  <c r="K38" i="4"/>
  <c r="H38" i="4"/>
  <c r="G38" i="4"/>
  <c r="U37" i="4"/>
  <c r="P37" i="4"/>
  <c r="O37" i="4"/>
  <c r="L37" i="4"/>
  <c r="K37" i="4"/>
  <c r="H37" i="4"/>
  <c r="G37" i="4"/>
  <c r="U36" i="4"/>
  <c r="P36" i="4"/>
  <c r="O36" i="4"/>
  <c r="L36" i="4"/>
  <c r="K36" i="4"/>
  <c r="H36" i="4"/>
  <c r="G36" i="4"/>
  <c r="U35" i="4"/>
  <c r="P35" i="4"/>
  <c r="O35" i="4"/>
  <c r="L35" i="4"/>
  <c r="K35" i="4"/>
  <c r="H35" i="4"/>
  <c r="G35" i="4"/>
  <c r="U34" i="4"/>
  <c r="P34" i="4"/>
  <c r="R37" i="4" s="1"/>
  <c r="O34" i="4"/>
  <c r="L34" i="4"/>
  <c r="K34" i="4"/>
  <c r="H34" i="4"/>
  <c r="G34" i="4"/>
  <c r="U33" i="4"/>
  <c r="P33" i="4"/>
  <c r="O33" i="4"/>
  <c r="L33" i="4"/>
  <c r="K33" i="4"/>
  <c r="H33" i="4"/>
  <c r="G33" i="4"/>
  <c r="U32" i="4"/>
  <c r="P32" i="4"/>
  <c r="O32" i="4"/>
  <c r="L32" i="4"/>
  <c r="K32" i="4"/>
  <c r="H32" i="4"/>
  <c r="G32" i="4"/>
  <c r="U31" i="4"/>
  <c r="P31" i="4"/>
  <c r="O31" i="4"/>
  <c r="L31" i="4"/>
  <c r="K31" i="4"/>
  <c r="H31" i="4"/>
  <c r="G31" i="4"/>
  <c r="U30" i="4"/>
  <c r="P30" i="4"/>
  <c r="R33" i="4" s="1"/>
  <c r="O30" i="4"/>
  <c r="L30" i="4"/>
  <c r="K30" i="4"/>
  <c r="H30" i="4"/>
  <c r="G30" i="4"/>
  <c r="U29" i="4"/>
  <c r="P29" i="4"/>
  <c r="O29" i="4"/>
  <c r="L29" i="4"/>
  <c r="K29" i="4"/>
  <c r="H29" i="4"/>
  <c r="G29" i="4"/>
  <c r="U28" i="4"/>
  <c r="P28" i="4"/>
  <c r="O28" i="4"/>
  <c r="L28" i="4"/>
  <c r="K28" i="4"/>
  <c r="H28" i="4"/>
  <c r="G28" i="4"/>
  <c r="U27" i="4"/>
  <c r="P27" i="4"/>
  <c r="O27" i="4"/>
  <c r="L27" i="4"/>
  <c r="K27" i="4"/>
  <c r="H27" i="4"/>
  <c r="G27" i="4"/>
  <c r="U26" i="4"/>
  <c r="P26" i="4"/>
  <c r="O26" i="4"/>
  <c r="L26" i="4"/>
  <c r="K26" i="4"/>
  <c r="H26" i="4"/>
  <c r="G26" i="4"/>
  <c r="U25" i="4"/>
  <c r="P25" i="4"/>
  <c r="O25" i="4"/>
  <c r="L25" i="4"/>
  <c r="K25" i="4"/>
  <c r="H25" i="4"/>
  <c r="G25" i="4"/>
  <c r="U24" i="4"/>
  <c r="P24" i="4"/>
  <c r="O24" i="4"/>
  <c r="L24" i="4"/>
  <c r="K24" i="4"/>
  <c r="H24" i="4"/>
  <c r="G24" i="4"/>
  <c r="U23" i="4"/>
  <c r="P23" i="4"/>
  <c r="O23" i="4"/>
  <c r="L23" i="4"/>
  <c r="K23" i="4"/>
  <c r="H23" i="4"/>
  <c r="G23" i="4"/>
  <c r="U22" i="4"/>
  <c r="P22" i="4"/>
  <c r="R25" i="4" s="1"/>
  <c r="O22" i="4"/>
  <c r="L22" i="4"/>
  <c r="K22" i="4"/>
  <c r="H22" i="4"/>
  <c r="G22" i="4"/>
  <c r="U21" i="4"/>
  <c r="P21" i="4"/>
  <c r="O21" i="4"/>
  <c r="L21" i="4"/>
  <c r="K21" i="4"/>
  <c r="H21" i="4"/>
  <c r="G21" i="4"/>
  <c r="U20" i="4"/>
  <c r="P20" i="4"/>
  <c r="O20" i="4"/>
  <c r="L20" i="4"/>
  <c r="K20" i="4"/>
  <c r="H20" i="4"/>
  <c r="G20" i="4"/>
  <c r="U19" i="4"/>
  <c r="P19" i="4"/>
  <c r="O19" i="4"/>
  <c r="L19" i="4"/>
  <c r="K19" i="4"/>
  <c r="H19" i="4"/>
  <c r="G19" i="4"/>
  <c r="U18" i="4"/>
  <c r="P18" i="4"/>
  <c r="O18" i="4"/>
  <c r="L18" i="4"/>
  <c r="K18" i="4"/>
  <c r="H18" i="4"/>
  <c r="G18" i="4"/>
  <c r="U17" i="4"/>
  <c r="P17" i="4"/>
  <c r="O17" i="4"/>
  <c r="L17" i="4"/>
  <c r="K17" i="4"/>
  <c r="H17" i="4"/>
  <c r="G17" i="4"/>
  <c r="U16" i="4"/>
  <c r="P16" i="4"/>
  <c r="O16" i="4"/>
  <c r="L16" i="4"/>
  <c r="K16" i="4"/>
  <c r="H16" i="4"/>
  <c r="G16" i="4"/>
  <c r="U15" i="4"/>
  <c r="P15" i="4"/>
  <c r="O15" i="4"/>
  <c r="L15" i="4"/>
  <c r="K15" i="4"/>
  <c r="H15" i="4"/>
  <c r="G15" i="4"/>
  <c r="U14" i="4"/>
  <c r="P14" i="4"/>
  <c r="O14" i="4"/>
  <c r="L14" i="4"/>
  <c r="K14" i="4"/>
  <c r="H14" i="4"/>
  <c r="G14" i="4"/>
  <c r="U13" i="4"/>
  <c r="P13" i="4"/>
  <c r="L13" i="4"/>
  <c r="K13" i="4"/>
  <c r="H13" i="4"/>
  <c r="G13" i="4"/>
  <c r="U12" i="4"/>
  <c r="P12" i="4"/>
  <c r="L12" i="4"/>
  <c r="K12" i="4"/>
  <c r="H12" i="4"/>
  <c r="G12" i="4"/>
  <c r="U11" i="4"/>
  <c r="P11" i="4"/>
  <c r="L11" i="4"/>
  <c r="K11" i="4"/>
  <c r="H11" i="4"/>
  <c r="G11" i="4"/>
  <c r="U10" i="4"/>
  <c r="P10" i="4"/>
  <c r="L10" i="4"/>
  <c r="K10" i="4"/>
  <c r="H10" i="4"/>
  <c r="G10" i="4"/>
  <c r="U9" i="4"/>
  <c r="P9" i="4"/>
  <c r="L9" i="4"/>
  <c r="K9" i="4"/>
  <c r="H9" i="4"/>
  <c r="G9" i="4"/>
  <c r="U8" i="4"/>
  <c r="P8" i="4"/>
  <c r="L8" i="4"/>
  <c r="K8" i="4"/>
  <c r="H8" i="4"/>
  <c r="G8" i="4"/>
  <c r="U7" i="4"/>
  <c r="P7" i="4"/>
  <c r="L7" i="4"/>
  <c r="K7" i="4"/>
  <c r="H7" i="4"/>
  <c r="G7" i="4"/>
  <c r="U6" i="4"/>
  <c r="P6" i="4"/>
  <c r="L6" i="4"/>
  <c r="K6" i="4"/>
  <c r="H6" i="4"/>
  <c r="G6" i="4"/>
  <c r="U5" i="4"/>
  <c r="P5" i="4"/>
  <c r="K5" i="4"/>
  <c r="G5" i="4"/>
  <c r="U4" i="4"/>
  <c r="P4" i="4"/>
  <c r="K4" i="4"/>
  <c r="G4" i="4"/>
  <c r="U3" i="4"/>
  <c r="P3" i="4"/>
  <c r="K3" i="4"/>
  <c r="G3" i="4"/>
  <c r="E46" i="7" l="1"/>
  <c r="E62" i="7"/>
  <c r="E78" i="7"/>
  <c r="E83" i="7"/>
  <c r="E88" i="7"/>
  <c r="E94" i="7"/>
  <c r="E99" i="7"/>
  <c r="E104" i="7"/>
  <c r="E110" i="7"/>
  <c r="E115" i="7"/>
  <c r="E120" i="7"/>
  <c r="E126" i="7"/>
  <c r="E131" i="7"/>
  <c r="E136" i="7"/>
  <c r="E142" i="7"/>
  <c r="E147" i="7"/>
  <c r="E152" i="7"/>
  <c r="E158" i="7"/>
  <c r="E163" i="7"/>
  <c r="E168" i="7"/>
  <c r="E174" i="7"/>
  <c r="E179" i="7"/>
  <c r="E184" i="7"/>
  <c r="E190" i="7"/>
  <c r="E195" i="7"/>
  <c r="E200" i="7"/>
  <c r="E206" i="7"/>
  <c r="E211" i="7"/>
  <c r="E216" i="7"/>
  <c r="E222" i="7"/>
  <c r="E227" i="7"/>
  <c r="E232" i="7"/>
  <c r="E238" i="7"/>
  <c r="E243" i="7"/>
  <c r="E248" i="7"/>
  <c r="E254" i="7"/>
  <c r="E259" i="7"/>
  <c r="E264" i="7"/>
  <c r="E270" i="7"/>
  <c r="E275" i="7"/>
  <c r="E280" i="7"/>
  <c r="E286" i="7"/>
  <c r="E291" i="7"/>
  <c r="E295" i="7"/>
  <c r="E38" i="7"/>
  <c r="E167" i="7"/>
  <c r="E183" i="7"/>
  <c r="E194" i="7"/>
  <c r="E210" i="7"/>
  <c r="E215" i="7"/>
  <c r="E226" i="7"/>
  <c r="E242" i="7"/>
  <c r="E258" i="7"/>
  <c r="E274" i="7"/>
  <c r="E284" i="7"/>
  <c r="E3" i="7"/>
  <c r="E2" i="7"/>
  <c r="E7" i="7"/>
  <c r="E11" i="7"/>
  <c r="E13" i="7"/>
  <c r="E19" i="7"/>
  <c r="E25" i="7"/>
  <c r="E27" i="7"/>
  <c r="E33" i="7"/>
  <c r="E37" i="7"/>
  <c r="E41" i="7"/>
  <c r="E47" i="7"/>
  <c r="E53" i="7"/>
  <c r="E59" i="7"/>
  <c r="E65" i="7"/>
  <c r="E71" i="7"/>
  <c r="E75" i="7"/>
  <c r="E81" i="7"/>
  <c r="E85" i="7"/>
  <c r="E145" i="7"/>
  <c r="E153" i="7"/>
  <c r="E157" i="7"/>
  <c r="E161" i="7"/>
  <c r="E169" i="7"/>
  <c r="E173" i="7"/>
  <c r="E213" i="7"/>
  <c r="E217" i="7"/>
  <c r="E221" i="7"/>
  <c r="E225" i="7"/>
  <c r="E233" i="7"/>
  <c r="E237" i="7"/>
  <c r="E257" i="7"/>
  <c r="E261" i="7"/>
  <c r="E265" i="7"/>
  <c r="E269" i="7"/>
  <c r="E22" i="7"/>
  <c r="E79" i="7"/>
  <c r="E84" i="7"/>
  <c r="E90" i="7"/>
  <c r="E95" i="7"/>
  <c r="E100" i="7"/>
  <c r="E106" i="7"/>
  <c r="E111" i="7"/>
  <c r="E116" i="7"/>
  <c r="E122" i="7"/>
  <c r="E127" i="7"/>
  <c r="E132" i="7"/>
  <c r="E138" i="7"/>
  <c r="E143" i="7"/>
  <c r="E148" i="7"/>
  <c r="E154" i="7"/>
  <c r="E159" i="7"/>
  <c r="E164" i="7"/>
  <c r="E170" i="7"/>
  <c r="E175" i="7"/>
  <c r="E180" i="7"/>
  <c r="E186" i="7"/>
  <c r="E191" i="7"/>
  <c r="E196" i="7"/>
  <c r="E202" i="7"/>
  <c r="E207" i="7"/>
  <c r="E212" i="7"/>
  <c r="E218" i="7"/>
  <c r="E223" i="7"/>
  <c r="E228" i="7"/>
  <c r="E234" i="7"/>
  <c r="E239" i="7"/>
  <c r="E244" i="7"/>
  <c r="E250" i="7"/>
  <c r="E255" i="7"/>
  <c r="E260" i="7"/>
  <c r="E266" i="7"/>
  <c r="E271" i="7"/>
  <c r="E276" i="7"/>
  <c r="E282" i="7"/>
  <c r="E287" i="7"/>
  <c r="E292" i="7"/>
  <c r="E296" i="7"/>
  <c r="E4" i="7"/>
  <c r="E8" i="7"/>
  <c r="E10" i="7"/>
  <c r="E12" i="7"/>
  <c r="E16" i="7"/>
  <c r="E18" i="7"/>
  <c r="E20" i="7"/>
  <c r="E24" i="7"/>
  <c r="E26" i="7"/>
  <c r="E28" i="7"/>
  <c r="E32" i="7"/>
  <c r="E34" i="7"/>
  <c r="E36" i="7"/>
  <c r="E40" i="7"/>
  <c r="E42" i="7"/>
  <c r="E44" i="7"/>
  <c r="E48" i="7"/>
  <c r="E52" i="7"/>
  <c r="E56" i="7"/>
  <c r="E60" i="7"/>
  <c r="E64" i="7"/>
  <c r="E68" i="7"/>
  <c r="E72" i="7"/>
  <c r="E76" i="7"/>
  <c r="E74" i="7"/>
  <c r="E199" i="7"/>
  <c r="E231" i="7"/>
  <c r="E252" i="7"/>
  <c r="E268" i="7"/>
  <c r="E290" i="7"/>
  <c r="E15" i="7"/>
  <c r="E21" i="7"/>
  <c r="E29" i="7"/>
  <c r="E35" i="7"/>
  <c r="E45" i="7"/>
  <c r="E51" i="7"/>
  <c r="E57" i="7"/>
  <c r="E63" i="7"/>
  <c r="E67" i="7"/>
  <c r="E73" i="7"/>
  <c r="E77" i="7"/>
  <c r="E89" i="7"/>
  <c r="E113" i="7"/>
  <c r="E117" i="7"/>
  <c r="E121" i="7"/>
  <c r="E125" i="7"/>
  <c r="E165" i="7"/>
  <c r="E205" i="7"/>
  <c r="E209" i="7"/>
  <c r="E273" i="7"/>
  <c r="E277" i="7"/>
  <c r="E281" i="7"/>
  <c r="E285" i="7"/>
  <c r="E289" i="7"/>
  <c r="E30" i="7"/>
  <c r="E54" i="7"/>
  <c r="E70" i="7"/>
  <c r="E80" i="7"/>
  <c r="E86" i="7"/>
  <c r="E91" i="7"/>
  <c r="E96" i="7"/>
  <c r="E102" i="7"/>
  <c r="E107" i="7"/>
  <c r="E112" i="7"/>
  <c r="E118" i="7"/>
  <c r="E123" i="7"/>
  <c r="E128" i="7"/>
  <c r="E134" i="7"/>
  <c r="E139" i="7"/>
  <c r="E144" i="7"/>
  <c r="E150" i="7"/>
  <c r="E155" i="7"/>
  <c r="E160" i="7"/>
  <c r="E166" i="7"/>
  <c r="E171" i="7"/>
  <c r="E176" i="7"/>
  <c r="E182" i="7"/>
  <c r="E187" i="7"/>
  <c r="E192" i="7"/>
  <c r="E198" i="7"/>
  <c r="E203" i="7"/>
  <c r="E208" i="7"/>
  <c r="E214" i="7"/>
  <c r="E219" i="7"/>
  <c r="E224" i="7"/>
  <c r="E230" i="7"/>
  <c r="E235" i="7"/>
  <c r="E240" i="7"/>
  <c r="E246" i="7"/>
  <c r="E251" i="7"/>
  <c r="E256" i="7"/>
  <c r="E262" i="7"/>
  <c r="E267" i="7"/>
  <c r="E272" i="7"/>
  <c r="E278" i="7"/>
  <c r="E283" i="7"/>
  <c r="E288" i="7"/>
  <c r="E293" i="7"/>
  <c r="E6" i="7"/>
  <c r="E87" i="7"/>
  <c r="E92" i="7"/>
  <c r="E98" i="7"/>
  <c r="E103" i="7"/>
  <c r="E108" i="7"/>
  <c r="E119" i="7"/>
  <c r="E124" i="7"/>
  <c r="E130" i="7"/>
  <c r="E135" i="7"/>
  <c r="E140" i="7"/>
  <c r="E151" i="7"/>
  <c r="E156" i="7"/>
  <c r="E172" i="7"/>
  <c r="E178" i="7"/>
  <c r="E188" i="7"/>
  <c r="E204" i="7"/>
  <c r="E220" i="7"/>
  <c r="E236" i="7"/>
  <c r="E247" i="7"/>
  <c r="E263" i="7"/>
  <c r="E279" i="7"/>
  <c r="E294" i="7"/>
  <c r="E5" i="7"/>
  <c r="E9" i="7"/>
  <c r="E17" i="7"/>
  <c r="E23" i="7"/>
  <c r="E31" i="7"/>
  <c r="E39" i="7"/>
  <c r="E43" i="7"/>
  <c r="E49" i="7"/>
  <c r="E55" i="7"/>
  <c r="E61" i="7"/>
  <c r="E69" i="7"/>
  <c r="E93" i="7"/>
  <c r="E97" i="7"/>
  <c r="E101" i="7"/>
  <c r="E105" i="7"/>
  <c r="E109" i="7"/>
  <c r="E129" i="7"/>
  <c r="E133" i="7"/>
  <c r="E137" i="7"/>
  <c r="E141" i="7"/>
  <c r="E149" i="7"/>
  <c r="E177" i="7"/>
  <c r="E181" i="7"/>
  <c r="E185" i="7"/>
  <c r="E189" i="7"/>
  <c r="E193" i="7"/>
  <c r="E197" i="7"/>
  <c r="E201" i="7"/>
  <c r="E229" i="7"/>
  <c r="E241" i="7"/>
  <c r="E245" i="7"/>
  <c r="E249" i="7"/>
  <c r="E253" i="7"/>
  <c r="E58" i="7"/>
  <c r="E82" i="7"/>
  <c r="E114" i="7"/>
  <c r="E146" i="7"/>
  <c r="E162" i="7"/>
  <c r="E50" i="7"/>
  <c r="E66" i="7"/>
  <c r="W70" i="4"/>
  <c r="W38" i="4"/>
  <c r="W51" i="4"/>
  <c r="X44" i="4"/>
  <c r="R82" i="4"/>
  <c r="R90" i="4"/>
  <c r="X145" i="4"/>
  <c r="R186" i="4"/>
  <c r="R190" i="4"/>
  <c r="R19" i="4"/>
  <c r="Q156" i="4"/>
  <c r="R165" i="4"/>
  <c r="R18" i="4"/>
  <c r="R26" i="4"/>
  <c r="R30" i="4"/>
  <c r="R34" i="4"/>
  <c r="R38" i="4"/>
  <c r="R44" i="4"/>
  <c r="X60" i="4"/>
  <c r="R94" i="4"/>
  <c r="R98" i="4"/>
  <c r="R164" i="4"/>
  <c r="Q180" i="4"/>
  <c r="R176" i="4"/>
  <c r="R180" i="4"/>
  <c r="X58" i="4"/>
  <c r="X55" i="4"/>
  <c r="X66" i="4"/>
  <c r="X117" i="4"/>
  <c r="X189" i="4"/>
  <c r="X47" i="4"/>
  <c r="X63" i="4"/>
  <c r="R12" i="4"/>
  <c r="W177" i="4"/>
  <c r="R159" i="4"/>
  <c r="W106" i="4"/>
  <c r="W52" i="4"/>
  <c r="Q19" i="4"/>
  <c r="X30" i="4"/>
  <c r="X31" i="4"/>
  <c r="R39" i="4"/>
  <c r="R59" i="4"/>
  <c r="W90" i="4"/>
  <c r="X129" i="4"/>
  <c r="Q175" i="4"/>
  <c r="Q184" i="4"/>
  <c r="R61" i="4"/>
  <c r="X68" i="4"/>
  <c r="R78" i="4"/>
  <c r="R169" i="4"/>
  <c r="X186" i="4"/>
  <c r="I7" i="4"/>
  <c r="Q37" i="4"/>
  <c r="R51" i="4"/>
  <c r="X50" i="4"/>
  <c r="W62" i="4"/>
  <c r="R67" i="4"/>
  <c r="W78" i="4"/>
  <c r="R86" i="4"/>
  <c r="W122" i="4"/>
  <c r="Q159" i="4"/>
  <c r="Q183" i="4"/>
  <c r="R183" i="4"/>
  <c r="Q31" i="4"/>
  <c r="R23" i="4"/>
  <c r="W89" i="4"/>
  <c r="W88" i="4"/>
  <c r="Q15" i="4"/>
  <c r="Q17" i="4"/>
  <c r="Q18" i="4"/>
  <c r="R8" i="4"/>
  <c r="X13" i="4"/>
  <c r="Q23" i="4"/>
  <c r="Q24" i="4"/>
  <c r="Q25" i="4"/>
  <c r="Q26" i="4"/>
  <c r="I16" i="4"/>
  <c r="Q27" i="4"/>
  <c r="Q28" i="4"/>
  <c r="R20" i="4"/>
  <c r="Q38" i="4"/>
  <c r="X35" i="4"/>
  <c r="X42" i="4"/>
  <c r="W54" i="4"/>
  <c r="W56" i="4"/>
  <c r="W64" i="4"/>
  <c r="X57" i="4"/>
  <c r="W72" i="4"/>
  <c r="R69" i="4"/>
  <c r="X72" i="4"/>
  <c r="W80" i="4"/>
  <c r="X81" i="4"/>
  <c r="W93" i="4"/>
  <c r="W92" i="4"/>
  <c r="W94" i="4"/>
  <c r="W109" i="4"/>
  <c r="W108" i="4"/>
  <c r="W110" i="4"/>
  <c r="W125" i="4"/>
  <c r="W124" i="4"/>
  <c r="Q161" i="4"/>
  <c r="R171" i="4"/>
  <c r="Q179" i="4"/>
  <c r="Q178" i="4"/>
  <c r="W105" i="4"/>
  <c r="W104" i="4"/>
  <c r="W121" i="4"/>
  <c r="W120" i="4"/>
  <c r="X185" i="4"/>
  <c r="X184" i="4"/>
  <c r="R17" i="4"/>
  <c r="Q29" i="4"/>
  <c r="R21" i="4"/>
  <c r="Q33" i="4"/>
  <c r="R29" i="4"/>
  <c r="Q41" i="4"/>
  <c r="W58" i="4"/>
  <c r="X51" i="4"/>
  <c r="R55" i="4"/>
  <c r="X54" i="4"/>
  <c r="W66" i="4"/>
  <c r="X59" i="4"/>
  <c r="R63" i="4"/>
  <c r="X62" i="4"/>
  <c r="W74" i="4"/>
  <c r="R71" i="4"/>
  <c r="X70" i="4"/>
  <c r="X74" i="4"/>
  <c r="W82" i="4"/>
  <c r="W97" i="4"/>
  <c r="W96" i="4"/>
  <c r="W98" i="4"/>
  <c r="W113" i="4"/>
  <c r="W112" i="4"/>
  <c r="W114" i="4"/>
  <c r="W129" i="4"/>
  <c r="R161" i="4"/>
  <c r="W187" i="4"/>
  <c r="Q21" i="4"/>
  <c r="Q30" i="4"/>
  <c r="R22" i="4"/>
  <c r="Q34" i="4"/>
  <c r="Q42" i="4"/>
  <c r="W47" i="4"/>
  <c r="X39" i="4"/>
  <c r="W48" i="4"/>
  <c r="X40" i="4"/>
  <c r="X41" i="4"/>
  <c r="W49" i="4"/>
  <c r="R48" i="4"/>
  <c r="W60" i="4"/>
  <c r="X53" i="4"/>
  <c r="R57" i="4"/>
  <c r="W68" i="4"/>
  <c r="X61" i="4"/>
  <c r="R65" i="4"/>
  <c r="W76" i="4"/>
  <c r="R73" i="4"/>
  <c r="W85" i="4"/>
  <c r="W84" i="4"/>
  <c r="W86" i="4"/>
  <c r="W101" i="4"/>
  <c r="W100" i="4"/>
  <c r="W102" i="4"/>
  <c r="W117" i="4"/>
  <c r="W116" i="4"/>
  <c r="W118" i="4"/>
  <c r="W133" i="4"/>
  <c r="X125" i="4"/>
  <c r="W149" i="4"/>
  <c r="X144" i="4"/>
  <c r="Q171" i="4"/>
  <c r="R163" i="4"/>
  <c r="W184" i="4"/>
  <c r="X175" i="4"/>
  <c r="W185" i="4"/>
  <c r="X177" i="4"/>
  <c r="W183" i="4"/>
  <c r="Q35" i="4"/>
  <c r="X28" i="4"/>
  <c r="R27" i="4"/>
  <c r="Q39" i="4"/>
  <c r="X32" i="4"/>
  <c r="R31" i="4"/>
  <c r="Q43" i="4"/>
  <c r="X36" i="4"/>
  <c r="R35" i="4"/>
  <c r="I37" i="4"/>
  <c r="R40" i="4"/>
  <c r="R41" i="4"/>
  <c r="R45" i="4"/>
  <c r="X43" i="4"/>
  <c r="R49" i="4"/>
  <c r="W53" i="4"/>
  <c r="W55" i="4"/>
  <c r="W57" i="4"/>
  <c r="W59" i="4"/>
  <c r="W61" i="4"/>
  <c r="W63" i="4"/>
  <c r="W65" i="4"/>
  <c r="W67" i="4"/>
  <c r="W69" i="4"/>
  <c r="W71" i="4"/>
  <c r="R76" i="4"/>
  <c r="X78" i="4"/>
  <c r="R80" i="4"/>
  <c r="X82" i="4"/>
  <c r="R84" i="4"/>
  <c r="X86" i="4"/>
  <c r="R88" i="4"/>
  <c r="X90" i="4"/>
  <c r="R92" i="4"/>
  <c r="X94" i="4"/>
  <c r="R96" i="4"/>
  <c r="X98" i="4"/>
  <c r="R100" i="4"/>
  <c r="X102" i="4"/>
  <c r="X106" i="4"/>
  <c r="X110" i="4"/>
  <c r="X114" i="4"/>
  <c r="X118" i="4"/>
  <c r="W140" i="4"/>
  <c r="R151" i="4"/>
  <c r="Q163" i="4"/>
  <c r="R155" i="4"/>
  <c r="Q164" i="4"/>
  <c r="Q165" i="4"/>
  <c r="Q172" i="4"/>
  <c r="Q174" i="4"/>
  <c r="W176" i="4"/>
  <c r="R173" i="4"/>
  <c r="Q181" i="4"/>
  <c r="W186" i="4"/>
  <c r="X178" i="4"/>
  <c r="X179" i="4"/>
  <c r="W188" i="4"/>
  <c r="Q32" i="4"/>
  <c r="R24" i="4"/>
  <c r="Q36" i="4"/>
  <c r="X29" i="4"/>
  <c r="R28" i="4"/>
  <c r="Q40" i="4"/>
  <c r="X33" i="4"/>
  <c r="R32" i="4"/>
  <c r="R36" i="4"/>
  <c r="X37" i="4"/>
  <c r="R42" i="4"/>
  <c r="R46" i="4"/>
  <c r="R50" i="4"/>
  <c r="R52" i="4"/>
  <c r="X49" i="4"/>
  <c r="R54" i="4"/>
  <c r="R56" i="4"/>
  <c r="R58" i="4"/>
  <c r="R60" i="4"/>
  <c r="R62" i="4"/>
  <c r="R64" i="4"/>
  <c r="W73" i="4"/>
  <c r="R66" i="4"/>
  <c r="W75" i="4"/>
  <c r="R68" i="4"/>
  <c r="X65" i="4"/>
  <c r="W77" i="4"/>
  <c r="R70" i="4"/>
  <c r="X67" i="4"/>
  <c r="W79" i="4"/>
  <c r="R72" i="4"/>
  <c r="X69" i="4"/>
  <c r="W81" i="4"/>
  <c r="R74" i="4"/>
  <c r="X71" i="4"/>
  <c r="W83" i="4"/>
  <c r="X75" i="4"/>
  <c r="W87" i="4"/>
  <c r="X79" i="4"/>
  <c r="W91" i="4"/>
  <c r="X83" i="4"/>
  <c r="W95" i="4"/>
  <c r="X87" i="4"/>
  <c r="W99" i="4"/>
  <c r="X91" i="4"/>
  <c r="W103" i="4"/>
  <c r="X95" i="4"/>
  <c r="W107" i="4"/>
  <c r="X99" i="4"/>
  <c r="W111" i="4"/>
  <c r="X103" i="4"/>
  <c r="W115" i="4"/>
  <c r="X107" i="4"/>
  <c r="W119" i="4"/>
  <c r="X111" i="4"/>
  <c r="W123" i="4"/>
  <c r="X115" i="4"/>
  <c r="W127" i="4"/>
  <c r="X119" i="4"/>
  <c r="W131" i="4"/>
  <c r="X123" i="4"/>
  <c r="X132" i="4"/>
  <c r="W144" i="4"/>
  <c r="Q153" i="4"/>
  <c r="R154" i="4"/>
  <c r="R158" i="4"/>
  <c r="Q166" i="4"/>
  <c r="Q167" i="4"/>
  <c r="Q176" i="4"/>
  <c r="W179" i="4"/>
  <c r="Q173" i="4"/>
  <c r="Q186" i="4"/>
  <c r="X187" i="4"/>
  <c r="X188" i="4"/>
  <c r="R43" i="4"/>
  <c r="R47" i="4"/>
  <c r="X45" i="4"/>
  <c r="X76" i="4"/>
  <c r="X80" i="4"/>
  <c r="X84" i="4"/>
  <c r="X88" i="4"/>
  <c r="X92" i="4"/>
  <c r="X96" i="4"/>
  <c r="X100" i="4"/>
  <c r="X104" i="4"/>
  <c r="X108" i="4"/>
  <c r="X112" i="4"/>
  <c r="X116" i="4"/>
  <c r="W148" i="4"/>
  <c r="X141" i="4"/>
  <c r="X142" i="4"/>
  <c r="X143" i="4"/>
  <c r="R150" i="4"/>
  <c r="Q158" i="4"/>
  <c r="Q160" i="4"/>
  <c r="Q169" i="4"/>
  <c r="R162" i="4"/>
  <c r="Q177" i="4"/>
  <c r="W182" i="4"/>
  <c r="X174" i="4"/>
  <c r="W189" i="4"/>
  <c r="X181" i="4"/>
  <c r="X182" i="4"/>
  <c r="W190" i="4"/>
  <c r="X183" i="4"/>
  <c r="Q188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19" i="4"/>
  <c r="W128" i="4"/>
  <c r="W130" i="4"/>
  <c r="R123" i="4"/>
  <c r="X120" i="4"/>
  <c r="W132" i="4"/>
  <c r="X122" i="4"/>
  <c r="W134" i="4"/>
  <c r="X124" i="4"/>
  <c r="W136" i="4"/>
  <c r="X126" i="4"/>
  <c r="W138" i="4"/>
  <c r="W141" i="4"/>
  <c r="X133" i="4"/>
  <c r="W145" i="4"/>
  <c r="X137" i="4"/>
  <c r="R148" i="4"/>
  <c r="R152" i="4"/>
  <c r="Q162" i="4"/>
  <c r="Q168" i="4"/>
  <c r="Q170" i="4"/>
  <c r="R174" i="4"/>
  <c r="R177" i="4"/>
  <c r="R179" i="4"/>
  <c r="R182" i="4"/>
  <c r="R185" i="4"/>
  <c r="R189" i="4"/>
  <c r="Q187" i="4"/>
  <c r="X130" i="4"/>
  <c r="W142" i="4"/>
  <c r="X134" i="4"/>
  <c r="W146" i="4"/>
  <c r="X138" i="4"/>
  <c r="R144" i="4"/>
  <c r="R160" i="4"/>
  <c r="X168" i="4"/>
  <c r="R166" i="4"/>
  <c r="R170" i="4"/>
  <c r="R168" i="4"/>
  <c r="R172" i="4"/>
  <c r="R175" i="4"/>
  <c r="R184" i="4"/>
  <c r="W181" i="4"/>
  <c r="Q182" i="4"/>
  <c r="R188" i="4"/>
  <c r="Q190" i="4"/>
  <c r="W135" i="4"/>
  <c r="W137" i="4"/>
  <c r="X127" i="4"/>
  <c r="W139" i="4"/>
  <c r="X131" i="4"/>
  <c r="W143" i="4"/>
  <c r="X135" i="4"/>
  <c r="W147" i="4"/>
  <c r="X139" i="4"/>
  <c r="R145" i="4"/>
  <c r="R149" i="4"/>
  <c r="R153" i="4"/>
  <c r="R156" i="4"/>
  <c r="R178" i="4"/>
  <c r="R181" i="4"/>
  <c r="R187" i="4"/>
  <c r="Q185" i="4"/>
  <c r="Q189" i="4"/>
  <c r="I17" i="4"/>
  <c r="J17" i="4" s="1"/>
  <c r="I19" i="4"/>
  <c r="I21" i="4"/>
  <c r="I23" i="4"/>
  <c r="I25" i="4"/>
  <c r="I27" i="4"/>
  <c r="I29" i="4"/>
  <c r="I31" i="4"/>
  <c r="I33" i="4"/>
  <c r="I35" i="4"/>
  <c r="Q14" i="4"/>
  <c r="R6" i="4"/>
  <c r="W16" i="4"/>
  <c r="W15" i="4"/>
  <c r="W14" i="4"/>
  <c r="X8" i="4"/>
  <c r="X6" i="4"/>
  <c r="X7" i="4"/>
  <c r="M167" i="4"/>
  <c r="M155" i="4"/>
  <c r="M122" i="4"/>
  <c r="M118" i="4"/>
  <c r="M114" i="4"/>
  <c r="M107" i="4"/>
  <c r="M106" i="4"/>
  <c r="M104" i="4"/>
  <c r="M102" i="4"/>
  <c r="M101" i="4"/>
  <c r="M100" i="4"/>
  <c r="M99" i="4"/>
  <c r="N99" i="4" s="1"/>
  <c r="M98" i="4"/>
  <c r="M95" i="4"/>
  <c r="M94" i="4"/>
  <c r="M93" i="4"/>
  <c r="N93" i="4" s="1"/>
  <c r="M92" i="4"/>
  <c r="M91" i="4"/>
  <c r="M90" i="4"/>
  <c r="M89" i="4"/>
  <c r="N89" i="4" s="1"/>
  <c r="M88" i="4"/>
  <c r="M87" i="4"/>
  <c r="M86" i="4"/>
  <c r="M85" i="4"/>
  <c r="N85" i="4" s="1"/>
  <c r="M84" i="4"/>
  <c r="M83" i="4"/>
  <c r="M82" i="4"/>
  <c r="M81" i="4"/>
  <c r="M79" i="4"/>
  <c r="M78" i="4"/>
  <c r="M76" i="4"/>
  <c r="M75" i="4"/>
  <c r="M73" i="4"/>
  <c r="M72" i="4"/>
  <c r="M70" i="4"/>
  <c r="M69" i="4"/>
  <c r="N69" i="4" s="1"/>
  <c r="M68" i="4"/>
  <c r="M67" i="4"/>
  <c r="M66" i="4"/>
  <c r="M65" i="4"/>
  <c r="N65" i="4" s="1"/>
  <c r="M64" i="4"/>
  <c r="M63" i="4"/>
  <c r="M62" i="4"/>
  <c r="M61" i="4"/>
  <c r="M8" i="4"/>
  <c r="M110" i="4"/>
  <c r="M109" i="4"/>
  <c r="M108" i="4"/>
  <c r="M105" i="4"/>
  <c r="M103" i="4"/>
  <c r="N103" i="4" s="1"/>
  <c r="M97" i="4"/>
  <c r="M96" i="4"/>
  <c r="M80" i="4"/>
  <c r="N80" i="4" s="1"/>
  <c r="M77" i="4"/>
  <c r="M74" i="4"/>
  <c r="N74" i="4" s="1"/>
  <c r="M71" i="4"/>
  <c r="M60" i="4"/>
  <c r="M37" i="4"/>
  <c r="M7" i="4"/>
  <c r="M58" i="4"/>
  <c r="M56" i="4"/>
  <c r="M53" i="4"/>
  <c r="M50" i="4"/>
  <c r="M45" i="4"/>
  <c r="M42" i="4"/>
  <c r="M40" i="4"/>
  <c r="M11" i="4"/>
  <c r="M38" i="4"/>
  <c r="M57" i="4"/>
  <c r="N57" i="4" s="1"/>
  <c r="M54" i="4"/>
  <c r="N54" i="4" s="1"/>
  <c r="M51" i="4"/>
  <c r="N51" i="4" s="1"/>
  <c r="M49" i="4"/>
  <c r="M47" i="4"/>
  <c r="M43" i="4"/>
  <c r="N43" i="4" s="1"/>
  <c r="M41" i="4"/>
  <c r="N41" i="4" s="1"/>
  <c r="M59" i="4"/>
  <c r="N59" i="4" s="1"/>
  <c r="M55" i="4"/>
  <c r="M52" i="4"/>
  <c r="M48" i="4"/>
  <c r="N48" i="4" s="1"/>
  <c r="M46" i="4"/>
  <c r="N46" i="4" s="1"/>
  <c r="M44" i="4"/>
  <c r="M39" i="4"/>
  <c r="X9" i="4"/>
  <c r="W19" i="4"/>
  <c r="W18" i="4"/>
  <c r="W17" i="4"/>
  <c r="X11" i="4"/>
  <c r="M9" i="4"/>
  <c r="N9" i="4" s="1"/>
  <c r="I14" i="4"/>
  <c r="I12" i="4"/>
  <c r="I13" i="4"/>
  <c r="J13" i="4" s="1"/>
  <c r="I15" i="4"/>
  <c r="J15" i="4" s="1"/>
  <c r="I18" i="4"/>
  <c r="I20" i="4"/>
  <c r="I22" i="4"/>
  <c r="I24" i="4"/>
  <c r="I26" i="4"/>
  <c r="I28" i="4"/>
  <c r="I30" i="4"/>
  <c r="I32" i="4"/>
  <c r="I34" i="4"/>
  <c r="I36" i="4"/>
  <c r="Q20" i="4"/>
  <c r="R9" i="4"/>
  <c r="X17" i="4"/>
  <c r="W25" i="4"/>
  <c r="X20" i="4"/>
  <c r="W28" i="4"/>
  <c r="X22" i="4"/>
  <c r="W30" i="4"/>
  <c r="X25" i="4"/>
  <c r="W33" i="4"/>
  <c r="X27" i="4"/>
  <c r="W35" i="4"/>
  <c r="W37" i="4"/>
  <c r="I64" i="4"/>
  <c r="I72" i="4"/>
  <c r="I76" i="4"/>
  <c r="I78" i="4"/>
  <c r="I84" i="4"/>
  <c r="I86" i="4"/>
  <c r="I92" i="4"/>
  <c r="I94" i="4"/>
  <c r="I96" i="4"/>
  <c r="I98" i="4"/>
  <c r="I100" i="4"/>
  <c r="I102" i="4"/>
  <c r="I104" i="4"/>
  <c r="I106" i="4"/>
  <c r="I108" i="4"/>
  <c r="I110" i="4"/>
  <c r="I112" i="4"/>
  <c r="I114" i="4"/>
  <c r="I116" i="4"/>
  <c r="I118" i="4"/>
  <c r="I120" i="4"/>
  <c r="I122" i="4"/>
  <c r="I124" i="4"/>
  <c r="M127" i="4"/>
  <c r="I128" i="4"/>
  <c r="M130" i="4"/>
  <c r="M10" i="4"/>
  <c r="X18" i="4"/>
  <c r="W26" i="4"/>
  <c r="X19" i="4"/>
  <c r="W27" i="4"/>
  <c r="X23" i="4"/>
  <c r="W31" i="4"/>
  <c r="I60" i="4"/>
  <c r="I66" i="4"/>
  <c r="I82" i="4"/>
  <c r="I88" i="4"/>
  <c r="I90" i="4"/>
  <c r="Q16" i="4"/>
  <c r="I170" i="4"/>
  <c r="I162" i="4"/>
  <c r="I132" i="4"/>
  <c r="I129" i="4"/>
  <c r="I126" i="4"/>
  <c r="I123" i="4"/>
  <c r="J123" i="4" s="1"/>
  <c r="I119" i="4"/>
  <c r="I115" i="4"/>
  <c r="J115" i="4" s="1"/>
  <c r="I111" i="4"/>
  <c r="J111" i="4" s="1"/>
  <c r="I155" i="4"/>
  <c r="I131" i="4"/>
  <c r="I8" i="4"/>
  <c r="I9" i="4"/>
  <c r="J9" i="4" s="1"/>
  <c r="I10" i="4"/>
  <c r="I11" i="4"/>
  <c r="Q22" i="4"/>
  <c r="M12" i="4"/>
  <c r="N12" i="4" s="1"/>
  <c r="X15" i="4"/>
  <c r="X14" i="4"/>
  <c r="W23" i="4"/>
  <c r="W22" i="4"/>
  <c r="W21" i="4"/>
  <c r="M13" i="4"/>
  <c r="W36" i="4"/>
  <c r="I39" i="4"/>
  <c r="J39" i="4" s="1"/>
  <c r="I40" i="4"/>
  <c r="I41" i="4"/>
  <c r="I42" i="4"/>
  <c r="I43" i="4"/>
  <c r="J43" i="4" s="1"/>
  <c r="I44" i="4"/>
  <c r="I45" i="4"/>
  <c r="I46" i="4"/>
  <c r="I47" i="4"/>
  <c r="J47" i="4" s="1"/>
  <c r="I48" i="4"/>
  <c r="I49" i="4"/>
  <c r="I50" i="4"/>
  <c r="I51" i="4"/>
  <c r="J51" i="4" s="1"/>
  <c r="I52" i="4"/>
  <c r="I53" i="4"/>
  <c r="I54" i="4"/>
  <c r="I55" i="4"/>
  <c r="J55" i="4" s="1"/>
  <c r="I56" i="4"/>
  <c r="I57" i="4"/>
  <c r="I58" i="4"/>
  <c r="I59" i="4"/>
  <c r="J59" i="4" s="1"/>
  <c r="X21" i="4"/>
  <c r="W29" i="4"/>
  <c r="X24" i="4"/>
  <c r="W32" i="4"/>
  <c r="X26" i="4"/>
  <c r="W34" i="4"/>
  <c r="I62" i="4"/>
  <c r="I68" i="4"/>
  <c r="J68" i="4" s="1"/>
  <c r="I74" i="4"/>
  <c r="I80" i="4"/>
  <c r="X10" i="4"/>
  <c r="W20" i="4"/>
  <c r="M14" i="4"/>
  <c r="N14" i="4" s="1"/>
  <c r="R14" i="4"/>
  <c r="M15" i="4"/>
  <c r="R15" i="4"/>
  <c r="M16" i="4"/>
  <c r="R16" i="4"/>
  <c r="M17" i="4"/>
  <c r="M18" i="4"/>
  <c r="N18" i="4" s="1"/>
  <c r="M19" i="4"/>
  <c r="M20" i="4"/>
  <c r="M21" i="4"/>
  <c r="M22" i="4"/>
  <c r="N22" i="4" s="1"/>
  <c r="M23" i="4"/>
  <c r="M24" i="4"/>
  <c r="M25" i="4"/>
  <c r="M26" i="4"/>
  <c r="N26" i="4" s="1"/>
  <c r="M27" i="4"/>
  <c r="M28" i="4"/>
  <c r="M29" i="4"/>
  <c r="M30" i="4"/>
  <c r="N30" i="4" s="1"/>
  <c r="M31" i="4"/>
  <c r="M32" i="4"/>
  <c r="M33" i="4"/>
  <c r="M34" i="4"/>
  <c r="N34" i="4" s="1"/>
  <c r="M35" i="4"/>
  <c r="M36" i="4"/>
  <c r="I38" i="4"/>
  <c r="W39" i="4"/>
  <c r="W40" i="4"/>
  <c r="W41" i="4"/>
  <c r="W42" i="4"/>
  <c r="W43" i="4"/>
  <c r="W44" i="4"/>
  <c r="W45" i="4"/>
  <c r="W46" i="4"/>
  <c r="I61" i="4"/>
  <c r="J61" i="4" s="1"/>
  <c r="I63" i="4"/>
  <c r="I65" i="4"/>
  <c r="J65" i="4" s="1"/>
  <c r="I67" i="4"/>
  <c r="I69" i="4"/>
  <c r="J69" i="4" s="1"/>
  <c r="I71" i="4"/>
  <c r="I73" i="4"/>
  <c r="J73" i="4" s="1"/>
  <c r="I75" i="4"/>
  <c r="J75" i="4" s="1"/>
  <c r="I77" i="4"/>
  <c r="J77" i="4" s="1"/>
  <c r="I79" i="4"/>
  <c r="I81" i="4"/>
  <c r="J81" i="4" s="1"/>
  <c r="I83" i="4"/>
  <c r="I85" i="4"/>
  <c r="J85" i="4" s="1"/>
  <c r="I87" i="4"/>
  <c r="J87" i="4" s="1"/>
  <c r="I89" i="4"/>
  <c r="J89" i="4" s="1"/>
  <c r="I91" i="4"/>
  <c r="J91" i="4" s="1"/>
  <c r="I93" i="4"/>
  <c r="J93" i="4" s="1"/>
  <c r="I95" i="4"/>
  <c r="I97" i="4"/>
  <c r="J97" i="4" s="1"/>
  <c r="I99" i="4"/>
  <c r="J99" i="4" s="1"/>
  <c r="I101" i="4"/>
  <c r="J101" i="4" s="1"/>
  <c r="I103" i="4"/>
  <c r="I105" i="4"/>
  <c r="J105" i="4" s="1"/>
  <c r="I107" i="4"/>
  <c r="J107" i="4" s="1"/>
  <c r="I109" i="4"/>
  <c r="J109" i="4" s="1"/>
  <c r="I113" i="4"/>
  <c r="J113" i="4" s="1"/>
  <c r="I117" i="4"/>
  <c r="I121" i="4"/>
  <c r="J121" i="4" s="1"/>
  <c r="I125" i="4"/>
  <c r="J125" i="4" s="1"/>
  <c r="M128" i="4"/>
  <c r="I130" i="4"/>
  <c r="M132" i="4"/>
  <c r="I183" i="4"/>
  <c r="M149" i="4"/>
  <c r="M147" i="4"/>
  <c r="M182" i="4"/>
  <c r="M180" i="4"/>
  <c r="M170" i="4"/>
  <c r="M166" i="4"/>
  <c r="M162" i="4"/>
  <c r="M158" i="4"/>
  <c r="N158" i="4" s="1"/>
  <c r="M154" i="4"/>
  <c r="M148" i="4"/>
  <c r="N148" i="4" s="1"/>
  <c r="M178" i="4"/>
  <c r="M169" i="4"/>
  <c r="M165" i="4"/>
  <c r="M161" i="4"/>
  <c r="M157" i="4"/>
  <c r="M153" i="4"/>
  <c r="M150" i="4"/>
  <c r="N150" i="4" s="1"/>
  <c r="M183" i="4"/>
  <c r="M174" i="4"/>
  <c r="M163" i="4"/>
  <c r="N163" i="4" s="1"/>
  <c r="M190" i="4"/>
  <c r="M164" i="4"/>
  <c r="M156" i="4"/>
  <c r="N156" i="4" s="1"/>
  <c r="M152" i="4"/>
  <c r="X12" i="4"/>
  <c r="R13" i="4"/>
  <c r="W24" i="4"/>
  <c r="R114" i="4"/>
  <c r="Q122" i="4"/>
  <c r="M113" i="4"/>
  <c r="R118" i="4"/>
  <c r="M117" i="4"/>
  <c r="R122" i="4"/>
  <c r="M121" i="4"/>
  <c r="Q134" i="4"/>
  <c r="R126" i="4"/>
  <c r="M125" i="4"/>
  <c r="Q126" i="4"/>
  <c r="Q138" i="4"/>
  <c r="R130" i="4"/>
  <c r="Q129" i="4"/>
  <c r="Q130" i="4"/>
  <c r="Q142" i="4"/>
  <c r="R134" i="4"/>
  <c r="M160" i="4"/>
  <c r="X164" i="4"/>
  <c r="I172" i="4"/>
  <c r="W172" i="4"/>
  <c r="M173" i="4"/>
  <c r="M175" i="4"/>
  <c r="I182" i="4"/>
  <c r="Q110" i="4"/>
  <c r="R102" i="4"/>
  <c r="Q111" i="4"/>
  <c r="R103" i="4"/>
  <c r="Q112" i="4"/>
  <c r="R104" i="4"/>
  <c r="Q113" i="4"/>
  <c r="R105" i="4"/>
  <c r="Q114" i="4"/>
  <c r="R106" i="4"/>
  <c r="Q115" i="4"/>
  <c r="R107" i="4"/>
  <c r="Q116" i="4"/>
  <c r="R108" i="4"/>
  <c r="Q117" i="4"/>
  <c r="R109" i="4"/>
  <c r="R110" i="4"/>
  <c r="Q118" i="4"/>
  <c r="R111" i="4"/>
  <c r="Q119" i="4"/>
  <c r="R112" i="4"/>
  <c r="Q120" i="4"/>
  <c r="R113" i="4"/>
  <c r="Q121" i="4"/>
  <c r="M112" i="4"/>
  <c r="R117" i="4"/>
  <c r="Q125" i="4"/>
  <c r="M116" i="4"/>
  <c r="R121" i="4"/>
  <c r="M120" i="4"/>
  <c r="Q133" i="4"/>
  <c r="R125" i="4"/>
  <c r="M124" i="4"/>
  <c r="M126" i="4"/>
  <c r="Q127" i="4"/>
  <c r="M129" i="4"/>
  <c r="N129" i="4" s="1"/>
  <c r="Q131" i="4"/>
  <c r="Q132" i="4"/>
  <c r="Q144" i="4"/>
  <c r="R136" i="4"/>
  <c r="Q145" i="4"/>
  <c r="R137" i="4"/>
  <c r="Q146" i="4"/>
  <c r="R138" i="4"/>
  <c r="Q147" i="4"/>
  <c r="R139" i="4"/>
  <c r="Q148" i="4"/>
  <c r="R140" i="4"/>
  <c r="Q149" i="4"/>
  <c r="R141" i="4"/>
  <c r="Q150" i="4"/>
  <c r="R142" i="4"/>
  <c r="Q151" i="4"/>
  <c r="R143" i="4"/>
  <c r="Q154" i="4"/>
  <c r="R146" i="4"/>
  <c r="Q155" i="4"/>
  <c r="R147" i="4"/>
  <c r="M151" i="4"/>
  <c r="N151" i="4" s="1"/>
  <c r="Q152" i="4"/>
  <c r="M159" i="4"/>
  <c r="W170" i="4"/>
  <c r="M171" i="4"/>
  <c r="N171" i="4" s="1"/>
  <c r="M184" i="4"/>
  <c r="M185" i="4"/>
  <c r="M186" i="4"/>
  <c r="M187" i="4"/>
  <c r="R115" i="4"/>
  <c r="Q123" i="4"/>
  <c r="Q135" i="4"/>
  <c r="R127" i="4"/>
  <c r="Q137" i="4"/>
  <c r="R129" i="4"/>
  <c r="I127" i="4"/>
  <c r="Q128" i="4"/>
  <c r="Q140" i="4"/>
  <c r="R132" i="4"/>
  <c r="X165" i="4"/>
  <c r="W173" i="4"/>
  <c r="I177" i="4"/>
  <c r="I70" i="4"/>
  <c r="I149" i="4"/>
  <c r="I169" i="4"/>
  <c r="I165" i="4"/>
  <c r="I161" i="4"/>
  <c r="I157" i="4"/>
  <c r="I153" i="4"/>
  <c r="I148" i="4"/>
  <c r="I168" i="4"/>
  <c r="I164" i="4"/>
  <c r="I160" i="4"/>
  <c r="I156" i="4"/>
  <c r="J156" i="4" s="1"/>
  <c r="I152" i="4"/>
  <c r="I150" i="4"/>
  <c r="J150" i="4" s="1"/>
  <c r="I166" i="4"/>
  <c r="I158" i="4"/>
  <c r="I154" i="4"/>
  <c r="I167" i="4"/>
  <c r="I159" i="4"/>
  <c r="M6" i="4"/>
  <c r="R10" i="4"/>
  <c r="S152" i="4" s="1"/>
  <c r="I6" i="4"/>
  <c r="R7" i="4"/>
  <c r="R11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M111" i="4"/>
  <c r="R116" i="4"/>
  <c r="Q124" i="4"/>
  <c r="M115" i="4"/>
  <c r="N115" i="4" s="1"/>
  <c r="R120" i="4"/>
  <c r="M119" i="4"/>
  <c r="N119" i="4" s="1"/>
  <c r="R124" i="4"/>
  <c r="M123" i="4"/>
  <c r="Q136" i="4"/>
  <c r="R128" i="4"/>
  <c r="M131" i="4"/>
  <c r="N131" i="4" s="1"/>
  <c r="I151" i="4"/>
  <c r="Q157" i="4"/>
  <c r="I163" i="4"/>
  <c r="J163" i="4" s="1"/>
  <c r="M168" i="4"/>
  <c r="N168" i="4" s="1"/>
  <c r="X172" i="4"/>
  <c r="W180" i="4"/>
  <c r="W175" i="4"/>
  <c r="W161" i="4"/>
  <c r="X153" i="4"/>
  <c r="W165" i="4"/>
  <c r="X157" i="4"/>
  <c r="I181" i="4"/>
  <c r="M189" i="4"/>
  <c r="Q139" i="4"/>
  <c r="R131" i="4"/>
  <c r="Q141" i="4"/>
  <c r="R133" i="4"/>
  <c r="Q143" i="4"/>
  <c r="R135" i="4"/>
  <c r="W164" i="4"/>
  <c r="X156" i="4"/>
  <c r="W168" i="4"/>
  <c r="X160" i="4"/>
  <c r="W169" i="4"/>
  <c r="X161" i="4"/>
  <c r="X169" i="4"/>
  <c r="M176" i="4"/>
  <c r="N176" i="4" s="1"/>
  <c r="M179" i="4"/>
  <c r="M133" i="4"/>
  <c r="M134" i="4"/>
  <c r="M135" i="4"/>
  <c r="N135" i="4" s="1"/>
  <c r="M136" i="4"/>
  <c r="M137" i="4"/>
  <c r="M138" i="4"/>
  <c r="M139" i="4"/>
  <c r="N139" i="4" s="1"/>
  <c r="W150" i="4"/>
  <c r="M140" i="4"/>
  <c r="W151" i="4"/>
  <c r="M141" i="4"/>
  <c r="W152" i="4"/>
  <c r="M142" i="4"/>
  <c r="W153" i="4"/>
  <c r="M143" i="4"/>
  <c r="W154" i="4"/>
  <c r="M144" i="4"/>
  <c r="W155" i="4"/>
  <c r="X147" i="4"/>
  <c r="M145" i="4"/>
  <c r="W156" i="4"/>
  <c r="X148" i="4"/>
  <c r="M146" i="4"/>
  <c r="W157" i="4"/>
  <c r="X149" i="4"/>
  <c r="W159" i="4"/>
  <c r="X151" i="4"/>
  <c r="W162" i="4"/>
  <c r="X154" i="4"/>
  <c r="W166" i="4"/>
  <c r="X158" i="4"/>
  <c r="X162" i="4"/>
  <c r="X166" i="4"/>
  <c r="W174" i="4"/>
  <c r="X170" i="4"/>
  <c r="W178" i="4"/>
  <c r="I174" i="4"/>
  <c r="I175" i="4"/>
  <c r="M177" i="4"/>
  <c r="I186" i="4"/>
  <c r="M188" i="4"/>
  <c r="I190" i="4"/>
  <c r="I133" i="4"/>
  <c r="J133" i="4" s="1"/>
  <c r="I134" i="4"/>
  <c r="I135" i="4"/>
  <c r="I136" i="4"/>
  <c r="I137" i="4"/>
  <c r="J137" i="4" s="1"/>
  <c r="I138" i="4"/>
  <c r="I139" i="4"/>
  <c r="I140" i="4"/>
  <c r="I141" i="4"/>
  <c r="J141" i="4" s="1"/>
  <c r="I142" i="4"/>
  <c r="I143" i="4"/>
  <c r="I144" i="4"/>
  <c r="I145" i="4"/>
  <c r="J145" i="4" s="1"/>
  <c r="I146" i="4"/>
  <c r="I147" i="4"/>
  <c r="W163" i="4"/>
  <c r="X155" i="4"/>
  <c r="W167" i="4"/>
  <c r="X159" i="4"/>
  <c r="X163" i="4"/>
  <c r="X167" i="4"/>
  <c r="X171" i="4"/>
  <c r="I171" i="4"/>
  <c r="W171" i="4"/>
  <c r="M172" i="4"/>
  <c r="N172" i="4" s="1"/>
  <c r="I173" i="4"/>
  <c r="I178" i="4"/>
  <c r="I179" i="4"/>
  <c r="M181" i="4"/>
  <c r="I185" i="4"/>
  <c r="I189" i="4"/>
  <c r="I187" i="4"/>
  <c r="W158" i="4"/>
  <c r="X150" i="4"/>
  <c r="W160" i="4"/>
  <c r="X152" i="4"/>
  <c r="I176" i="4"/>
  <c r="I180" i="4"/>
  <c r="I184" i="4"/>
  <c r="I188" i="4"/>
  <c r="N146" i="4" l="1"/>
  <c r="N181" i="4"/>
  <c r="N111" i="4"/>
  <c r="N175" i="4"/>
  <c r="J147" i="4"/>
  <c r="J143" i="4"/>
  <c r="J139" i="4"/>
  <c r="J135" i="4"/>
  <c r="S168" i="4"/>
  <c r="N133" i="4"/>
  <c r="J167" i="4"/>
  <c r="N183" i="4"/>
  <c r="J130" i="4"/>
  <c r="J117" i="4"/>
  <c r="N44" i="4"/>
  <c r="N55" i="4"/>
  <c r="J184" i="4"/>
  <c r="J176" i="4"/>
  <c r="N179" i="4"/>
  <c r="J154" i="4"/>
  <c r="J63" i="4"/>
  <c r="N16" i="4"/>
  <c r="J32" i="4"/>
  <c r="J24" i="4"/>
  <c r="N38" i="4"/>
  <c r="N96" i="4"/>
  <c r="N108" i="4"/>
  <c r="S160" i="4"/>
  <c r="J38" i="4"/>
  <c r="J8" i="4"/>
  <c r="J129" i="4"/>
  <c r="S156" i="4"/>
  <c r="Y185" i="4"/>
  <c r="J178" i="4"/>
  <c r="J7" i="4"/>
  <c r="J157" i="4"/>
  <c r="J149" i="4"/>
  <c r="J34" i="4"/>
  <c r="J26" i="4"/>
  <c r="J18" i="4"/>
  <c r="S164" i="4"/>
  <c r="J187" i="4"/>
  <c r="J179" i="4"/>
  <c r="Y163" i="4"/>
  <c r="S120" i="4"/>
  <c r="S12" i="4"/>
  <c r="J127" i="4"/>
  <c r="N132" i="4"/>
  <c r="J83" i="4"/>
  <c r="N33" i="4"/>
  <c r="N29" i="4"/>
  <c r="N25" i="4"/>
  <c r="N21" i="4"/>
  <c r="N17" i="4"/>
  <c r="N15" i="4"/>
  <c r="J36" i="4"/>
  <c r="J28" i="4"/>
  <c r="J20" i="4"/>
  <c r="N52" i="4"/>
  <c r="N77" i="4"/>
  <c r="N110" i="4"/>
  <c r="N63" i="4"/>
  <c r="N67" i="4"/>
  <c r="N83" i="4"/>
  <c r="N87" i="4"/>
  <c r="N91" i="4"/>
  <c r="N95" i="4"/>
  <c r="N101" i="4"/>
  <c r="N107" i="4"/>
  <c r="Y177" i="4"/>
  <c r="J171" i="4"/>
  <c r="N188" i="4"/>
  <c r="J174" i="4"/>
  <c r="Y120" i="4"/>
  <c r="N144" i="4"/>
  <c r="N142" i="4"/>
  <c r="N140" i="4"/>
  <c r="N137" i="4"/>
  <c r="J151" i="4"/>
  <c r="N123" i="4"/>
  <c r="J70" i="4"/>
  <c r="N185" i="4"/>
  <c r="N159" i="4"/>
  <c r="N125" i="4"/>
  <c r="N164" i="4"/>
  <c r="N161" i="4"/>
  <c r="N166" i="4"/>
  <c r="N147" i="4"/>
  <c r="N36" i="4"/>
  <c r="N32" i="4"/>
  <c r="N28" i="4"/>
  <c r="N24" i="4"/>
  <c r="N20" i="4"/>
  <c r="J57" i="4"/>
  <c r="J53" i="4"/>
  <c r="J49" i="4"/>
  <c r="J45" i="4"/>
  <c r="J41" i="4"/>
  <c r="J131" i="4"/>
  <c r="J119" i="4"/>
  <c r="Y132" i="4"/>
  <c r="J164" i="4"/>
  <c r="Y150" i="4"/>
  <c r="J185" i="4"/>
  <c r="J173" i="4"/>
  <c r="J181" i="4"/>
  <c r="N116" i="4"/>
  <c r="N128" i="4"/>
  <c r="J103" i="4"/>
  <c r="J95" i="4"/>
  <c r="N35" i="4"/>
  <c r="N31" i="4"/>
  <c r="N27" i="4"/>
  <c r="N23" i="4"/>
  <c r="N19" i="4"/>
  <c r="J10" i="4"/>
  <c r="J64" i="4"/>
  <c r="N49" i="4"/>
  <c r="N45" i="4"/>
  <c r="N58" i="4"/>
  <c r="N71" i="4"/>
  <c r="N61" i="4"/>
  <c r="N75" i="4"/>
  <c r="N81" i="4"/>
  <c r="N104" i="4"/>
  <c r="N118" i="4"/>
  <c r="Y179" i="4"/>
  <c r="Y70" i="4"/>
  <c r="S35" i="4"/>
  <c r="S33" i="4"/>
  <c r="S31" i="4"/>
  <c r="S29" i="4"/>
  <c r="S27" i="4"/>
  <c r="S25" i="4"/>
  <c r="S23" i="4"/>
  <c r="S21" i="4"/>
  <c r="S15" i="4"/>
  <c r="Y34" i="4"/>
  <c r="J132" i="4"/>
  <c r="Y92" i="4"/>
  <c r="Y84" i="4"/>
  <c r="Y76" i="4"/>
  <c r="J66" i="4"/>
  <c r="Y35" i="4"/>
  <c r="Y56" i="4"/>
  <c r="Y45" i="4"/>
  <c r="Y124" i="4"/>
  <c r="J118" i="4"/>
  <c r="Y114" i="4"/>
  <c r="Y110" i="4"/>
  <c r="Y106" i="4"/>
  <c r="Y102" i="4"/>
  <c r="Y98" i="4"/>
  <c r="Y94" i="4"/>
  <c r="Y86" i="4"/>
  <c r="J78" i="4"/>
  <c r="Y32" i="4"/>
  <c r="Y16" i="4"/>
  <c r="Y58" i="4"/>
  <c r="Y51" i="4"/>
  <c r="Y7" i="4"/>
  <c r="Y39" i="4"/>
  <c r="J29" i="4"/>
  <c r="J21" i="4"/>
  <c r="Y149" i="4"/>
  <c r="Y153" i="4"/>
  <c r="Y172" i="4"/>
  <c r="S11" i="4"/>
  <c r="T12" i="4" s="1"/>
  <c r="Y165" i="4"/>
  <c r="Y146" i="4"/>
  <c r="S141" i="4"/>
  <c r="S109" i="4"/>
  <c r="S107" i="4"/>
  <c r="S105" i="4"/>
  <c r="S103" i="4"/>
  <c r="Y54" i="4"/>
  <c r="S167" i="4"/>
  <c r="S163" i="4"/>
  <c r="S159" i="4"/>
  <c r="S155" i="4"/>
  <c r="S151" i="4"/>
  <c r="Y182" i="4"/>
  <c r="Y159" i="4"/>
  <c r="S150" i="4"/>
  <c r="J144" i="4"/>
  <c r="J140" i="4"/>
  <c r="J136" i="4"/>
  <c r="J190" i="4"/>
  <c r="N177" i="4"/>
  <c r="Y162" i="4"/>
  <c r="N145" i="4"/>
  <c r="N136" i="4"/>
  <c r="Y183" i="4"/>
  <c r="Y175" i="4"/>
  <c r="Y160" i="4"/>
  <c r="Z160" i="4" s="1"/>
  <c r="S135" i="4"/>
  <c r="S131" i="4"/>
  <c r="Y174" i="4"/>
  <c r="S7" i="4"/>
  <c r="S10" i="4"/>
  <c r="J152" i="4"/>
  <c r="J168" i="4"/>
  <c r="J161" i="4"/>
  <c r="J177" i="4"/>
  <c r="S148" i="4"/>
  <c r="S127" i="4"/>
  <c r="N187" i="4"/>
  <c r="Y184" i="4"/>
  <c r="S149" i="4"/>
  <c r="T149" i="4" s="1"/>
  <c r="Y142" i="4"/>
  <c r="Y140" i="4"/>
  <c r="S142" i="4"/>
  <c r="Y136" i="4"/>
  <c r="S138" i="4"/>
  <c r="S113" i="4"/>
  <c r="S111" i="4"/>
  <c r="J182" i="4"/>
  <c r="J172" i="4"/>
  <c r="S134" i="4"/>
  <c r="S130" i="4"/>
  <c r="S126" i="4"/>
  <c r="N117" i="4"/>
  <c r="S114" i="4"/>
  <c r="T114" i="4" s="1"/>
  <c r="Y12" i="4"/>
  <c r="N190" i="4"/>
  <c r="N165" i="4"/>
  <c r="N154" i="4"/>
  <c r="N170" i="4"/>
  <c r="N149" i="4"/>
  <c r="Y121" i="4"/>
  <c r="Z121" i="4" s="1"/>
  <c r="Y113" i="4"/>
  <c r="Y107" i="4"/>
  <c r="Y103" i="4"/>
  <c r="Y99" i="4"/>
  <c r="Z99" i="4" s="1"/>
  <c r="Y95" i="4"/>
  <c r="Z95" i="4" s="1"/>
  <c r="Y91" i="4"/>
  <c r="Y87" i="4"/>
  <c r="Y83" i="4"/>
  <c r="Y79" i="4"/>
  <c r="Y75" i="4"/>
  <c r="Y71" i="4"/>
  <c r="Y67" i="4"/>
  <c r="Y63" i="4"/>
  <c r="Y59" i="4"/>
  <c r="Y10" i="4"/>
  <c r="Y64" i="4"/>
  <c r="Y31" i="4"/>
  <c r="Y24" i="4"/>
  <c r="Y49" i="4"/>
  <c r="J58" i="4"/>
  <c r="J54" i="4"/>
  <c r="J50" i="4"/>
  <c r="J46" i="4"/>
  <c r="J42" i="4"/>
  <c r="J155" i="4"/>
  <c r="J162" i="4"/>
  <c r="Y90" i="4"/>
  <c r="Y82" i="4"/>
  <c r="Y74" i="4"/>
  <c r="Y62" i="4"/>
  <c r="Y33" i="4"/>
  <c r="Z33" i="4" s="1"/>
  <c r="Y23" i="4"/>
  <c r="Y18" i="4"/>
  <c r="Y50" i="4"/>
  <c r="N130" i="4"/>
  <c r="J124" i="4"/>
  <c r="S123" i="4"/>
  <c r="Y116" i="4"/>
  <c r="J114" i="4"/>
  <c r="J110" i="4"/>
  <c r="J106" i="4"/>
  <c r="J102" i="4"/>
  <c r="J98" i="4"/>
  <c r="J94" i="4"/>
  <c r="J86" i="4"/>
  <c r="J76" i="4"/>
  <c r="Y60" i="4"/>
  <c r="Y29" i="4"/>
  <c r="Y25" i="4"/>
  <c r="Y20" i="4"/>
  <c r="S9" i="4"/>
  <c r="Y55" i="4"/>
  <c r="Y44" i="4"/>
  <c r="J12" i="4"/>
  <c r="Y11" i="4"/>
  <c r="Z11" i="4" s="1"/>
  <c r="Y9" i="4"/>
  <c r="N11" i="4"/>
  <c r="N50" i="4"/>
  <c r="N7" i="4"/>
  <c r="N97" i="4"/>
  <c r="N109" i="4"/>
  <c r="N62" i="4"/>
  <c r="N66" i="4"/>
  <c r="N70" i="4"/>
  <c r="N76" i="4"/>
  <c r="N82" i="4"/>
  <c r="N86" i="4"/>
  <c r="N90" i="4"/>
  <c r="N94" i="4"/>
  <c r="N100" i="4"/>
  <c r="N106" i="4"/>
  <c r="N122" i="4"/>
  <c r="Y190" i="4"/>
  <c r="Y189" i="4"/>
  <c r="Y188" i="4"/>
  <c r="Y187" i="4"/>
  <c r="Y123" i="4"/>
  <c r="Y119" i="4"/>
  <c r="Y115" i="4"/>
  <c r="Z115" i="4" s="1"/>
  <c r="Y111" i="4"/>
  <c r="Z111" i="4" s="1"/>
  <c r="Y126" i="4"/>
  <c r="Y6" i="4"/>
  <c r="J16" i="4"/>
  <c r="J35" i="4"/>
  <c r="J27" i="4"/>
  <c r="J19" i="4"/>
  <c r="T168" i="4"/>
  <c r="T152" i="4"/>
  <c r="Y166" i="4"/>
  <c r="Z166" i="4" s="1"/>
  <c r="S115" i="4"/>
  <c r="Y139" i="4"/>
  <c r="Y135" i="4"/>
  <c r="S137" i="4"/>
  <c r="S125" i="4"/>
  <c r="Y131" i="4"/>
  <c r="Z132" i="4" s="1"/>
  <c r="S122" i="4"/>
  <c r="S19" i="4"/>
  <c r="Y173" i="4"/>
  <c r="S166" i="4"/>
  <c r="S162" i="4"/>
  <c r="S158" i="4"/>
  <c r="S154" i="4"/>
  <c r="Y152" i="4"/>
  <c r="Y171" i="4"/>
  <c r="Y176" i="4"/>
  <c r="Z176" i="4" s="1"/>
  <c r="Y170" i="4"/>
  <c r="Y158" i="4"/>
  <c r="Y151" i="4"/>
  <c r="Z151" i="4" s="1"/>
  <c r="Y147" i="4"/>
  <c r="Z147" i="4" s="1"/>
  <c r="N143" i="4"/>
  <c r="N141" i="4"/>
  <c r="Y169" i="4"/>
  <c r="Y157" i="4"/>
  <c r="Y127" i="4"/>
  <c r="S124" i="4"/>
  <c r="J158" i="4"/>
  <c r="J148" i="4"/>
  <c r="J165" i="4"/>
  <c r="Y168" i="4"/>
  <c r="Y129" i="4"/>
  <c r="Y186" i="4"/>
  <c r="Z186" i="4" s="1"/>
  <c r="N184" i="4"/>
  <c r="Y145" i="4"/>
  <c r="Y143" i="4"/>
  <c r="Z143" i="4" s="1"/>
  <c r="S145" i="4"/>
  <c r="S143" i="4"/>
  <c r="Y137" i="4"/>
  <c r="Z137" i="4" s="1"/>
  <c r="S139" i="4"/>
  <c r="T139" i="4" s="1"/>
  <c r="Y133" i="4"/>
  <c r="Z133" i="4" s="1"/>
  <c r="N126" i="4"/>
  <c r="N120" i="4"/>
  <c r="S117" i="4"/>
  <c r="S108" i="4"/>
  <c r="T108" i="4" s="1"/>
  <c r="S106" i="4"/>
  <c r="T106" i="4" s="1"/>
  <c r="S104" i="4"/>
  <c r="T104" i="4" s="1"/>
  <c r="S102" i="4"/>
  <c r="Y164" i="4"/>
  <c r="S118" i="4"/>
  <c r="N152" i="4"/>
  <c r="N153" i="4"/>
  <c r="N169" i="4"/>
  <c r="N180" i="4"/>
  <c r="J79" i="4"/>
  <c r="J71" i="4"/>
  <c r="J67" i="4"/>
  <c r="S34" i="4"/>
  <c r="T34" i="4" s="1"/>
  <c r="S32" i="4"/>
  <c r="T32" i="4" s="1"/>
  <c r="S30" i="4"/>
  <c r="S28" i="4"/>
  <c r="T28" i="4" s="1"/>
  <c r="S26" i="4"/>
  <c r="T26" i="4" s="1"/>
  <c r="S24" i="4"/>
  <c r="T24" i="4" s="1"/>
  <c r="S22" i="4"/>
  <c r="S20" i="4"/>
  <c r="T20" i="4" s="1"/>
  <c r="S18" i="4"/>
  <c r="S16" i="4"/>
  <c r="T16" i="4" s="1"/>
  <c r="S14" i="4"/>
  <c r="J80" i="4"/>
  <c r="J62" i="4"/>
  <c r="Y46" i="4"/>
  <c r="Z46" i="4" s="1"/>
  <c r="N13" i="4"/>
  <c r="Y14" i="4"/>
  <c r="J11" i="4"/>
  <c r="S8" i="4"/>
  <c r="T8" i="4" s="1"/>
  <c r="J126" i="4"/>
  <c r="J170" i="4"/>
  <c r="J90" i="4"/>
  <c r="J82" i="4"/>
  <c r="Y72" i="4"/>
  <c r="Z72" i="4" s="1"/>
  <c r="J60" i="4"/>
  <c r="Y30" i="4"/>
  <c r="Z30" i="4" s="1"/>
  <c r="N10" i="4"/>
  <c r="Y48" i="4"/>
  <c r="J128" i="4"/>
  <c r="Y122" i="4"/>
  <c r="Z122" i="4" s="1"/>
  <c r="J120" i="4"/>
  <c r="S119" i="4"/>
  <c r="Y112" i="4"/>
  <c r="Y108" i="4"/>
  <c r="Y104" i="4"/>
  <c r="Z104" i="4" s="1"/>
  <c r="Y100" i="4"/>
  <c r="Z100" i="4" s="1"/>
  <c r="Y96" i="4"/>
  <c r="J92" i="4"/>
  <c r="J84" i="4"/>
  <c r="J72" i="4"/>
  <c r="Y53" i="4"/>
  <c r="Y42" i="4"/>
  <c r="N39" i="4"/>
  <c r="N40" i="4"/>
  <c r="N53" i="4"/>
  <c r="N37" i="4"/>
  <c r="N72" i="4"/>
  <c r="N78" i="4"/>
  <c r="N155" i="4"/>
  <c r="Y8" i="4"/>
  <c r="Z8" i="4" s="1"/>
  <c r="S189" i="4"/>
  <c r="S185" i="4"/>
  <c r="S181" i="4"/>
  <c r="S177" i="4"/>
  <c r="S173" i="4"/>
  <c r="S172" i="4"/>
  <c r="S171" i="4"/>
  <c r="S170" i="4"/>
  <c r="S188" i="4"/>
  <c r="S182" i="4"/>
  <c r="S180" i="4"/>
  <c r="S187" i="4"/>
  <c r="S179" i="4"/>
  <c r="S178" i="4"/>
  <c r="S176" i="4"/>
  <c r="S183" i="4"/>
  <c r="S175" i="4"/>
  <c r="S174" i="4"/>
  <c r="S190" i="4"/>
  <c r="S101" i="4"/>
  <c r="T101" i="4" s="1"/>
  <c r="S100" i="4"/>
  <c r="S99" i="4"/>
  <c r="S98" i="4"/>
  <c r="S97" i="4"/>
  <c r="T97" i="4" s="1"/>
  <c r="S96" i="4"/>
  <c r="S95" i="4"/>
  <c r="S93" i="4"/>
  <c r="S92" i="4"/>
  <c r="T92" i="4" s="1"/>
  <c r="S91" i="4"/>
  <c r="S90" i="4"/>
  <c r="S89" i="4"/>
  <c r="S88" i="4"/>
  <c r="T88" i="4" s="1"/>
  <c r="S87" i="4"/>
  <c r="S86" i="4"/>
  <c r="S85" i="4"/>
  <c r="S84" i="4"/>
  <c r="T84" i="4" s="1"/>
  <c r="S83" i="4"/>
  <c r="S82" i="4"/>
  <c r="S81" i="4"/>
  <c r="S80" i="4"/>
  <c r="T80" i="4" s="1"/>
  <c r="S79" i="4"/>
  <c r="S78" i="4"/>
  <c r="S76" i="4"/>
  <c r="S73" i="4"/>
  <c r="S70" i="4"/>
  <c r="S69" i="4"/>
  <c r="S68" i="4"/>
  <c r="S67" i="4"/>
  <c r="T67" i="4" s="1"/>
  <c r="S66" i="4"/>
  <c r="S65" i="4"/>
  <c r="S64" i="4"/>
  <c r="S63" i="4"/>
  <c r="T63" i="4" s="1"/>
  <c r="S62" i="4"/>
  <c r="S186" i="4"/>
  <c r="T186" i="4" s="1"/>
  <c r="S184" i="4"/>
  <c r="S6" i="4"/>
  <c r="S94" i="4"/>
  <c r="S77" i="4"/>
  <c r="S75" i="4"/>
  <c r="S74" i="4"/>
  <c r="T74" i="4" s="1"/>
  <c r="S72" i="4"/>
  <c r="S71" i="4"/>
  <c r="S61" i="4"/>
  <c r="S60" i="4"/>
  <c r="T60" i="4" s="1"/>
  <c r="S59" i="4"/>
  <c r="S36" i="4"/>
  <c r="T36" i="4" s="1"/>
  <c r="S52" i="4"/>
  <c r="S48" i="4"/>
  <c r="S45" i="4"/>
  <c r="S37" i="4"/>
  <c r="T37" i="4" s="1"/>
  <c r="S38" i="4"/>
  <c r="S58" i="4"/>
  <c r="T58" i="4" s="1"/>
  <c r="S55" i="4"/>
  <c r="S54" i="4"/>
  <c r="S53" i="4"/>
  <c r="T53" i="4" s="1"/>
  <c r="S51" i="4"/>
  <c r="S57" i="4"/>
  <c r="S56" i="4"/>
  <c r="S50" i="4"/>
  <c r="S49" i="4"/>
  <c r="T49" i="4" s="1"/>
  <c r="S47" i="4"/>
  <c r="S46" i="4"/>
  <c r="S43" i="4"/>
  <c r="S41" i="4"/>
  <c r="S39" i="4"/>
  <c r="S44" i="4"/>
  <c r="S40" i="4"/>
  <c r="S42" i="4"/>
  <c r="T42" i="4" s="1"/>
  <c r="Y43" i="4"/>
  <c r="J33" i="4"/>
  <c r="J25" i="4"/>
  <c r="Y154" i="4"/>
  <c r="Z154" i="4" s="1"/>
  <c r="S147" i="4"/>
  <c r="S144" i="4"/>
  <c r="S13" i="4"/>
  <c r="T13" i="4" s="1"/>
  <c r="S17" i="4"/>
  <c r="Y181" i="4"/>
  <c r="J188" i="4"/>
  <c r="J180" i="4"/>
  <c r="S169" i="4"/>
  <c r="T169" i="4" s="1"/>
  <c r="S165" i="4"/>
  <c r="T165" i="4" s="1"/>
  <c r="S161" i="4"/>
  <c r="S157" i="4"/>
  <c r="S153" i="4"/>
  <c r="T153" i="4" s="1"/>
  <c r="J189" i="4"/>
  <c r="Y180" i="4"/>
  <c r="Y167" i="4"/>
  <c r="Y155" i="4"/>
  <c r="Z155" i="4" s="1"/>
  <c r="J146" i="4"/>
  <c r="J142" i="4"/>
  <c r="J138" i="4"/>
  <c r="J134" i="4"/>
  <c r="J186" i="4"/>
  <c r="J175" i="4"/>
  <c r="Y148" i="4"/>
  <c r="N138" i="4"/>
  <c r="N134" i="4"/>
  <c r="Y178" i="4"/>
  <c r="Z178" i="4" s="1"/>
  <c r="Y161" i="4"/>
  <c r="Y156" i="4"/>
  <c r="Z156" i="4" s="1"/>
  <c r="S133" i="4"/>
  <c r="N189" i="4"/>
  <c r="S128" i="4"/>
  <c r="T128" i="4" s="1"/>
  <c r="S116" i="4"/>
  <c r="T116" i="4" s="1"/>
  <c r="J159" i="4"/>
  <c r="J166" i="4"/>
  <c r="J160" i="4"/>
  <c r="J153" i="4"/>
  <c r="J169" i="4"/>
  <c r="S132" i="4"/>
  <c r="T132" i="4" s="1"/>
  <c r="S129" i="4"/>
  <c r="N186" i="4"/>
  <c r="Y144" i="4"/>
  <c r="S146" i="4"/>
  <c r="Y141" i="4"/>
  <c r="Y138" i="4"/>
  <c r="Z138" i="4" s="1"/>
  <c r="S140" i="4"/>
  <c r="T140" i="4" s="1"/>
  <c r="Y134" i="4"/>
  <c r="S136" i="4"/>
  <c r="N124" i="4"/>
  <c r="S121" i="4"/>
  <c r="T121" i="4" s="1"/>
  <c r="N112" i="4"/>
  <c r="S112" i="4"/>
  <c r="S110" i="4"/>
  <c r="N173" i="4"/>
  <c r="N160" i="4"/>
  <c r="N121" i="4"/>
  <c r="N113" i="4"/>
  <c r="N174" i="4"/>
  <c r="N157" i="4"/>
  <c r="N178" i="4"/>
  <c r="N162" i="4"/>
  <c r="N182" i="4"/>
  <c r="J183" i="4"/>
  <c r="Y125" i="4"/>
  <c r="Y117" i="4"/>
  <c r="Y109" i="4"/>
  <c r="Y105" i="4"/>
  <c r="Y101" i="4"/>
  <c r="Y97" i="4"/>
  <c r="Y93" i="4"/>
  <c r="Y89" i="4"/>
  <c r="Y85" i="4"/>
  <c r="Z85" i="4" s="1"/>
  <c r="Y81" i="4"/>
  <c r="Y77" i="4"/>
  <c r="Z77" i="4" s="1"/>
  <c r="Y73" i="4"/>
  <c r="Y69" i="4"/>
  <c r="Y65" i="4"/>
  <c r="Z65" i="4" s="1"/>
  <c r="Y61" i="4"/>
  <c r="Z61" i="4" s="1"/>
  <c r="J74" i="4"/>
  <c r="Y37" i="4"/>
  <c r="Y26" i="4"/>
  <c r="Z26" i="4" s="1"/>
  <c r="Y21" i="4"/>
  <c r="Y130" i="4"/>
  <c r="J56" i="4"/>
  <c r="J52" i="4"/>
  <c r="J48" i="4"/>
  <c r="J44" i="4"/>
  <c r="J40" i="4"/>
  <c r="Y15" i="4"/>
  <c r="Y13" i="4"/>
  <c r="J88" i="4"/>
  <c r="Y78" i="4"/>
  <c r="Y68" i="4"/>
  <c r="Z68" i="4" s="1"/>
  <c r="Y38" i="4"/>
  <c r="Y28" i="4"/>
  <c r="Y19" i="4"/>
  <c r="Y57" i="4"/>
  <c r="Z57" i="4" s="1"/>
  <c r="Y47" i="4"/>
  <c r="Z47" i="4" s="1"/>
  <c r="N127" i="4"/>
  <c r="J122" i="4"/>
  <c r="Y118" i="4"/>
  <c r="Z118" i="4" s="1"/>
  <c r="J116" i="4"/>
  <c r="J112" i="4"/>
  <c r="J108" i="4"/>
  <c r="J104" i="4"/>
  <c r="J100" i="4"/>
  <c r="J96" i="4"/>
  <c r="Y88" i="4"/>
  <c r="Z88" i="4" s="1"/>
  <c r="Y80" i="4"/>
  <c r="Z80" i="4" s="1"/>
  <c r="Y66" i="4"/>
  <c r="Y36" i="4"/>
  <c r="Y27" i="4"/>
  <c r="Y22" i="4"/>
  <c r="Y17" i="4"/>
  <c r="Z17" i="4" s="1"/>
  <c r="Y128" i="4"/>
  <c r="Y52" i="4"/>
  <c r="Y40" i="4"/>
  <c r="Z40" i="4" s="1"/>
  <c r="J30" i="4"/>
  <c r="J22" i="4"/>
  <c r="J14" i="4"/>
  <c r="N47" i="4"/>
  <c r="N42" i="4"/>
  <c r="N56" i="4"/>
  <c r="N60" i="4"/>
  <c r="N105" i="4"/>
  <c r="N8" i="4"/>
  <c r="N64" i="4"/>
  <c r="N68" i="4"/>
  <c r="N73" i="4"/>
  <c r="N79" i="4"/>
  <c r="N84" i="4"/>
  <c r="N88" i="4"/>
  <c r="N92" i="4"/>
  <c r="N98" i="4"/>
  <c r="N102" i="4"/>
  <c r="N114" i="4"/>
  <c r="N167" i="4"/>
  <c r="Y41" i="4"/>
  <c r="J31" i="4"/>
  <c r="J23" i="4"/>
  <c r="J37" i="4"/>
  <c r="T156" i="4" l="1"/>
  <c r="T144" i="4"/>
  <c r="T119" i="4"/>
  <c r="Z164" i="4"/>
  <c r="Z128" i="4"/>
  <c r="Z13" i="4"/>
  <c r="Z21" i="4"/>
  <c r="Z93" i="4"/>
  <c r="Z184" i="4"/>
  <c r="Z163" i="4"/>
  <c r="Z169" i="4"/>
  <c r="Z15" i="4"/>
  <c r="Z97" i="4"/>
  <c r="Z117" i="4"/>
  <c r="T110" i="4"/>
  <c r="T22" i="4"/>
  <c r="T30" i="4"/>
  <c r="Z171" i="4"/>
  <c r="Z190" i="4"/>
  <c r="Z25" i="4"/>
  <c r="T160" i="4"/>
  <c r="Z52" i="4"/>
  <c r="T112" i="4"/>
  <c r="T136" i="4"/>
  <c r="Z148" i="4"/>
  <c r="Z167" i="4"/>
  <c r="T157" i="4"/>
  <c r="T39" i="4"/>
  <c r="T94" i="4"/>
  <c r="Z36" i="4"/>
  <c r="Z134" i="4"/>
  <c r="T146" i="4"/>
  <c r="T161" i="4"/>
  <c r="Z177" i="4"/>
  <c r="Z108" i="4"/>
  <c r="T143" i="4"/>
  <c r="Z60" i="4"/>
  <c r="Z19" i="4"/>
  <c r="Z101" i="4"/>
  <c r="Z125" i="4"/>
  <c r="Z141" i="4"/>
  <c r="Z161" i="4"/>
  <c r="Z43" i="4"/>
  <c r="Z73" i="4"/>
  <c r="Z173" i="4"/>
  <c r="Z188" i="4"/>
  <c r="Z87" i="4"/>
  <c r="Z130" i="4"/>
  <c r="Z180" i="4"/>
  <c r="Z38" i="4"/>
  <c r="Z109" i="4"/>
  <c r="Z144" i="4"/>
  <c r="Z112" i="4"/>
  <c r="Z50" i="4"/>
  <c r="Z59" i="4"/>
  <c r="Z107" i="4"/>
  <c r="Z35" i="4"/>
  <c r="T47" i="4"/>
  <c r="T57" i="4"/>
  <c r="T55" i="4"/>
  <c r="T72" i="4"/>
  <c r="T66" i="4"/>
  <c r="T70" i="4"/>
  <c r="T79" i="4"/>
  <c r="T83" i="4"/>
  <c r="T87" i="4"/>
  <c r="T91" i="4"/>
  <c r="T96" i="4"/>
  <c r="T100" i="4"/>
  <c r="T175" i="4"/>
  <c r="T179" i="4"/>
  <c r="T173" i="4"/>
  <c r="Z27" i="4"/>
  <c r="T41" i="4"/>
  <c r="T51" i="4"/>
  <c r="T183" i="4"/>
  <c r="Z41" i="4"/>
  <c r="Z66" i="4"/>
  <c r="T38" i="4"/>
  <c r="T142" i="4"/>
  <c r="Z22" i="4"/>
  <c r="T40" i="4"/>
  <c r="T184" i="4"/>
  <c r="T190" i="4"/>
  <c r="T176" i="4"/>
  <c r="T180" i="4"/>
  <c r="T124" i="4"/>
  <c r="Z55" i="4"/>
  <c r="Z64" i="4"/>
  <c r="Z78" i="4"/>
  <c r="T17" i="4"/>
  <c r="T46" i="4"/>
  <c r="T71" i="4"/>
  <c r="T174" i="4"/>
  <c r="Z96" i="4"/>
  <c r="Z127" i="4"/>
  <c r="T115" i="4"/>
  <c r="Z71" i="4"/>
  <c r="Z103" i="4"/>
  <c r="Z105" i="4"/>
  <c r="T151" i="4"/>
  <c r="Z37" i="4"/>
  <c r="Z69" i="4"/>
  <c r="T129" i="4"/>
  <c r="T44" i="4"/>
  <c r="T56" i="4"/>
  <c r="T54" i="4"/>
  <c r="T77" i="4"/>
  <c r="T65" i="4"/>
  <c r="T69" i="4"/>
  <c r="T78" i="4"/>
  <c r="T82" i="4"/>
  <c r="T86" i="4"/>
  <c r="T90" i="4"/>
  <c r="T95" i="4"/>
  <c r="T99" i="4"/>
  <c r="T178" i="4"/>
  <c r="T182" i="4"/>
  <c r="T172" i="4"/>
  <c r="T185" i="4"/>
  <c r="Z53" i="4"/>
  <c r="Z14" i="4"/>
  <c r="T118" i="4"/>
  <c r="Z170" i="4"/>
  <c r="T154" i="4"/>
  <c r="T125" i="4"/>
  <c r="T9" i="4"/>
  <c r="Z90" i="4"/>
  <c r="Z49" i="4"/>
  <c r="Z10" i="4"/>
  <c r="T126" i="4"/>
  <c r="Z136" i="4"/>
  <c r="T148" i="4"/>
  <c r="Z174" i="4"/>
  <c r="Z175" i="4"/>
  <c r="Z162" i="4"/>
  <c r="Z182" i="4"/>
  <c r="T163" i="4"/>
  <c r="T105" i="4"/>
  <c r="Z146" i="4"/>
  <c r="Z153" i="4"/>
  <c r="Z185" i="4"/>
  <c r="Z7" i="4"/>
  <c r="Z32" i="4"/>
  <c r="Z98" i="4"/>
  <c r="Z114" i="4"/>
  <c r="Z56" i="4"/>
  <c r="Z84" i="4"/>
  <c r="T15" i="4"/>
  <c r="T27" i="4"/>
  <c r="T35" i="4"/>
  <c r="Z28" i="4"/>
  <c r="Z89" i="4"/>
  <c r="T45" i="4"/>
  <c r="T59" i="4"/>
  <c r="T62" i="4"/>
  <c r="T188" i="4"/>
  <c r="T189" i="4"/>
  <c r="Z48" i="4"/>
  <c r="T14" i="4"/>
  <c r="T145" i="4"/>
  <c r="Z157" i="4"/>
  <c r="T158" i="4"/>
  <c r="T19" i="4"/>
  <c r="T137" i="4"/>
  <c r="Z119" i="4"/>
  <c r="Z189" i="4"/>
  <c r="Z20" i="4"/>
  <c r="Z116" i="4"/>
  <c r="Z62" i="4"/>
  <c r="Z24" i="4"/>
  <c r="Z75" i="4"/>
  <c r="Z91" i="4"/>
  <c r="Z12" i="4"/>
  <c r="T130" i="4"/>
  <c r="T111" i="4"/>
  <c r="T131" i="4"/>
  <c r="Z183" i="4"/>
  <c r="T167" i="4"/>
  <c r="T107" i="4"/>
  <c r="Z165" i="4"/>
  <c r="Z149" i="4"/>
  <c r="Z51" i="4"/>
  <c r="Z102" i="4"/>
  <c r="Z92" i="4"/>
  <c r="T21" i="4"/>
  <c r="T29" i="4"/>
  <c r="Z70" i="4"/>
  <c r="T48" i="4"/>
  <c r="T73" i="4"/>
  <c r="T187" i="4"/>
  <c r="T170" i="4"/>
  <c r="T177" i="4"/>
  <c r="T102" i="4"/>
  <c r="T117" i="4"/>
  <c r="Z129" i="4"/>
  <c r="T162" i="4"/>
  <c r="T122" i="4"/>
  <c r="Z135" i="4"/>
  <c r="Z126" i="4"/>
  <c r="Z123" i="4"/>
  <c r="Z44" i="4"/>
  <c r="T123" i="4"/>
  <c r="Z18" i="4"/>
  <c r="Z74" i="4"/>
  <c r="Z31" i="4"/>
  <c r="Z63" i="4"/>
  <c r="Z79" i="4"/>
  <c r="Z113" i="4"/>
  <c r="T134" i="4"/>
  <c r="T113" i="4"/>
  <c r="Z140" i="4"/>
  <c r="T10" i="4"/>
  <c r="T135" i="4"/>
  <c r="T150" i="4"/>
  <c r="T155" i="4"/>
  <c r="Z54" i="4"/>
  <c r="T109" i="4"/>
  <c r="T11" i="4"/>
  <c r="Z150" i="4"/>
  <c r="Z58" i="4"/>
  <c r="Z86" i="4"/>
  <c r="Z106" i="4"/>
  <c r="Z124" i="4"/>
  <c r="T23" i="4"/>
  <c r="T31" i="4"/>
  <c r="T120" i="4"/>
  <c r="Z81" i="4"/>
  <c r="T133" i="4"/>
  <c r="Z181" i="4"/>
  <c r="T147" i="4"/>
  <c r="T43" i="4"/>
  <c r="T50" i="4"/>
  <c r="T52" i="4"/>
  <c r="T61" i="4"/>
  <c r="T75" i="4"/>
  <c r="T64" i="4"/>
  <c r="T68" i="4"/>
  <c r="T76" i="4"/>
  <c r="T81" i="4"/>
  <c r="T85" i="4"/>
  <c r="T89" i="4"/>
  <c r="T93" i="4"/>
  <c r="T98" i="4"/>
  <c r="T171" i="4"/>
  <c r="T181" i="4"/>
  <c r="Z42" i="4"/>
  <c r="T18" i="4"/>
  <c r="Z145" i="4"/>
  <c r="Z168" i="4"/>
  <c r="Z158" i="4"/>
  <c r="Z152" i="4"/>
  <c r="T166" i="4"/>
  <c r="Z131" i="4"/>
  <c r="Z139" i="4"/>
  <c r="Z187" i="4"/>
  <c r="Z9" i="4"/>
  <c r="Z29" i="4"/>
  <c r="Z23" i="4"/>
  <c r="Z82" i="4"/>
  <c r="Z67" i="4"/>
  <c r="Z83" i="4"/>
  <c r="T138" i="4"/>
  <c r="Z142" i="4"/>
  <c r="T127" i="4"/>
  <c r="T7" i="4"/>
  <c r="Z159" i="4"/>
  <c r="T159" i="4"/>
  <c r="T103" i="4"/>
  <c r="T141" i="4"/>
  <c r="Z172" i="4"/>
  <c r="T164" i="4"/>
  <c r="Z39" i="4"/>
  <c r="Z16" i="4"/>
  <c r="Z94" i="4"/>
  <c r="Z110" i="4"/>
  <c r="Z45" i="4"/>
  <c r="Z76" i="4"/>
  <c r="Z34" i="4"/>
  <c r="T25" i="4"/>
  <c r="T33" i="4"/>
  <c r="Z179" i="4"/>
  <c r="Z120" i="4"/>
  <c r="R273" i="1" l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AG531" i="1" s="1"/>
  <c r="R532" i="1"/>
  <c r="AG532" i="1" s="1"/>
  <c r="R533" i="1"/>
  <c r="AG533" i="1" s="1"/>
  <c r="R534" i="1"/>
  <c r="AG534" i="1" s="1"/>
  <c r="R535" i="1"/>
  <c r="AG535" i="1" s="1"/>
  <c r="R536" i="1"/>
  <c r="AG536" i="1" s="1"/>
  <c r="R537" i="1"/>
  <c r="AG537" i="1" s="1"/>
  <c r="R538" i="1"/>
  <c r="AG538" i="1" s="1"/>
  <c r="R539" i="1"/>
  <c r="AG539" i="1" s="1"/>
  <c r="R540" i="1"/>
  <c r="AG540" i="1" s="1"/>
  <c r="R541" i="1"/>
  <c r="AG541" i="1" s="1"/>
  <c r="R542" i="1"/>
  <c r="AG542" i="1" s="1"/>
  <c r="R543" i="1"/>
  <c r="AG543" i="1" s="1"/>
  <c r="R544" i="1"/>
  <c r="AG544" i="1" s="1"/>
  <c r="R545" i="1"/>
  <c r="AG545" i="1" s="1"/>
  <c r="R546" i="1"/>
  <c r="AG546" i="1" s="1"/>
  <c r="R547" i="1"/>
  <c r="AG547" i="1" s="1"/>
  <c r="R548" i="1"/>
  <c r="AG548" i="1" s="1"/>
  <c r="R549" i="1"/>
  <c r="AG549" i="1" s="1"/>
  <c r="R550" i="1"/>
  <c r="AG550" i="1" s="1"/>
  <c r="R551" i="1"/>
  <c r="AG551" i="1" s="1"/>
  <c r="R552" i="1"/>
  <c r="AG552" i="1" s="1"/>
  <c r="R553" i="1"/>
  <c r="AG553" i="1" s="1"/>
  <c r="R554" i="1"/>
  <c r="AG554" i="1" s="1"/>
  <c r="R555" i="1"/>
  <c r="AG555" i="1" s="1"/>
  <c r="R556" i="1"/>
  <c r="AG556" i="1" s="1"/>
  <c r="R557" i="1"/>
  <c r="AG557" i="1" s="1"/>
  <c r="R558" i="1"/>
  <c r="AG558" i="1" s="1"/>
  <c r="R559" i="1"/>
  <c r="AG559" i="1" s="1"/>
  <c r="R560" i="1"/>
  <c r="AG560" i="1" s="1"/>
  <c r="R561" i="1"/>
  <c r="AG561" i="1" s="1"/>
  <c r="R562" i="1"/>
  <c r="AG562" i="1" s="1"/>
  <c r="R563" i="1"/>
  <c r="AG563" i="1" s="1"/>
  <c r="R564" i="1"/>
  <c r="AG564" i="1" s="1"/>
  <c r="R565" i="1"/>
  <c r="AG565" i="1" s="1"/>
  <c r="R566" i="1"/>
  <c r="AG566" i="1" s="1"/>
  <c r="R567" i="1"/>
  <c r="AG567" i="1" s="1"/>
  <c r="R568" i="1"/>
  <c r="AG568" i="1" s="1"/>
  <c r="R569" i="1"/>
  <c r="AG569" i="1" s="1"/>
  <c r="R570" i="1"/>
  <c r="AG570" i="1" s="1"/>
  <c r="R571" i="1"/>
  <c r="AG571" i="1" s="1"/>
  <c r="R572" i="1"/>
  <c r="AG572" i="1" s="1"/>
  <c r="R573" i="1"/>
  <c r="AG573" i="1" s="1"/>
  <c r="R574" i="1"/>
  <c r="AG574" i="1" s="1"/>
  <c r="R575" i="1"/>
  <c r="AG575" i="1" s="1"/>
  <c r="R576" i="1"/>
  <c r="AG576" i="1" s="1"/>
  <c r="R577" i="1"/>
  <c r="AG577" i="1" s="1"/>
  <c r="R578" i="1"/>
  <c r="AG578" i="1" s="1"/>
  <c r="R579" i="1"/>
  <c r="AG579" i="1" s="1"/>
  <c r="R580" i="1"/>
  <c r="AG580" i="1" s="1"/>
  <c r="R581" i="1"/>
  <c r="AG581" i="1" s="1"/>
  <c r="R582" i="1"/>
  <c r="AG582" i="1" s="1"/>
  <c r="R583" i="1"/>
  <c r="AG583" i="1" s="1"/>
  <c r="R584" i="1"/>
  <c r="AG584" i="1" s="1"/>
  <c r="R585" i="1"/>
  <c r="AG585" i="1" s="1"/>
  <c r="R586" i="1"/>
  <c r="AG586" i="1" s="1"/>
  <c r="R587" i="1"/>
  <c r="AG587" i="1" s="1"/>
  <c r="R588" i="1"/>
  <c r="AG588" i="1" s="1"/>
  <c r="R589" i="1"/>
  <c r="AG589" i="1" s="1"/>
  <c r="R590" i="1"/>
  <c r="AG590" i="1" s="1"/>
  <c r="R591" i="1"/>
  <c r="AG591" i="1" s="1"/>
  <c r="R592" i="1"/>
  <c r="AG592" i="1" s="1"/>
  <c r="R593" i="1"/>
  <c r="AG593" i="1" s="1"/>
  <c r="R594" i="1"/>
  <c r="AG594" i="1" s="1"/>
  <c r="R595" i="1"/>
  <c r="AG595" i="1" s="1"/>
  <c r="R596" i="1"/>
  <c r="AG596" i="1" s="1"/>
  <c r="R597" i="1"/>
  <c r="AG597" i="1" s="1"/>
  <c r="R598" i="1"/>
  <c r="AG598" i="1" s="1"/>
  <c r="R599" i="1"/>
  <c r="AG599" i="1" s="1"/>
  <c r="R600" i="1"/>
  <c r="AG600" i="1" s="1"/>
  <c r="R601" i="1"/>
  <c r="AG601" i="1" s="1"/>
  <c r="R602" i="1"/>
  <c r="AG602" i="1" s="1"/>
  <c r="R603" i="1"/>
  <c r="AG603" i="1" s="1"/>
  <c r="R604" i="1"/>
  <c r="AG604" i="1" s="1"/>
  <c r="R605" i="1"/>
  <c r="AG605" i="1" s="1"/>
  <c r="R606" i="1"/>
  <c r="AG606" i="1" s="1"/>
  <c r="R607" i="1"/>
  <c r="AG607" i="1" s="1"/>
  <c r="R608" i="1"/>
  <c r="AG608" i="1" s="1"/>
  <c r="R609" i="1"/>
  <c r="AG609" i="1" s="1"/>
  <c r="R610" i="1"/>
  <c r="AG610" i="1" s="1"/>
  <c r="R611" i="1"/>
  <c r="AG611" i="1" s="1"/>
  <c r="R612" i="1"/>
  <c r="AG612" i="1" s="1"/>
  <c r="R613" i="1"/>
  <c r="AG613" i="1" s="1"/>
  <c r="R614" i="1"/>
  <c r="AG614" i="1" s="1"/>
  <c r="R615" i="1"/>
  <c r="AG615" i="1" s="1"/>
  <c r="R616" i="1"/>
  <c r="AG616" i="1" s="1"/>
  <c r="R617" i="1"/>
  <c r="AG617" i="1" s="1"/>
  <c r="R618" i="1"/>
  <c r="AG618" i="1" s="1"/>
  <c r="R619" i="1"/>
  <c r="AG619" i="1" s="1"/>
  <c r="R620" i="1"/>
  <c r="AG620" i="1" s="1"/>
  <c r="R621" i="1"/>
  <c r="AG621" i="1" s="1"/>
  <c r="R622" i="1"/>
  <c r="AG622" i="1" s="1"/>
  <c r="R623" i="1"/>
  <c r="AG623" i="1" s="1"/>
  <c r="R624" i="1"/>
  <c r="AG624" i="1" s="1"/>
  <c r="R625" i="1"/>
  <c r="AG625" i="1" s="1"/>
  <c r="R626" i="1"/>
  <c r="AG626" i="1" s="1"/>
  <c r="R627" i="1"/>
  <c r="AG627" i="1" s="1"/>
  <c r="R628" i="1"/>
  <c r="AG628" i="1" s="1"/>
  <c r="R629" i="1"/>
  <c r="AG629" i="1" s="1"/>
  <c r="R630" i="1"/>
  <c r="AG630" i="1" s="1"/>
  <c r="R631" i="1"/>
  <c r="AG631" i="1" s="1"/>
  <c r="R632" i="1"/>
  <c r="AG632" i="1" s="1"/>
  <c r="R633" i="1"/>
  <c r="AG633" i="1" s="1"/>
  <c r="R634" i="1"/>
  <c r="AG634" i="1" s="1"/>
  <c r="R635" i="1"/>
  <c r="AG635" i="1" s="1"/>
  <c r="R636" i="1"/>
  <c r="AG636" i="1" s="1"/>
  <c r="R637" i="1"/>
  <c r="AG637" i="1" s="1"/>
  <c r="R638" i="1"/>
  <c r="AG638" i="1" s="1"/>
  <c r="R639" i="1"/>
  <c r="AG639" i="1" s="1"/>
  <c r="R640" i="1"/>
  <c r="AG640" i="1" s="1"/>
  <c r="R641" i="1"/>
  <c r="AG641" i="1" s="1"/>
  <c r="R642" i="1"/>
  <c r="AG642" i="1" s="1"/>
  <c r="R643" i="1"/>
  <c r="AG643" i="1" s="1"/>
  <c r="R644" i="1"/>
  <c r="AG644" i="1" s="1"/>
  <c r="R645" i="1"/>
  <c r="AG645" i="1" s="1"/>
  <c r="R646" i="1"/>
  <c r="AG646" i="1" s="1"/>
  <c r="R647" i="1"/>
  <c r="AG647" i="1" s="1"/>
  <c r="R648" i="1"/>
  <c r="AG648" i="1" s="1"/>
  <c r="R649" i="1"/>
  <c r="AG649" i="1" s="1"/>
  <c r="R650" i="1"/>
  <c r="AG650" i="1" s="1"/>
  <c r="R651" i="1"/>
  <c r="AG651" i="1" s="1"/>
  <c r="R652" i="1"/>
  <c r="AG652" i="1" s="1"/>
  <c r="R653" i="1"/>
  <c r="AG653" i="1" s="1"/>
  <c r="R654" i="1"/>
  <c r="AG654" i="1" s="1"/>
  <c r="R655" i="1"/>
  <c r="AG655" i="1" s="1"/>
  <c r="R656" i="1"/>
  <c r="AG656" i="1" s="1"/>
  <c r="R657" i="1"/>
  <c r="AG657" i="1" s="1"/>
  <c r="R658" i="1"/>
  <c r="AG658" i="1" s="1"/>
  <c r="R659" i="1"/>
  <c r="AG659" i="1" s="1"/>
  <c r="R660" i="1"/>
  <c r="AG660" i="1" s="1"/>
  <c r="R661" i="1"/>
  <c r="AG661" i="1" s="1"/>
  <c r="R662" i="1"/>
  <c r="AG662" i="1" s="1"/>
  <c r="R663" i="1"/>
  <c r="AG663" i="1" s="1"/>
  <c r="R664" i="1"/>
  <c r="AG664" i="1" s="1"/>
  <c r="R665" i="1"/>
  <c r="AG665" i="1" s="1"/>
  <c r="R666" i="1"/>
  <c r="AG666" i="1" s="1"/>
  <c r="R667" i="1"/>
  <c r="AG667" i="1" s="1"/>
  <c r="R668" i="1"/>
  <c r="AG668" i="1" s="1"/>
  <c r="R669" i="1"/>
  <c r="AG669" i="1" s="1"/>
  <c r="R670" i="1"/>
  <c r="AG670" i="1" s="1"/>
  <c r="R671" i="1"/>
  <c r="AG671" i="1" s="1"/>
  <c r="R672" i="1"/>
  <c r="AG672" i="1" s="1"/>
  <c r="R673" i="1"/>
  <c r="AG673" i="1" s="1"/>
  <c r="R674" i="1"/>
  <c r="AG674" i="1" s="1"/>
  <c r="R675" i="1"/>
  <c r="AG675" i="1" s="1"/>
  <c r="R676" i="1"/>
  <c r="AG676" i="1" s="1"/>
  <c r="R677" i="1"/>
  <c r="AG677" i="1" s="1"/>
  <c r="R678" i="1"/>
  <c r="AG678" i="1" s="1"/>
  <c r="R679" i="1"/>
  <c r="AG679" i="1" s="1"/>
  <c r="R680" i="1"/>
  <c r="AG680" i="1" s="1"/>
  <c r="R681" i="1"/>
  <c r="AG681" i="1" s="1"/>
  <c r="R682" i="1"/>
  <c r="AG682" i="1" s="1"/>
  <c r="R683" i="1"/>
  <c r="AG683" i="1" s="1"/>
  <c r="R684" i="1"/>
  <c r="AG684" i="1" s="1"/>
  <c r="R685" i="1"/>
  <c r="AG685" i="1" s="1"/>
  <c r="R686" i="1"/>
  <c r="AG686" i="1" s="1"/>
  <c r="R687" i="1"/>
  <c r="AG687" i="1" s="1"/>
  <c r="R688" i="1"/>
  <c r="AG688" i="1" s="1"/>
  <c r="R689" i="1"/>
  <c r="AG689" i="1" s="1"/>
  <c r="R690" i="1"/>
  <c r="AG690" i="1" s="1"/>
  <c r="R691" i="1"/>
  <c r="AG691" i="1" s="1"/>
  <c r="R692" i="1"/>
  <c r="AG692" i="1" s="1"/>
  <c r="R693" i="1"/>
  <c r="AG693" i="1" s="1"/>
  <c r="R694" i="1"/>
  <c r="AG694" i="1" s="1"/>
  <c r="R695" i="1"/>
  <c r="AG695" i="1" s="1"/>
  <c r="R696" i="1"/>
  <c r="AG696" i="1" s="1"/>
  <c r="R697" i="1"/>
  <c r="AG697" i="1" s="1"/>
  <c r="R698" i="1"/>
  <c r="AG698" i="1" s="1"/>
  <c r="R699" i="1"/>
  <c r="AG699" i="1" s="1"/>
  <c r="R700" i="1"/>
  <c r="AG700" i="1" s="1"/>
  <c r="R701" i="1"/>
  <c r="AG701" i="1" s="1"/>
  <c r="R702" i="1"/>
  <c r="AG702" i="1" s="1"/>
  <c r="R703" i="1"/>
  <c r="AG703" i="1" s="1"/>
  <c r="R704" i="1"/>
  <c r="AG704" i="1" s="1"/>
  <c r="R705" i="1"/>
  <c r="AG705" i="1" s="1"/>
  <c r="R706" i="1"/>
  <c r="AG706" i="1" s="1"/>
  <c r="R707" i="1"/>
  <c r="AG707" i="1" s="1"/>
  <c r="R708" i="1"/>
  <c r="AG708" i="1" s="1"/>
  <c r="R709" i="1"/>
  <c r="AG709" i="1" s="1"/>
  <c r="R710" i="1"/>
  <c r="AG710" i="1" s="1"/>
  <c r="R711" i="1"/>
  <c r="AG711" i="1" s="1"/>
  <c r="R712" i="1"/>
  <c r="AG712" i="1" s="1"/>
  <c r="R713" i="1"/>
  <c r="AG713" i="1" s="1"/>
  <c r="R714" i="1"/>
  <c r="AG714" i="1" s="1"/>
  <c r="R715" i="1"/>
  <c r="AG715" i="1" s="1"/>
  <c r="R716" i="1"/>
  <c r="AG716" i="1" s="1"/>
  <c r="R717" i="1"/>
  <c r="AG717" i="1" s="1"/>
  <c r="R718" i="1"/>
  <c r="AG718" i="1" s="1"/>
  <c r="R719" i="1"/>
  <c r="AG719" i="1" s="1"/>
  <c r="R720" i="1"/>
  <c r="AG720" i="1" s="1"/>
  <c r="R721" i="1"/>
  <c r="AG721" i="1" s="1"/>
  <c r="R722" i="1"/>
  <c r="AG722" i="1" s="1"/>
  <c r="R723" i="1"/>
  <c r="AG723" i="1" s="1"/>
  <c r="R724" i="1"/>
  <c r="AG724" i="1" s="1"/>
  <c r="R725" i="1"/>
  <c r="AG725" i="1" s="1"/>
  <c r="R726" i="1"/>
  <c r="AG726" i="1" s="1"/>
  <c r="R727" i="1"/>
  <c r="AG727" i="1" s="1"/>
  <c r="R728" i="1"/>
  <c r="AG728" i="1" s="1"/>
  <c r="R729" i="1"/>
  <c r="AG729" i="1" s="1"/>
  <c r="R730" i="1"/>
  <c r="AG730" i="1" s="1"/>
  <c r="R731" i="1"/>
  <c r="AG731" i="1" s="1"/>
  <c r="R732" i="1"/>
  <c r="AG732" i="1" s="1"/>
  <c r="R733" i="1"/>
  <c r="AG733" i="1" s="1"/>
  <c r="R734" i="1"/>
  <c r="AG734" i="1" s="1"/>
  <c r="R735" i="1"/>
  <c r="AG735" i="1" s="1"/>
  <c r="R736" i="1"/>
  <c r="AG736" i="1" s="1"/>
  <c r="R737" i="1"/>
  <c r="AG737" i="1" s="1"/>
  <c r="R738" i="1"/>
  <c r="AG738" i="1" s="1"/>
  <c r="R739" i="1"/>
  <c r="AG739" i="1" s="1"/>
  <c r="R740" i="1"/>
  <c r="AG740" i="1" s="1"/>
  <c r="R741" i="1"/>
  <c r="AG741" i="1" s="1"/>
  <c r="R742" i="1"/>
  <c r="AG742" i="1" s="1"/>
  <c r="R743" i="1"/>
  <c r="AG743" i="1" s="1"/>
  <c r="R744" i="1"/>
  <c r="AG744" i="1" s="1"/>
  <c r="R745" i="1"/>
  <c r="AG745" i="1" s="1"/>
  <c r="R746" i="1"/>
  <c r="AG746" i="1" s="1"/>
  <c r="R747" i="1"/>
  <c r="AG747" i="1" s="1"/>
  <c r="R748" i="1"/>
  <c r="AG748" i="1" s="1"/>
  <c r="R749" i="1"/>
  <c r="AG749" i="1" s="1"/>
  <c r="R750" i="1"/>
  <c r="AG750" i="1" s="1"/>
  <c r="R751" i="1"/>
  <c r="AG751" i="1" s="1"/>
  <c r="R752" i="1"/>
  <c r="AG752" i="1" s="1"/>
  <c r="R753" i="1"/>
  <c r="AG753" i="1" s="1"/>
  <c r="R754" i="1"/>
  <c r="AG754" i="1" s="1"/>
  <c r="R755" i="1"/>
  <c r="AG755" i="1" s="1"/>
  <c r="R756" i="1"/>
  <c r="AG756" i="1" s="1"/>
  <c r="R757" i="1"/>
  <c r="AG757" i="1" s="1"/>
  <c r="R758" i="1"/>
  <c r="AG758" i="1" s="1"/>
  <c r="R759" i="1"/>
  <c r="AG759" i="1" s="1"/>
  <c r="R760" i="1"/>
  <c r="AG760" i="1" s="1"/>
  <c r="R761" i="1"/>
  <c r="AG761" i="1" s="1"/>
  <c r="R762" i="1"/>
  <c r="AG762" i="1" s="1"/>
  <c r="R763" i="1"/>
  <c r="AG763" i="1" s="1"/>
  <c r="R764" i="1"/>
  <c r="AG764" i="1" s="1"/>
  <c r="R765" i="1"/>
  <c r="AG765" i="1" s="1"/>
  <c r="R766" i="1"/>
  <c r="AG766" i="1" s="1"/>
  <c r="R767" i="1"/>
  <c r="AG767" i="1" s="1"/>
  <c r="R768" i="1"/>
  <c r="AG768" i="1" s="1"/>
  <c r="R769" i="1"/>
  <c r="AG769" i="1" s="1"/>
  <c r="R770" i="1"/>
  <c r="AG770" i="1" s="1"/>
  <c r="R771" i="1"/>
  <c r="AG771" i="1" s="1"/>
  <c r="R772" i="1"/>
  <c r="AG772" i="1" s="1"/>
  <c r="R773" i="1"/>
  <c r="AG773" i="1" s="1"/>
  <c r="R774" i="1"/>
  <c r="AG774" i="1" s="1"/>
  <c r="R775" i="1"/>
  <c r="AG775" i="1" s="1"/>
  <c r="R776" i="1"/>
  <c r="AG776" i="1" s="1"/>
  <c r="R777" i="1"/>
  <c r="AG777" i="1" s="1"/>
  <c r="R778" i="1"/>
  <c r="AG778" i="1" s="1"/>
  <c r="R779" i="1"/>
  <c r="AG779" i="1" s="1"/>
  <c r="R780" i="1"/>
  <c r="AG780" i="1" s="1"/>
  <c r="R781" i="1"/>
  <c r="AG781" i="1" s="1"/>
  <c r="R782" i="1"/>
  <c r="AG782" i="1" s="1"/>
  <c r="R783" i="1"/>
  <c r="AG783" i="1" s="1"/>
  <c r="R784" i="1"/>
  <c r="AG784" i="1" s="1"/>
  <c r="R785" i="1"/>
  <c r="AG785" i="1" s="1"/>
  <c r="R786" i="1"/>
  <c r="AG786" i="1" s="1"/>
  <c r="R787" i="1"/>
  <c r="AG787" i="1" s="1"/>
  <c r="R788" i="1"/>
  <c r="AG788" i="1" s="1"/>
  <c r="R789" i="1"/>
  <c r="AG789" i="1" s="1"/>
  <c r="R790" i="1"/>
  <c r="AG790" i="1" s="1"/>
  <c r="R791" i="1"/>
  <c r="AG791" i="1" s="1"/>
  <c r="R792" i="1"/>
  <c r="AG792" i="1" s="1"/>
  <c r="R793" i="1"/>
  <c r="AG793" i="1" s="1"/>
  <c r="R794" i="1"/>
  <c r="AG794" i="1" s="1"/>
  <c r="R795" i="1"/>
  <c r="AG795" i="1" s="1"/>
  <c r="R796" i="1"/>
  <c r="AG796" i="1" s="1"/>
  <c r="R797" i="1"/>
  <c r="AG797" i="1" s="1"/>
  <c r="R798" i="1"/>
  <c r="AG798" i="1" s="1"/>
  <c r="R799" i="1"/>
  <c r="AG799" i="1" s="1"/>
  <c r="R800" i="1"/>
  <c r="AG800" i="1" s="1"/>
  <c r="R801" i="1"/>
  <c r="AG801" i="1" s="1"/>
  <c r="R802" i="1"/>
  <c r="AG802" i="1" s="1"/>
  <c r="R803" i="1"/>
  <c r="AG803" i="1" s="1"/>
  <c r="R804" i="1"/>
  <c r="AG804" i="1" s="1"/>
  <c r="R805" i="1"/>
  <c r="AG805" i="1" s="1"/>
  <c r="R806" i="1"/>
  <c r="AG806" i="1" s="1"/>
  <c r="R807" i="1"/>
  <c r="AG807" i="1" s="1"/>
  <c r="R808" i="1"/>
  <c r="AG808" i="1" s="1"/>
  <c r="R809" i="1"/>
  <c r="AG809" i="1" s="1"/>
  <c r="R810" i="1"/>
  <c r="AG810" i="1" s="1"/>
  <c r="R811" i="1"/>
  <c r="AG811" i="1" s="1"/>
  <c r="R812" i="1"/>
  <c r="AG812" i="1" s="1"/>
  <c r="R813" i="1"/>
  <c r="AG813" i="1" s="1"/>
  <c r="R814" i="1"/>
  <c r="AG814" i="1" s="1"/>
  <c r="R815" i="1"/>
  <c r="AG815" i="1" s="1"/>
  <c r="R816" i="1"/>
  <c r="AG816" i="1" s="1"/>
  <c r="R817" i="1"/>
  <c r="AG817" i="1" s="1"/>
  <c r="R818" i="1"/>
  <c r="AG818" i="1" s="1"/>
  <c r="R819" i="1"/>
  <c r="AG819" i="1" s="1"/>
  <c r="R820" i="1"/>
  <c r="AG820" i="1" s="1"/>
  <c r="R821" i="1"/>
  <c r="AG821" i="1" s="1"/>
  <c r="R822" i="1"/>
  <c r="R823" i="1"/>
  <c r="R824" i="1"/>
  <c r="AN2" i="1"/>
  <c r="AV2" i="1" s="1"/>
  <c r="AG2" i="1"/>
  <c r="AU2" i="1" s="1"/>
  <c r="AU811" i="1" l="1"/>
  <c r="AU816" i="1"/>
  <c r="AU608" i="1"/>
  <c r="AU620" i="1"/>
  <c r="AU636" i="1"/>
  <c r="AU644" i="1"/>
  <c r="AU660" i="1"/>
  <c r="AU684" i="1"/>
  <c r="AU688" i="1"/>
  <c r="AU700" i="1"/>
  <c r="AU748" i="1"/>
  <c r="AU756" i="1"/>
  <c r="AU764" i="1"/>
  <c r="AU533" i="1"/>
  <c r="AU537" i="1"/>
  <c r="AU541" i="1"/>
  <c r="AU545" i="1"/>
  <c r="AU549" i="1"/>
  <c r="AU553" i="1"/>
  <c r="AU557" i="1"/>
  <c r="AU561" i="1"/>
  <c r="AU565" i="1"/>
  <c r="AU569" i="1"/>
  <c r="AU573" i="1"/>
  <c r="AU577" i="1"/>
  <c r="AU581" i="1"/>
  <c r="AU585" i="1"/>
  <c r="AU589" i="1"/>
  <c r="AU593" i="1"/>
  <c r="AU597" i="1"/>
  <c r="AU601" i="1"/>
  <c r="AU605" i="1"/>
  <c r="AU609" i="1"/>
  <c r="AU613" i="1"/>
  <c r="AU617" i="1"/>
  <c r="AU621" i="1"/>
  <c r="AU625" i="1"/>
  <c r="AU629" i="1"/>
  <c r="AU633" i="1"/>
  <c r="AU637" i="1"/>
  <c r="AU641" i="1"/>
  <c r="AU645" i="1"/>
  <c r="AU649" i="1"/>
  <c r="AU653" i="1"/>
  <c r="AU657" i="1"/>
  <c r="AU661" i="1"/>
  <c r="AU665" i="1"/>
  <c r="AU669" i="1"/>
  <c r="AU673" i="1"/>
  <c r="AU677" i="1"/>
  <c r="AU681" i="1"/>
  <c r="AU685" i="1"/>
  <c r="AU689" i="1"/>
  <c r="AU693" i="1"/>
  <c r="AU697" i="1"/>
  <c r="AU701" i="1"/>
  <c r="AU705" i="1"/>
  <c r="AU709" i="1"/>
  <c r="AU713" i="1"/>
  <c r="AU717" i="1"/>
  <c r="AU721" i="1"/>
  <c r="AU725" i="1"/>
  <c r="AU729" i="1"/>
  <c r="AU733" i="1"/>
  <c r="AU737" i="1"/>
  <c r="AU741" i="1"/>
  <c r="AU745" i="1"/>
  <c r="AU749" i="1"/>
  <c r="AU753" i="1"/>
  <c r="AU757" i="1"/>
  <c r="AU761" i="1"/>
  <c r="AU765" i="1"/>
  <c r="AU769" i="1"/>
  <c r="AU773" i="1"/>
  <c r="AU777" i="1"/>
  <c r="AU785" i="1"/>
  <c r="AU801" i="1"/>
  <c r="AU546" i="1"/>
  <c r="AU562" i="1"/>
  <c r="AU578" i="1"/>
  <c r="AU594" i="1"/>
  <c r="AU610" i="1"/>
  <c r="AU626" i="1"/>
  <c r="AU642" i="1"/>
  <c r="AU658" i="1"/>
  <c r="AU674" i="1"/>
  <c r="AU690" i="1"/>
  <c r="AU706" i="1"/>
  <c r="AU722" i="1"/>
  <c r="AU738" i="1"/>
  <c r="AU754" i="1"/>
  <c r="AU770" i="1"/>
  <c r="AU786" i="1"/>
  <c r="AU531" i="1"/>
  <c r="AU535" i="1"/>
  <c r="AU539" i="1"/>
  <c r="AU551" i="1"/>
  <c r="AU555" i="1"/>
  <c r="AU567" i="1"/>
  <c r="AU571" i="1"/>
  <c r="AU707" i="1"/>
  <c r="AU735" i="1"/>
  <c r="AU804" i="1"/>
  <c r="AU796" i="1"/>
  <c r="AU775" i="1"/>
  <c r="AU759" i="1"/>
  <c r="AU743" i="1"/>
  <c r="AU727" i="1"/>
  <c r="AU711" i="1"/>
  <c r="AU695" i="1"/>
  <c r="AU679" i="1"/>
  <c r="AU663" i="1"/>
  <c r="AU647" i="1"/>
  <c r="AU631" i="1"/>
  <c r="AU615" i="1"/>
  <c r="AU599" i="1"/>
  <c r="AU583" i="1"/>
  <c r="AU792" i="1" l="1"/>
  <c r="AU784" i="1"/>
  <c r="AU808" i="1"/>
  <c r="AU774" i="1"/>
  <c r="AU758" i="1"/>
  <c r="AU742" i="1"/>
  <c r="AU726" i="1"/>
  <c r="AU710" i="1"/>
  <c r="AU694" i="1"/>
  <c r="AU678" i="1"/>
  <c r="AU662" i="1"/>
  <c r="AU646" i="1"/>
  <c r="AU630" i="1"/>
  <c r="AU614" i="1"/>
  <c r="AU598" i="1"/>
  <c r="AU582" i="1"/>
  <c r="AU566" i="1"/>
  <c r="AU550" i="1"/>
  <c r="AU534" i="1"/>
  <c r="AU656" i="1"/>
  <c r="AU592" i="1"/>
  <c r="AU795" i="1"/>
  <c r="AU732" i="1"/>
  <c r="AU668" i="1"/>
  <c r="AU604" i="1"/>
  <c r="AU788" i="1"/>
  <c r="AU820" i="1"/>
  <c r="AU767" i="1"/>
  <c r="AU778" i="1"/>
  <c r="AU762" i="1"/>
  <c r="AU746" i="1"/>
  <c r="AU730" i="1"/>
  <c r="AU714" i="1"/>
  <c r="AU698" i="1"/>
  <c r="AU682" i="1"/>
  <c r="AU666" i="1"/>
  <c r="AU650" i="1"/>
  <c r="AU634" i="1"/>
  <c r="AU618" i="1"/>
  <c r="AU602" i="1"/>
  <c r="AU586" i="1"/>
  <c r="AU570" i="1"/>
  <c r="AU554" i="1"/>
  <c r="AU538" i="1"/>
  <c r="AU724" i="1"/>
  <c r="AU596" i="1"/>
  <c r="AU671" i="1"/>
  <c r="AU752" i="1"/>
  <c r="AU640" i="1"/>
  <c r="AU800" i="1"/>
  <c r="AU703" i="1"/>
  <c r="AU559" i="1"/>
  <c r="AU543" i="1"/>
  <c r="AU813" i="1"/>
  <c r="AU780" i="1"/>
  <c r="AU716" i="1"/>
  <c r="AU652" i="1"/>
  <c r="AU588" i="1"/>
  <c r="AU572" i="1"/>
  <c r="AU556" i="1"/>
  <c r="AU540" i="1"/>
  <c r="AU635" i="1"/>
  <c r="AU699" i="1"/>
  <c r="AU763" i="1"/>
  <c r="AU623" i="1"/>
  <c r="AU719" i="1"/>
  <c r="AU803" i="1"/>
  <c r="AU797" i="1"/>
  <c r="AU810" i="1"/>
  <c r="AU818" i="1"/>
  <c r="AU798" i="1"/>
  <c r="AU579" i="1"/>
  <c r="AU781" i="1"/>
  <c r="AU812" i="1"/>
  <c r="AU611" i="1"/>
  <c r="AU739" i="1"/>
  <c r="AU782" i="1"/>
  <c r="AU766" i="1"/>
  <c r="AU750" i="1"/>
  <c r="AU734" i="1"/>
  <c r="AU718" i="1"/>
  <c r="AU702" i="1"/>
  <c r="AU686" i="1"/>
  <c r="AU670" i="1"/>
  <c r="AU654" i="1"/>
  <c r="AU638" i="1"/>
  <c r="AU622" i="1"/>
  <c r="AU606" i="1"/>
  <c r="AU590" i="1"/>
  <c r="AU574" i="1"/>
  <c r="AU558" i="1"/>
  <c r="AU542" i="1"/>
  <c r="AU575" i="1"/>
  <c r="AU809" i="1"/>
  <c r="AU793" i="1"/>
  <c r="AU776" i="1"/>
  <c r="AU760" i="1"/>
  <c r="AU744" i="1"/>
  <c r="AU728" i="1"/>
  <c r="AU712" i="1"/>
  <c r="AU696" i="1"/>
  <c r="AU680" i="1"/>
  <c r="AU664" i="1"/>
  <c r="AU648" i="1"/>
  <c r="AU632" i="1"/>
  <c r="AU616" i="1"/>
  <c r="AU600" i="1"/>
  <c r="AU584" i="1"/>
  <c r="AU568" i="1"/>
  <c r="AU552" i="1"/>
  <c r="AU536" i="1"/>
  <c r="AU806" i="1"/>
  <c r="AU651" i="1"/>
  <c r="AU715" i="1"/>
  <c r="AU779" i="1"/>
  <c r="AU639" i="1"/>
  <c r="AU751" i="1"/>
  <c r="AU595" i="1"/>
  <c r="AU723" i="1"/>
  <c r="AU819" i="1"/>
  <c r="AU587" i="1"/>
  <c r="AU799" i="1"/>
  <c r="AU691" i="1"/>
  <c r="AU627" i="1"/>
  <c r="AU771" i="1"/>
  <c r="AU821" i="1"/>
  <c r="AU805" i="1"/>
  <c r="AU789" i="1"/>
  <c r="AU772" i="1"/>
  <c r="AU740" i="1"/>
  <c r="AU708" i="1"/>
  <c r="AU692" i="1"/>
  <c r="AU676" i="1"/>
  <c r="AU628" i="1"/>
  <c r="AU612" i="1"/>
  <c r="AU580" i="1"/>
  <c r="AU564" i="1"/>
  <c r="AU548" i="1"/>
  <c r="AU532" i="1"/>
  <c r="AU603" i="1"/>
  <c r="AU667" i="1"/>
  <c r="AU731" i="1"/>
  <c r="AU591" i="1"/>
  <c r="AU655" i="1"/>
  <c r="AU783" i="1"/>
  <c r="AU643" i="1"/>
  <c r="AU755" i="1"/>
  <c r="AU794" i="1"/>
  <c r="AU791" i="1"/>
  <c r="AU807" i="1"/>
  <c r="AU675" i="1"/>
  <c r="AU787" i="1"/>
  <c r="AU563" i="1"/>
  <c r="AU547" i="1"/>
  <c r="AU817" i="1"/>
  <c r="AU768" i="1"/>
  <c r="AU736" i="1"/>
  <c r="AU720" i="1"/>
  <c r="AU704" i="1"/>
  <c r="AU672" i="1"/>
  <c r="AU624" i="1"/>
  <c r="AU576" i="1"/>
  <c r="AU560" i="1"/>
  <c r="AU544" i="1"/>
  <c r="AU790" i="1"/>
  <c r="AU619" i="1"/>
  <c r="AU683" i="1"/>
  <c r="AU747" i="1"/>
  <c r="AU607" i="1"/>
  <c r="AU687" i="1"/>
  <c r="AU659" i="1"/>
  <c r="AU802" i="1"/>
  <c r="AU814" i="1"/>
  <c r="AU815" i="1"/>
  <c r="W815" i="1" l="1"/>
  <c r="W816" i="1"/>
  <c r="W817" i="1"/>
  <c r="W818" i="1"/>
  <c r="W819" i="1"/>
  <c r="W820" i="1"/>
  <c r="W821" i="1"/>
  <c r="W822" i="1"/>
  <c r="W823" i="1"/>
  <c r="W824" i="1"/>
  <c r="P530" i="1"/>
  <c r="S530" i="1"/>
  <c r="W541" i="1"/>
  <c r="W542" i="1"/>
  <c r="U541" i="1"/>
  <c r="AA541" i="1" s="1"/>
  <c r="U542" i="1"/>
  <c r="AA542" i="1" s="1"/>
  <c r="U543" i="1"/>
  <c r="AA543" i="1" s="1"/>
  <c r="U544" i="1"/>
  <c r="AA544" i="1" s="1"/>
  <c r="U545" i="1"/>
  <c r="AA545" i="1" s="1"/>
  <c r="U546" i="1"/>
  <c r="AA546" i="1" s="1"/>
  <c r="U547" i="1"/>
  <c r="AA547" i="1" s="1"/>
  <c r="U548" i="1"/>
  <c r="AA548" i="1" s="1"/>
  <c r="U549" i="1"/>
  <c r="AA549" i="1" s="1"/>
  <c r="U550" i="1"/>
  <c r="AA550" i="1" s="1"/>
  <c r="U551" i="1"/>
  <c r="AA551" i="1" s="1"/>
  <c r="U552" i="1"/>
  <c r="AA552" i="1" s="1"/>
  <c r="U553" i="1"/>
  <c r="AA553" i="1" s="1"/>
  <c r="U554" i="1"/>
  <c r="AA554" i="1" s="1"/>
  <c r="U555" i="1"/>
  <c r="AA555" i="1" s="1"/>
  <c r="U556" i="1"/>
  <c r="AA556" i="1" s="1"/>
  <c r="U557" i="1"/>
  <c r="AA557" i="1" s="1"/>
  <c r="U558" i="1"/>
  <c r="AA558" i="1" s="1"/>
  <c r="U559" i="1"/>
  <c r="AA559" i="1" s="1"/>
  <c r="U560" i="1"/>
  <c r="AA560" i="1" s="1"/>
  <c r="U561" i="1"/>
  <c r="AA561" i="1" s="1"/>
  <c r="U562" i="1"/>
  <c r="AA562" i="1" s="1"/>
  <c r="U563" i="1"/>
  <c r="AA563" i="1" s="1"/>
  <c r="U564" i="1"/>
  <c r="AA564" i="1" s="1"/>
  <c r="U565" i="1"/>
  <c r="AA565" i="1" s="1"/>
  <c r="U566" i="1"/>
  <c r="AA566" i="1" s="1"/>
  <c r="U567" i="1"/>
  <c r="AA567" i="1" s="1"/>
  <c r="U568" i="1"/>
  <c r="AA568" i="1" s="1"/>
  <c r="U569" i="1"/>
  <c r="AA569" i="1" s="1"/>
  <c r="U570" i="1"/>
  <c r="AA570" i="1" s="1"/>
  <c r="U571" i="1"/>
  <c r="AA571" i="1" s="1"/>
  <c r="U572" i="1"/>
  <c r="AA572" i="1" s="1"/>
  <c r="U573" i="1"/>
  <c r="AA573" i="1" s="1"/>
  <c r="U574" i="1"/>
  <c r="AA574" i="1" s="1"/>
  <c r="U575" i="1"/>
  <c r="AA575" i="1" s="1"/>
  <c r="U576" i="1"/>
  <c r="AA576" i="1" s="1"/>
  <c r="U577" i="1"/>
  <c r="AA577" i="1" s="1"/>
  <c r="U578" i="1"/>
  <c r="AA578" i="1" s="1"/>
  <c r="U579" i="1"/>
  <c r="AA579" i="1" s="1"/>
  <c r="U580" i="1"/>
  <c r="AA580" i="1" s="1"/>
  <c r="U581" i="1"/>
  <c r="AA581" i="1" s="1"/>
  <c r="U582" i="1"/>
  <c r="AA582" i="1" s="1"/>
  <c r="U583" i="1"/>
  <c r="AA583" i="1" s="1"/>
  <c r="U584" i="1"/>
  <c r="AA584" i="1" s="1"/>
  <c r="U585" i="1"/>
  <c r="AA585" i="1" s="1"/>
  <c r="U586" i="1"/>
  <c r="AA586" i="1" s="1"/>
  <c r="U587" i="1"/>
  <c r="AA587" i="1" s="1"/>
  <c r="U588" i="1"/>
  <c r="AA588" i="1" s="1"/>
  <c r="U589" i="1"/>
  <c r="AA589" i="1" s="1"/>
  <c r="U590" i="1"/>
  <c r="AA590" i="1" s="1"/>
  <c r="U591" i="1"/>
  <c r="AA591" i="1" s="1"/>
  <c r="U592" i="1"/>
  <c r="AA592" i="1" s="1"/>
  <c r="U593" i="1"/>
  <c r="AA593" i="1" s="1"/>
  <c r="U594" i="1"/>
  <c r="AA594" i="1" s="1"/>
  <c r="U595" i="1"/>
  <c r="AA595" i="1" s="1"/>
  <c r="U596" i="1"/>
  <c r="AA596" i="1" s="1"/>
  <c r="U597" i="1"/>
  <c r="AA597" i="1" s="1"/>
  <c r="U598" i="1"/>
  <c r="AA598" i="1" s="1"/>
  <c r="U599" i="1"/>
  <c r="AA599" i="1" s="1"/>
  <c r="U600" i="1"/>
  <c r="AA600" i="1" s="1"/>
  <c r="U601" i="1"/>
  <c r="AA601" i="1" s="1"/>
  <c r="U602" i="1"/>
  <c r="AA602" i="1" s="1"/>
  <c r="U603" i="1"/>
  <c r="AA603" i="1" s="1"/>
  <c r="U604" i="1"/>
  <c r="AA604" i="1" s="1"/>
  <c r="U605" i="1"/>
  <c r="AA605" i="1" s="1"/>
  <c r="U606" i="1"/>
  <c r="AA606" i="1" s="1"/>
  <c r="U607" i="1"/>
  <c r="AA607" i="1" s="1"/>
  <c r="U608" i="1"/>
  <c r="AA608" i="1" s="1"/>
  <c r="U609" i="1"/>
  <c r="AA609" i="1" s="1"/>
  <c r="U610" i="1"/>
  <c r="AA610" i="1" s="1"/>
  <c r="U611" i="1"/>
  <c r="AA611" i="1" s="1"/>
  <c r="U612" i="1"/>
  <c r="AA612" i="1" s="1"/>
  <c r="U613" i="1"/>
  <c r="AA613" i="1" s="1"/>
  <c r="U614" i="1"/>
  <c r="AA614" i="1" s="1"/>
  <c r="U615" i="1"/>
  <c r="AA615" i="1" s="1"/>
  <c r="U616" i="1"/>
  <c r="AA616" i="1" s="1"/>
  <c r="U617" i="1"/>
  <c r="AA617" i="1" s="1"/>
  <c r="U618" i="1"/>
  <c r="AA618" i="1" s="1"/>
  <c r="U619" i="1"/>
  <c r="AA619" i="1" s="1"/>
  <c r="U620" i="1"/>
  <c r="AA620" i="1" s="1"/>
  <c r="U621" i="1"/>
  <c r="AA621" i="1" s="1"/>
  <c r="U622" i="1"/>
  <c r="AA622" i="1" s="1"/>
  <c r="U623" i="1"/>
  <c r="AA623" i="1" s="1"/>
  <c r="U624" i="1"/>
  <c r="AA624" i="1" s="1"/>
  <c r="U625" i="1"/>
  <c r="AA625" i="1" s="1"/>
  <c r="U626" i="1"/>
  <c r="AA626" i="1" s="1"/>
  <c r="U627" i="1"/>
  <c r="AA627" i="1" s="1"/>
  <c r="U628" i="1"/>
  <c r="AA628" i="1" s="1"/>
  <c r="U629" i="1"/>
  <c r="AA629" i="1" s="1"/>
  <c r="U630" i="1"/>
  <c r="AA630" i="1" s="1"/>
  <c r="U631" i="1"/>
  <c r="AA631" i="1" s="1"/>
  <c r="U632" i="1"/>
  <c r="AA632" i="1" s="1"/>
  <c r="U633" i="1"/>
  <c r="AA633" i="1" s="1"/>
  <c r="U634" i="1"/>
  <c r="AA634" i="1" s="1"/>
  <c r="U635" i="1"/>
  <c r="AA635" i="1" s="1"/>
  <c r="U636" i="1"/>
  <c r="AA636" i="1" s="1"/>
  <c r="U637" i="1"/>
  <c r="AA637" i="1" s="1"/>
  <c r="U638" i="1"/>
  <c r="AA638" i="1" s="1"/>
  <c r="U639" i="1"/>
  <c r="AA639" i="1" s="1"/>
  <c r="U640" i="1"/>
  <c r="AA640" i="1" s="1"/>
  <c r="U641" i="1"/>
  <c r="AA641" i="1" s="1"/>
  <c r="U642" i="1"/>
  <c r="AA642" i="1" s="1"/>
  <c r="U643" i="1"/>
  <c r="AA643" i="1" s="1"/>
  <c r="U644" i="1"/>
  <c r="AA644" i="1" s="1"/>
  <c r="U645" i="1"/>
  <c r="AA645" i="1" s="1"/>
  <c r="U646" i="1"/>
  <c r="AA646" i="1" s="1"/>
  <c r="U647" i="1"/>
  <c r="AA647" i="1" s="1"/>
  <c r="U648" i="1"/>
  <c r="AA648" i="1" s="1"/>
  <c r="U649" i="1"/>
  <c r="AA649" i="1" s="1"/>
  <c r="U650" i="1"/>
  <c r="AA650" i="1" s="1"/>
  <c r="U651" i="1"/>
  <c r="AA651" i="1" s="1"/>
  <c r="U652" i="1"/>
  <c r="AA652" i="1" s="1"/>
  <c r="U653" i="1"/>
  <c r="AA653" i="1" s="1"/>
  <c r="U654" i="1"/>
  <c r="AA654" i="1" s="1"/>
  <c r="U655" i="1"/>
  <c r="AA655" i="1" s="1"/>
  <c r="U656" i="1"/>
  <c r="AA656" i="1" s="1"/>
  <c r="U657" i="1"/>
  <c r="AA657" i="1" s="1"/>
  <c r="U658" i="1"/>
  <c r="AA658" i="1" s="1"/>
  <c r="U659" i="1"/>
  <c r="AA659" i="1" s="1"/>
  <c r="U660" i="1"/>
  <c r="AA660" i="1" s="1"/>
  <c r="U661" i="1"/>
  <c r="AA661" i="1" s="1"/>
  <c r="U662" i="1"/>
  <c r="AA662" i="1" s="1"/>
  <c r="U663" i="1"/>
  <c r="AA663" i="1" s="1"/>
  <c r="U664" i="1"/>
  <c r="AA664" i="1" s="1"/>
  <c r="U665" i="1"/>
  <c r="AA665" i="1" s="1"/>
  <c r="U666" i="1"/>
  <c r="AA666" i="1" s="1"/>
  <c r="U667" i="1"/>
  <c r="AA667" i="1" s="1"/>
  <c r="U668" i="1"/>
  <c r="AA668" i="1" s="1"/>
  <c r="U669" i="1"/>
  <c r="AA669" i="1" s="1"/>
  <c r="U670" i="1"/>
  <c r="AA670" i="1" s="1"/>
  <c r="U671" i="1"/>
  <c r="AA671" i="1" s="1"/>
  <c r="U672" i="1"/>
  <c r="AA672" i="1" s="1"/>
  <c r="U673" i="1"/>
  <c r="AA673" i="1" s="1"/>
  <c r="U674" i="1"/>
  <c r="AA674" i="1" s="1"/>
  <c r="U675" i="1"/>
  <c r="AA675" i="1" s="1"/>
  <c r="U676" i="1"/>
  <c r="AA676" i="1" s="1"/>
  <c r="U677" i="1"/>
  <c r="AA677" i="1" s="1"/>
  <c r="U678" i="1"/>
  <c r="AA678" i="1" s="1"/>
  <c r="U679" i="1"/>
  <c r="AA679" i="1" s="1"/>
  <c r="U680" i="1"/>
  <c r="AA680" i="1" s="1"/>
  <c r="U681" i="1"/>
  <c r="AA681" i="1" s="1"/>
  <c r="U682" i="1"/>
  <c r="AA682" i="1" s="1"/>
  <c r="U683" i="1"/>
  <c r="AA683" i="1" s="1"/>
  <c r="U684" i="1"/>
  <c r="AA684" i="1" s="1"/>
  <c r="U685" i="1"/>
  <c r="AA685" i="1" s="1"/>
  <c r="U686" i="1"/>
  <c r="AA686" i="1" s="1"/>
  <c r="U687" i="1"/>
  <c r="AA687" i="1" s="1"/>
  <c r="U688" i="1"/>
  <c r="AA688" i="1" s="1"/>
  <c r="U689" i="1"/>
  <c r="AA689" i="1" s="1"/>
  <c r="U690" i="1"/>
  <c r="AA690" i="1" s="1"/>
  <c r="U691" i="1"/>
  <c r="AA691" i="1" s="1"/>
  <c r="U692" i="1"/>
  <c r="AA692" i="1" s="1"/>
  <c r="U693" i="1"/>
  <c r="AA693" i="1" s="1"/>
  <c r="U694" i="1"/>
  <c r="AA694" i="1" s="1"/>
  <c r="U695" i="1"/>
  <c r="AA695" i="1" s="1"/>
  <c r="U696" i="1"/>
  <c r="AA696" i="1" s="1"/>
  <c r="U697" i="1"/>
  <c r="AA697" i="1" s="1"/>
  <c r="U698" i="1"/>
  <c r="AA698" i="1" s="1"/>
  <c r="U699" i="1"/>
  <c r="AA699" i="1" s="1"/>
  <c r="U700" i="1"/>
  <c r="AA700" i="1" s="1"/>
  <c r="U701" i="1"/>
  <c r="AA701" i="1" s="1"/>
  <c r="U702" i="1"/>
  <c r="AA702" i="1" s="1"/>
  <c r="U703" i="1"/>
  <c r="AA703" i="1" s="1"/>
  <c r="U704" i="1"/>
  <c r="AA704" i="1" s="1"/>
  <c r="U705" i="1"/>
  <c r="AA705" i="1" s="1"/>
  <c r="U706" i="1"/>
  <c r="AA706" i="1" s="1"/>
  <c r="U707" i="1"/>
  <c r="AA707" i="1" s="1"/>
  <c r="U708" i="1"/>
  <c r="AA708" i="1" s="1"/>
  <c r="U709" i="1"/>
  <c r="AA709" i="1" s="1"/>
  <c r="U710" i="1"/>
  <c r="AA710" i="1" s="1"/>
  <c r="U711" i="1"/>
  <c r="AA711" i="1" s="1"/>
  <c r="U712" i="1"/>
  <c r="AA712" i="1" s="1"/>
  <c r="U713" i="1"/>
  <c r="AA713" i="1" s="1"/>
  <c r="U714" i="1"/>
  <c r="AA714" i="1" s="1"/>
  <c r="U715" i="1"/>
  <c r="AA715" i="1" s="1"/>
  <c r="U716" i="1"/>
  <c r="AA716" i="1" s="1"/>
  <c r="U717" i="1"/>
  <c r="AA717" i="1" s="1"/>
  <c r="U718" i="1"/>
  <c r="AA718" i="1" s="1"/>
  <c r="U719" i="1"/>
  <c r="AA719" i="1" s="1"/>
  <c r="U720" i="1"/>
  <c r="AA720" i="1" s="1"/>
  <c r="U721" i="1"/>
  <c r="AA721" i="1" s="1"/>
  <c r="U722" i="1"/>
  <c r="AA722" i="1" s="1"/>
  <c r="U723" i="1"/>
  <c r="AA723" i="1" s="1"/>
  <c r="U724" i="1"/>
  <c r="AA724" i="1" s="1"/>
  <c r="U725" i="1"/>
  <c r="AA725" i="1" s="1"/>
  <c r="U726" i="1"/>
  <c r="AA726" i="1" s="1"/>
  <c r="U727" i="1"/>
  <c r="AA727" i="1" s="1"/>
  <c r="U728" i="1"/>
  <c r="AA728" i="1" s="1"/>
  <c r="U729" i="1"/>
  <c r="AA729" i="1" s="1"/>
  <c r="U730" i="1"/>
  <c r="AA730" i="1" s="1"/>
  <c r="U731" i="1"/>
  <c r="AA731" i="1" s="1"/>
  <c r="U732" i="1"/>
  <c r="AA732" i="1" s="1"/>
  <c r="U733" i="1"/>
  <c r="AA733" i="1" s="1"/>
  <c r="U734" i="1"/>
  <c r="AA734" i="1" s="1"/>
  <c r="U735" i="1"/>
  <c r="AA735" i="1" s="1"/>
  <c r="U736" i="1"/>
  <c r="AA736" i="1" s="1"/>
  <c r="U737" i="1"/>
  <c r="AA737" i="1" s="1"/>
  <c r="U738" i="1"/>
  <c r="AA738" i="1" s="1"/>
  <c r="U739" i="1"/>
  <c r="AA739" i="1" s="1"/>
  <c r="U740" i="1"/>
  <c r="AA740" i="1" s="1"/>
  <c r="U741" i="1"/>
  <c r="AA741" i="1" s="1"/>
  <c r="U742" i="1"/>
  <c r="AA742" i="1" s="1"/>
  <c r="U743" i="1"/>
  <c r="AA743" i="1" s="1"/>
  <c r="U744" i="1"/>
  <c r="AA744" i="1" s="1"/>
  <c r="U745" i="1"/>
  <c r="AA745" i="1" s="1"/>
  <c r="U746" i="1"/>
  <c r="AA746" i="1" s="1"/>
  <c r="U747" i="1"/>
  <c r="AA747" i="1" s="1"/>
  <c r="U748" i="1"/>
  <c r="AA748" i="1" s="1"/>
  <c r="U749" i="1"/>
  <c r="AA749" i="1" s="1"/>
  <c r="U750" i="1"/>
  <c r="AA750" i="1" s="1"/>
  <c r="U751" i="1"/>
  <c r="AA751" i="1" s="1"/>
  <c r="U752" i="1"/>
  <c r="AA752" i="1" s="1"/>
  <c r="U753" i="1"/>
  <c r="AA753" i="1" s="1"/>
  <c r="U754" i="1"/>
  <c r="AA754" i="1" s="1"/>
  <c r="U755" i="1"/>
  <c r="AA755" i="1" s="1"/>
  <c r="U756" i="1"/>
  <c r="AA756" i="1" s="1"/>
  <c r="U757" i="1"/>
  <c r="AA757" i="1" s="1"/>
  <c r="U758" i="1"/>
  <c r="AA758" i="1" s="1"/>
  <c r="U759" i="1"/>
  <c r="AA759" i="1" s="1"/>
  <c r="U760" i="1"/>
  <c r="AA760" i="1" s="1"/>
  <c r="U761" i="1"/>
  <c r="AA761" i="1" s="1"/>
  <c r="U762" i="1"/>
  <c r="AA762" i="1" s="1"/>
  <c r="U763" i="1"/>
  <c r="AA763" i="1" s="1"/>
  <c r="U764" i="1"/>
  <c r="AA764" i="1" s="1"/>
  <c r="U765" i="1"/>
  <c r="AA765" i="1" s="1"/>
  <c r="U766" i="1"/>
  <c r="AA766" i="1" s="1"/>
  <c r="U767" i="1"/>
  <c r="AA767" i="1" s="1"/>
  <c r="U768" i="1"/>
  <c r="AA768" i="1" s="1"/>
  <c r="U769" i="1"/>
  <c r="AA769" i="1" s="1"/>
  <c r="U770" i="1"/>
  <c r="AA770" i="1" s="1"/>
  <c r="U771" i="1"/>
  <c r="AA771" i="1" s="1"/>
  <c r="U772" i="1"/>
  <c r="AA772" i="1" s="1"/>
  <c r="U773" i="1"/>
  <c r="AA773" i="1" s="1"/>
  <c r="U774" i="1"/>
  <c r="AA774" i="1" s="1"/>
  <c r="U775" i="1"/>
  <c r="AA775" i="1" s="1"/>
  <c r="U776" i="1"/>
  <c r="AA776" i="1" s="1"/>
  <c r="U777" i="1"/>
  <c r="AA777" i="1" s="1"/>
  <c r="U778" i="1"/>
  <c r="AA778" i="1" s="1"/>
  <c r="U779" i="1"/>
  <c r="AA779" i="1" s="1"/>
  <c r="U780" i="1"/>
  <c r="AA780" i="1" s="1"/>
  <c r="U781" i="1"/>
  <c r="AA781" i="1" s="1"/>
  <c r="U782" i="1"/>
  <c r="AA782" i="1" s="1"/>
  <c r="U783" i="1"/>
  <c r="AA783" i="1" s="1"/>
  <c r="U784" i="1"/>
  <c r="AA784" i="1" s="1"/>
  <c r="U785" i="1"/>
  <c r="AA785" i="1" s="1"/>
  <c r="U786" i="1"/>
  <c r="AA786" i="1" s="1"/>
  <c r="U787" i="1"/>
  <c r="AA787" i="1" s="1"/>
  <c r="U788" i="1"/>
  <c r="AA788" i="1" s="1"/>
  <c r="U789" i="1"/>
  <c r="AA789" i="1" s="1"/>
  <c r="U790" i="1"/>
  <c r="AA790" i="1" s="1"/>
  <c r="U791" i="1"/>
  <c r="AA791" i="1" s="1"/>
  <c r="U792" i="1"/>
  <c r="AA792" i="1" s="1"/>
  <c r="U793" i="1"/>
  <c r="AA793" i="1" s="1"/>
  <c r="U794" i="1"/>
  <c r="AA794" i="1" s="1"/>
  <c r="U795" i="1"/>
  <c r="AA795" i="1" s="1"/>
  <c r="U796" i="1"/>
  <c r="AA796" i="1" s="1"/>
  <c r="U797" i="1"/>
  <c r="AA797" i="1" s="1"/>
  <c r="U798" i="1"/>
  <c r="AA798" i="1" s="1"/>
  <c r="U799" i="1"/>
  <c r="AA799" i="1" s="1"/>
  <c r="U800" i="1"/>
  <c r="AA800" i="1" s="1"/>
  <c r="U801" i="1"/>
  <c r="AA801" i="1" s="1"/>
  <c r="U802" i="1"/>
  <c r="AA802" i="1" s="1"/>
  <c r="U803" i="1"/>
  <c r="AA803" i="1" s="1"/>
  <c r="U804" i="1"/>
  <c r="AA804" i="1" s="1"/>
  <c r="U805" i="1"/>
  <c r="AA805" i="1" s="1"/>
  <c r="U806" i="1"/>
  <c r="AA806" i="1" s="1"/>
  <c r="U807" i="1"/>
  <c r="AA807" i="1" s="1"/>
  <c r="U808" i="1"/>
  <c r="AA808" i="1" s="1"/>
  <c r="U809" i="1"/>
  <c r="AA809" i="1" s="1"/>
  <c r="U810" i="1"/>
  <c r="AA810" i="1" s="1"/>
  <c r="U811" i="1"/>
  <c r="AA811" i="1" s="1"/>
  <c r="U812" i="1"/>
  <c r="AA812" i="1" s="1"/>
  <c r="U813" i="1"/>
  <c r="AA813" i="1" s="1"/>
  <c r="U814" i="1"/>
  <c r="AA814" i="1" s="1"/>
  <c r="U815" i="1"/>
  <c r="AA815" i="1" s="1"/>
  <c r="U816" i="1"/>
  <c r="AA816" i="1" s="1"/>
  <c r="U817" i="1"/>
  <c r="AA817" i="1" s="1"/>
  <c r="U818" i="1"/>
  <c r="AA818" i="1" s="1"/>
  <c r="U819" i="1"/>
  <c r="AA819" i="1" s="1"/>
  <c r="U820" i="1"/>
  <c r="AA820" i="1" s="1"/>
  <c r="U821" i="1"/>
  <c r="AA821" i="1" s="1"/>
  <c r="U822" i="1"/>
  <c r="U823" i="1"/>
  <c r="U824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543" i="1"/>
  <c r="V541" i="1"/>
  <c r="AB541" i="1" s="1"/>
  <c r="V542" i="1"/>
  <c r="AB542" i="1" s="1"/>
  <c r="V543" i="1"/>
  <c r="AB543" i="1" s="1"/>
  <c r="V544" i="1"/>
  <c r="AB544" i="1" s="1"/>
  <c r="V545" i="1"/>
  <c r="AB545" i="1" s="1"/>
  <c r="V546" i="1"/>
  <c r="AB546" i="1" s="1"/>
  <c r="V547" i="1"/>
  <c r="AB547" i="1" s="1"/>
  <c r="V548" i="1"/>
  <c r="AB548" i="1" s="1"/>
  <c r="V549" i="1"/>
  <c r="AB549" i="1" s="1"/>
  <c r="V550" i="1"/>
  <c r="AB550" i="1" s="1"/>
  <c r="V551" i="1"/>
  <c r="AB551" i="1" s="1"/>
  <c r="V552" i="1"/>
  <c r="AB552" i="1" s="1"/>
  <c r="V553" i="1"/>
  <c r="AB553" i="1" s="1"/>
  <c r="V554" i="1"/>
  <c r="AB554" i="1" s="1"/>
  <c r="V555" i="1"/>
  <c r="AB555" i="1" s="1"/>
  <c r="V556" i="1"/>
  <c r="AB556" i="1" s="1"/>
  <c r="V557" i="1"/>
  <c r="AB557" i="1" s="1"/>
  <c r="V558" i="1"/>
  <c r="AB558" i="1" s="1"/>
  <c r="V559" i="1"/>
  <c r="AB559" i="1" s="1"/>
  <c r="V560" i="1"/>
  <c r="AB560" i="1" s="1"/>
  <c r="V561" i="1"/>
  <c r="AB561" i="1" s="1"/>
  <c r="V562" i="1"/>
  <c r="AB562" i="1" s="1"/>
  <c r="V563" i="1"/>
  <c r="AB563" i="1" s="1"/>
  <c r="V564" i="1"/>
  <c r="AB564" i="1" s="1"/>
  <c r="V565" i="1"/>
  <c r="AB565" i="1" s="1"/>
  <c r="V566" i="1"/>
  <c r="AB566" i="1" s="1"/>
  <c r="V567" i="1"/>
  <c r="AB567" i="1" s="1"/>
  <c r="V568" i="1"/>
  <c r="AB568" i="1" s="1"/>
  <c r="V569" i="1"/>
  <c r="AB569" i="1" s="1"/>
  <c r="V570" i="1"/>
  <c r="AB570" i="1" s="1"/>
  <c r="V571" i="1"/>
  <c r="AB571" i="1" s="1"/>
  <c r="V572" i="1"/>
  <c r="AB572" i="1" s="1"/>
  <c r="V573" i="1"/>
  <c r="AB573" i="1" s="1"/>
  <c r="V574" i="1"/>
  <c r="AB574" i="1" s="1"/>
  <c r="V575" i="1"/>
  <c r="AB575" i="1" s="1"/>
  <c r="V576" i="1"/>
  <c r="AB576" i="1" s="1"/>
  <c r="V577" i="1"/>
  <c r="AB577" i="1" s="1"/>
  <c r="V578" i="1"/>
  <c r="AB578" i="1" s="1"/>
  <c r="V579" i="1"/>
  <c r="AB579" i="1" s="1"/>
  <c r="V580" i="1"/>
  <c r="AB580" i="1" s="1"/>
  <c r="V581" i="1"/>
  <c r="AB581" i="1" s="1"/>
  <c r="V582" i="1"/>
  <c r="AB582" i="1" s="1"/>
  <c r="V583" i="1"/>
  <c r="AB583" i="1" s="1"/>
  <c r="V584" i="1"/>
  <c r="AB584" i="1" s="1"/>
  <c r="V585" i="1"/>
  <c r="AB585" i="1" s="1"/>
  <c r="V586" i="1"/>
  <c r="AB586" i="1" s="1"/>
  <c r="V587" i="1"/>
  <c r="AB587" i="1" s="1"/>
  <c r="V588" i="1"/>
  <c r="AB588" i="1" s="1"/>
  <c r="V589" i="1"/>
  <c r="AB589" i="1" s="1"/>
  <c r="V590" i="1"/>
  <c r="AB590" i="1" s="1"/>
  <c r="V591" i="1"/>
  <c r="AB591" i="1" s="1"/>
  <c r="V592" i="1"/>
  <c r="AB592" i="1" s="1"/>
  <c r="V593" i="1"/>
  <c r="AB593" i="1" s="1"/>
  <c r="V594" i="1"/>
  <c r="AB594" i="1" s="1"/>
  <c r="V595" i="1"/>
  <c r="AB595" i="1" s="1"/>
  <c r="V596" i="1"/>
  <c r="AB596" i="1" s="1"/>
  <c r="V597" i="1"/>
  <c r="AB597" i="1" s="1"/>
  <c r="V598" i="1"/>
  <c r="AB598" i="1" s="1"/>
  <c r="V599" i="1"/>
  <c r="AB599" i="1" s="1"/>
  <c r="V600" i="1"/>
  <c r="AB600" i="1" s="1"/>
  <c r="V601" i="1"/>
  <c r="AB601" i="1" s="1"/>
  <c r="V602" i="1"/>
  <c r="AB602" i="1" s="1"/>
  <c r="V603" i="1"/>
  <c r="AB603" i="1" s="1"/>
  <c r="V604" i="1"/>
  <c r="AB604" i="1" s="1"/>
  <c r="V605" i="1"/>
  <c r="AB605" i="1" s="1"/>
  <c r="V606" i="1"/>
  <c r="AB606" i="1" s="1"/>
  <c r="V607" i="1"/>
  <c r="AB607" i="1" s="1"/>
  <c r="V608" i="1"/>
  <c r="AB608" i="1" s="1"/>
  <c r="V609" i="1"/>
  <c r="AB609" i="1" s="1"/>
  <c r="V610" i="1"/>
  <c r="AB610" i="1" s="1"/>
  <c r="V611" i="1"/>
  <c r="AB611" i="1" s="1"/>
  <c r="V612" i="1"/>
  <c r="AB612" i="1" s="1"/>
  <c r="V613" i="1"/>
  <c r="AB613" i="1" s="1"/>
  <c r="V614" i="1"/>
  <c r="AB614" i="1" s="1"/>
  <c r="V615" i="1"/>
  <c r="AB615" i="1" s="1"/>
  <c r="V616" i="1"/>
  <c r="AB616" i="1" s="1"/>
  <c r="V617" i="1"/>
  <c r="AB617" i="1" s="1"/>
  <c r="V618" i="1"/>
  <c r="AB618" i="1" s="1"/>
  <c r="V619" i="1"/>
  <c r="AB619" i="1" s="1"/>
  <c r="V620" i="1"/>
  <c r="AB620" i="1" s="1"/>
  <c r="V621" i="1"/>
  <c r="AB621" i="1" s="1"/>
  <c r="V622" i="1"/>
  <c r="AB622" i="1" s="1"/>
  <c r="V623" i="1"/>
  <c r="AB623" i="1" s="1"/>
  <c r="V624" i="1"/>
  <c r="AB624" i="1" s="1"/>
  <c r="V625" i="1"/>
  <c r="AB625" i="1" s="1"/>
  <c r="V626" i="1"/>
  <c r="AB626" i="1" s="1"/>
  <c r="V627" i="1"/>
  <c r="AB627" i="1" s="1"/>
  <c r="V628" i="1"/>
  <c r="AB628" i="1" s="1"/>
  <c r="V629" i="1"/>
  <c r="AB629" i="1" s="1"/>
  <c r="V630" i="1"/>
  <c r="AB630" i="1" s="1"/>
  <c r="V631" i="1"/>
  <c r="AB631" i="1" s="1"/>
  <c r="V632" i="1"/>
  <c r="AB632" i="1" s="1"/>
  <c r="V633" i="1"/>
  <c r="AB633" i="1" s="1"/>
  <c r="V634" i="1"/>
  <c r="AB634" i="1" s="1"/>
  <c r="V635" i="1"/>
  <c r="AB635" i="1" s="1"/>
  <c r="V636" i="1"/>
  <c r="AB636" i="1" s="1"/>
  <c r="V637" i="1"/>
  <c r="AB637" i="1" s="1"/>
  <c r="V638" i="1"/>
  <c r="AB638" i="1" s="1"/>
  <c r="V639" i="1"/>
  <c r="AB639" i="1" s="1"/>
  <c r="V640" i="1"/>
  <c r="AB640" i="1" s="1"/>
  <c r="V641" i="1"/>
  <c r="AB641" i="1" s="1"/>
  <c r="V642" i="1"/>
  <c r="AB642" i="1" s="1"/>
  <c r="V643" i="1"/>
  <c r="AB643" i="1" s="1"/>
  <c r="V644" i="1"/>
  <c r="AB644" i="1" s="1"/>
  <c r="V645" i="1"/>
  <c r="AB645" i="1" s="1"/>
  <c r="V646" i="1"/>
  <c r="AB646" i="1" s="1"/>
  <c r="V647" i="1"/>
  <c r="AB647" i="1" s="1"/>
  <c r="V648" i="1"/>
  <c r="AB648" i="1" s="1"/>
  <c r="V649" i="1"/>
  <c r="AB649" i="1" s="1"/>
  <c r="V650" i="1"/>
  <c r="AB650" i="1" s="1"/>
  <c r="V651" i="1"/>
  <c r="AB651" i="1" s="1"/>
  <c r="V652" i="1"/>
  <c r="AB652" i="1" s="1"/>
  <c r="V653" i="1"/>
  <c r="AB653" i="1" s="1"/>
  <c r="V654" i="1"/>
  <c r="AB654" i="1" s="1"/>
  <c r="V655" i="1"/>
  <c r="AB655" i="1" s="1"/>
  <c r="V656" i="1"/>
  <c r="AB656" i="1" s="1"/>
  <c r="V657" i="1"/>
  <c r="AB657" i="1" s="1"/>
  <c r="V658" i="1"/>
  <c r="AB658" i="1" s="1"/>
  <c r="V659" i="1"/>
  <c r="AB659" i="1" s="1"/>
  <c r="V660" i="1"/>
  <c r="AB660" i="1" s="1"/>
  <c r="V661" i="1"/>
  <c r="AB661" i="1" s="1"/>
  <c r="V662" i="1"/>
  <c r="AB662" i="1" s="1"/>
  <c r="V663" i="1"/>
  <c r="AB663" i="1" s="1"/>
  <c r="V664" i="1"/>
  <c r="AB664" i="1" s="1"/>
  <c r="V665" i="1"/>
  <c r="AB665" i="1" s="1"/>
  <c r="V666" i="1"/>
  <c r="AB666" i="1" s="1"/>
  <c r="V667" i="1"/>
  <c r="AB667" i="1" s="1"/>
  <c r="V668" i="1"/>
  <c r="AB668" i="1" s="1"/>
  <c r="V669" i="1"/>
  <c r="AB669" i="1" s="1"/>
  <c r="V670" i="1"/>
  <c r="AB670" i="1" s="1"/>
  <c r="V671" i="1"/>
  <c r="AB671" i="1" s="1"/>
  <c r="V672" i="1"/>
  <c r="AB672" i="1" s="1"/>
  <c r="V673" i="1"/>
  <c r="AB673" i="1" s="1"/>
  <c r="V674" i="1"/>
  <c r="AB674" i="1" s="1"/>
  <c r="V675" i="1"/>
  <c r="AB675" i="1" s="1"/>
  <c r="V676" i="1"/>
  <c r="AB676" i="1" s="1"/>
  <c r="V677" i="1"/>
  <c r="AB677" i="1" s="1"/>
  <c r="V678" i="1"/>
  <c r="AB678" i="1" s="1"/>
  <c r="V679" i="1"/>
  <c r="AB679" i="1" s="1"/>
  <c r="V680" i="1"/>
  <c r="AB680" i="1" s="1"/>
  <c r="V681" i="1"/>
  <c r="AB681" i="1" s="1"/>
  <c r="V682" i="1"/>
  <c r="AB682" i="1" s="1"/>
  <c r="V683" i="1"/>
  <c r="AB683" i="1" s="1"/>
  <c r="V684" i="1"/>
  <c r="AB684" i="1" s="1"/>
  <c r="V685" i="1"/>
  <c r="AB685" i="1" s="1"/>
  <c r="V686" i="1"/>
  <c r="AB686" i="1" s="1"/>
  <c r="V687" i="1"/>
  <c r="AB687" i="1" s="1"/>
  <c r="V688" i="1"/>
  <c r="AB688" i="1" s="1"/>
  <c r="V689" i="1"/>
  <c r="AB689" i="1" s="1"/>
  <c r="V690" i="1"/>
  <c r="AB690" i="1" s="1"/>
  <c r="V691" i="1"/>
  <c r="AB691" i="1" s="1"/>
  <c r="V692" i="1"/>
  <c r="AB692" i="1" s="1"/>
  <c r="V693" i="1"/>
  <c r="AB693" i="1" s="1"/>
  <c r="V694" i="1"/>
  <c r="AB694" i="1" s="1"/>
  <c r="V695" i="1"/>
  <c r="AB695" i="1" s="1"/>
  <c r="V696" i="1"/>
  <c r="AB696" i="1" s="1"/>
  <c r="V697" i="1"/>
  <c r="AB697" i="1" s="1"/>
  <c r="V698" i="1"/>
  <c r="AB698" i="1" s="1"/>
  <c r="V699" i="1"/>
  <c r="AB699" i="1" s="1"/>
  <c r="V700" i="1"/>
  <c r="AB700" i="1" s="1"/>
  <c r="V701" i="1"/>
  <c r="AB701" i="1" s="1"/>
  <c r="V702" i="1"/>
  <c r="AB702" i="1" s="1"/>
  <c r="V703" i="1"/>
  <c r="AB703" i="1" s="1"/>
  <c r="V704" i="1"/>
  <c r="AB704" i="1" s="1"/>
  <c r="V705" i="1"/>
  <c r="AB705" i="1" s="1"/>
  <c r="V706" i="1"/>
  <c r="AB706" i="1" s="1"/>
  <c r="V707" i="1"/>
  <c r="AB707" i="1" s="1"/>
  <c r="V708" i="1"/>
  <c r="AB708" i="1" s="1"/>
  <c r="V709" i="1"/>
  <c r="AB709" i="1" s="1"/>
  <c r="V710" i="1"/>
  <c r="AB710" i="1" s="1"/>
  <c r="V711" i="1"/>
  <c r="AB711" i="1" s="1"/>
  <c r="V712" i="1"/>
  <c r="AB712" i="1" s="1"/>
  <c r="V713" i="1"/>
  <c r="AB713" i="1" s="1"/>
  <c r="V714" i="1"/>
  <c r="AB714" i="1" s="1"/>
  <c r="V715" i="1"/>
  <c r="AB715" i="1" s="1"/>
  <c r="V716" i="1"/>
  <c r="AB716" i="1" s="1"/>
  <c r="V717" i="1"/>
  <c r="AB717" i="1" s="1"/>
  <c r="V718" i="1"/>
  <c r="AB718" i="1" s="1"/>
  <c r="V719" i="1"/>
  <c r="AB719" i="1" s="1"/>
  <c r="V720" i="1"/>
  <c r="AB720" i="1" s="1"/>
  <c r="V721" i="1"/>
  <c r="AB721" i="1" s="1"/>
  <c r="V722" i="1"/>
  <c r="AB722" i="1" s="1"/>
  <c r="V723" i="1"/>
  <c r="AB723" i="1" s="1"/>
  <c r="V724" i="1"/>
  <c r="AB724" i="1" s="1"/>
  <c r="V725" i="1"/>
  <c r="AB725" i="1" s="1"/>
  <c r="V726" i="1"/>
  <c r="AB726" i="1" s="1"/>
  <c r="V727" i="1"/>
  <c r="AB727" i="1" s="1"/>
  <c r="V728" i="1"/>
  <c r="AB728" i="1" s="1"/>
  <c r="V729" i="1"/>
  <c r="AB729" i="1" s="1"/>
  <c r="V730" i="1"/>
  <c r="AB730" i="1" s="1"/>
  <c r="V731" i="1"/>
  <c r="AB731" i="1" s="1"/>
  <c r="V732" i="1"/>
  <c r="AB732" i="1" s="1"/>
  <c r="V733" i="1"/>
  <c r="AB733" i="1" s="1"/>
  <c r="V734" i="1"/>
  <c r="AB734" i="1" s="1"/>
  <c r="V735" i="1"/>
  <c r="AB735" i="1" s="1"/>
  <c r="V736" i="1"/>
  <c r="AB736" i="1" s="1"/>
  <c r="V737" i="1"/>
  <c r="AB737" i="1" s="1"/>
  <c r="V738" i="1"/>
  <c r="AB738" i="1" s="1"/>
  <c r="V739" i="1"/>
  <c r="AB739" i="1" s="1"/>
  <c r="V740" i="1"/>
  <c r="AB740" i="1" s="1"/>
  <c r="V741" i="1"/>
  <c r="AB741" i="1" s="1"/>
  <c r="V742" i="1"/>
  <c r="AB742" i="1" s="1"/>
  <c r="V743" i="1"/>
  <c r="AB743" i="1" s="1"/>
  <c r="V744" i="1"/>
  <c r="AB744" i="1" s="1"/>
  <c r="V745" i="1"/>
  <c r="AB745" i="1" s="1"/>
  <c r="V746" i="1"/>
  <c r="AB746" i="1" s="1"/>
  <c r="V747" i="1"/>
  <c r="AB747" i="1" s="1"/>
  <c r="V748" i="1"/>
  <c r="AB748" i="1" s="1"/>
  <c r="V749" i="1"/>
  <c r="AB749" i="1" s="1"/>
  <c r="V750" i="1"/>
  <c r="AB750" i="1" s="1"/>
  <c r="V751" i="1"/>
  <c r="AB751" i="1" s="1"/>
  <c r="V752" i="1"/>
  <c r="AB752" i="1" s="1"/>
  <c r="V753" i="1"/>
  <c r="AB753" i="1" s="1"/>
  <c r="V754" i="1"/>
  <c r="AB754" i="1" s="1"/>
  <c r="V755" i="1"/>
  <c r="AB755" i="1" s="1"/>
  <c r="V756" i="1"/>
  <c r="AB756" i="1" s="1"/>
  <c r="V757" i="1"/>
  <c r="AB757" i="1" s="1"/>
  <c r="V758" i="1"/>
  <c r="AB758" i="1" s="1"/>
  <c r="V759" i="1"/>
  <c r="AB759" i="1" s="1"/>
  <c r="V760" i="1"/>
  <c r="AB760" i="1" s="1"/>
  <c r="V761" i="1"/>
  <c r="AB761" i="1" s="1"/>
  <c r="V762" i="1"/>
  <c r="AB762" i="1" s="1"/>
  <c r="V763" i="1"/>
  <c r="AB763" i="1" s="1"/>
  <c r="V764" i="1"/>
  <c r="AB764" i="1" s="1"/>
  <c r="V765" i="1"/>
  <c r="AB765" i="1" s="1"/>
  <c r="V766" i="1"/>
  <c r="AB766" i="1" s="1"/>
  <c r="V767" i="1"/>
  <c r="AB767" i="1" s="1"/>
  <c r="V768" i="1"/>
  <c r="AB768" i="1" s="1"/>
  <c r="V769" i="1"/>
  <c r="AB769" i="1" s="1"/>
  <c r="V770" i="1"/>
  <c r="AB770" i="1" s="1"/>
  <c r="V771" i="1"/>
  <c r="AB771" i="1" s="1"/>
  <c r="V772" i="1"/>
  <c r="AB772" i="1" s="1"/>
  <c r="V773" i="1"/>
  <c r="AB773" i="1" s="1"/>
  <c r="V774" i="1"/>
  <c r="AB774" i="1" s="1"/>
  <c r="V775" i="1"/>
  <c r="AB775" i="1" s="1"/>
  <c r="V776" i="1"/>
  <c r="AB776" i="1" s="1"/>
  <c r="V777" i="1"/>
  <c r="AB777" i="1" s="1"/>
  <c r="V778" i="1"/>
  <c r="AB778" i="1" s="1"/>
  <c r="V779" i="1"/>
  <c r="AB779" i="1" s="1"/>
  <c r="V780" i="1"/>
  <c r="AB780" i="1" s="1"/>
  <c r="V781" i="1"/>
  <c r="AB781" i="1" s="1"/>
  <c r="V782" i="1"/>
  <c r="AB782" i="1" s="1"/>
  <c r="V783" i="1"/>
  <c r="AB783" i="1" s="1"/>
  <c r="V784" i="1"/>
  <c r="AB784" i="1" s="1"/>
  <c r="V785" i="1"/>
  <c r="AB785" i="1" s="1"/>
  <c r="V786" i="1"/>
  <c r="AB786" i="1" s="1"/>
  <c r="V787" i="1"/>
  <c r="AB787" i="1" s="1"/>
  <c r="V788" i="1"/>
  <c r="AB788" i="1" s="1"/>
  <c r="V789" i="1"/>
  <c r="AB789" i="1" s="1"/>
  <c r="V790" i="1"/>
  <c r="AB790" i="1" s="1"/>
  <c r="V791" i="1"/>
  <c r="AB791" i="1" s="1"/>
  <c r="V792" i="1"/>
  <c r="AB792" i="1" s="1"/>
  <c r="V793" i="1"/>
  <c r="AB793" i="1" s="1"/>
  <c r="V794" i="1"/>
  <c r="AB794" i="1" s="1"/>
  <c r="V795" i="1"/>
  <c r="AB795" i="1" s="1"/>
  <c r="V796" i="1"/>
  <c r="AB796" i="1" s="1"/>
  <c r="V797" i="1"/>
  <c r="AB797" i="1" s="1"/>
  <c r="V798" i="1"/>
  <c r="AB798" i="1" s="1"/>
  <c r="V799" i="1"/>
  <c r="AB799" i="1" s="1"/>
  <c r="V800" i="1"/>
  <c r="AB800" i="1" s="1"/>
  <c r="V801" i="1"/>
  <c r="AB801" i="1" s="1"/>
  <c r="V802" i="1"/>
  <c r="AB802" i="1" s="1"/>
  <c r="V803" i="1"/>
  <c r="AB803" i="1" s="1"/>
  <c r="V804" i="1"/>
  <c r="AB804" i="1" s="1"/>
  <c r="V805" i="1"/>
  <c r="AB805" i="1" s="1"/>
  <c r="V806" i="1"/>
  <c r="AB806" i="1" s="1"/>
  <c r="V807" i="1"/>
  <c r="AB807" i="1" s="1"/>
  <c r="V808" i="1"/>
  <c r="AB808" i="1" s="1"/>
  <c r="V809" i="1"/>
  <c r="AB809" i="1" s="1"/>
  <c r="V810" i="1"/>
  <c r="AB810" i="1" s="1"/>
  <c r="V811" i="1"/>
  <c r="AB811" i="1" s="1"/>
  <c r="V812" i="1"/>
  <c r="AB812" i="1" s="1"/>
  <c r="V813" i="1"/>
  <c r="AB813" i="1" s="1"/>
  <c r="V814" i="1"/>
  <c r="AB814" i="1" s="1"/>
  <c r="V815" i="1"/>
  <c r="AB815" i="1" s="1"/>
  <c r="V816" i="1"/>
  <c r="AB816" i="1" s="1"/>
  <c r="V817" i="1"/>
  <c r="AB817" i="1" s="1"/>
  <c r="V818" i="1"/>
  <c r="AB818" i="1" s="1"/>
  <c r="V819" i="1"/>
  <c r="AB819" i="1" s="1"/>
  <c r="V820" i="1"/>
  <c r="AB820" i="1" s="1"/>
  <c r="V821" i="1"/>
  <c r="AB821" i="1" s="1"/>
  <c r="V822" i="1"/>
  <c r="V823" i="1"/>
  <c r="V824" i="1"/>
  <c r="E569" i="1"/>
  <c r="F569" i="1" s="1"/>
  <c r="E568" i="1"/>
  <c r="F568" i="1" s="1"/>
  <c r="E566" i="1"/>
  <c r="F566" i="1" s="1"/>
  <c r="E565" i="1"/>
  <c r="F565" i="1" s="1"/>
  <c r="E563" i="1"/>
  <c r="F563" i="1" s="1"/>
  <c r="E562" i="1"/>
  <c r="E560" i="1"/>
  <c r="F560" i="1" s="1"/>
  <c r="E559" i="1"/>
  <c r="F559" i="1" s="1"/>
  <c r="E557" i="1"/>
  <c r="F557" i="1" s="1"/>
  <c r="E556" i="1"/>
  <c r="F556" i="1" s="1"/>
  <c r="E554" i="1"/>
  <c r="F554" i="1" s="1"/>
  <c r="E553" i="1"/>
  <c r="F553" i="1" s="1"/>
  <c r="E551" i="1"/>
  <c r="F551" i="1" s="1"/>
  <c r="E550" i="1"/>
  <c r="F550" i="1" s="1"/>
  <c r="E548" i="1"/>
  <c r="F548" i="1" s="1"/>
  <c r="E547" i="1"/>
  <c r="F547" i="1" s="1"/>
  <c r="E545" i="1"/>
  <c r="F545" i="1" s="1"/>
  <c r="E544" i="1"/>
  <c r="F544" i="1" s="1"/>
  <c r="E542" i="1"/>
  <c r="F542" i="1" s="1"/>
  <c r="E541" i="1"/>
  <c r="F541" i="1" s="1"/>
  <c r="E539" i="1"/>
  <c r="F539" i="1" s="1"/>
  <c r="E538" i="1"/>
  <c r="F538" i="1" s="1"/>
  <c r="E536" i="1"/>
  <c r="F536" i="1" s="1"/>
  <c r="E535" i="1"/>
  <c r="F535" i="1" s="1"/>
  <c r="E533" i="1"/>
  <c r="F533" i="1" s="1"/>
  <c r="E532" i="1"/>
  <c r="E530" i="1"/>
  <c r="F530" i="1" s="1"/>
  <c r="E529" i="1"/>
  <c r="F529" i="1" s="1"/>
  <c r="E527" i="1"/>
  <c r="F527" i="1" s="1"/>
  <c r="E526" i="1"/>
  <c r="F526" i="1" s="1"/>
  <c r="E524" i="1"/>
  <c r="F524" i="1" s="1"/>
  <c r="E523" i="1"/>
  <c r="E521" i="1"/>
  <c r="F521" i="1" s="1"/>
  <c r="E520" i="1"/>
  <c r="F520" i="1" s="1"/>
  <c r="E518" i="1"/>
  <c r="F518" i="1" s="1"/>
  <c r="E517" i="1"/>
  <c r="F517" i="1" s="1"/>
  <c r="E515" i="1"/>
  <c r="F515" i="1" s="1"/>
  <c r="E514" i="1"/>
  <c r="F514" i="1" s="1"/>
  <c r="E512" i="1"/>
  <c r="F512" i="1" s="1"/>
  <c r="E511" i="1"/>
  <c r="F511" i="1" s="1"/>
  <c r="E509" i="1"/>
  <c r="F509" i="1" s="1"/>
  <c r="E508" i="1"/>
  <c r="E506" i="1"/>
  <c r="F506" i="1" s="1"/>
  <c r="E505" i="1"/>
  <c r="F505" i="1" s="1"/>
  <c r="E503" i="1"/>
  <c r="F503" i="1" s="1"/>
  <c r="E502" i="1"/>
  <c r="F502" i="1" s="1"/>
  <c r="F500" i="1"/>
  <c r="F499" i="1"/>
  <c r="E572" i="1"/>
  <c r="F572" i="1" s="1"/>
  <c r="E571" i="1"/>
  <c r="F57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01" i="1"/>
  <c r="F504" i="1"/>
  <c r="F507" i="1"/>
  <c r="F508" i="1"/>
  <c r="F510" i="1"/>
  <c r="F513" i="1"/>
  <c r="F516" i="1"/>
  <c r="F519" i="1"/>
  <c r="F522" i="1"/>
  <c r="F523" i="1"/>
  <c r="F525" i="1"/>
  <c r="F528" i="1"/>
  <c r="F531" i="1"/>
  <c r="F532" i="1"/>
  <c r="F534" i="1"/>
  <c r="F537" i="1"/>
  <c r="F540" i="1"/>
  <c r="F543" i="1"/>
  <c r="F546" i="1"/>
  <c r="F549" i="1"/>
  <c r="F552" i="1"/>
  <c r="F555" i="1"/>
  <c r="F558" i="1"/>
  <c r="F561" i="1"/>
  <c r="F562" i="1"/>
  <c r="F564" i="1"/>
  <c r="F567" i="1"/>
  <c r="F570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9" i="1"/>
  <c r="F732" i="1"/>
  <c r="F735" i="1"/>
  <c r="F738" i="1"/>
  <c r="F741" i="1"/>
  <c r="F744" i="1"/>
  <c r="F747" i="1"/>
  <c r="F750" i="1"/>
  <c r="F753" i="1"/>
  <c r="F756" i="1"/>
  <c r="F759" i="1"/>
  <c r="F762" i="1"/>
  <c r="F765" i="1"/>
  <c r="F768" i="1"/>
  <c r="F771" i="1"/>
  <c r="F774" i="1"/>
  <c r="F777" i="1"/>
  <c r="F780" i="1"/>
  <c r="F783" i="1"/>
  <c r="F786" i="1"/>
  <c r="F789" i="1"/>
  <c r="F792" i="1"/>
  <c r="F795" i="1"/>
  <c r="F798" i="1"/>
  <c r="F801" i="1"/>
  <c r="F804" i="1"/>
  <c r="F807" i="1"/>
  <c r="F810" i="1"/>
  <c r="F813" i="1"/>
  <c r="F816" i="1"/>
  <c r="F819" i="1"/>
  <c r="F822" i="1"/>
  <c r="F823" i="1"/>
  <c r="F824" i="1"/>
  <c r="E758" i="1"/>
  <c r="F758" i="1" s="1"/>
  <c r="E757" i="1"/>
  <c r="F757" i="1" s="1"/>
  <c r="E755" i="1"/>
  <c r="F755" i="1" s="1"/>
  <c r="E754" i="1"/>
  <c r="F754" i="1" s="1"/>
  <c r="E752" i="1"/>
  <c r="F752" i="1" s="1"/>
  <c r="E751" i="1"/>
  <c r="F751" i="1" s="1"/>
  <c r="E749" i="1"/>
  <c r="F749" i="1" s="1"/>
  <c r="E748" i="1"/>
  <c r="F748" i="1" s="1"/>
  <c r="E746" i="1"/>
  <c r="F746" i="1" s="1"/>
  <c r="E745" i="1"/>
  <c r="F745" i="1" s="1"/>
  <c r="E743" i="1"/>
  <c r="F743" i="1" s="1"/>
  <c r="E742" i="1"/>
  <c r="F742" i="1" s="1"/>
  <c r="E740" i="1"/>
  <c r="F740" i="1" s="1"/>
  <c r="E739" i="1"/>
  <c r="F739" i="1" s="1"/>
  <c r="E737" i="1"/>
  <c r="F737" i="1" s="1"/>
  <c r="E736" i="1"/>
  <c r="F736" i="1" s="1"/>
  <c r="E734" i="1"/>
  <c r="F734" i="1" s="1"/>
  <c r="E733" i="1"/>
  <c r="F733" i="1" s="1"/>
  <c r="E731" i="1"/>
  <c r="F731" i="1" s="1"/>
  <c r="E730" i="1"/>
  <c r="F730" i="1" s="1"/>
  <c r="E728" i="1"/>
  <c r="F728" i="1" s="1"/>
  <c r="E727" i="1"/>
  <c r="F727" i="1" s="1"/>
  <c r="E761" i="1"/>
  <c r="F761" i="1" s="1"/>
  <c r="E760" i="1"/>
  <c r="F760" i="1" s="1"/>
  <c r="E764" i="1"/>
  <c r="F764" i="1" s="1"/>
  <c r="E763" i="1"/>
  <c r="F763" i="1" s="1"/>
  <c r="E767" i="1"/>
  <c r="F767" i="1" s="1"/>
  <c r="E766" i="1"/>
  <c r="F766" i="1" s="1"/>
  <c r="E770" i="1"/>
  <c r="F770" i="1" s="1"/>
  <c r="E769" i="1"/>
  <c r="F769" i="1" s="1"/>
  <c r="E773" i="1"/>
  <c r="F773" i="1" s="1"/>
  <c r="E772" i="1"/>
  <c r="F772" i="1" s="1"/>
  <c r="E776" i="1"/>
  <c r="F776" i="1" s="1"/>
  <c r="E775" i="1"/>
  <c r="F775" i="1" s="1"/>
  <c r="E779" i="1"/>
  <c r="F779" i="1" s="1"/>
  <c r="E778" i="1"/>
  <c r="F778" i="1" s="1"/>
  <c r="E782" i="1"/>
  <c r="F782" i="1" s="1"/>
  <c r="E781" i="1"/>
  <c r="F781" i="1" s="1"/>
  <c r="E785" i="1"/>
  <c r="F785" i="1" s="1"/>
  <c r="E784" i="1"/>
  <c r="F784" i="1" s="1"/>
  <c r="E788" i="1"/>
  <c r="F788" i="1" s="1"/>
  <c r="E787" i="1"/>
  <c r="F787" i="1" s="1"/>
  <c r="E791" i="1"/>
  <c r="F791" i="1" s="1"/>
  <c r="E790" i="1"/>
  <c r="F790" i="1" s="1"/>
  <c r="E794" i="1"/>
  <c r="F794" i="1" s="1"/>
  <c r="E793" i="1"/>
  <c r="F793" i="1" s="1"/>
  <c r="E797" i="1"/>
  <c r="F797" i="1" s="1"/>
  <c r="E796" i="1"/>
  <c r="F796" i="1" s="1"/>
  <c r="E800" i="1"/>
  <c r="F800" i="1" s="1"/>
  <c r="E799" i="1"/>
  <c r="F799" i="1" s="1"/>
  <c r="E803" i="1"/>
  <c r="F803" i="1" s="1"/>
  <c r="E802" i="1"/>
  <c r="F802" i="1" s="1"/>
  <c r="E806" i="1"/>
  <c r="F806" i="1" s="1"/>
  <c r="E805" i="1"/>
  <c r="F805" i="1" s="1"/>
  <c r="E809" i="1"/>
  <c r="F809" i="1" s="1"/>
  <c r="E808" i="1"/>
  <c r="F808" i="1" s="1"/>
  <c r="E812" i="1"/>
  <c r="F812" i="1" s="1"/>
  <c r="E811" i="1"/>
  <c r="F811" i="1" s="1"/>
  <c r="E815" i="1"/>
  <c r="F815" i="1" s="1"/>
  <c r="E814" i="1"/>
  <c r="F814" i="1" s="1"/>
  <c r="E818" i="1"/>
  <c r="F818" i="1" s="1"/>
  <c r="E817" i="1"/>
  <c r="F817" i="1" s="1"/>
  <c r="E821" i="1"/>
  <c r="F821" i="1" s="1"/>
  <c r="E820" i="1"/>
  <c r="F82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T530" i="1" s="1"/>
  <c r="D531" i="1"/>
  <c r="T531" i="1" s="1"/>
  <c r="Z531" i="1" s="1"/>
  <c r="D532" i="1"/>
  <c r="T532" i="1" s="1"/>
  <c r="Z532" i="1" s="1"/>
  <c r="D533" i="1"/>
  <c r="T533" i="1" s="1"/>
  <c r="Z533" i="1" s="1"/>
  <c r="D534" i="1"/>
  <c r="T534" i="1" s="1"/>
  <c r="Z534" i="1" s="1"/>
  <c r="D535" i="1"/>
  <c r="T535" i="1" s="1"/>
  <c r="Z535" i="1" s="1"/>
  <c r="D536" i="1"/>
  <c r="T536" i="1" s="1"/>
  <c r="Z536" i="1" s="1"/>
  <c r="D537" i="1"/>
  <c r="T537" i="1" s="1"/>
  <c r="Z537" i="1" s="1"/>
  <c r="D538" i="1"/>
  <c r="T538" i="1" s="1"/>
  <c r="Z538" i="1" s="1"/>
  <c r="D539" i="1"/>
  <c r="T539" i="1" s="1"/>
  <c r="Z539" i="1" s="1"/>
  <c r="D540" i="1"/>
  <c r="T540" i="1" s="1"/>
  <c r="Z540" i="1" s="1"/>
  <c r="D541" i="1"/>
  <c r="T541" i="1" s="1"/>
  <c r="Z541" i="1" s="1"/>
  <c r="D542" i="1"/>
  <c r="T542" i="1" s="1"/>
  <c r="Z542" i="1" s="1"/>
  <c r="D543" i="1"/>
  <c r="T543" i="1" s="1"/>
  <c r="Z543" i="1" s="1"/>
  <c r="D544" i="1"/>
  <c r="T544" i="1" s="1"/>
  <c r="Z544" i="1" s="1"/>
  <c r="D545" i="1"/>
  <c r="T545" i="1" s="1"/>
  <c r="Z545" i="1" s="1"/>
  <c r="D546" i="1"/>
  <c r="T546" i="1" s="1"/>
  <c r="Z546" i="1" s="1"/>
  <c r="D547" i="1"/>
  <c r="T547" i="1" s="1"/>
  <c r="Z547" i="1" s="1"/>
  <c r="D548" i="1"/>
  <c r="T548" i="1" s="1"/>
  <c r="Z548" i="1" s="1"/>
  <c r="D549" i="1"/>
  <c r="D550" i="1"/>
  <c r="T550" i="1" s="1"/>
  <c r="D551" i="1"/>
  <c r="T551" i="1" s="1"/>
  <c r="D552" i="1"/>
  <c r="T552" i="1" s="1"/>
  <c r="D553" i="1"/>
  <c r="T553" i="1" s="1"/>
  <c r="D554" i="1"/>
  <c r="T554" i="1" s="1"/>
  <c r="D555" i="1"/>
  <c r="T555" i="1" s="1"/>
  <c r="D556" i="1"/>
  <c r="T556" i="1" s="1"/>
  <c r="D557" i="1"/>
  <c r="T557" i="1" s="1"/>
  <c r="D558" i="1"/>
  <c r="T558" i="1" s="1"/>
  <c r="D559" i="1"/>
  <c r="T559" i="1" s="1"/>
  <c r="D560" i="1"/>
  <c r="T560" i="1" s="1"/>
  <c r="D561" i="1"/>
  <c r="T561" i="1" s="1"/>
  <c r="D562" i="1"/>
  <c r="T562" i="1" s="1"/>
  <c r="D563" i="1"/>
  <c r="T563" i="1" s="1"/>
  <c r="D564" i="1"/>
  <c r="T564" i="1" s="1"/>
  <c r="D565" i="1"/>
  <c r="T565" i="1" s="1"/>
  <c r="D566" i="1"/>
  <c r="T566" i="1" s="1"/>
  <c r="D567" i="1"/>
  <c r="T567" i="1" s="1"/>
  <c r="D568" i="1"/>
  <c r="T568" i="1" s="1"/>
  <c r="D569" i="1"/>
  <c r="T569" i="1" s="1"/>
  <c r="D570" i="1"/>
  <c r="T570" i="1" s="1"/>
  <c r="D571" i="1"/>
  <c r="T571" i="1" s="1"/>
  <c r="D572" i="1"/>
  <c r="T572" i="1" s="1"/>
  <c r="D573" i="1"/>
  <c r="T573" i="1" s="1"/>
  <c r="D574" i="1"/>
  <c r="T574" i="1" s="1"/>
  <c r="D575" i="1"/>
  <c r="T575" i="1" s="1"/>
  <c r="D576" i="1"/>
  <c r="T576" i="1" s="1"/>
  <c r="D577" i="1"/>
  <c r="T577" i="1" s="1"/>
  <c r="D578" i="1"/>
  <c r="T578" i="1" s="1"/>
  <c r="D579" i="1"/>
  <c r="T579" i="1" s="1"/>
  <c r="D580" i="1"/>
  <c r="T580" i="1" s="1"/>
  <c r="D581" i="1"/>
  <c r="T581" i="1" s="1"/>
  <c r="D582" i="1"/>
  <c r="T582" i="1" s="1"/>
  <c r="D583" i="1"/>
  <c r="T583" i="1" s="1"/>
  <c r="D584" i="1"/>
  <c r="T584" i="1" s="1"/>
  <c r="D585" i="1"/>
  <c r="T585" i="1" s="1"/>
  <c r="D586" i="1"/>
  <c r="T586" i="1" s="1"/>
  <c r="D587" i="1"/>
  <c r="T587" i="1" s="1"/>
  <c r="D588" i="1"/>
  <c r="T588" i="1" s="1"/>
  <c r="D589" i="1"/>
  <c r="T589" i="1" s="1"/>
  <c r="D590" i="1"/>
  <c r="T590" i="1" s="1"/>
  <c r="D591" i="1"/>
  <c r="T591" i="1" s="1"/>
  <c r="D592" i="1"/>
  <c r="T592" i="1" s="1"/>
  <c r="D593" i="1"/>
  <c r="T593" i="1" s="1"/>
  <c r="D594" i="1"/>
  <c r="T594" i="1" s="1"/>
  <c r="D595" i="1"/>
  <c r="T595" i="1" s="1"/>
  <c r="D596" i="1"/>
  <c r="T596" i="1" s="1"/>
  <c r="D597" i="1"/>
  <c r="T597" i="1" s="1"/>
  <c r="D598" i="1"/>
  <c r="T598" i="1" s="1"/>
  <c r="D599" i="1"/>
  <c r="T599" i="1" s="1"/>
  <c r="D600" i="1"/>
  <c r="T600" i="1" s="1"/>
  <c r="D601" i="1"/>
  <c r="T601" i="1" s="1"/>
  <c r="D602" i="1"/>
  <c r="T602" i="1" s="1"/>
  <c r="D603" i="1"/>
  <c r="T603" i="1" s="1"/>
  <c r="D604" i="1"/>
  <c r="T604" i="1" s="1"/>
  <c r="D605" i="1"/>
  <c r="T605" i="1" s="1"/>
  <c r="D606" i="1"/>
  <c r="T606" i="1" s="1"/>
  <c r="D607" i="1"/>
  <c r="T607" i="1" s="1"/>
  <c r="D608" i="1"/>
  <c r="T608" i="1" s="1"/>
  <c r="D609" i="1"/>
  <c r="T609" i="1" s="1"/>
  <c r="D610" i="1"/>
  <c r="T610" i="1" s="1"/>
  <c r="D611" i="1"/>
  <c r="T611" i="1" s="1"/>
  <c r="D612" i="1"/>
  <c r="T612" i="1" s="1"/>
  <c r="D613" i="1"/>
  <c r="T613" i="1" s="1"/>
  <c r="D614" i="1"/>
  <c r="T614" i="1" s="1"/>
  <c r="D615" i="1"/>
  <c r="T615" i="1" s="1"/>
  <c r="D616" i="1"/>
  <c r="T616" i="1" s="1"/>
  <c r="D617" i="1"/>
  <c r="T617" i="1" s="1"/>
  <c r="D618" i="1"/>
  <c r="T618" i="1" s="1"/>
  <c r="D619" i="1"/>
  <c r="T619" i="1" s="1"/>
  <c r="D620" i="1"/>
  <c r="T620" i="1" s="1"/>
  <c r="D621" i="1"/>
  <c r="T621" i="1" s="1"/>
  <c r="D622" i="1"/>
  <c r="T622" i="1" s="1"/>
  <c r="D623" i="1"/>
  <c r="T623" i="1" s="1"/>
  <c r="D624" i="1"/>
  <c r="T624" i="1" s="1"/>
  <c r="D625" i="1"/>
  <c r="T625" i="1" s="1"/>
  <c r="D626" i="1"/>
  <c r="T626" i="1" s="1"/>
  <c r="D627" i="1"/>
  <c r="T627" i="1" s="1"/>
  <c r="D628" i="1"/>
  <c r="T628" i="1" s="1"/>
  <c r="D629" i="1"/>
  <c r="T629" i="1" s="1"/>
  <c r="D630" i="1"/>
  <c r="T630" i="1" s="1"/>
  <c r="D631" i="1"/>
  <c r="T631" i="1" s="1"/>
  <c r="D632" i="1"/>
  <c r="T632" i="1" s="1"/>
  <c r="D633" i="1"/>
  <c r="T633" i="1" s="1"/>
  <c r="D634" i="1"/>
  <c r="T634" i="1" s="1"/>
  <c r="D635" i="1"/>
  <c r="T635" i="1" s="1"/>
  <c r="D636" i="1"/>
  <c r="T636" i="1" s="1"/>
  <c r="D637" i="1"/>
  <c r="T637" i="1" s="1"/>
  <c r="D638" i="1"/>
  <c r="T638" i="1" s="1"/>
  <c r="D639" i="1"/>
  <c r="T639" i="1" s="1"/>
  <c r="D640" i="1"/>
  <c r="T640" i="1" s="1"/>
  <c r="D641" i="1"/>
  <c r="T641" i="1" s="1"/>
  <c r="D642" i="1"/>
  <c r="T642" i="1" s="1"/>
  <c r="D643" i="1"/>
  <c r="T643" i="1" s="1"/>
  <c r="D644" i="1"/>
  <c r="T644" i="1" s="1"/>
  <c r="D645" i="1"/>
  <c r="T645" i="1" s="1"/>
  <c r="D646" i="1"/>
  <c r="T646" i="1" s="1"/>
  <c r="D647" i="1"/>
  <c r="T647" i="1" s="1"/>
  <c r="D648" i="1"/>
  <c r="T648" i="1" s="1"/>
  <c r="D649" i="1"/>
  <c r="T649" i="1" s="1"/>
  <c r="D650" i="1"/>
  <c r="T650" i="1" s="1"/>
  <c r="D651" i="1"/>
  <c r="T651" i="1" s="1"/>
  <c r="D652" i="1"/>
  <c r="T652" i="1" s="1"/>
  <c r="D653" i="1"/>
  <c r="T653" i="1" s="1"/>
  <c r="D654" i="1"/>
  <c r="T654" i="1" s="1"/>
  <c r="D655" i="1"/>
  <c r="T655" i="1" s="1"/>
  <c r="D656" i="1"/>
  <c r="T656" i="1" s="1"/>
  <c r="D657" i="1"/>
  <c r="T657" i="1" s="1"/>
  <c r="D658" i="1"/>
  <c r="T658" i="1" s="1"/>
  <c r="D659" i="1"/>
  <c r="T659" i="1" s="1"/>
  <c r="D660" i="1"/>
  <c r="T660" i="1" s="1"/>
  <c r="D661" i="1"/>
  <c r="T661" i="1" s="1"/>
  <c r="D662" i="1"/>
  <c r="T662" i="1" s="1"/>
  <c r="D663" i="1"/>
  <c r="T663" i="1" s="1"/>
  <c r="D664" i="1"/>
  <c r="T664" i="1" s="1"/>
  <c r="D665" i="1"/>
  <c r="T665" i="1" s="1"/>
  <c r="D666" i="1"/>
  <c r="T666" i="1" s="1"/>
  <c r="D667" i="1"/>
  <c r="T667" i="1" s="1"/>
  <c r="D668" i="1"/>
  <c r="T668" i="1" s="1"/>
  <c r="D669" i="1"/>
  <c r="T669" i="1" s="1"/>
  <c r="D670" i="1"/>
  <c r="T670" i="1" s="1"/>
  <c r="D671" i="1"/>
  <c r="T671" i="1" s="1"/>
  <c r="D672" i="1"/>
  <c r="T672" i="1" s="1"/>
  <c r="D673" i="1"/>
  <c r="T673" i="1" s="1"/>
  <c r="D674" i="1"/>
  <c r="T674" i="1" s="1"/>
  <c r="D675" i="1"/>
  <c r="T675" i="1" s="1"/>
  <c r="D676" i="1"/>
  <c r="T676" i="1" s="1"/>
  <c r="D677" i="1"/>
  <c r="T677" i="1" s="1"/>
  <c r="D678" i="1"/>
  <c r="T678" i="1" s="1"/>
  <c r="D679" i="1"/>
  <c r="T679" i="1" s="1"/>
  <c r="D680" i="1"/>
  <c r="T680" i="1" s="1"/>
  <c r="D681" i="1"/>
  <c r="T681" i="1" s="1"/>
  <c r="D682" i="1"/>
  <c r="T682" i="1" s="1"/>
  <c r="D683" i="1"/>
  <c r="T683" i="1" s="1"/>
  <c r="D684" i="1"/>
  <c r="T684" i="1" s="1"/>
  <c r="D685" i="1"/>
  <c r="T685" i="1" s="1"/>
  <c r="D686" i="1"/>
  <c r="T686" i="1" s="1"/>
  <c r="D687" i="1"/>
  <c r="T687" i="1" s="1"/>
  <c r="D688" i="1"/>
  <c r="T688" i="1" s="1"/>
  <c r="D689" i="1"/>
  <c r="T689" i="1" s="1"/>
  <c r="D690" i="1"/>
  <c r="T690" i="1" s="1"/>
  <c r="D691" i="1"/>
  <c r="T691" i="1" s="1"/>
  <c r="D692" i="1"/>
  <c r="T692" i="1" s="1"/>
  <c r="D693" i="1"/>
  <c r="T693" i="1" s="1"/>
  <c r="D694" i="1"/>
  <c r="T694" i="1" s="1"/>
  <c r="D695" i="1"/>
  <c r="T695" i="1" s="1"/>
  <c r="D696" i="1"/>
  <c r="T696" i="1" s="1"/>
  <c r="D697" i="1"/>
  <c r="T697" i="1" s="1"/>
  <c r="D698" i="1"/>
  <c r="T698" i="1" s="1"/>
  <c r="D699" i="1"/>
  <c r="T699" i="1" s="1"/>
  <c r="D700" i="1"/>
  <c r="T700" i="1" s="1"/>
  <c r="D701" i="1"/>
  <c r="T701" i="1" s="1"/>
  <c r="D702" i="1"/>
  <c r="T702" i="1" s="1"/>
  <c r="D703" i="1"/>
  <c r="T703" i="1" s="1"/>
  <c r="D704" i="1"/>
  <c r="T704" i="1" s="1"/>
  <c r="D705" i="1"/>
  <c r="T705" i="1" s="1"/>
  <c r="D706" i="1"/>
  <c r="T706" i="1" s="1"/>
  <c r="D707" i="1"/>
  <c r="T707" i="1" s="1"/>
  <c r="D708" i="1"/>
  <c r="T708" i="1" s="1"/>
  <c r="D709" i="1"/>
  <c r="T709" i="1" s="1"/>
  <c r="D710" i="1"/>
  <c r="T710" i="1" s="1"/>
  <c r="D711" i="1"/>
  <c r="T711" i="1" s="1"/>
  <c r="D712" i="1"/>
  <c r="T712" i="1" s="1"/>
  <c r="D713" i="1"/>
  <c r="T713" i="1" s="1"/>
  <c r="D714" i="1"/>
  <c r="T714" i="1" s="1"/>
  <c r="D715" i="1"/>
  <c r="T715" i="1" s="1"/>
  <c r="D716" i="1"/>
  <c r="T716" i="1" s="1"/>
  <c r="D717" i="1"/>
  <c r="T717" i="1" s="1"/>
  <c r="D718" i="1"/>
  <c r="T718" i="1" s="1"/>
  <c r="D719" i="1"/>
  <c r="T719" i="1" s="1"/>
  <c r="D720" i="1"/>
  <c r="T720" i="1" s="1"/>
  <c r="D721" i="1"/>
  <c r="T721" i="1" s="1"/>
  <c r="D722" i="1"/>
  <c r="T722" i="1" s="1"/>
  <c r="D723" i="1"/>
  <c r="T723" i="1" s="1"/>
  <c r="D724" i="1"/>
  <c r="T724" i="1" s="1"/>
  <c r="D725" i="1"/>
  <c r="T725" i="1" s="1"/>
  <c r="D726" i="1"/>
  <c r="T726" i="1" s="1"/>
  <c r="D727" i="1"/>
  <c r="T727" i="1" s="1"/>
  <c r="D728" i="1"/>
  <c r="T728" i="1" s="1"/>
  <c r="D729" i="1"/>
  <c r="T729" i="1" s="1"/>
  <c r="D730" i="1"/>
  <c r="T730" i="1" s="1"/>
  <c r="D731" i="1"/>
  <c r="T731" i="1" s="1"/>
  <c r="D732" i="1"/>
  <c r="T732" i="1" s="1"/>
  <c r="D733" i="1"/>
  <c r="T733" i="1" s="1"/>
  <c r="D734" i="1"/>
  <c r="T734" i="1" s="1"/>
  <c r="D735" i="1"/>
  <c r="T735" i="1" s="1"/>
  <c r="D736" i="1"/>
  <c r="T736" i="1" s="1"/>
  <c r="D737" i="1"/>
  <c r="T737" i="1" s="1"/>
  <c r="D738" i="1"/>
  <c r="T738" i="1" s="1"/>
  <c r="D739" i="1"/>
  <c r="T739" i="1" s="1"/>
  <c r="D740" i="1"/>
  <c r="T740" i="1" s="1"/>
  <c r="D741" i="1"/>
  <c r="T741" i="1" s="1"/>
  <c r="D742" i="1"/>
  <c r="T742" i="1" s="1"/>
  <c r="D743" i="1"/>
  <c r="T743" i="1" s="1"/>
  <c r="D744" i="1"/>
  <c r="T744" i="1" s="1"/>
  <c r="D745" i="1"/>
  <c r="T745" i="1" s="1"/>
  <c r="D746" i="1"/>
  <c r="T746" i="1" s="1"/>
  <c r="D747" i="1"/>
  <c r="T747" i="1" s="1"/>
  <c r="D748" i="1"/>
  <c r="T748" i="1" s="1"/>
  <c r="D749" i="1"/>
  <c r="T749" i="1" s="1"/>
  <c r="D750" i="1"/>
  <c r="T750" i="1" s="1"/>
  <c r="D751" i="1"/>
  <c r="T751" i="1" s="1"/>
  <c r="D752" i="1"/>
  <c r="T752" i="1" s="1"/>
  <c r="D753" i="1"/>
  <c r="T753" i="1" s="1"/>
  <c r="D754" i="1"/>
  <c r="T754" i="1" s="1"/>
  <c r="D755" i="1"/>
  <c r="T755" i="1" s="1"/>
  <c r="D756" i="1"/>
  <c r="T756" i="1" s="1"/>
  <c r="D757" i="1"/>
  <c r="T757" i="1" s="1"/>
  <c r="D758" i="1"/>
  <c r="T758" i="1" s="1"/>
  <c r="D759" i="1"/>
  <c r="T759" i="1" s="1"/>
  <c r="D760" i="1"/>
  <c r="T760" i="1" s="1"/>
  <c r="D761" i="1"/>
  <c r="T761" i="1" s="1"/>
  <c r="D762" i="1"/>
  <c r="T762" i="1" s="1"/>
  <c r="D763" i="1"/>
  <c r="T763" i="1" s="1"/>
  <c r="D764" i="1"/>
  <c r="T764" i="1" s="1"/>
  <c r="D765" i="1"/>
  <c r="T765" i="1" s="1"/>
  <c r="D766" i="1"/>
  <c r="T766" i="1" s="1"/>
  <c r="D767" i="1"/>
  <c r="T767" i="1" s="1"/>
  <c r="D768" i="1"/>
  <c r="T768" i="1" s="1"/>
  <c r="D769" i="1"/>
  <c r="T769" i="1" s="1"/>
  <c r="D770" i="1"/>
  <c r="T770" i="1" s="1"/>
  <c r="D771" i="1"/>
  <c r="T771" i="1" s="1"/>
  <c r="D772" i="1"/>
  <c r="T772" i="1" s="1"/>
  <c r="D773" i="1"/>
  <c r="T773" i="1" s="1"/>
  <c r="D774" i="1"/>
  <c r="T774" i="1" s="1"/>
  <c r="D775" i="1"/>
  <c r="T775" i="1" s="1"/>
  <c r="D776" i="1"/>
  <c r="T776" i="1" s="1"/>
  <c r="D777" i="1"/>
  <c r="T777" i="1" s="1"/>
  <c r="D778" i="1"/>
  <c r="T778" i="1" s="1"/>
  <c r="D779" i="1"/>
  <c r="T779" i="1" s="1"/>
  <c r="D780" i="1"/>
  <c r="T780" i="1" s="1"/>
  <c r="D781" i="1"/>
  <c r="T781" i="1" s="1"/>
  <c r="D782" i="1"/>
  <c r="T782" i="1" s="1"/>
  <c r="D783" i="1"/>
  <c r="T783" i="1" s="1"/>
  <c r="D784" i="1"/>
  <c r="T784" i="1" s="1"/>
  <c r="D785" i="1"/>
  <c r="T785" i="1" s="1"/>
  <c r="D786" i="1"/>
  <c r="T786" i="1" s="1"/>
  <c r="D787" i="1"/>
  <c r="T787" i="1" s="1"/>
  <c r="D788" i="1"/>
  <c r="T788" i="1" s="1"/>
  <c r="D789" i="1"/>
  <c r="T789" i="1" s="1"/>
  <c r="D790" i="1"/>
  <c r="T790" i="1" s="1"/>
  <c r="D791" i="1"/>
  <c r="T791" i="1" s="1"/>
  <c r="D792" i="1"/>
  <c r="T792" i="1" s="1"/>
  <c r="D793" i="1"/>
  <c r="T793" i="1" s="1"/>
  <c r="D794" i="1"/>
  <c r="T794" i="1" s="1"/>
  <c r="D795" i="1"/>
  <c r="T795" i="1" s="1"/>
  <c r="D796" i="1"/>
  <c r="T796" i="1" s="1"/>
  <c r="D797" i="1"/>
  <c r="T797" i="1" s="1"/>
  <c r="D798" i="1"/>
  <c r="T798" i="1" s="1"/>
  <c r="D799" i="1"/>
  <c r="T799" i="1" s="1"/>
  <c r="D800" i="1"/>
  <c r="T800" i="1" s="1"/>
  <c r="D801" i="1"/>
  <c r="T801" i="1" s="1"/>
  <c r="D802" i="1"/>
  <c r="T802" i="1" s="1"/>
  <c r="D803" i="1"/>
  <c r="T803" i="1" s="1"/>
  <c r="D804" i="1"/>
  <c r="T804" i="1" s="1"/>
  <c r="D805" i="1"/>
  <c r="T805" i="1" s="1"/>
  <c r="D806" i="1"/>
  <c r="T806" i="1" s="1"/>
  <c r="D807" i="1"/>
  <c r="T807" i="1" s="1"/>
  <c r="D808" i="1"/>
  <c r="T808" i="1" s="1"/>
  <c r="D809" i="1"/>
  <c r="T809" i="1" s="1"/>
  <c r="D810" i="1"/>
  <c r="T810" i="1" s="1"/>
  <c r="D811" i="1"/>
  <c r="T811" i="1" s="1"/>
  <c r="D812" i="1"/>
  <c r="T812" i="1" s="1"/>
  <c r="D813" i="1"/>
  <c r="T813" i="1" s="1"/>
  <c r="D814" i="1"/>
  <c r="T814" i="1" s="1"/>
  <c r="D815" i="1"/>
  <c r="T815" i="1" s="1"/>
  <c r="D816" i="1"/>
  <c r="T816" i="1" s="1"/>
  <c r="D817" i="1"/>
  <c r="T817" i="1" s="1"/>
  <c r="D818" i="1"/>
  <c r="T818" i="1" s="1"/>
  <c r="D819" i="1"/>
  <c r="T819" i="1" s="1"/>
  <c r="D820" i="1"/>
  <c r="T820" i="1" s="1"/>
  <c r="D821" i="1"/>
  <c r="T821" i="1" s="1"/>
  <c r="D822" i="1"/>
  <c r="T822" i="1" s="1"/>
  <c r="D823" i="1"/>
  <c r="T823" i="1" s="1"/>
  <c r="D824" i="1"/>
  <c r="T824" i="1" s="1"/>
  <c r="D3" i="1"/>
  <c r="AC543" i="1" l="1"/>
  <c r="AD543" i="1"/>
  <c r="AC814" i="1"/>
  <c r="AD814" i="1"/>
  <c r="AC813" i="1"/>
  <c r="AD813" i="1"/>
  <c r="AC812" i="1"/>
  <c r="AD812" i="1"/>
  <c r="AC811" i="1"/>
  <c r="AD811" i="1"/>
  <c r="AC810" i="1"/>
  <c r="AD810" i="1"/>
  <c r="AC809" i="1"/>
  <c r="AD809" i="1"/>
  <c r="AC808" i="1"/>
  <c r="AD808" i="1"/>
  <c r="AC807" i="1"/>
  <c r="AD807" i="1"/>
  <c r="AC806" i="1"/>
  <c r="AD806" i="1"/>
  <c r="AC805" i="1"/>
  <c r="AD805" i="1"/>
  <c r="AC804" i="1"/>
  <c r="AD804" i="1"/>
  <c r="AC803" i="1"/>
  <c r="AD803" i="1"/>
  <c r="AC802" i="1"/>
  <c r="AD802" i="1"/>
  <c r="AC801" i="1"/>
  <c r="AD801" i="1"/>
  <c r="AC800" i="1"/>
  <c r="AD800" i="1"/>
  <c r="AC799" i="1"/>
  <c r="AD799" i="1"/>
  <c r="AC798" i="1"/>
  <c r="AD798" i="1"/>
  <c r="AC797" i="1"/>
  <c r="AD797" i="1"/>
  <c r="AC796" i="1"/>
  <c r="AD796" i="1"/>
  <c r="AC795" i="1"/>
  <c r="AD795" i="1"/>
  <c r="AC794" i="1"/>
  <c r="AD794" i="1"/>
  <c r="AC793" i="1"/>
  <c r="AD793" i="1"/>
  <c r="AC792" i="1"/>
  <c r="AD792" i="1"/>
  <c r="AC791" i="1"/>
  <c r="AD791" i="1"/>
  <c r="AC790" i="1"/>
  <c r="AD790" i="1"/>
  <c r="AC789" i="1"/>
  <c r="AD789" i="1"/>
  <c r="AC788" i="1"/>
  <c r="AD788" i="1"/>
  <c r="AC787" i="1"/>
  <c r="AD787" i="1"/>
  <c r="AC786" i="1"/>
  <c r="AD786" i="1"/>
  <c r="AC785" i="1"/>
  <c r="AD785" i="1"/>
  <c r="AC784" i="1"/>
  <c r="AD784" i="1"/>
  <c r="AC783" i="1"/>
  <c r="AD783" i="1"/>
  <c r="AC782" i="1"/>
  <c r="AD782" i="1"/>
  <c r="AC781" i="1"/>
  <c r="AD781" i="1"/>
  <c r="AC780" i="1"/>
  <c r="AD780" i="1"/>
  <c r="AC779" i="1"/>
  <c r="AD779" i="1"/>
  <c r="AC778" i="1"/>
  <c r="AD778" i="1"/>
  <c r="AC777" i="1"/>
  <c r="AD777" i="1"/>
  <c r="AC776" i="1"/>
  <c r="AD776" i="1"/>
  <c r="AC775" i="1"/>
  <c r="AD775" i="1"/>
  <c r="AC774" i="1"/>
  <c r="AD774" i="1"/>
  <c r="AC773" i="1"/>
  <c r="AD773" i="1"/>
  <c r="AC772" i="1"/>
  <c r="AD772" i="1"/>
  <c r="AC771" i="1"/>
  <c r="AD771" i="1"/>
  <c r="AC770" i="1"/>
  <c r="AD770" i="1"/>
  <c r="AC769" i="1"/>
  <c r="AD769" i="1"/>
  <c r="AC768" i="1"/>
  <c r="AD768" i="1"/>
  <c r="AC767" i="1"/>
  <c r="AD767" i="1"/>
  <c r="AC766" i="1"/>
  <c r="AD766" i="1"/>
  <c r="AC765" i="1"/>
  <c r="AD765" i="1"/>
  <c r="AC764" i="1"/>
  <c r="AD764" i="1"/>
  <c r="AC763" i="1"/>
  <c r="AD763" i="1"/>
  <c r="AC762" i="1"/>
  <c r="AD762" i="1"/>
  <c r="AC761" i="1"/>
  <c r="AD761" i="1"/>
  <c r="AC760" i="1"/>
  <c r="AD760" i="1"/>
  <c r="AC759" i="1"/>
  <c r="AD759" i="1"/>
  <c r="AC758" i="1"/>
  <c r="AD758" i="1"/>
  <c r="AC757" i="1"/>
  <c r="AD757" i="1"/>
  <c r="AC756" i="1"/>
  <c r="AD756" i="1"/>
  <c r="AC755" i="1"/>
  <c r="AD755" i="1"/>
  <c r="AC754" i="1"/>
  <c r="AD754" i="1"/>
  <c r="AC753" i="1"/>
  <c r="AD753" i="1"/>
  <c r="AC752" i="1"/>
  <c r="AD752" i="1"/>
  <c r="AC751" i="1"/>
  <c r="AD751" i="1"/>
  <c r="AC750" i="1"/>
  <c r="AD750" i="1"/>
  <c r="AC749" i="1"/>
  <c r="AD749" i="1"/>
  <c r="AC748" i="1"/>
  <c r="AD748" i="1"/>
  <c r="AC747" i="1"/>
  <c r="AD747" i="1"/>
  <c r="AC746" i="1"/>
  <c r="AD746" i="1"/>
  <c r="AC745" i="1"/>
  <c r="AD745" i="1"/>
  <c r="AC744" i="1"/>
  <c r="AD744" i="1"/>
  <c r="AC743" i="1"/>
  <c r="AD743" i="1"/>
  <c r="AC742" i="1"/>
  <c r="AD742" i="1"/>
  <c r="AC741" i="1"/>
  <c r="AD741" i="1"/>
  <c r="AC740" i="1"/>
  <c r="AD740" i="1"/>
  <c r="AC739" i="1"/>
  <c r="AD739" i="1"/>
  <c r="AC738" i="1"/>
  <c r="AD738" i="1"/>
  <c r="AC737" i="1"/>
  <c r="AD737" i="1"/>
  <c r="AC736" i="1"/>
  <c r="AD736" i="1"/>
  <c r="AC735" i="1"/>
  <c r="AD735" i="1"/>
  <c r="AC734" i="1"/>
  <c r="AD734" i="1"/>
  <c r="AC733" i="1"/>
  <c r="AD733" i="1"/>
  <c r="AC732" i="1"/>
  <c r="AD732" i="1"/>
  <c r="AC731" i="1"/>
  <c r="AD731" i="1"/>
  <c r="AC730" i="1"/>
  <c r="AD730" i="1"/>
  <c r="AC729" i="1"/>
  <c r="AD729" i="1"/>
  <c r="AC728" i="1"/>
  <c r="AD728" i="1"/>
  <c r="AC727" i="1"/>
  <c r="AD727" i="1"/>
  <c r="AC726" i="1"/>
  <c r="AD726" i="1"/>
  <c r="AC725" i="1"/>
  <c r="AD725" i="1"/>
  <c r="AC724" i="1"/>
  <c r="AD724" i="1"/>
  <c r="AC723" i="1"/>
  <c r="AD723" i="1"/>
  <c r="AC722" i="1"/>
  <c r="AD722" i="1"/>
  <c r="AC721" i="1"/>
  <c r="AD721" i="1"/>
  <c r="AC720" i="1"/>
  <c r="AD720" i="1"/>
  <c r="AC719" i="1"/>
  <c r="AD719" i="1"/>
  <c r="AC718" i="1"/>
  <c r="AD718" i="1"/>
  <c r="AC717" i="1"/>
  <c r="AD717" i="1"/>
  <c r="AC716" i="1"/>
  <c r="AD716" i="1"/>
  <c r="AC715" i="1"/>
  <c r="AD715" i="1"/>
  <c r="AC714" i="1"/>
  <c r="AD714" i="1"/>
  <c r="AC713" i="1"/>
  <c r="AD713" i="1"/>
  <c r="AC712" i="1"/>
  <c r="AD712" i="1"/>
  <c r="AC711" i="1"/>
  <c r="AD711" i="1"/>
  <c r="AC710" i="1"/>
  <c r="AD710" i="1"/>
  <c r="AC709" i="1"/>
  <c r="AD709" i="1"/>
  <c r="AC708" i="1"/>
  <c r="AD708" i="1"/>
  <c r="AC707" i="1"/>
  <c r="AD707" i="1"/>
  <c r="AC706" i="1"/>
  <c r="AD706" i="1"/>
  <c r="AC705" i="1"/>
  <c r="AD705" i="1"/>
  <c r="AC704" i="1"/>
  <c r="AD704" i="1"/>
  <c r="AC703" i="1"/>
  <c r="AD703" i="1"/>
  <c r="AC702" i="1"/>
  <c r="AD702" i="1"/>
  <c r="AC701" i="1"/>
  <c r="AD701" i="1"/>
  <c r="AC700" i="1"/>
  <c r="AD700" i="1"/>
  <c r="AC699" i="1"/>
  <c r="AD699" i="1"/>
  <c r="AC698" i="1"/>
  <c r="AD698" i="1"/>
  <c r="AC697" i="1"/>
  <c r="AD697" i="1"/>
  <c r="AC696" i="1"/>
  <c r="AD696" i="1"/>
  <c r="AC695" i="1"/>
  <c r="AD695" i="1"/>
  <c r="AC694" i="1"/>
  <c r="AD694" i="1"/>
  <c r="AC693" i="1"/>
  <c r="AD693" i="1"/>
  <c r="AC692" i="1"/>
  <c r="AD692" i="1"/>
  <c r="AC691" i="1"/>
  <c r="AD691" i="1"/>
  <c r="AC690" i="1"/>
  <c r="AD690" i="1"/>
  <c r="AC689" i="1"/>
  <c r="AD689" i="1"/>
  <c r="AC688" i="1"/>
  <c r="AD688" i="1"/>
  <c r="AC687" i="1"/>
  <c r="AD687" i="1"/>
  <c r="AC686" i="1"/>
  <c r="AD686" i="1"/>
  <c r="AC685" i="1"/>
  <c r="AD685" i="1"/>
  <c r="AC684" i="1"/>
  <c r="AD684" i="1"/>
  <c r="AC683" i="1"/>
  <c r="AD683" i="1"/>
  <c r="AC682" i="1"/>
  <c r="AD682" i="1"/>
  <c r="AC681" i="1"/>
  <c r="AD681" i="1"/>
  <c r="AC680" i="1"/>
  <c r="AD680" i="1"/>
  <c r="AC679" i="1"/>
  <c r="AD679" i="1"/>
  <c r="AC678" i="1"/>
  <c r="AD678" i="1"/>
  <c r="AC677" i="1"/>
  <c r="AD677" i="1"/>
  <c r="AC676" i="1"/>
  <c r="AD676" i="1"/>
  <c r="AC675" i="1"/>
  <c r="AD675" i="1"/>
  <c r="AC674" i="1"/>
  <c r="AD674" i="1"/>
  <c r="AC673" i="1"/>
  <c r="AD673" i="1"/>
  <c r="AC672" i="1"/>
  <c r="AD672" i="1"/>
  <c r="AC671" i="1"/>
  <c r="AD671" i="1"/>
  <c r="AC670" i="1"/>
  <c r="AD670" i="1"/>
  <c r="AC669" i="1"/>
  <c r="AD669" i="1"/>
  <c r="AC668" i="1"/>
  <c r="AD668" i="1"/>
  <c r="AC667" i="1"/>
  <c r="AD667" i="1"/>
  <c r="AC666" i="1"/>
  <c r="AD666" i="1"/>
  <c r="AC665" i="1"/>
  <c r="AD665" i="1"/>
  <c r="AC664" i="1"/>
  <c r="AD664" i="1"/>
  <c r="AC663" i="1"/>
  <c r="AD663" i="1"/>
  <c r="AC662" i="1"/>
  <c r="AD662" i="1"/>
  <c r="AC661" i="1"/>
  <c r="AD661" i="1"/>
  <c r="AC660" i="1"/>
  <c r="AD660" i="1"/>
  <c r="AC659" i="1"/>
  <c r="AD659" i="1"/>
  <c r="AC658" i="1"/>
  <c r="AD658" i="1"/>
  <c r="AC657" i="1"/>
  <c r="AD657" i="1"/>
  <c r="AC656" i="1"/>
  <c r="AD656" i="1"/>
  <c r="AC655" i="1"/>
  <c r="AD655" i="1"/>
  <c r="AC654" i="1"/>
  <c r="AD654" i="1"/>
  <c r="AC653" i="1"/>
  <c r="AD653" i="1"/>
  <c r="AC652" i="1"/>
  <c r="AD652" i="1"/>
  <c r="AC651" i="1"/>
  <c r="AD651" i="1"/>
  <c r="AC650" i="1"/>
  <c r="AD650" i="1"/>
  <c r="AC649" i="1"/>
  <c r="AD649" i="1"/>
  <c r="AC648" i="1"/>
  <c r="AD648" i="1"/>
  <c r="AC647" i="1"/>
  <c r="AD647" i="1"/>
  <c r="AC646" i="1"/>
  <c r="AD646" i="1"/>
  <c r="AC645" i="1"/>
  <c r="AD645" i="1"/>
  <c r="AC644" i="1"/>
  <c r="AD644" i="1"/>
  <c r="AC643" i="1"/>
  <c r="AD643" i="1"/>
  <c r="AC642" i="1"/>
  <c r="AD642" i="1"/>
  <c r="AC641" i="1"/>
  <c r="AD641" i="1"/>
  <c r="AC640" i="1"/>
  <c r="AD640" i="1"/>
  <c r="AC639" i="1"/>
  <c r="AD639" i="1"/>
  <c r="AC638" i="1"/>
  <c r="AD638" i="1"/>
  <c r="AC637" i="1"/>
  <c r="AD637" i="1"/>
  <c r="AC636" i="1"/>
  <c r="AD636" i="1"/>
  <c r="AC635" i="1"/>
  <c r="AD635" i="1"/>
  <c r="AC634" i="1"/>
  <c r="AD634" i="1"/>
  <c r="AC633" i="1"/>
  <c r="AD633" i="1"/>
  <c r="AC632" i="1"/>
  <c r="AD632" i="1"/>
  <c r="AC631" i="1"/>
  <c r="AD631" i="1"/>
  <c r="AC630" i="1"/>
  <c r="AD630" i="1"/>
  <c r="AC629" i="1"/>
  <c r="AD629" i="1"/>
  <c r="AC628" i="1"/>
  <c r="AD628" i="1"/>
  <c r="AC627" i="1"/>
  <c r="AD627" i="1"/>
  <c r="AC626" i="1"/>
  <c r="AD626" i="1"/>
  <c r="AC625" i="1"/>
  <c r="AD625" i="1"/>
  <c r="AC624" i="1"/>
  <c r="AD624" i="1"/>
  <c r="AC623" i="1"/>
  <c r="AD623" i="1"/>
  <c r="AC622" i="1"/>
  <c r="AD622" i="1"/>
  <c r="AC621" i="1"/>
  <c r="AD621" i="1"/>
  <c r="AC620" i="1"/>
  <c r="AD620" i="1"/>
  <c r="AC619" i="1"/>
  <c r="AD619" i="1"/>
  <c r="AC618" i="1"/>
  <c r="AD618" i="1"/>
  <c r="AC617" i="1"/>
  <c r="AD617" i="1"/>
  <c r="AC616" i="1"/>
  <c r="AD616" i="1"/>
  <c r="AC615" i="1"/>
  <c r="AD615" i="1"/>
  <c r="AC614" i="1"/>
  <c r="AD614" i="1"/>
  <c r="AC613" i="1"/>
  <c r="AD613" i="1"/>
  <c r="AC612" i="1"/>
  <c r="AD612" i="1"/>
  <c r="AC611" i="1"/>
  <c r="AD611" i="1"/>
  <c r="AC610" i="1"/>
  <c r="AD610" i="1"/>
  <c r="AC609" i="1"/>
  <c r="AD609" i="1"/>
  <c r="AC608" i="1"/>
  <c r="AD608" i="1"/>
  <c r="AC607" i="1"/>
  <c r="AD607" i="1"/>
  <c r="AC606" i="1"/>
  <c r="AD606" i="1"/>
  <c r="AC605" i="1"/>
  <c r="AD605" i="1"/>
  <c r="AC604" i="1"/>
  <c r="AD604" i="1"/>
  <c r="AC603" i="1"/>
  <c r="AD603" i="1"/>
  <c r="AC602" i="1"/>
  <c r="AD602" i="1"/>
  <c r="AC601" i="1"/>
  <c r="AD601" i="1"/>
  <c r="AC600" i="1"/>
  <c r="AD600" i="1"/>
  <c r="AC599" i="1"/>
  <c r="AD599" i="1"/>
  <c r="AC598" i="1"/>
  <c r="AD598" i="1"/>
  <c r="AC597" i="1"/>
  <c r="AD597" i="1"/>
  <c r="AC596" i="1"/>
  <c r="AD596" i="1"/>
  <c r="AC595" i="1"/>
  <c r="AD595" i="1"/>
  <c r="AC594" i="1"/>
  <c r="AD594" i="1"/>
  <c r="AC593" i="1"/>
  <c r="AD593" i="1"/>
  <c r="AC592" i="1"/>
  <c r="AD592" i="1"/>
  <c r="AC591" i="1"/>
  <c r="AD591" i="1"/>
  <c r="AC590" i="1"/>
  <c r="AD590" i="1"/>
  <c r="AC589" i="1"/>
  <c r="AD589" i="1"/>
  <c r="AC588" i="1"/>
  <c r="AD588" i="1"/>
  <c r="AC587" i="1"/>
  <c r="AD587" i="1"/>
  <c r="AC586" i="1"/>
  <c r="AD586" i="1"/>
  <c r="AC585" i="1"/>
  <c r="AD585" i="1"/>
  <c r="AC584" i="1"/>
  <c r="AD584" i="1"/>
  <c r="AC583" i="1"/>
  <c r="AD583" i="1"/>
  <c r="AC582" i="1"/>
  <c r="AD582" i="1"/>
  <c r="AC581" i="1"/>
  <c r="AD581" i="1"/>
  <c r="AC580" i="1"/>
  <c r="AD580" i="1"/>
  <c r="AC579" i="1"/>
  <c r="AD579" i="1"/>
  <c r="AC578" i="1"/>
  <c r="AD578" i="1"/>
  <c r="AC577" i="1"/>
  <c r="AD577" i="1"/>
  <c r="AC576" i="1"/>
  <c r="AD576" i="1"/>
  <c r="AC575" i="1"/>
  <c r="AD575" i="1"/>
  <c r="AC574" i="1"/>
  <c r="AD574" i="1"/>
  <c r="AC573" i="1"/>
  <c r="AD573" i="1"/>
  <c r="AC572" i="1"/>
  <c r="AD572" i="1"/>
  <c r="AC571" i="1"/>
  <c r="AD571" i="1"/>
  <c r="AC570" i="1"/>
  <c r="AD570" i="1"/>
  <c r="AC569" i="1"/>
  <c r="AD569" i="1"/>
  <c r="AC568" i="1"/>
  <c r="AD568" i="1"/>
  <c r="AC567" i="1"/>
  <c r="AD567" i="1"/>
  <c r="AC566" i="1"/>
  <c r="AD566" i="1"/>
  <c r="AC565" i="1"/>
  <c r="AD565" i="1"/>
  <c r="AC564" i="1"/>
  <c r="AD564" i="1"/>
  <c r="AC563" i="1"/>
  <c r="AD563" i="1"/>
  <c r="AC562" i="1"/>
  <c r="AD562" i="1"/>
  <c r="AC561" i="1"/>
  <c r="AD561" i="1"/>
  <c r="AC560" i="1"/>
  <c r="AD560" i="1"/>
  <c r="AC559" i="1"/>
  <c r="AD559" i="1"/>
  <c r="AC558" i="1"/>
  <c r="AD558" i="1"/>
  <c r="AC557" i="1"/>
  <c r="AD557" i="1"/>
  <c r="AC556" i="1"/>
  <c r="AD556" i="1"/>
  <c r="AC555" i="1"/>
  <c r="AD555" i="1"/>
  <c r="AC554" i="1"/>
  <c r="AD554" i="1"/>
  <c r="AC553" i="1"/>
  <c r="AD553" i="1"/>
  <c r="AC552" i="1"/>
  <c r="AD552" i="1"/>
  <c r="AC551" i="1"/>
  <c r="AD551" i="1"/>
  <c r="AC550" i="1"/>
  <c r="AD550" i="1"/>
  <c r="AC549" i="1"/>
  <c r="AD549" i="1"/>
  <c r="AC548" i="1"/>
  <c r="AD548" i="1"/>
  <c r="AC547" i="1"/>
  <c r="AD547" i="1"/>
  <c r="AC546" i="1"/>
  <c r="AD546" i="1"/>
  <c r="AC545" i="1"/>
  <c r="AD545" i="1"/>
  <c r="AC544" i="1"/>
  <c r="AD544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AC542" i="1"/>
  <c r="AD542" i="1"/>
  <c r="AC541" i="1"/>
  <c r="AD541" i="1"/>
  <c r="AC824" i="1"/>
  <c r="AC823" i="1"/>
  <c r="AC822" i="1"/>
  <c r="AC821" i="1"/>
  <c r="AD821" i="1"/>
  <c r="AC820" i="1"/>
  <c r="AD820" i="1"/>
  <c r="AC819" i="1"/>
  <c r="AD819" i="1"/>
  <c r="AC818" i="1"/>
  <c r="AD818" i="1"/>
  <c r="AC817" i="1"/>
  <c r="AD817" i="1"/>
  <c r="AC816" i="1"/>
  <c r="AD816" i="1"/>
  <c r="AC815" i="1"/>
  <c r="AD815" i="1"/>
  <c r="AB824" i="1"/>
  <c r="AV816" i="1"/>
  <c r="AV648" i="1"/>
  <c r="AV624" i="1"/>
  <c r="AV600" i="1"/>
  <c r="AV576" i="1"/>
  <c r="AV552" i="1"/>
  <c r="AV656" i="1"/>
  <c r="AV644" i="1"/>
  <c r="AV620" i="1"/>
  <c r="AV608" i="1"/>
  <c r="AV596" i="1"/>
  <c r="AV572" i="1"/>
  <c r="AV560" i="1"/>
  <c r="AV548" i="1"/>
  <c r="AV821" i="1"/>
  <c r="AV817" i="1"/>
  <c r="AV813" i="1"/>
  <c r="AV801" i="1"/>
  <c r="AV797" i="1"/>
  <c r="AV793" i="1"/>
  <c r="AV789" i="1"/>
  <c r="AV765" i="1"/>
  <c r="AV761" i="1"/>
  <c r="AV745" i="1"/>
  <c r="AV741" i="1"/>
  <c r="AV717" i="1"/>
  <c r="AV713" i="1"/>
  <c r="AV709" i="1"/>
  <c r="AV689" i="1"/>
  <c r="AV685" i="1"/>
  <c r="AV677" i="1"/>
  <c r="AV669" i="1"/>
  <c r="AV661" i="1"/>
  <c r="AV641" i="1"/>
  <c r="AV633" i="1"/>
  <c r="AV629" i="1"/>
  <c r="AV625" i="1"/>
  <c r="AV617" i="1"/>
  <c r="AV593" i="1"/>
  <c r="AV585" i="1"/>
  <c r="AV581" i="1"/>
  <c r="AV577" i="1"/>
  <c r="AV569" i="1"/>
  <c r="AV545" i="1"/>
  <c r="AV541" i="1"/>
  <c r="AV533" i="1"/>
  <c r="AB823" i="1"/>
  <c r="AA822" i="1"/>
  <c r="AA824" i="1"/>
  <c r="AD824" i="1"/>
  <c r="AA823" i="1"/>
  <c r="AD823" i="1"/>
  <c r="AZ817" i="1"/>
  <c r="K549" i="1"/>
  <c r="N549" i="1" s="1"/>
  <c r="P549" i="1" s="1"/>
  <c r="T549" i="1"/>
  <c r="Z549" i="1" s="1"/>
  <c r="AQ769" i="1"/>
  <c r="AY792" i="1"/>
  <c r="AY739" i="1"/>
  <c r="AY755" i="1"/>
  <c r="AY696" i="1"/>
  <c r="AY648" i="1"/>
  <c r="AY584" i="1"/>
  <c r="AY563" i="1"/>
  <c r="Y823" i="1"/>
  <c r="AW760" i="1"/>
  <c r="AW728" i="1"/>
  <c r="AW568" i="1"/>
  <c r="AW536" i="1"/>
  <c r="AY547" i="1"/>
  <c r="Y822" i="1"/>
  <c r="AY611" i="1"/>
  <c r="AD822" i="1"/>
  <c r="AS806" i="1"/>
  <c r="AS793" i="1"/>
  <c r="AS782" i="1"/>
  <c r="AS801" i="1"/>
  <c r="AB822" i="1"/>
  <c r="AZ812" i="1"/>
  <c r="AZ797" i="1"/>
  <c r="AZ781" i="1"/>
  <c r="AZ544" i="1"/>
  <c r="AZ549" i="1"/>
  <c r="AZ557" i="1"/>
  <c r="AZ554" i="1"/>
  <c r="AZ559" i="1"/>
  <c r="AZ778" i="1"/>
  <c r="AZ810" i="1"/>
  <c r="AZ573" i="1"/>
  <c r="AZ578" i="1"/>
  <c r="AZ594" i="1"/>
  <c r="AZ626" i="1"/>
  <c r="AZ642" i="1"/>
  <c r="AZ658" i="1"/>
  <c r="AZ706" i="1"/>
  <c r="AZ722" i="1"/>
  <c r="AZ764" i="1"/>
  <c r="AZ546" i="1"/>
  <c r="AZ551" i="1"/>
  <c r="AZ576" i="1"/>
  <c r="AZ590" i="1"/>
  <c r="AZ592" i="1"/>
  <c r="AZ598" i="1"/>
  <c r="AZ606" i="1"/>
  <c r="AZ608" i="1"/>
  <c r="AZ622" i="1"/>
  <c r="AZ624" i="1"/>
  <c r="AZ630" i="1"/>
  <c r="AZ638" i="1"/>
  <c r="AZ640" i="1"/>
  <c r="AZ654" i="1"/>
  <c r="AZ656" i="1"/>
  <c r="AZ662" i="1"/>
  <c r="AZ670" i="1"/>
  <c r="AZ672" i="1"/>
  <c r="AZ686" i="1"/>
  <c r="AZ688" i="1"/>
  <c r="AZ694" i="1"/>
  <c r="AZ702" i="1"/>
  <c r="AZ704" i="1"/>
  <c r="AZ718" i="1"/>
  <c r="AZ720" i="1"/>
  <c r="AZ726" i="1"/>
  <c r="AZ734" i="1"/>
  <c r="AZ736" i="1"/>
  <c r="AZ750" i="1"/>
  <c r="AZ752" i="1"/>
  <c r="AZ758" i="1"/>
  <c r="AZ766" i="1"/>
  <c r="AZ768" i="1"/>
  <c r="AR824" i="1"/>
  <c r="AZ816" i="1"/>
  <c r="AZ773" i="1"/>
  <c r="AZ760" i="1"/>
  <c r="AZ744" i="1"/>
  <c r="AZ728" i="1"/>
  <c r="AZ725" i="1"/>
  <c r="AZ712" i="1"/>
  <c r="AZ696" i="1"/>
  <c r="AZ680" i="1"/>
  <c r="AZ664" i="1"/>
  <c r="AZ661" i="1"/>
  <c r="AZ648" i="1"/>
  <c r="AZ632" i="1"/>
  <c r="AZ616" i="1"/>
  <c r="AZ600" i="1"/>
  <c r="AZ597" i="1"/>
  <c r="AZ584" i="1"/>
  <c r="AZ563" i="1"/>
  <c r="BA769" i="1"/>
  <c r="BA764" i="1"/>
  <c r="BA737" i="1"/>
  <c r="BA732" i="1"/>
  <c r="BA721" i="1"/>
  <c r="BA705" i="1"/>
  <c r="BA700" i="1"/>
  <c r="BA673" i="1"/>
  <c r="BA668" i="1"/>
  <c r="BA652" i="1"/>
  <c r="BA641" i="1"/>
  <c r="BA636" i="1"/>
  <c r="BA609" i="1"/>
  <c r="BA604" i="1"/>
  <c r="BA577" i="1"/>
  <c r="BA552" i="1"/>
  <c r="BA562" i="1"/>
  <c r="BA549" i="1"/>
  <c r="BA567" i="1"/>
  <c r="BA570" i="1"/>
  <c r="AS823" i="1"/>
  <c r="BA805" i="1"/>
  <c r="BA789" i="1"/>
  <c r="BA778" i="1"/>
  <c r="BA775" i="1"/>
  <c r="BA773" i="1"/>
  <c r="BA767" i="1"/>
  <c r="BA762" i="1"/>
  <c r="BA741" i="1"/>
  <c r="BA730" i="1"/>
  <c r="BA727" i="1"/>
  <c r="BA719" i="1"/>
  <c r="BA711" i="1"/>
  <c r="BA709" i="1"/>
  <c r="BA703" i="1"/>
  <c r="BA698" i="1"/>
  <c r="BA695" i="1"/>
  <c r="BA677" i="1"/>
  <c r="BA671" i="1"/>
  <c r="BA666" i="1"/>
  <c r="BA663" i="1"/>
  <c r="BA655" i="1"/>
  <c r="BA647" i="1"/>
  <c r="BA645" i="1"/>
  <c r="BA639" i="1"/>
  <c r="BA634" i="1"/>
  <c r="BA613" i="1"/>
  <c r="BA607" i="1"/>
  <c r="BA602" i="1"/>
  <c r="BA599" i="1"/>
  <c r="BA591" i="1"/>
  <c r="BA583" i="1"/>
  <c r="BA581" i="1"/>
  <c r="BA574" i="1"/>
  <c r="AQ545" i="1"/>
  <c r="AY815" i="1"/>
  <c r="AQ802" i="1"/>
  <c r="AY799" i="1"/>
  <c r="AY783" i="1"/>
  <c r="AY767" i="1"/>
  <c r="AQ738" i="1"/>
  <c r="AY719" i="1"/>
  <c r="AY703" i="1"/>
  <c r="AY687" i="1"/>
  <c r="AY655" i="1"/>
  <c r="AY639" i="1"/>
  <c r="AY623" i="1"/>
  <c r="AQ610" i="1"/>
  <c r="AY591" i="1"/>
  <c r="AY575" i="1"/>
  <c r="AY559" i="1"/>
  <c r="AQ546" i="1"/>
  <c r="AQ824" i="1"/>
  <c r="AY811" i="1"/>
  <c r="AQ798" i="1"/>
  <c r="AY779" i="1"/>
  <c r="AY763" i="1"/>
  <c r="AY747" i="1"/>
  <c r="AY731" i="1"/>
  <c r="AY715" i="1"/>
  <c r="AY699" i="1"/>
  <c r="AY683" i="1"/>
  <c r="AY667" i="1"/>
  <c r="AY651" i="1"/>
  <c r="AY635" i="1"/>
  <c r="AY619" i="1"/>
  <c r="AY603" i="1"/>
  <c r="AY587" i="1"/>
  <c r="AQ574" i="1"/>
  <c r="AY571" i="1"/>
  <c r="AY555" i="1"/>
  <c r="AY823" i="1"/>
  <c r="AY818" i="1"/>
  <c r="AY813" i="1"/>
  <c r="AY797" i="1"/>
  <c r="AY786" i="1"/>
  <c r="AY781" i="1"/>
  <c r="AY765" i="1"/>
  <c r="AY759" i="1"/>
  <c r="AY754" i="1"/>
  <c r="AY743" i="1"/>
  <c r="AY738" i="1"/>
  <c r="AY733" i="1"/>
  <c r="AY727" i="1"/>
  <c r="AY722" i="1"/>
  <c r="AY711" i="1"/>
  <c r="AY706" i="1"/>
  <c r="AY701" i="1"/>
  <c r="AY685" i="1"/>
  <c r="AY679" i="1"/>
  <c r="AY674" i="1"/>
  <c r="AY669" i="1"/>
  <c r="AY663" i="1"/>
  <c r="AY658" i="1"/>
  <c r="AY653" i="1"/>
  <c r="AY647" i="1"/>
  <c r="AY637" i="1"/>
  <c r="AY626" i="1"/>
  <c r="AY621" i="1"/>
  <c r="AY615" i="1"/>
  <c r="AY605" i="1"/>
  <c r="AY599" i="1"/>
  <c r="AY594" i="1"/>
  <c r="AY589" i="1"/>
  <c r="AY583" i="1"/>
  <c r="AY578" i="1"/>
  <c r="AY573" i="1"/>
  <c r="AY562" i="1"/>
  <c r="AY557" i="1"/>
  <c r="AY551" i="1"/>
  <c r="AY546" i="1"/>
  <c r="AO552" i="1"/>
  <c r="AO664" i="1"/>
  <c r="AO632" i="1"/>
  <c r="AW781" i="1"/>
  <c r="AW685" i="1"/>
  <c r="AW589" i="1"/>
  <c r="AW557" i="1"/>
  <c r="AO806" i="1"/>
  <c r="AO568" i="1"/>
  <c r="AO760" i="1"/>
  <c r="AO728" i="1"/>
  <c r="Y824" i="1"/>
  <c r="AW539" i="1"/>
  <c r="AW532" i="1"/>
  <c r="AW779" i="1"/>
  <c r="AW763" i="1"/>
  <c r="AW759" i="1"/>
  <c r="AW751" i="1"/>
  <c r="AW747" i="1"/>
  <c r="AW739" i="1"/>
  <c r="AW723" i="1"/>
  <c r="AW719" i="1"/>
  <c r="AW711" i="1"/>
  <c r="AW703" i="1"/>
  <c r="AW699" i="1"/>
  <c r="AW687" i="1"/>
  <c r="AW679" i="1"/>
  <c r="AW663" i="1"/>
  <c r="AW651" i="1"/>
  <c r="AW607" i="1"/>
  <c r="AW603" i="1"/>
  <c r="AW599" i="1"/>
  <c r="AW575" i="1"/>
  <c r="AW555" i="1"/>
  <c r="AW551" i="1"/>
  <c r="Z824" i="1"/>
  <c r="AX549" i="1"/>
  <c r="Z822" i="1"/>
  <c r="AQ806" i="1"/>
  <c r="AQ786" i="1"/>
  <c r="AQ778" i="1"/>
  <c r="AQ774" i="1"/>
  <c r="AQ758" i="1"/>
  <c r="AQ754" i="1"/>
  <c r="AQ750" i="1"/>
  <c r="AQ746" i="1"/>
  <c r="AQ742" i="1"/>
  <c r="AQ734" i="1"/>
  <c r="AQ726" i="1"/>
  <c r="AQ722" i="1"/>
  <c r="AQ714" i="1"/>
  <c r="AQ710" i="1"/>
  <c r="AQ598" i="1"/>
  <c r="AQ582" i="1"/>
  <c r="AQ566" i="1"/>
  <c r="AQ558" i="1"/>
  <c r="AQ550" i="1"/>
  <c r="AQ737" i="1"/>
  <c r="AQ729" i="1"/>
  <c r="AQ725" i="1"/>
  <c r="AQ721" i="1"/>
  <c r="AQ709" i="1"/>
  <c r="AQ705" i="1"/>
  <c r="AQ701" i="1"/>
  <c r="AQ693" i="1"/>
  <c r="AQ689" i="1"/>
  <c r="AQ677" i="1"/>
  <c r="AQ673" i="1"/>
  <c r="AQ665" i="1"/>
  <c r="AQ661" i="1"/>
  <c r="AQ657" i="1"/>
  <c r="AQ641" i="1"/>
  <c r="AQ637" i="1"/>
  <c r="AQ629" i="1"/>
  <c r="AQ625" i="1"/>
  <c r="AQ609" i="1"/>
  <c r="AQ601" i="1"/>
  <c r="AQ597" i="1"/>
  <c r="AQ593" i="1"/>
  <c r="AQ589" i="1"/>
  <c r="AQ585" i="1"/>
  <c r="AQ577" i="1"/>
  <c r="AQ573" i="1"/>
  <c r="AQ565" i="1"/>
  <c r="AQ561" i="1"/>
  <c r="AQ549" i="1"/>
  <c r="AQ694" i="1"/>
  <c r="AQ686" i="1"/>
  <c r="AQ682" i="1"/>
  <c r="AQ678" i="1"/>
  <c r="AQ674" i="1"/>
  <c r="AQ670" i="1"/>
  <c r="AQ662" i="1"/>
  <c r="AQ658" i="1"/>
  <c r="AQ650" i="1"/>
  <c r="AQ646" i="1"/>
  <c r="AQ630" i="1"/>
  <c r="AQ622" i="1"/>
  <c r="AQ618" i="1"/>
  <c r="AQ614" i="1"/>
  <c r="AQ606" i="1"/>
  <c r="AQ594" i="1"/>
  <c r="AQ586" i="1"/>
  <c r="AQ554" i="1"/>
  <c r="K818" i="1"/>
  <c r="N818" i="1" s="1"/>
  <c r="P818" i="1" s="1"/>
  <c r="K820" i="1"/>
  <c r="K814" i="1"/>
  <c r="K808" i="1"/>
  <c r="K802" i="1"/>
  <c r="K796" i="1"/>
  <c r="K790" i="1"/>
  <c r="K784" i="1"/>
  <c r="K778" i="1"/>
  <c r="K772" i="1"/>
  <c r="K766" i="1"/>
  <c r="K760" i="1"/>
  <c r="K730" i="1"/>
  <c r="K736" i="1"/>
  <c r="K742" i="1"/>
  <c r="K748" i="1"/>
  <c r="K754" i="1"/>
  <c r="O549" i="1"/>
  <c r="K521" i="1"/>
  <c r="K461" i="1"/>
  <c r="K397" i="1"/>
  <c r="K798" i="1"/>
  <c r="K520" i="1"/>
  <c r="K597" i="1"/>
  <c r="K770" i="1"/>
  <c r="K750" i="1"/>
  <c r="K709" i="1"/>
  <c r="K645" i="1"/>
  <c r="K613" i="1"/>
  <c r="K581" i="1"/>
  <c r="K806" i="1"/>
  <c r="K758" i="1"/>
  <c r="K528" i="1"/>
  <c r="K524" i="1"/>
  <c r="K495" i="1"/>
  <c r="K487" i="1"/>
  <c r="K479" i="1"/>
  <c r="K471" i="1"/>
  <c r="K463" i="1"/>
  <c r="K455" i="1"/>
  <c r="K447" i="1"/>
  <c r="K435" i="1"/>
  <c r="K423" i="1"/>
  <c r="K419" i="1"/>
  <c r="K411" i="1"/>
  <c r="K399" i="1"/>
  <c r="K391" i="1"/>
  <c r="K379" i="1"/>
  <c r="K375" i="1"/>
  <c r="K367" i="1"/>
  <c r="K363" i="1"/>
  <c r="K355" i="1"/>
  <c r="K347" i="1"/>
  <c r="K343" i="1"/>
  <c r="K335" i="1"/>
  <c r="K331" i="1"/>
  <c r="K323" i="1"/>
  <c r="K315" i="1"/>
  <c r="K307" i="1"/>
  <c r="K299" i="1"/>
  <c r="K295" i="1"/>
  <c r="K287" i="1"/>
  <c r="K283" i="1"/>
  <c r="K275" i="1"/>
  <c r="K271" i="1"/>
  <c r="K259" i="1"/>
  <c r="K251" i="1"/>
  <c r="K243" i="1"/>
  <c r="K235" i="1"/>
  <c r="K223" i="1"/>
  <c r="K219" i="1"/>
  <c r="K211" i="1"/>
  <c r="K203" i="1"/>
  <c r="K195" i="1"/>
  <c r="K187" i="1"/>
  <c r="K183" i="1"/>
  <c r="K175" i="1"/>
  <c r="K167" i="1"/>
  <c r="K159" i="1"/>
  <c r="K147" i="1"/>
  <c r="K139" i="1"/>
  <c r="K107" i="1"/>
  <c r="K499" i="1"/>
  <c r="K491" i="1"/>
  <c r="K483" i="1"/>
  <c r="K475" i="1"/>
  <c r="K467" i="1"/>
  <c r="K459" i="1"/>
  <c r="K451" i="1"/>
  <c r="K443" i="1"/>
  <c r="K439" i="1"/>
  <c r="K431" i="1"/>
  <c r="K427" i="1"/>
  <c r="K415" i="1"/>
  <c r="K407" i="1"/>
  <c r="K403" i="1"/>
  <c r="K395" i="1"/>
  <c r="K387" i="1"/>
  <c r="K383" i="1"/>
  <c r="K371" i="1"/>
  <c r="K359" i="1"/>
  <c r="K351" i="1"/>
  <c r="K339" i="1"/>
  <c r="K327" i="1"/>
  <c r="K319" i="1"/>
  <c r="K311" i="1"/>
  <c r="K303" i="1"/>
  <c r="K291" i="1"/>
  <c r="K279" i="1"/>
  <c r="K267" i="1"/>
  <c r="K263" i="1"/>
  <c r="K255" i="1"/>
  <c r="K247" i="1"/>
  <c r="K239" i="1"/>
  <c r="K231" i="1"/>
  <c r="K227" i="1"/>
  <c r="K215" i="1"/>
  <c r="K207" i="1"/>
  <c r="K199" i="1"/>
  <c r="K191" i="1"/>
  <c r="K179" i="1"/>
  <c r="K171" i="1"/>
  <c r="K163" i="1"/>
  <c r="K155" i="1"/>
  <c r="K151" i="1"/>
  <c r="K143" i="1"/>
  <c r="K135" i="1"/>
  <c r="K131" i="1"/>
  <c r="K127" i="1"/>
  <c r="K123" i="1"/>
  <c r="K119" i="1"/>
  <c r="K115" i="1"/>
  <c r="K111" i="1"/>
  <c r="K103" i="1"/>
  <c r="K99" i="1"/>
  <c r="K95" i="1"/>
  <c r="K91" i="1"/>
  <c r="K87" i="1"/>
  <c r="K83" i="1"/>
  <c r="K79" i="1"/>
  <c r="K75" i="1"/>
  <c r="K71" i="1"/>
  <c r="K67" i="1"/>
  <c r="K63" i="1"/>
  <c r="K51" i="1"/>
  <c r="K43" i="1"/>
  <c r="K821" i="1"/>
  <c r="K815" i="1"/>
  <c r="K809" i="1"/>
  <c r="K803" i="1"/>
  <c r="K797" i="1"/>
  <c r="K791" i="1"/>
  <c r="K785" i="1"/>
  <c r="K779" i="1"/>
  <c r="K773" i="1"/>
  <c r="K767" i="1"/>
  <c r="K761" i="1"/>
  <c r="K731" i="1"/>
  <c r="K737" i="1"/>
  <c r="K743" i="1"/>
  <c r="K749" i="1"/>
  <c r="K755" i="1"/>
  <c r="K823" i="1"/>
  <c r="K810" i="1"/>
  <c r="K789" i="1"/>
  <c r="K782" i="1"/>
  <c r="K762" i="1"/>
  <c r="K741" i="1"/>
  <c r="K734" i="1"/>
  <c r="K565" i="1"/>
  <c r="K546" i="1"/>
  <c r="K59" i="1"/>
  <c r="K39" i="1"/>
  <c r="K817" i="1"/>
  <c r="K811" i="1"/>
  <c r="K805" i="1"/>
  <c r="K799" i="1"/>
  <c r="K793" i="1"/>
  <c r="K787" i="1"/>
  <c r="K781" i="1"/>
  <c r="K775" i="1"/>
  <c r="K769" i="1"/>
  <c r="K763" i="1"/>
  <c r="K727" i="1"/>
  <c r="K733" i="1"/>
  <c r="K739" i="1"/>
  <c r="K745" i="1"/>
  <c r="K751" i="1"/>
  <c r="K757" i="1"/>
  <c r="K822" i="1"/>
  <c r="K807" i="1"/>
  <c r="K794" i="1"/>
  <c r="K774" i="1"/>
  <c r="K746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59" i="1"/>
  <c r="K555" i="1"/>
  <c r="K550" i="1"/>
  <c r="K55" i="1"/>
  <c r="K47" i="1"/>
  <c r="K786" i="1"/>
  <c r="K738" i="1"/>
  <c r="K725" i="1"/>
  <c r="K693" i="1"/>
  <c r="K677" i="1"/>
  <c r="K661" i="1"/>
  <c r="K629" i="1"/>
  <c r="K35" i="1"/>
  <c r="K31" i="1"/>
  <c r="K27" i="1"/>
  <c r="K23" i="1"/>
  <c r="K19" i="1"/>
  <c r="K15" i="1"/>
  <c r="K11" i="1"/>
  <c r="K7" i="1"/>
  <c r="K3" i="1"/>
  <c r="K500" i="1"/>
  <c r="K506" i="1"/>
  <c r="K512" i="1"/>
  <c r="K518" i="1"/>
  <c r="K530" i="1"/>
  <c r="O530" i="1" s="1"/>
  <c r="K536" i="1"/>
  <c r="K542" i="1"/>
  <c r="K548" i="1"/>
  <c r="K554" i="1"/>
  <c r="K560" i="1"/>
  <c r="K566" i="1"/>
  <c r="K813" i="1"/>
  <c r="K801" i="1"/>
  <c r="K777" i="1"/>
  <c r="K765" i="1"/>
  <c r="K753" i="1"/>
  <c r="K729" i="1"/>
  <c r="K721" i="1"/>
  <c r="K717" i="1"/>
  <c r="K713" i="1"/>
  <c r="K705" i="1"/>
  <c r="K701" i="1"/>
  <c r="K697" i="1"/>
  <c r="K689" i="1"/>
  <c r="K685" i="1"/>
  <c r="K681" i="1"/>
  <c r="K673" i="1"/>
  <c r="K669" i="1"/>
  <c r="K665" i="1"/>
  <c r="K657" i="1"/>
  <c r="K653" i="1"/>
  <c r="K649" i="1"/>
  <c r="K641" i="1"/>
  <c r="K637" i="1"/>
  <c r="K633" i="1"/>
  <c r="K625" i="1"/>
  <c r="K621" i="1"/>
  <c r="K617" i="1"/>
  <c r="K609" i="1"/>
  <c r="K605" i="1"/>
  <c r="K601" i="1"/>
  <c r="K593" i="1"/>
  <c r="K589" i="1"/>
  <c r="K585" i="1"/>
  <c r="K577" i="1"/>
  <c r="K573" i="1"/>
  <c r="K563" i="1"/>
  <c r="K553" i="1"/>
  <c r="K545" i="1"/>
  <c r="K540" i="1"/>
  <c r="K532" i="1"/>
  <c r="K503" i="1"/>
  <c r="K824" i="1"/>
  <c r="K816" i="1"/>
  <c r="K812" i="1"/>
  <c r="K804" i="1"/>
  <c r="K800" i="1"/>
  <c r="K792" i="1"/>
  <c r="K788" i="1"/>
  <c r="K780" i="1"/>
  <c r="K776" i="1"/>
  <c r="K768" i="1"/>
  <c r="K764" i="1"/>
  <c r="K756" i="1"/>
  <c r="K752" i="1"/>
  <c r="K744" i="1"/>
  <c r="K740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7" i="1"/>
  <c r="K557" i="1"/>
  <c r="K552" i="1"/>
  <c r="K544" i="1"/>
  <c r="K511" i="1"/>
  <c r="K507" i="1"/>
  <c r="K493" i="1"/>
  <c r="K477" i="1"/>
  <c r="K445" i="1"/>
  <c r="K429" i="1"/>
  <c r="K413" i="1"/>
  <c r="K381" i="1"/>
  <c r="K365" i="1"/>
  <c r="K349" i="1"/>
  <c r="K569" i="1"/>
  <c r="K537" i="1"/>
  <c r="K509" i="1"/>
  <c r="K819" i="1"/>
  <c r="K795" i="1"/>
  <c r="K783" i="1"/>
  <c r="K771" i="1"/>
  <c r="K759" i="1"/>
  <c r="K747" i="1"/>
  <c r="K735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61" i="1"/>
  <c r="K529" i="1"/>
  <c r="K515" i="1"/>
  <c r="K568" i="1"/>
  <c r="K564" i="1"/>
  <c r="K556" i="1"/>
  <c r="K551" i="1"/>
  <c r="K547" i="1"/>
  <c r="K543" i="1"/>
  <c r="K539" i="1"/>
  <c r="K535" i="1"/>
  <c r="K531" i="1"/>
  <c r="K527" i="1"/>
  <c r="K523" i="1"/>
  <c r="K519" i="1"/>
  <c r="K514" i="1"/>
  <c r="K510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571" i="1"/>
  <c r="K538" i="1"/>
  <c r="K534" i="1"/>
  <c r="K526" i="1"/>
  <c r="K522" i="1"/>
  <c r="K513" i="1"/>
  <c r="K505" i="1"/>
  <c r="K501" i="1"/>
  <c r="K497" i="1"/>
  <c r="K489" i="1"/>
  <c r="K485" i="1"/>
  <c r="K481" i="1"/>
  <c r="K473" i="1"/>
  <c r="K469" i="1"/>
  <c r="K465" i="1"/>
  <c r="K457" i="1"/>
  <c r="K453" i="1"/>
  <c r="K449" i="1"/>
  <c r="K441" i="1"/>
  <c r="K437" i="1"/>
  <c r="K433" i="1"/>
  <c r="K425" i="1"/>
  <c r="K421" i="1"/>
  <c r="K417" i="1"/>
  <c r="K409" i="1"/>
  <c r="K405" i="1"/>
  <c r="K401" i="1"/>
  <c r="K393" i="1"/>
  <c r="K389" i="1"/>
  <c r="K385" i="1"/>
  <c r="K377" i="1"/>
  <c r="K373" i="1"/>
  <c r="K369" i="1"/>
  <c r="K361" i="1"/>
  <c r="K357" i="1"/>
  <c r="K353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599" i="1"/>
  <c r="K595" i="1"/>
  <c r="K591" i="1"/>
  <c r="K587" i="1"/>
  <c r="K583" i="1"/>
  <c r="K579" i="1"/>
  <c r="K575" i="1"/>
  <c r="K570" i="1"/>
  <c r="K562" i="1"/>
  <c r="K558" i="1"/>
  <c r="K541" i="1"/>
  <c r="K533" i="1"/>
  <c r="K525" i="1"/>
  <c r="K516" i="1"/>
  <c r="K508" i="1"/>
  <c r="K504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517" i="1"/>
  <c r="Q530" i="1" l="1"/>
  <c r="B2" i="6"/>
  <c r="F2" i="6" s="1"/>
  <c r="Q549" i="1"/>
  <c r="X549" i="1" s="1"/>
  <c r="B21" i="6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AS779" i="1"/>
  <c r="AQ785" i="1"/>
  <c r="AQ645" i="1"/>
  <c r="AQ717" i="1"/>
  <c r="AW652" i="1"/>
  <c r="BA586" i="1"/>
  <c r="BA618" i="1"/>
  <c r="BA650" i="1"/>
  <c r="BA682" i="1"/>
  <c r="BA714" i="1"/>
  <c r="BA746" i="1"/>
  <c r="AS774" i="1"/>
  <c r="AY776" i="1"/>
  <c r="AV549" i="1"/>
  <c r="AV597" i="1"/>
  <c r="AV645" i="1"/>
  <c r="AV725" i="1"/>
  <c r="AV757" i="1"/>
  <c r="AV805" i="1"/>
  <c r="AQ581" i="1"/>
  <c r="AQ653" i="1"/>
  <c r="AW573" i="1"/>
  <c r="AW637" i="1"/>
  <c r="AW701" i="1"/>
  <c r="AW765" i="1"/>
  <c r="BA623" i="1"/>
  <c r="BA687" i="1"/>
  <c r="BA751" i="1"/>
  <c r="BA783" i="1"/>
  <c r="BA588" i="1"/>
  <c r="BA716" i="1"/>
  <c r="AZ674" i="1"/>
  <c r="AZ610" i="1"/>
  <c r="AY675" i="1"/>
  <c r="AO717" i="1"/>
  <c r="AO696" i="1"/>
  <c r="AQ823" i="1"/>
  <c r="AO653" i="1"/>
  <c r="AV537" i="1"/>
  <c r="AV665" i="1"/>
  <c r="AV681" i="1"/>
  <c r="AV809" i="1"/>
  <c r="AV564" i="1"/>
  <c r="AV612" i="1"/>
  <c r="AO600" i="1"/>
  <c r="AW780" i="1"/>
  <c r="AO589" i="1"/>
  <c r="AW588" i="1"/>
  <c r="BA597" i="1"/>
  <c r="BA629" i="1"/>
  <c r="BA661" i="1"/>
  <c r="BA693" i="1"/>
  <c r="BA725" i="1"/>
  <c r="BA757" i="1"/>
  <c r="BA571" i="1"/>
  <c r="BA593" i="1"/>
  <c r="BA625" i="1"/>
  <c r="BA689" i="1"/>
  <c r="BA753" i="1"/>
  <c r="AZ783" i="1"/>
  <c r="AZ552" i="1"/>
  <c r="BA785" i="1"/>
  <c r="BA771" i="1"/>
  <c r="AX669" i="1"/>
  <c r="AV589" i="1"/>
  <c r="AV637" i="1"/>
  <c r="AV701" i="1"/>
  <c r="AV749" i="1"/>
  <c r="AV532" i="1"/>
  <c r="AO536" i="1"/>
  <c r="AQ570" i="1"/>
  <c r="AQ649" i="1"/>
  <c r="AQ713" i="1"/>
  <c r="AQ698" i="1"/>
  <c r="AW605" i="1"/>
  <c r="AW669" i="1"/>
  <c r="AW733" i="1"/>
  <c r="AZ754" i="1"/>
  <c r="AZ690" i="1"/>
  <c r="BA787" i="1"/>
  <c r="AS784" i="1"/>
  <c r="AY803" i="1"/>
  <c r="AQ801" i="1"/>
  <c r="AW696" i="1"/>
  <c r="AW653" i="1"/>
  <c r="AW717" i="1"/>
  <c r="AY642" i="1"/>
  <c r="AY749" i="1"/>
  <c r="AY770" i="1"/>
  <c r="AY607" i="1"/>
  <c r="AY671" i="1"/>
  <c r="AY735" i="1"/>
  <c r="BA576" i="1"/>
  <c r="BA735" i="1"/>
  <c r="BA620" i="1"/>
  <c r="BA684" i="1"/>
  <c r="BA748" i="1"/>
  <c r="AY627" i="1"/>
  <c r="AX701" i="1"/>
  <c r="AV573" i="1"/>
  <c r="AV621" i="1"/>
  <c r="AV733" i="1"/>
  <c r="AV781" i="1"/>
  <c r="AV660" i="1"/>
  <c r="AV676" i="1"/>
  <c r="AV736" i="1"/>
  <c r="AV784" i="1"/>
  <c r="AW567" i="1"/>
  <c r="AW615" i="1"/>
  <c r="AW743" i="1"/>
  <c r="AW535" i="1"/>
  <c r="AW716" i="1"/>
  <c r="AY690" i="1"/>
  <c r="AY775" i="1"/>
  <c r="BA560" i="1"/>
  <c r="BA558" i="1"/>
  <c r="BA657" i="1"/>
  <c r="BA585" i="1"/>
  <c r="BA606" i="1"/>
  <c r="BA617" i="1"/>
  <c r="BA638" i="1"/>
  <c r="BA649" i="1"/>
  <c r="BA670" i="1"/>
  <c r="BA681" i="1"/>
  <c r="BA702" i="1"/>
  <c r="BA713" i="1"/>
  <c r="BA734" i="1"/>
  <c r="BA745" i="1"/>
  <c r="AZ572" i="1"/>
  <c r="AZ637" i="1"/>
  <c r="AZ701" i="1"/>
  <c r="AZ738" i="1"/>
  <c r="AZ569" i="1"/>
  <c r="BA811" i="1"/>
  <c r="BA776" i="1"/>
  <c r="AW632" i="1"/>
  <c r="AY600" i="1"/>
  <c r="AY819" i="1"/>
  <c r="AY659" i="1"/>
  <c r="AX601" i="1"/>
  <c r="AX761" i="1"/>
  <c r="AV673" i="1"/>
  <c r="AV705" i="1"/>
  <c r="AV721" i="1"/>
  <c r="AV753" i="1"/>
  <c r="AV588" i="1"/>
  <c r="AV636" i="1"/>
  <c r="AV724" i="1"/>
  <c r="AW587" i="1"/>
  <c r="AW619" i="1"/>
  <c r="AW667" i="1"/>
  <c r="AW683" i="1"/>
  <c r="AW658" i="1"/>
  <c r="AW722" i="1"/>
  <c r="AW786" i="1"/>
  <c r="AW769" i="1"/>
  <c r="AW705" i="1"/>
  <c r="AW641" i="1"/>
  <c r="AW577" i="1"/>
  <c r="AW592" i="1"/>
  <c r="AO781" i="1"/>
  <c r="AY567" i="1"/>
  <c r="AY610" i="1"/>
  <c r="AY631" i="1"/>
  <c r="AY695" i="1"/>
  <c r="AY717" i="1"/>
  <c r="AY802" i="1"/>
  <c r="AY795" i="1"/>
  <c r="BA615" i="1"/>
  <c r="BA631" i="1"/>
  <c r="BA679" i="1"/>
  <c r="BA743" i="1"/>
  <c r="BA759" i="1"/>
  <c r="BA551" i="1"/>
  <c r="BA555" i="1"/>
  <c r="BA579" i="1"/>
  <c r="BA587" i="1"/>
  <c r="BA611" i="1"/>
  <c r="BA643" i="1"/>
  <c r="BA675" i="1"/>
  <c r="BA707" i="1"/>
  <c r="BA739" i="1"/>
  <c r="AS795" i="1"/>
  <c r="AW600" i="1"/>
  <c r="AX633" i="1"/>
  <c r="AX809" i="1"/>
  <c r="AX615" i="1"/>
  <c r="AV565" i="1"/>
  <c r="AV613" i="1"/>
  <c r="AV693" i="1"/>
  <c r="AV773" i="1"/>
  <c r="AV546" i="1"/>
  <c r="AV562" i="1"/>
  <c r="AV578" i="1"/>
  <c r="AV594" i="1"/>
  <c r="AV610" i="1"/>
  <c r="AV626" i="1"/>
  <c r="AV642" i="1"/>
  <c r="AV658" i="1"/>
  <c r="AV674" i="1"/>
  <c r="AV690" i="1"/>
  <c r="AV706" i="1"/>
  <c r="AV722" i="1"/>
  <c r="AV738" i="1"/>
  <c r="AV754" i="1"/>
  <c r="AV770" i="1"/>
  <c r="AV786" i="1"/>
  <c r="AV802" i="1"/>
  <c r="AV818" i="1"/>
  <c r="AV535" i="1"/>
  <c r="AV551" i="1"/>
  <c r="AV567" i="1"/>
  <c r="AV583" i="1"/>
  <c r="AV599" i="1"/>
  <c r="AV615" i="1"/>
  <c r="AV631" i="1"/>
  <c r="AV647" i="1"/>
  <c r="AV663" i="1"/>
  <c r="AV679" i="1"/>
  <c r="AV695" i="1"/>
  <c r="AV711" i="1"/>
  <c r="AV727" i="1"/>
  <c r="AV743" i="1"/>
  <c r="AV759" i="1"/>
  <c r="AV775" i="1"/>
  <c r="AV556" i="1"/>
  <c r="AV604" i="1"/>
  <c r="AV652" i="1"/>
  <c r="AV768" i="1"/>
  <c r="BA569" i="1"/>
  <c r="BA596" i="1"/>
  <c r="BA628" i="1"/>
  <c r="BA660" i="1"/>
  <c r="BA692" i="1"/>
  <c r="BA724" i="1"/>
  <c r="BA756" i="1"/>
  <c r="AV803" i="1"/>
  <c r="AV819" i="1"/>
  <c r="AV728" i="1"/>
  <c r="AV820" i="1"/>
  <c r="AV776" i="1"/>
  <c r="AV804" i="1"/>
  <c r="AV696" i="1"/>
  <c r="AW571" i="1"/>
  <c r="AW635" i="1"/>
  <c r="AW715" i="1"/>
  <c r="AW731" i="1"/>
  <c r="AW594" i="1"/>
  <c r="AW737" i="1"/>
  <c r="AW673" i="1"/>
  <c r="AW609" i="1"/>
  <c r="AW545" i="1"/>
  <c r="AW700" i="1"/>
  <c r="AW560" i="1"/>
  <c r="AW656" i="1"/>
  <c r="AW764" i="1"/>
  <c r="AY561" i="1"/>
  <c r="AY582" i="1"/>
  <c r="AY625" i="1"/>
  <c r="AY646" i="1"/>
  <c r="AY689" i="1"/>
  <c r="AY710" i="1"/>
  <c r="AY753" i="1"/>
  <c r="AY774" i="1"/>
  <c r="AY554" i="1"/>
  <c r="AY597" i="1"/>
  <c r="AY618" i="1"/>
  <c r="AY661" i="1"/>
  <c r="AY682" i="1"/>
  <c r="AY725" i="1"/>
  <c r="AY746" i="1"/>
  <c r="AY789" i="1"/>
  <c r="BA557" i="1"/>
  <c r="BA547" i="1"/>
  <c r="BA573" i="1"/>
  <c r="BA619" i="1"/>
  <c r="BA651" i="1"/>
  <c r="BA683" i="1"/>
  <c r="AZ581" i="1"/>
  <c r="AZ645" i="1"/>
  <c r="AZ709" i="1"/>
  <c r="AZ769" i="1"/>
  <c r="AZ555" i="1"/>
  <c r="BA784" i="1"/>
  <c r="BA765" i="1"/>
  <c r="BA781" i="1"/>
  <c r="AY787" i="1"/>
  <c r="AX585" i="1"/>
  <c r="AX746" i="1"/>
  <c r="AX551" i="1"/>
  <c r="AV553" i="1"/>
  <c r="AV601" i="1"/>
  <c r="AV649" i="1"/>
  <c r="AV697" i="1"/>
  <c r="AV729" i="1"/>
  <c r="AV777" i="1"/>
  <c r="AV534" i="1"/>
  <c r="AV550" i="1"/>
  <c r="AV566" i="1"/>
  <c r="AV582" i="1"/>
  <c r="AV598" i="1"/>
  <c r="AV614" i="1"/>
  <c r="AV630" i="1"/>
  <c r="AV646" i="1"/>
  <c r="AV662" i="1"/>
  <c r="AV678" i="1"/>
  <c r="AV694" i="1"/>
  <c r="AV710" i="1"/>
  <c r="AV726" i="1"/>
  <c r="AV742" i="1"/>
  <c r="AV758" i="1"/>
  <c r="AV774" i="1"/>
  <c r="AV790" i="1"/>
  <c r="AV806" i="1"/>
  <c r="AV822" i="1"/>
  <c r="AV539" i="1"/>
  <c r="AV555" i="1"/>
  <c r="AV571" i="1"/>
  <c r="AV587" i="1"/>
  <c r="AV603" i="1"/>
  <c r="AV619" i="1"/>
  <c r="AV635" i="1"/>
  <c r="AV651" i="1"/>
  <c r="AV667" i="1"/>
  <c r="AV683" i="1"/>
  <c r="AV699" i="1"/>
  <c r="AV715" i="1"/>
  <c r="AV731" i="1"/>
  <c r="AV747" i="1"/>
  <c r="AV763" i="1"/>
  <c r="AV779" i="1"/>
  <c r="AV791" i="1"/>
  <c r="AV807" i="1"/>
  <c r="AV823" i="1"/>
  <c r="AV568" i="1"/>
  <c r="AV616" i="1"/>
  <c r="AV732" i="1"/>
  <c r="AV780" i="1"/>
  <c r="AV688" i="1"/>
  <c r="AV740" i="1"/>
  <c r="AV788" i="1"/>
  <c r="AV664" i="1"/>
  <c r="AV680" i="1"/>
  <c r="AV700" i="1"/>
  <c r="AV748" i="1"/>
  <c r="AV800" i="1"/>
  <c r="AX667" i="1"/>
  <c r="AX547" i="1"/>
  <c r="AX787" i="1"/>
  <c r="AW623" i="1"/>
  <c r="AW671" i="1"/>
  <c r="AW767" i="1"/>
  <c r="BA553" i="1"/>
  <c r="AZ629" i="1"/>
  <c r="AZ693" i="1"/>
  <c r="AZ757" i="1"/>
  <c r="AZ562" i="1"/>
  <c r="AZ786" i="1"/>
  <c r="AZ775" i="1"/>
  <c r="AZ732" i="1"/>
  <c r="AZ711" i="1"/>
  <c r="AZ668" i="1"/>
  <c r="AZ647" i="1"/>
  <c r="AZ604" i="1"/>
  <c r="AZ583" i="1"/>
  <c r="AZ746" i="1"/>
  <c r="AZ714" i="1"/>
  <c r="AZ682" i="1"/>
  <c r="AZ650" i="1"/>
  <c r="AZ618" i="1"/>
  <c r="AZ586" i="1"/>
  <c r="AZ541" i="1"/>
  <c r="AZ566" i="1"/>
  <c r="AZ550" i="1"/>
  <c r="AZ771" i="1"/>
  <c r="AY723" i="1"/>
  <c r="AY632" i="1"/>
  <c r="AY691" i="1"/>
  <c r="AY771" i="1"/>
  <c r="AX623" i="1"/>
  <c r="AX801" i="1"/>
  <c r="AV557" i="1"/>
  <c r="AV605" i="1"/>
  <c r="AV653" i="1"/>
  <c r="AV584" i="1"/>
  <c r="AV632" i="1"/>
  <c r="AV538" i="1"/>
  <c r="AV554" i="1"/>
  <c r="AV570" i="1"/>
  <c r="AV586" i="1"/>
  <c r="AV602" i="1"/>
  <c r="AV618" i="1"/>
  <c r="AV634" i="1"/>
  <c r="AV650" i="1"/>
  <c r="AV666" i="1"/>
  <c r="AV682" i="1"/>
  <c r="AV698" i="1"/>
  <c r="AV714" i="1"/>
  <c r="AV730" i="1"/>
  <c r="AV746" i="1"/>
  <c r="AV762" i="1"/>
  <c r="AV778" i="1"/>
  <c r="AV794" i="1"/>
  <c r="AV810" i="1"/>
  <c r="AV543" i="1"/>
  <c r="AV559" i="1"/>
  <c r="AV575" i="1"/>
  <c r="AV591" i="1"/>
  <c r="AV607" i="1"/>
  <c r="AV623" i="1"/>
  <c r="AV639" i="1"/>
  <c r="AV655" i="1"/>
  <c r="AV671" i="1"/>
  <c r="AV687" i="1"/>
  <c r="AV703" i="1"/>
  <c r="AV719" i="1"/>
  <c r="AV735" i="1"/>
  <c r="AV751" i="1"/>
  <c r="AV767" i="1"/>
  <c r="AV783" i="1"/>
  <c r="AV795" i="1"/>
  <c r="AV811" i="1"/>
  <c r="AV540" i="1"/>
  <c r="AV580" i="1"/>
  <c r="AV628" i="1"/>
  <c r="AV708" i="1"/>
  <c r="AV744" i="1"/>
  <c r="AV796" i="1"/>
  <c r="AV704" i="1"/>
  <c r="AV752" i="1"/>
  <c r="AV668" i="1"/>
  <c r="AV684" i="1"/>
  <c r="AV712" i="1"/>
  <c r="AV760" i="1"/>
  <c r="AV812" i="1"/>
  <c r="AX731" i="1"/>
  <c r="AX679" i="1"/>
  <c r="AX737" i="1"/>
  <c r="AZ568" i="1"/>
  <c r="AZ613" i="1"/>
  <c r="AZ677" i="1"/>
  <c r="AZ741" i="1"/>
  <c r="AZ747" i="1"/>
  <c r="AZ715" i="1"/>
  <c r="AZ683" i="1"/>
  <c r="AZ651" i="1"/>
  <c r="AZ619" i="1"/>
  <c r="AZ587" i="1"/>
  <c r="AZ761" i="1"/>
  <c r="AZ729" i="1"/>
  <c r="AZ697" i="1"/>
  <c r="AZ665" i="1"/>
  <c r="AZ633" i="1"/>
  <c r="AZ601" i="1"/>
  <c r="AY552" i="1"/>
  <c r="AY579" i="1"/>
  <c r="AY616" i="1"/>
  <c r="AY680" i="1"/>
  <c r="AY744" i="1"/>
  <c r="AX617" i="1"/>
  <c r="AX785" i="1"/>
  <c r="AX671" i="1"/>
  <c r="AX795" i="1"/>
  <c r="AX691" i="1"/>
  <c r="AP534" i="1"/>
  <c r="AX799" i="1"/>
  <c r="AZ824" i="1"/>
  <c r="AV561" i="1"/>
  <c r="AV609" i="1"/>
  <c r="AV657" i="1"/>
  <c r="AV737" i="1"/>
  <c r="AV769" i="1"/>
  <c r="AV785" i="1"/>
  <c r="AV542" i="1"/>
  <c r="AV558" i="1"/>
  <c r="AV574" i="1"/>
  <c r="AV590" i="1"/>
  <c r="AV606" i="1"/>
  <c r="AV622" i="1"/>
  <c r="AV638" i="1"/>
  <c r="AV654" i="1"/>
  <c r="AV670" i="1"/>
  <c r="AV686" i="1"/>
  <c r="AV702" i="1"/>
  <c r="AV718" i="1"/>
  <c r="AV734" i="1"/>
  <c r="AV750" i="1"/>
  <c r="AV766" i="1"/>
  <c r="AV782" i="1"/>
  <c r="AV798" i="1"/>
  <c r="AV814" i="1"/>
  <c r="AV536" i="1"/>
  <c r="AV547" i="1"/>
  <c r="AV563" i="1"/>
  <c r="AV579" i="1"/>
  <c r="AV595" i="1"/>
  <c r="AV611" i="1"/>
  <c r="AV627" i="1"/>
  <c r="AV643" i="1"/>
  <c r="AV659" i="1"/>
  <c r="AV675" i="1"/>
  <c r="AV691" i="1"/>
  <c r="AV707" i="1"/>
  <c r="AV723" i="1"/>
  <c r="AV739" i="1"/>
  <c r="AV755" i="1"/>
  <c r="AV771" i="1"/>
  <c r="AV787" i="1"/>
  <c r="AV799" i="1"/>
  <c r="AV815" i="1"/>
  <c r="AV544" i="1"/>
  <c r="AV592" i="1"/>
  <c r="AV640" i="1"/>
  <c r="AV756" i="1"/>
  <c r="AV808" i="1"/>
  <c r="AV716" i="1"/>
  <c r="AV764" i="1"/>
  <c r="AV792" i="1"/>
  <c r="AV672" i="1"/>
  <c r="AV692" i="1"/>
  <c r="AV720" i="1"/>
  <c r="AV772" i="1"/>
  <c r="AV824" i="1"/>
  <c r="AQ790" i="1"/>
  <c r="BA794" i="1"/>
  <c r="AY791" i="1"/>
  <c r="BA799" i="1"/>
  <c r="AZ806" i="1"/>
  <c r="AZ808" i="1"/>
  <c r="AY824" i="1"/>
  <c r="BA807" i="1"/>
  <c r="AZ788" i="1"/>
  <c r="AY807" i="1"/>
  <c r="BA810" i="1"/>
  <c r="AZ804" i="1"/>
  <c r="AZ796" i="1"/>
  <c r="AZ802" i="1"/>
  <c r="AZ799" i="1"/>
  <c r="AW813" i="1"/>
  <c r="AW822" i="1"/>
  <c r="AO824" i="1"/>
  <c r="BA813" i="1"/>
  <c r="AW794" i="1"/>
  <c r="AW821" i="1"/>
  <c r="AW805" i="1"/>
  <c r="AW789" i="1"/>
  <c r="AW819" i="1"/>
  <c r="AW806" i="1"/>
  <c r="AX542" i="1"/>
  <c r="AW802" i="1"/>
  <c r="AW795" i="1"/>
  <c r="AW814" i="1"/>
  <c r="AZ793" i="1"/>
  <c r="AZ792" i="1"/>
  <c r="AZ819" i="1"/>
  <c r="AS822" i="1"/>
  <c r="AX538" i="1"/>
  <c r="AP601" i="1"/>
  <c r="AW818" i="1"/>
  <c r="AW809" i="1"/>
  <c r="AW793" i="1"/>
  <c r="AW788" i="1"/>
  <c r="AW811" i="1"/>
  <c r="AW804" i="1"/>
  <c r="AY817" i="1"/>
  <c r="AY810" i="1"/>
  <c r="BA791" i="1"/>
  <c r="AZ794" i="1"/>
  <c r="AW823" i="1"/>
  <c r="AP727" i="1"/>
  <c r="AX727" i="1"/>
  <c r="AX541" i="1"/>
  <c r="AW543" i="1"/>
  <c r="AW559" i="1"/>
  <c r="AW558" i="1"/>
  <c r="AW591" i="1"/>
  <c r="AW639" i="1"/>
  <c r="AW655" i="1"/>
  <c r="AW735" i="1"/>
  <c r="AW783" i="1"/>
  <c r="AW782" i="1"/>
  <c r="AX537" i="1"/>
  <c r="AY543" i="1"/>
  <c r="AY544" i="1"/>
  <c r="O818" i="1"/>
  <c r="AX532" i="1"/>
  <c r="AP693" i="1"/>
  <c r="AX693" i="1"/>
  <c r="AO547" i="1"/>
  <c r="AW547" i="1"/>
  <c r="AO563" i="1"/>
  <c r="AW563" i="1"/>
  <c r="AO579" i="1"/>
  <c r="AW579" i="1"/>
  <c r="AO595" i="1"/>
  <c r="AW595" i="1"/>
  <c r="AO611" i="1"/>
  <c r="AW611" i="1"/>
  <c r="AO627" i="1"/>
  <c r="AW627" i="1"/>
  <c r="AP611" i="1"/>
  <c r="AX611" i="1"/>
  <c r="AP551" i="1"/>
  <c r="AP559" i="1"/>
  <c r="AX559" i="1"/>
  <c r="AP607" i="1"/>
  <c r="AX607" i="1"/>
  <c r="AP735" i="1"/>
  <c r="AX735" i="1"/>
  <c r="AP799" i="1"/>
  <c r="AX534" i="1"/>
  <c r="AX533" i="1"/>
  <c r="AP553" i="1"/>
  <c r="AX553" i="1"/>
  <c r="AP569" i="1"/>
  <c r="AX569" i="1"/>
  <c r="AP649" i="1"/>
  <c r="AX649" i="1"/>
  <c r="AX745" i="1"/>
  <c r="AO583" i="1"/>
  <c r="AW583" i="1"/>
  <c r="AO631" i="1"/>
  <c r="AW631" i="1"/>
  <c r="AO647" i="1"/>
  <c r="AW647" i="1"/>
  <c r="AO695" i="1"/>
  <c r="AW695" i="1"/>
  <c r="AP771" i="1"/>
  <c r="AX771" i="1"/>
  <c r="AP717" i="1"/>
  <c r="AX717" i="1"/>
  <c r="AW778" i="1"/>
  <c r="AW746" i="1"/>
  <c r="AW714" i="1"/>
  <c r="AW682" i="1"/>
  <c r="AW650" i="1"/>
  <c r="AW618" i="1"/>
  <c r="AW586" i="1"/>
  <c r="AW554" i="1"/>
  <c r="AW585" i="1"/>
  <c r="AW649" i="1"/>
  <c r="AW713" i="1"/>
  <c r="AW777" i="1"/>
  <c r="AW544" i="1"/>
  <c r="AW640" i="1"/>
  <c r="AW736" i="1"/>
  <c r="AO621" i="1"/>
  <c r="AW621" i="1"/>
  <c r="AO749" i="1"/>
  <c r="AW749" i="1"/>
  <c r="AO798" i="1"/>
  <c r="AW798" i="1"/>
  <c r="AO727" i="1"/>
  <c r="AW727" i="1"/>
  <c r="AO775" i="1"/>
  <c r="AW775" i="1"/>
  <c r="AO809" i="1"/>
  <c r="AW810" i="1"/>
  <c r="AW797" i="1"/>
  <c r="AW774" i="1"/>
  <c r="AW742" i="1"/>
  <c r="AW710" i="1"/>
  <c r="AW678" i="1"/>
  <c r="AW646" i="1"/>
  <c r="AW614" i="1"/>
  <c r="AW582" i="1"/>
  <c r="AW550" i="1"/>
  <c r="AW534" i="1"/>
  <c r="AW757" i="1"/>
  <c r="AW725" i="1"/>
  <c r="AW693" i="1"/>
  <c r="AW661" i="1"/>
  <c r="AW629" i="1"/>
  <c r="AW597" i="1"/>
  <c r="AW565" i="1"/>
  <c r="AW572" i="1"/>
  <c r="AW672" i="1"/>
  <c r="AW768" i="1"/>
  <c r="AW574" i="1"/>
  <c r="AW638" i="1"/>
  <c r="AW702" i="1"/>
  <c r="AW766" i="1"/>
  <c r="AW803" i="1"/>
  <c r="AW541" i="1"/>
  <c r="AW624" i="1"/>
  <c r="AW792" i="1"/>
  <c r="AW546" i="1"/>
  <c r="AW610" i="1"/>
  <c r="AW674" i="1"/>
  <c r="AW738" i="1"/>
  <c r="AO790" i="1"/>
  <c r="AW790" i="1"/>
  <c r="AW636" i="1"/>
  <c r="AW732" i="1"/>
  <c r="AW808" i="1"/>
  <c r="AY577" i="1"/>
  <c r="AY598" i="1"/>
  <c r="AY641" i="1"/>
  <c r="AY662" i="1"/>
  <c r="AY705" i="1"/>
  <c r="AY726" i="1"/>
  <c r="AY769" i="1"/>
  <c r="AY790" i="1"/>
  <c r="AY549" i="1"/>
  <c r="AY548" i="1"/>
  <c r="AY570" i="1"/>
  <c r="AY613" i="1"/>
  <c r="AY634" i="1"/>
  <c r="AY677" i="1"/>
  <c r="AY698" i="1"/>
  <c r="AY741" i="1"/>
  <c r="AY762" i="1"/>
  <c r="AY805" i="1"/>
  <c r="AS818" i="1"/>
  <c r="BA821" i="1"/>
  <c r="BA554" i="1"/>
  <c r="BA544" i="1"/>
  <c r="BA543" i="1"/>
  <c r="BA548" i="1"/>
  <c r="BA582" i="1"/>
  <c r="BA595" i="1"/>
  <c r="BA603" i="1"/>
  <c r="BA614" i="1"/>
  <c r="BA627" i="1"/>
  <c r="BA635" i="1"/>
  <c r="BA646" i="1"/>
  <c r="BA659" i="1"/>
  <c r="BA667" i="1"/>
  <c r="BA678" i="1"/>
  <c r="BA691" i="1"/>
  <c r="BA699" i="1"/>
  <c r="BA710" i="1"/>
  <c r="BA723" i="1"/>
  <c r="BA731" i="1"/>
  <c r="BA742" i="1"/>
  <c r="BA755" i="1"/>
  <c r="BA763" i="1"/>
  <c r="AZ589" i="1"/>
  <c r="AZ653" i="1"/>
  <c r="AZ717" i="1"/>
  <c r="AR820" i="1"/>
  <c r="AZ821" i="1"/>
  <c r="AZ777" i="1"/>
  <c r="AZ756" i="1"/>
  <c r="AZ745" i="1"/>
  <c r="AZ737" i="1"/>
  <c r="AZ724" i="1"/>
  <c r="AZ713" i="1"/>
  <c r="AZ705" i="1"/>
  <c r="AS820" i="1"/>
  <c r="BA823" i="1"/>
  <c r="BA566" i="1"/>
  <c r="AZ743" i="1"/>
  <c r="AZ700" i="1"/>
  <c r="AZ679" i="1"/>
  <c r="AZ636" i="1"/>
  <c r="AZ615" i="1"/>
  <c r="AZ561" i="1"/>
  <c r="BA572" i="1"/>
  <c r="BA798" i="1"/>
  <c r="BA594" i="1"/>
  <c r="AS800" i="1"/>
  <c r="BA802" i="1"/>
  <c r="BA589" i="1"/>
  <c r="BA717" i="1"/>
  <c r="BA793" i="1"/>
  <c r="AS814" i="1"/>
  <c r="BA817" i="1"/>
  <c r="BA701" i="1"/>
  <c r="BA637" i="1"/>
  <c r="BA754" i="1"/>
  <c r="BA690" i="1"/>
  <c r="BA626" i="1"/>
  <c r="BA752" i="1"/>
  <c r="BA688" i="1"/>
  <c r="BA624" i="1"/>
  <c r="BA568" i="1"/>
  <c r="AY596" i="1"/>
  <c r="AY713" i="1"/>
  <c r="AY798" i="1"/>
  <c r="AW708" i="1"/>
  <c r="AW553" i="1"/>
  <c r="AW564" i="1"/>
  <c r="AW648" i="1"/>
  <c r="AW692" i="1"/>
  <c r="AW776" i="1"/>
  <c r="AY560" i="1"/>
  <c r="AY604" i="1"/>
  <c r="AY624" i="1"/>
  <c r="AY668" i="1"/>
  <c r="AY688" i="1"/>
  <c r="AW758" i="1"/>
  <c r="AW726" i="1"/>
  <c r="AW694" i="1"/>
  <c r="AW662" i="1"/>
  <c r="AW630" i="1"/>
  <c r="AW598" i="1"/>
  <c r="AW566" i="1"/>
  <c r="AW542" i="1"/>
  <c r="AW773" i="1"/>
  <c r="AW741" i="1"/>
  <c r="AW709" i="1"/>
  <c r="AW677" i="1"/>
  <c r="AW676" i="1"/>
  <c r="AW645" i="1"/>
  <c r="AW613" i="1"/>
  <c r="AW612" i="1"/>
  <c r="AW581" i="1"/>
  <c r="AW549" i="1"/>
  <c r="AW620" i="1"/>
  <c r="AW720" i="1"/>
  <c r="AW800" i="1"/>
  <c r="AW606" i="1"/>
  <c r="AW670" i="1"/>
  <c r="AW734" i="1"/>
  <c r="AW787" i="1"/>
  <c r="AW576" i="1"/>
  <c r="AW668" i="1"/>
  <c r="AW752" i="1"/>
  <c r="AW578" i="1"/>
  <c r="AW642" i="1"/>
  <c r="AW706" i="1"/>
  <c r="AW770" i="1"/>
  <c r="AW684" i="1"/>
  <c r="AW784" i="1"/>
  <c r="AY545" i="1"/>
  <c r="AY566" i="1"/>
  <c r="AY609" i="1"/>
  <c r="AY630" i="1"/>
  <c r="AY673" i="1"/>
  <c r="AY694" i="1"/>
  <c r="AY737" i="1"/>
  <c r="AY758" i="1"/>
  <c r="AY801" i="1"/>
  <c r="AY822" i="1"/>
  <c r="AY581" i="1"/>
  <c r="AY602" i="1"/>
  <c r="AY645" i="1"/>
  <c r="AY666" i="1"/>
  <c r="AY709" i="1"/>
  <c r="AY730" i="1"/>
  <c r="AY751" i="1"/>
  <c r="AY750" i="1"/>
  <c r="AY773" i="1"/>
  <c r="AY794" i="1"/>
  <c r="BA565" i="1"/>
  <c r="BA564" i="1"/>
  <c r="BA556" i="1"/>
  <c r="BA598" i="1"/>
  <c r="BA630" i="1"/>
  <c r="BA662" i="1"/>
  <c r="BA694" i="1"/>
  <c r="BA715" i="1"/>
  <c r="BA726" i="1"/>
  <c r="BA747" i="1"/>
  <c r="BA758" i="1"/>
  <c r="AZ548" i="1"/>
  <c r="AZ621" i="1"/>
  <c r="AZ685" i="1"/>
  <c r="AZ749" i="1"/>
  <c r="AZ763" i="1"/>
  <c r="AZ731" i="1"/>
  <c r="AZ699" i="1"/>
  <c r="AZ667" i="1"/>
  <c r="AZ635" i="1"/>
  <c r="AZ603" i="1"/>
  <c r="AZ785" i="1"/>
  <c r="AZ772" i="1"/>
  <c r="AZ753" i="1"/>
  <c r="AZ740" i="1"/>
  <c r="AZ721" i="1"/>
  <c r="AZ708" i="1"/>
  <c r="AZ689" i="1"/>
  <c r="AZ676" i="1"/>
  <c r="AZ657" i="1"/>
  <c r="AZ644" i="1"/>
  <c r="AZ625" i="1"/>
  <c r="AZ612" i="1"/>
  <c r="AO643" i="1"/>
  <c r="AW643" i="1"/>
  <c r="AO659" i="1"/>
  <c r="AW659" i="1"/>
  <c r="AO675" i="1"/>
  <c r="AW675" i="1"/>
  <c r="AO691" i="1"/>
  <c r="AW691" i="1"/>
  <c r="AO707" i="1"/>
  <c r="AW707" i="1"/>
  <c r="AO755" i="1"/>
  <c r="AW755" i="1"/>
  <c r="AO771" i="1"/>
  <c r="AW771" i="1"/>
  <c r="AW562" i="1"/>
  <c r="AW626" i="1"/>
  <c r="AW690" i="1"/>
  <c r="AW754" i="1"/>
  <c r="AO816" i="1"/>
  <c r="AW817" i="1"/>
  <c r="AW801" i="1"/>
  <c r="AW785" i="1"/>
  <c r="AW753" i="1"/>
  <c r="AW721" i="1"/>
  <c r="AW689" i="1"/>
  <c r="AW657" i="1"/>
  <c r="AW625" i="1"/>
  <c r="AW593" i="1"/>
  <c r="AW561" i="1"/>
  <c r="AW538" i="1"/>
  <c r="AW537" i="1"/>
  <c r="AW762" i="1"/>
  <c r="AW730" i="1"/>
  <c r="AW729" i="1"/>
  <c r="AW698" i="1"/>
  <c r="AW666" i="1"/>
  <c r="AW634" i="1"/>
  <c r="AW602" i="1"/>
  <c r="AW601" i="1"/>
  <c r="AW570" i="1"/>
  <c r="AW569" i="1"/>
  <c r="AW556" i="1"/>
  <c r="AW748" i="1"/>
  <c r="AO811" i="1"/>
  <c r="AW812" i="1"/>
  <c r="AW617" i="1"/>
  <c r="AW681" i="1"/>
  <c r="AW745" i="1"/>
  <c r="AW533" i="1"/>
  <c r="AW604" i="1"/>
  <c r="AW688" i="1"/>
  <c r="AW608" i="1"/>
  <c r="AW704" i="1"/>
  <c r="AW796" i="1"/>
  <c r="AY550" i="1"/>
  <c r="AY593" i="1"/>
  <c r="AY614" i="1"/>
  <c r="AY657" i="1"/>
  <c r="AY678" i="1"/>
  <c r="AY721" i="1"/>
  <c r="AY742" i="1"/>
  <c r="AY785" i="1"/>
  <c r="AY806" i="1"/>
  <c r="AY565" i="1"/>
  <c r="AY586" i="1"/>
  <c r="AY629" i="1"/>
  <c r="AY628" i="1"/>
  <c r="AY650" i="1"/>
  <c r="AY693" i="1"/>
  <c r="AY714" i="1"/>
  <c r="AY757" i="1"/>
  <c r="AY778" i="1"/>
  <c r="AY821" i="1"/>
  <c r="AS812" i="1"/>
  <c r="BA815" i="1"/>
  <c r="BA575" i="1"/>
  <c r="BA559" i="1"/>
  <c r="BA546" i="1"/>
  <c r="BA563" i="1"/>
  <c r="BA550" i="1"/>
  <c r="BA561" i="1"/>
  <c r="BA580" i="1"/>
  <c r="BA590" i="1"/>
  <c r="BA601" i="1"/>
  <c r="BA612" i="1"/>
  <c r="BA622" i="1"/>
  <c r="BA633" i="1"/>
  <c r="BA644" i="1"/>
  <c r="BA654" i="1"/>
  <c r="BA665" i="1"/>
  <c r="BA676" i="1"/>
  <c r="BA686" i="1"/>
  <c r="BA697" i="1"/>
  <c r="BA708" i="1"/>
  <c r="BA718" i="1"/>
  <c r="BA729" i="1"/>
  <c r="BA740" i="1"/>
  <c r="BA750" i="1"/>
  <c r="BA761" i="1"/>
  <c r="AZ605" i="1"/>
  <c r="AZ669" i="1"/>
  <c r="AZ733" i="1"/>
  <c r="AS790" i="1"/>
  <c r="AZ774" i="1"/>
  <c r="AZ742" i="1"/>
  <c r="AZ710" i="1"/>
  <c r="AZ678" i="1"/>
  <c r="AZ646" i="1"/>
  <c r="AZ614" i="1"/>
  <c r="AZ582" i="1"/>
  <c r="AZ791" i="1"/>
  <c r="AZ780" i="1"/>
  <c r="AZ770" i="1"/>
  <c r="AZ759" i="1"/>
  <c r="AZ748" i="1"/>
  <c r="AZ727" i="1"/>
  <c r="AZ716" i="1"/>
  <c r="AZ695" i="1"/>
  <c r="AY712" i="1"/>
  <c r="AY732" i="1"/>
  <c r="AY585" i="1"/>
  <c r="AY654" i="1"/>
  <c r="AY574" i="1"/>
  <c r="AY702" i="1"/>
  <c r="AY756" i="1"/>
  <c r="AY590" i="1"/>
  <c r="AY606" i="1"/>
  <c r="AY768" i="1"/>
  <c r="AY812" i="1"/>
  <c r="AY622" i="1"/>
  <c r="AY707" i="1"/>
  <c r="AX550" i="1"/>
  <c r="AX586" i="1"/>
  <c r="AX650" i="1"/>
  <c r="AX548" i="1"/>
  <c r="AX788" i="1"/>
  <c r="BA818" i="1"/>
  <c r="AZ809" i="1"/>
  <c r="AX680" i="1"/>
  <c r="BA795" i="1"/>
  <c r="BA608" i="1"/>
  <c r="BA800" i="1"/>
  <c r="AZ627" i="1"/>
  <c r="AZ707" i="1"/>
  <c r="AZ807" i="1"/>
  <c r="AX668" i="1"/>
  <c r="AX738" i="1"/>
  <c r="AW633" i="1"/>
  <c r="AZ755" i="1"/>
  <c r="AY718" i="1"/>
  <c r="AW718" i="1"/>
  <c r="AY814" i="1"/>
  <c r="AW761" i="1"/>
  <c r="AY564" i="1"/>
  <c r="AY793" i="1"/>
  <c r="AW772" i="1"/>
  <c r="AZ593" i="1"/>
  <c r="AZ580" i="1"/>
  <c r="AZ567" i="1"/>
  <c r="AZ767" i="1"/>
  <c r="AZ735" i="1"/>
  <c r="AZ703" i="1"/>
  <c r="AZ671" i="1"/>
  <c r="AZ639" i="1"/>
  <c r="AZ607" i="1"/>
  <c r="AZ571" i="1"/>
  <c r="AZ547" i="1"/>
  <c r="AZ560" i="1"/>
  <c r="AZ765" i="1"/>
  <c r="AZ795" i="1"/>
  <c r="AR822" i="1"/>
  <c r="AZ823" i="1"/>
  <c r="AZ784" i="1"/>
  <c r="BA780" i="1"/>
  <c r="BA801" i="1"/>
  <c r="BA822" i="1"/>
  <c r="BA658" i="1"/>
  <c r="BA816" i="1"/>
  <c r="BA632" i="1"/>
  <c r="BA760" i="1"/>
  <c r="BA797" i="1"/>
  <c r="BA545" i="1"/>
  <c r="BA744" i="1"/>
  <c r="BA680" i="1"/>
  <c r="BA616" i="1"/>
  <c r="BA777" i="1"/>
  <c r="BA749" i="1"/>
  <c r="BA685" i="1"/>
  <c r="BA621" i="1"/>
  <c r="BA738" i="1"/>
  <c r="BA674" i="1"/>
  <c r="BA610" i="1"/>
  <c r="AW791" i="1"/>
  <c r="AW616" i="1"/>
  <c r="AW660" i="1"/>
  <c r="AW744" i="1"/>
  <c r="AO815" i="1"/>
  <c r="AW816" i="1"/>
  <c r="AY569" i="1"/>
  <c r="AY568" i="1"/>
  <c r="AY588" i="1"/>
  <c r="AY608" i="1"/>
  <c r="AY652" i="1"/>
  <c r="AY672" i="1"/>
  <c r="AY716" i="1"/>
  <c r="AY736" i="1"/>
  <c r="AY612" i="1"/>
  <c r="AW580" i="1"/>
  <c r="AY601" i="1"/>
  <c r="AY729" i="1"/>
  <c r="AY766" i="1"/>
  <c r="AY638" i="1"/>
  <c r="AY809" i="1"/>
  <c r="AY752" i="1"/>
  <c r="AY796" i="1"/>
  <c r="AY816" i="1"/>
  <c r="AY643" i="1"/>
  <c r="AX602" i="1"/>
  <c r="AX670" i="1"/>
  <c r="AX762" i="1"/>
  <c r="AX612" i="1"/>
  <c r="BA770" i="1"/>
  <c r="AZ545" i="1"/>
  <c r="AZ813" i="1"/>
  <c r="AX736" i="1"/>
  <c r="BA803" i="1"/>
  <c r="AX624" i="1"/>
  <c r="BA672" i="1"/>
  <c r="AZ579" i="1"/>
  <c r="AZ643" i="1"/>
  <c r="AZ723" i="1"/>
  <c r="AZ811" i="1"/>
  <c r="AX732" i="1"/>
  <c r="AX802" i="1"/>
  <c r="AW686" i="1"/>
  <c r="AZ782" i="1"/>
  <c r="AY734" i="1"/>
  <c r="AW815" i="1"/>
  <c r="AW590" i="1"/>
  <c r="AW807" i="1"/>
  <c r="AY676" i="1"/>
  <c r="AZ684" i="1"/>
  <c r="AZ663" i="1"/>
  <c r="AZ652" i="1"/>
  <c r="AZ631" i="1"/>
  <c r="AZ620" i="1"/>
  <c r="AZ599" i="1"/>
  <c r="AZ588" i="1"/>
  <c r="AZ565" i="1"/>
  <c r="AZ762" i="1"/>
  <c r="AZ730" i="1"/>
  <c r="AZ698" i="1"/>
  <c r="AZ666" i="1"/>
  <c r="AZ634" i="1"/>
  <c r="AZ602" i="1"/>
  <c r="AZ575" i="1"/>
  <c r="AZ543" i="1"/>
  <c r="AZ558" i="1"/>
  <c r="AZ542" i="1"/>
  <c r="AZ776" i="1"/>
  <c r="AZ787" i="1"/>
  <c r="AZ556" i="1"/>
  <c r="AZ800" i="1"/>
  <c r="AS785" i="1"/>
  <c r="BA788" i="1"/>
  <c r="BA806" i="1"/>
  <c r="BA812" i="1"/>
  <c r="BA722" i="1"/>
  <c r="BA790" i="1"/>
  <c r="BA814" i="1"/>
  <c r="BA653" i="1"/>
  <c r="BA782" i="1"/>
  <c r="BA804" i="1"/>
  <c r="BA779" i="1"/>
  <c r="BA720" i="1"/>
  <c r="BA656" i="1"/>
  <c r="BA592" i="1"/>
  <c r="BA774" i="1"/>
  <c r="BA728" i="1"/>
  <c r="BA664" i="1"/>
  <c r="BA600" i="1"/>
  <c r="BA733" i="1"/>
  <c r="BA669" i="1"/>
  <c r="BA605" i="1"/>
  <c r="AY644" i="1"/>
  <c r="AY761" i="1"/>
  <c r="AW622" i="1"/>
  <c r="AW540" i="1"/>
  <c r="AW584" i="1"/>
  <c r="AW628" i="1"/>
  <c r="AW664" i="1"/>
  <c r="AW712" i="1"/>
  <c r="AW756" i="1"/>
  <c r="AW820" i="1"/>
  <c r="AY572" i="1"/>
  <c r="AY592" i="1"/>
  <c r="AY636" i="1"/>
  <c r="AY656" i="1"/>
  <c r="AY700" i="1"/>
  <c r="AY720" i="1"/>
  <c r="AY697" i="1"/>
  <c r="AW750" i="1"/>
  <c r="AY788" i="1"/>
  <c r="AY686" i="1"/>
  <c r="AY740" i="1"/>
  <c r="AY760" i="1"/>
  <c r="AY780" i="1"/>
  <c r="AY800" i="1"/>
  <c r="AY820" i="1"/>
  <c r="AY649" i="1"/>
  <c r="AY804" i="1"/>
  <c r="AX554" i="1"/>
  <c r="AX618" i="1"/>
  <c r="AX694" i="1"/>
  <c r="AX672" i="1"/>
  <c r="BA786" i="1"/>
  <c r="AZ553" i="1"/>
  <c r="AX560" i="1"/>
  <c r="AX796" i="1"/>
  <c r="AZ798" i="1"/>
  <c r="BA736" i="1"/>
  <c r="AZ595" i="1"/>
  <c r="AZ659" i="1"/>
  <c r="AZ739" i="1"/>
  <c r="AX800" i="1"/>
  <c r="AW740" i="1"/>
  <c r="AZ822" i="1"/>
  <c r="AY777" i="1"/>
  <c r="AW644" i="1"/>
  <c r="BA808" i="1"/>
  <c r="AY724" i="1"/>
  <c r="AW548" i="1"/>
  <c r="AZ692" i="1"/>
  <c r="AZ681" i="1"/>
  <c r="AZ673" i="1"/>
  <c r="AZ660" i="1"/>
  <c r="AZ649" i="1"/>
  <c r="AZ641" i="1"/>
  <c r="AZ628" i="1"/>
  <c r="AZ617" i="1"/>
  <c r="AZ609" i="1"/>
  <c r="AZ596" i="1"/>
  <c r="AZ585" i="1"/>
  <c r="AZ577" i="1"/>
  <c r="AZ815" i="1"/>
  <c r="AZ751" i="1"/>
  <c r="AZ719" i="1"/>
  <c r="AZ687" i="1"/>
  <c r="AZ655" i="1"/>
  <c r="AZ623" i="1"/>
  <c r="AZ591" i="1"/>
  <c r="AZ564" i="1"/>
  <c r="AZ570" i="1"/>
  <c r="AZ779" i="1"/>
  <c r="AZ790" i="1"/>
  <c r="AZ801" i="1"/>
  <c r="AZ814" i="1"/>
  <c r="AZ574" i="1"/>
  <c r="BA792" i="1"/>
  <c r="AS816" i="1"/>
  <c r="BA819" i="1"/>
  <c r="BA796" i="1"/>
  <c r="BA820" i="1"/>
  <c r="BA696" i="1"/>
  <c r="BA809" i="1"/>
  <c r="BA768" i="1"/>
  <c r="BA706" i="1"/>
  <c r="BA642" i="1"/>
  <c r="BA578" i="1"/>
  <c r="BA704" i="1"/>
  <c r="BA640" i="1"/>
  <c r="BA766" i="1"/>
  <c r="BA712" i="1"/>
  <c r="BA648" i="1"/>
  <c r="BA584" i="1"/>
  <c r="AY553" i="1"/>
  <c r="AY665" i="1"/>
  <c r="AY782" i="1"/>
  <c r="AW665" i="1"/>
  <c r="AW552" i="1"/>
  <c r="AW596" i="1"/>
  <c r="AW680" i="1"/>
  <c r="AW724" i="1"/>
  <c r="AW824" i="1"/>
  <c r="AY556" i="1"/>
  <c r="AY576" i="1"/>
  <c r="AY620" i="1"/>
  <c r="AY640" i="1"/>
  <c r="AY664" i="1"/>
  <c r="AY684" i="1"/>
  <c r="AY704" i="1"/>
  <c r="AY728" i="1"/>
  <c r="AY748" i="1"/>
  <c r="AY633" i="1"/>
  <c r="AY708" i="1"/>
  <c r="AY558" i="1"/>
  <c r="AY681" i="1"/>
  <c r="AY745" i="1"/>
  <c r="AY692" i="1"/>
  <c r="AY617" i="1"/>
  <c r="AY764" i="1"/>
  <c r="AY784" i="1"/>
  <c r="AY808" i="1"/>
  <c r="AY580" i="1"/>
  <c r="AY660" i="1"/>
  <c r="AZ820" i="1"/>
  <c r="AX570" i="1"/>
  <c r="AX634" i="1"/>
  <c r="AX718" i="1"/>
  <c r="AX728" i="1"/>
  <c r="BA824" i="1"/>
  <c r="AZ805" i="1"/>
  <c r="AX616" i="1"/>
  <c r="AZ789" i="1"/>
  <c r="AZ818" i="1"/>
  <c r="AX772" i="1"/>
  <c r="BA772" i="1"/>
  <c r="AZ611" i="1"/>
  <c r="AZ675" i="1"/>
  <c r="AZ803" i="1"/>
  <c r="AX608" i="1"/>
  <c r="AW799" i="1"/>
  <c r="AY670" i="1"/>
  <c r="AY772" i="1"/>
  <c r="AY595" i="1"/>
  <c r="AW697" i="1"/>
  <c r="AZ691" i="1"/>
  <c r="AQ822" i="1"/>
  <c r="AW654" i="1"/>
  <c r="AO821" i="1"/>
  <c r="AQ543" i="1"/>
  <c r="AQ564" i="1"/>
  <c r="AQ587" i="1"/>
  <c r="AQ607" i="1"/>
  <c r="AQ608" i="1"/>
  <c r="AQ628" i="1"/>
  <c r="AQ651" i="1"/>
  <c r="AQ671" i="1"/>
  <c r="AQ692" i="1"/>
  <c r="AQ715" i="1"/>
  <c r="AQ735" i="1"/>
  <c r="AQ756" i="1"/>
  <c r="AQ779" i="1"/>
  <c r="AQ799" i="1"/>
  <c r="AQ820" i="1"/>
  <c r="AQ821" i="1"/>
  <c r="AQ571" i="1"/>
  <c r="AQ613" i="1"/>
  <c r="AQ635" i="1"/>
  <c r="AQ699" i="1"/>
  <c r="AQ720" i="1"/>
  <c r="AQ741" i="1"/>
  <c r="AQ763" i="1"/>
  <c r="AO812" i="1"/>
  <c r="AO810" i="1"/>
  <c r="AQ555" i="1"/>
  <c r="AQ619" i="1"/>
  <c r="AQ640" i="1"/>
  <c r="AQ683" i="1"/>
  <c r="AQ747" i="1"/>
  <c r="AQ810" i="1"/>
  <c r="AQ811" i="1"/>
  <c r="AQ547" i="1"/>
  <c r="AQ568" i="1"/>
  <c r="AQ590" i="1"/>
  <c r="AQ611" i="1"/>
  <c r="AQ632" i="1"/>
  <c r="AQ654" i="1"/>
  <c r="AQ675" i="1"/>
  <c r="AQ696" i="1"/>
  <c r="AQ718" i="1"/>
  <c r="AQ739" i="1"/>
  <c r="AQ760" i="1"/>
  <c r="AQ782" i="1"/>
  <c r="AQ803" i="1"/>
  <c r="AQ562" i="1"/>
  <c r="AQ583" i="1"/>
  <c r="AQ604" i="1"/>
  <c r="AQ626" i="1"/>
  <c r="AQ647" i="1"/>
  <c r="AQ668" i="1"/>
  <c r="AQ690" i="1"/>
  <c r="AQ711" i="1"/>
  <c r="AQ732" i="1"/>
  <c r="AQ775" i="1"/>
  <c r="AQ796" i="1"/>
  <c r="AQ818" i="1"/>
  <c r="AO820" i="1"/>
  <c r="AQ541" i="1"/>
  <c r="AO817" i="1"/>
  <c r="AO818" i="1"/>
  <c r="AO813" i="1"/>
  <c r="AO814" i="1"/>
  <c r="AQ559" i="1"/>
  <c r="AQ580" i="1"/>
  <c r="AQ602" i="1"/>
  <c r="AQ623" i="1"/>
  <c r="AQ644" i="1"/>
  <c r="AQ667" i="1"/>
  <c r="AQ687" i="1"/>
  <c r="AQ708" i="1"/>
  <c r="AQ731" i="1"/>
  <c r="AQ751" i="1"/>
  <c r="AQ772" i="1"/>
  <c r="AQ794" i="1"/>
  <c r="AQ815" i="1"/>
  <c r="AQ552" i="1"/>
  <c r="AQ595" i="1"/>
  <c r="AQ616" i="1"/>
  <c r="AQ638" i="1"/>
  <c r="AQ659" i="1"/>
  <c r="AQ680" i="1"/>
  <c r="AR547" i="1"/>
  <c r="AR580" i="1"/>
  <c r="AR599" i="1"/>
  <c r="AR620" i="1"/>
  <c r="AR644" i="1"/>
  <c r="AR663" i="1"/>
  <c r="AR684" i="1"/>
  <c r="AR708" i="1"/>
  <c r="AR727" i="1"/>
  <c r="AR748" i="1"/>
  <c r="AR805" i="1"/>
  <c r="AR746" i="1"/>
  <c r="AR714" i="1"/>
  <c r="AR682" i="1"/>
  <c r="AR650" i="1"/>
  <c r="AR618" i="1"/>
  <c r="AR586" i="1"/>
  <c r="AR550" i="1"/>
  <c r="AR792" i="1"/>
  <c r="AR771" i="1"/>
  <c r="AR739" i="1"/>
  <c r="AR707" i="1"/>
  <c r="AR675" i="1"/>
  <c r="AR643" i="1"/>
  <c r="AR611" i="1"/>
  <c r="AR579" i="1"/>
  <c r="AR566" i="1"/>
  <c r="AR798" i="1"/>
  <c r="AR553" i="1"/>
  <c r="AR544" i="1"/>
  <c r="AR807" i="1"/>
  <c r="AS819" i="1"/>
  <c r="AQ753" i="1"/>
  <c r="AQ809" i="1"/>
  <c r="AR823" i="1"/>
  <c r="AS824" i="1"/>
  <c r="AQ702" i="1"/>
  <c r="AQ723" i="1"/>
  <c r="AQ744" i="1"/>
  <c r="AQ766" i="1"/>
  <c r="AQ787" i="1"/>
  <c r="AQ808" i="1"/>
  <c r="AQ567" i="1"/>
  <c r="AQ588" i="1"/>
  <c r="AQ631" i="1"/>
  <c r="AQ652" i="1"/>
  <c r="AQ695" i="1"/>
  <c r="AQ716" i="1"/>
  <c r="AQ759" i="1"/>
  <c r="AQ780" i="1"/>
  <c r="AR562" i="1"/>
  <c r="AR583" i="1"/>
  <c r="AR604" i="1"/>
  <c r="AR647" i="1"/>
  <c r="AR668" i="1"/>
  <c r="AR711" i="1"/>
  <c r="AR732" i="1"/>
  <c r="AR815" i="1"/>
  <c r="AR545" i="1"/>
  <c r="AR610" i="1"/>
  <c r="AR574" i="1"/>
  <c r="AR811" i="1"/>
  <c r="AS809" i="1"/>
  <c r="AS813" i="1"/>
  <c r="AQ813" i="1"/>
  <c r="AX546" i="1"/>
  <c r="AX558" i="1"/>
  <c r="AX574" i="1"/>
  <c r="AX590" i="1"/>
  <c r="AX605" i="1"/>
  <c r="AX638" i="1"/>
  <c r="AX654" i="1"/>
  <c r="AX678" i="1"/>
  <c r="AX698" i="1"/>
  <c r="AX726" i="1"/>
  <c r="AP750" i="1"/>
  <c r="AX770" i="1"/>
  <c r="AX790" i="1"/>
  <c r="AX564" i="1"/>
  <c r="AX628" i="1"/>
  <c r="AX688" i="1"/>
  <c r="AP744" i="1"/>
  <c r="AX804" i="1"/>
  <c r="AS815" i="1"/>
  <c r="AX572" i="1"/>
  <c r="AX696" i="1"/>
  <c r="AX752" i="1"/>
  <c r="AX811" i="1"/>
  <c r="AR817" i="1"/>
  <c r="AX568" i="1"/>
  <c r="AX644" i="1"/>
  <c r="AX724" i="1"/>
  <c r="AP792" i="1"/>
  <c r="AX556" i="1"/>
  <c r="AX620" i="1"/>
  <c r="AX684" i="1"/>
  <c r="AX748" i="1"/>
  <c r="AX815" i="1"/>
  <c r="AX666" i="1"/>
  <c r="AX710" i="1"/>
  <c r="AX766" i="1"/>
  <c r="AX821" i="1"/>
  <c r="AQ814" i="1"/>
  <c r="AQ551" i="1"/>
  <c r="AQ572" i="1"/>
  <c r="AQ615" i="1"/>
  <c r="AQ636" i="1"/>
  <c r="AQ679" i="1"/>
  <c r="AQ700" i="1"/>
  <c r="AQ743" i="1"/>
  <c r="AQ764" i="1"/>
  <c r="AQ807" i="1"/>
  <c r="AR588" i="1"/>
  <c r="AR631" i="1"/>
  <c r="AR652" i="1"/>
  <c r="AR695" i="1"/>
  <c r="AR716" i="1"/>
  <c r="AR759" i="1"/>
  <c r="AR767" i="1"/>
  <c r="AR735" i="1"/>
  <c r="AR703" i="1"/>
  <c r="AR671" i="1"/>
  <c r="AR639" i="1"/>
  <c r="AR607" i="1"/>
  <c r="AR575" i="1"/>
  <c r="AR787" i="1"/>
  <c r="AR776" i="1"/>
  <c r="AR755" i="1"/>
  <c r="AR723" i="1"/>
  <c r="AR691" i="1"/>
  <c r="AR659" i="1"/>
  <c r="AR627" i="1"/>
  <c r="AR595" i="1"/>
  <c r="AR814" i="1"/>
  <c r="AR782" i="1"/>
  <c r="AR789" i="1"/>
  <c r="AR800" i="1"/>
  <c r="AR813" i="1"/>
  <c r="AS811" i="1"/>
  <c r="AO822" i="1"/>
  <c r="AO819" i="1"/>
  <c r="AQ817" i="1"/>
  <c r="AX562" i="1"/>
  <c r="AX578" i="1"/>
  <c r="AX594" i="1"/>
  <c r="AX610" i="1"/>
  <c r="AX626" i="1"/>
  <c r="AX642" i="1"/>
  <c r="AX658" i="1"/>
  <c r="AX686" i="1"/>
  <c r="AX706" i="1"/>
  <c r="AX734" i="1"/>
  <c r="AX754" i="1"/>
  <c r="AX794" i="1"/>
  <c r="AX818" i="1"/>
  <c r="AX580" i="1"/>
  <c r="AX640" i="1"/>
  <c r="AX700" i="1"/>
  <c r="AX756" i="1"/>
  <c r="AR812" i="1"/>
  <c r="AX587" i="1"/>
  <c r="AX648" i="1"/>
  <c r="AX768" i="1"/>
  <c r="AR821" i="1"/>
  <c r="AX584" i="1"/>
  <c r="AX660" i="1"/>
  <c r="AX740" i="1"/>
  <c r="AX808" i="1"/>
  <c r="AR810" i="1"/>
  <c r="AX576" i="1"/>
  <c r="AX635" i="1"/>
  <c r="AX703" i="1"/>
  <c r="AX764" i="1"/>
  <c r="AX674" i="1"/>
  <c r="AX722" i="1"/>
  <c r="AX774" i="1"/>
  <c r="AQ777" i="1"/>
  <c r="AQ819" i="1"/>
  <c r="AQ556" i="1"/>
  <c r="AQ578" i="1"/>
  <c r="AQ599" i="1"/>
  <c r="AQ620" i="1"/>
  <c r="AQ642" i="1"/>
  <c r="AQ663" i="1"/>
  <c r="AQ684" i="1"/>
  <c r="AQ706" i="1"/>
  <c r="AQ727" i="1"/>
  <c r="AQ748" i="1"/>
  <c r="AQ770" i="1"/>
  <c r="AQ791" i="1"/>
  <c r="AQ812" i="1"/>
  <c r="AR571" i="1"/>
  <c r="AR803" i="1"/>
  <c r="AR765" i="1"/>
  <c r="AR795" i="1"/>
  <c r="AR809" i="1"/>
  <c r="AR818" i="1"/>
  <c r="AS810" i="1"/>
  <c r="AS817" i="1"/>
  <c r="AO823" i="1"/>
  <c r="AQ816" i="1"/>
  <c r="AR819" i="1"/>
  <c r="AX566" i="1"/>
  <c r="AX582" i="1"/>
  <c r="AX598" i="1"/>
  <c r="AX614" i="1"/>
  <c r="AX630" i="1"/>
  <c r="AX645" i="1"/>
  <c r="AX690" i="1"/>
  <c r="AP714" i="1"/>
  <c r="AX742" i="1"/>
  <c r="AX757" i="1"/>
  <c r="AX782" i="1"/>
  <c r="AX805" i="1"/>
  <c r="AX596" i="1"/>
  <c r="AX656" i="1"/>
  <c r="AX712" i="1"/>
  <c r="AX775" i="1"/>
  <c r="AS821" i="1"/>
  <c r="AP543" i="1"/>
  <c r="AX600" i="1"/>
  <c r="AX664" i="1"/>
  <c r="AX720" i="1"/>
  <c r="AX784" i="1"/>
  <c r="AX540" i="1"/>
  <c r="AX604" i="1"/>
  <c r="AX676" i="1"/>
  <c r="AX760" i="1"/>
  <c r="Z823" i="1"/>
  <c r="AX824" i="1" s="1"/>
  <c r="AX545" i="1"/>
  <c r="AX592" i="1"/>
  <c r="AX652" i="1"/>
  <c r="AX716" i="1"/>
  <c r="AX780" i="1"/>
  <c r="AX730" i="1"/>
  <c r="AX798" i="1"/>
  <c r="AR816" i="1"/>
  <c r="AS578" i="1"/>
  <c r="AS642" i="1"/>
  <c r="AS674" i="1"/>
  <c r="AS706" i="1"/>
  <c r="AS738" i="1"/>
  <c r="AS770" i="1"/>
  <c r="AS541" i="1"/>
  <c r="AS569" i="1"/>
  <c r="AS654" i="1"/>
  <c r="AS750" i="1"/>
  <c r="AS587" i="1"/>
  <c r="AS598" i="1"/>
  <c r="AS683" i="1"/>
  <c r="AS694" i="1"/>
  <c r="AS715" i="1"/>
  <c r="AS726" i="1"/>
  <c r="AS747" i="1"/>
  <c r="AS758" i="1"/>
  <c r="AS740" i="1"/>
  <c r="AS772" i="1"/>
  <c r="AS788" i="1"/>
  <c r="AS804" i="1"/>
  <c r="AS564" i="1"/>
  <c r="AS570" i="1"/>
  <c r="AS601" i="1"/>
  <c r="AS633" i="1"/>
  <c r="AS665" i="1"/>
  <c r="AS697" i="1"/>
  <c r="AS729" i="1"/>
  <c r="AS761" i="1"/>
  <c r="AS592" i="1"/>
  <c r="AS624" i="1"/>
  <c r="AS656" i="1"/>
  <c r="AS688" i="1"/>
  <c r="AS720" i="1"/>
  <c r="AS752" i="1"/>
  <c r="AS610" i="1"/>
  <c r="AS786" i="1"/>
  <c r="AS590" i="1"/>
  <c r="AS686" i="1"/>
  <c r="AS619" i="1"/>
  <c r="AS580" i="1"/>
  <c r="AS583" i="1"/>
  <c r="AS615" i="1"/>
  <c r="AS647" i="1"/>
  <c r="AS679" i="1"/>
  <c r="AS711" i="1"/>
  <c r="AS743" i="1"/>
  <c r="AS775" i="1"/>
  <c r="AS791" i="1"/>
  <c r="AS807" i="1"/>
  <c r="AS562" i="1"/>
  <c r="AS606" i="1"/>
  <c r="AS638" i="1"/>
  <c r="AS670" i="1"/>
  <c r="AS702" i="1"/>
  <c r="AS734" i="1"/>
  <c r="AS766" i="1"/>
  <c r="AS566" i="1"/>
  <c r="AS582" i="1"/>
  <c r="AS603" i="1"/>
  <c r="AS614" i="1"/>
  <c r="AS635" i="1"/>
  <c r="AS646" i="1"/>
  <c r="AS667" i="1"/>
  <c r="AS678" i="1"/>
  <c r="AS699" i="1"/>
  <c r="AS710" i="1"/>
  <c r="AS731" i="1"/>
  <c r="AS742" i="1"/>
  <c r="AS763" i="1"/>
  <c r="AS769" i="1"/>
  <c r="AS794" i="1"/>
  <c r="AS802" i="1"/>
  <c r="AS622" i="1"/>
  <c r="AS718" i="1"/>
  <c r="AS630" i="1"/>
  <c r="AS651" i="1"/>
  <c r="AS662" i="1"/>
  <c r="AS612" i="1"/>
  <c r="AS644" i="1"/>
  <c r="AS676" i="1"/>
  <c r="AS708" i="1"/>
  <c r="AS573" i="1"/>
  <c r="AS764" i="1"/>
  <c r="AS780" i="1"/>
  <c r="AS796" i="1"/>
  <c r="AS559" i="1"/>
  <c r="AS543" i="1"/>
  <c r="AS585" i="1"/>
  <c r="AS617" i="1"/>
  <c r="AS649" i="1"/>
  <c r="AS681" i="1"/>
  <c r="AS713" i="1"/>
  <c r="AS745" i="1"/>
  <c r="AS777" i="1"/>
  <c r="AS576" i="1"/>
  <c r="AS608" i="1"/>
  <c r="AS640" i="1"/>
  <c r="AS672" i="1"/>
  <c r="AS704" i="1"/>
  <c r="AS736" i="1"/>
  <c r="AS768" i="1"/>
  <c r="AS798" i="1"/>
  <c r="AS778" i="1"/>
  <c r="AS799" i="1"/>
  <c r="AS783" i="1"/>
  <c r="AR567" i="1"/>
  <c r="AR612" i="1"/>
  <c r="AR676" i="1"/>
  <c r="AR740" i="1"/>
  <c r="AQ621" i="1"/>
  <c r="AQ749" i="1"/>
  <c r="AR772" i="1"/>
  <c r="AR561" i="1"/>
  <c r="AS599" i="1"/>
  <c r="AS631" i="1"/>
  <c r="AS663" i="1"/>
  <c r="AS695" i="1"/>
  <c r="AS727" i="1"/>
  <c r="AS759" i="1"/>
  <c r="AS588" i="1"/>
  <c r="AS620" i="1"/>
  <c r="AS652" i="1"/>
  <c r="AS684" i="1"/>
  <c r="AS716" i="1"/>
  <c r="AS748" i="1"/>
  <c r="AS556" i="1"/>
  <c r="AS546" i="1"/>
  <c r="AS749" i="1"/>
  <c r="AS558" i="1"/>
  <c r="AS607" i="1"/>
  <c r="AS636" i="1"/>
  <c r="AS668" i="1"/>
  <c r="AS700" i="1"/>
  <c r="AS732" i="1"/>
  <c r="AS547" i="1"/>
  <c r="AS594" i="1"/>
  <c r="AS626" i="1"/>
  <c r="AS658" i="1"/>
  <c r="AS690" i="1"/>
  <c r="AS722" i="1"/>
  <c r="AS754" i="1"/>
  <c r="AS567" i="1"/>
  <c r="AS551" i="1"/>
  <c r="AS771" i="1"/>
  <c r="AS655" i="1"/>
  <c r="AS621" i="1"/>
  <c r="AS604" i="1"/>
  <c r="AS596" i="1"/>
  <c r="AS628" i="1"/>
  <c r="AS660" i="1"/>
  <c r="AS692" i="1"/>
  <c r="AS724" i="1"/>
  <c r="AS756" i="1"/>
  <c r="AS548" i="1"/>
  <c r="AS554" i="1"/>
  <c r="AS563" i="1"/>
  <c r="AS552" i="1"/>
  <c r="AS544" i="1"/>
  <c r="AS579" i="1"/>
  <c r="AS600" i="1"/>
  <c r="AS611" i="1"/>
  <c r="AS632" i="1"/>
  <c r="AS643" i="1"/>
  <c r="AS664" i="1"/>
  <c r="AS675" i="1"/>
  <c r="AS696" i="1"/>
  <c r="AS707" i="1"/>
  <c r="AS728" i="1"/>
  <c r="AS739" i="1"/>
  <c r="AS760" i="1"/>
  <c r="AS703" i="1"/>
  <c r="AS685" i="1"/>
  <c r="AQ553" i="1"/>
  <c r="AQ681" i="1"/>
  <c r="AQ575" i="1"/>
  <c r="AQ596" i="1"/>
  <c r="AQ639" i="1"/>
  <c r="AQ660" i="1"/>
  <c r="AQ703" i="1"/>
  <c r="AQ724" i="1"/>
  <c r="AQ767" i="1"/>
  <c r="AQ788" i="1"/>
  <c r="AQ768" i="1"/>
  <c r="AQ579" i="1"/>
  <c r="AQ600" i="1"/>
  <c r="AQ643" i="1"/>
  <c r="AQ664" i="1"/>
  <c r="AQ707" i="1"/>
  <c r="AQ728" i="1"/>
  <c r="AQ771" i="1"/>
  <c r="AQ792" i="1"/>
  <c r="AQ736" i="1"/>
  <c r="AQ704" i="1"/>
  <c r="AR628" i="1"/>
  <c r="AR692" i="1"/>
  <c r="AR756" i="1"/>
  <c r="AR749" i="1"/>
  <c r="AR717" i="1"/>
  <c r="AR701" i="1"/>
  <c r="AR685" i="1"/>
  <c r="AR653" i="1"/>
  <c r="AR637" i="1"/>
  <c r="AR621" i="1"/>
  <c r="AR589" i="1"/>
  <c r="AR785" i="1"/>
  <c r="AR774" i="1"/>
  <c r="AR763" i="1"/>
  <c r="AR753" i="1"/>
  <c r="AR742" i="1"/>
  <c r="AR731" i="1"/>
  <c r="AR721" i="1"/>
  <c r="AR710" i="1"/>
  <c r="AR699" i="1"/>
  <c r="AR689" i="1"/>
  <c r="AR678" i="1"/>
  <c r="AR667" i="1"/>
  <c r="AR657" i="1"/>
  <c r="AR646" i="1"/>
  <c r="AR635" i="1"/>
  <c r="AR625" i="1"/>
  <c r="AR614" i="1"/>
  <c r="AR603" i="1"/>
  <c r="AR593" i="1"/>
  <c r="AR582" i="1"/>
  <c r="AR572" i="1"/>
  <c r="AR569" i="1"/>
  <c r="AR551" i="1"/>
  <c r="AR554" i="1"/>
  <c r="AR778" i="1"/>
  <c r="AR806" i="1"/>
  <c r="AQ634" i="1"/>
  <c r="AQ557" i="1"/>
  <c r="AQ685" i="1"/>
  <c r="AQ762" i="1"/>
  <c r="AR762" i="1"/>
  <c r="AR730" i="1"/>
  <c r="AR698" i="1"/>
  <c r="AR666" i="1"/>
  <c r="AR634" i="1"/>
  <c r="AR602" i="1"/>
  <c r="AR784" i="1"/>
  <c r="AR558" i="1"/>
  <c r="AQ617" i="1"/>
  <c r="AQ745" i="1"/>
  <c r="AQ781" i="1"/>
  <c r="AR596" i="1"/>
  <c r="AR660" i="1"/>
  <c r="AR724" i="1"/>
  <c r="AR773" i="1"/>
  <c r="AR741" i="1"/>
  <c r="AR709" i="1"/>
  <c r="AR769" i="1"/>
  <c r="AR737" i="1"/>
  <c r="AR705" i="1"/>
  <c r="AR673" i="1"/>
  <c r="AR641" i="1"/>
  <c r="AR609" i="1"/>
  <c r="AR577" i="1"/>
  <c r="AR559" i="1"/>
  <c r="AR543" i="1"/>
  <c r="AR788" i="1"/>
  <c r="AR801" i="1"/>
  <c r="AR733" i="1"/>
  <c r="AR750" i="1"/>
  <c r="AR686" i="1"/>
  <c r="AR590" i="1"/>
  <c r="AR563" i="1"/>
  <c r="AR532" i="1"/>
  <c r="AR538" i="1"/>
  <c r="AS805" i="1"/>
  <c r="AR555" i="1"/>
  <c r="AS581" i="1"/>
  <c r="AS602" i="1"/>
  <c r="AS645" i="1"/>
  <c r="AS666" i="1"/>
  <c r="AS709" i="1"/>
  <c r="AS730" i="1"/>
  <c r="AS773" i="1"/>
  <c r="AS789" i="1"/>
  <c r="AS571" i="1"/>
  <c r="AS549" i="1"/>
  <c r="AS561" i="1"/>
  <c r="AS550" i="1"/>
  <c r="AS553" i="1"/>
  <c r="AS574" i="1"/>
  <c r="AS593" i="1"/>
  <c r="AS625" i="1"/>
  <c r="AS657" i="1"/>
  <c r="AS689" i="1"/>
  <c r="AS721" i="1"/>
  <c r="AS753" i="1"/>
  <c r="AS781" i="1"/>
  <c r="AS797" i="1"/>
  <c r="AR531" i="1"/>
  <c r="AR760" i="1"/>
  <c r="AR752" i="1"/>
  <c r="AR728" i="1"/>
  <c r="AR720" i="1"/>
  <c r="AR696" i="1"/>
  <c r="AR688" i="1"/>
  <c r="AR664" i="1"/>
  <c r="AR656" i="1"/>
  <c r="AR632" i="1"/>
  <c r="AR624" i="1"/>
  <c r="AR600" i="1"/>
  <c r="AR592" i="1"/>
  <c r="AR777" i="1"/>
  <c r="AR745" i="1"/>
  <c r="AR713" i="1"/>
  <c r="AR681" i="1"/>
  <c r="AR649" i="1"/>
  <c r="AR617" i="1"/>
  <c r="AR585" i="1"/>
  <c r="AR540" i="1"/>
  <c r="AR536" i="1"/>
  <c r="AR548" i="1"/>
  <c r="AR565" i="1"/>
  <c r="AR549" i="1"/>
  <c r="AR578" i="1"/>
  <c r="AS687" i="1"/>
  <c r="AR560" i="1"/>
  <c r="AR780" i="1"/>
  <c r="AR791" i="1"/>
  <c r="AR552" i="1"/>
  <c r="AS751" i="1"/>
  <c r="AS808" i="1"/>
  <c r="AS565" i="1"/>
  <c r="AS586" i="1"/>
  <c r="AS605" i="1"/>
  <c r="AS629" i="1"/>
  <c r="AS650" i="1"/>
  <c r="AS669" i="1"/>
  <c r="AS693" i="1"/>
  <c r="AS714" i="1"/>
  <c r="AS733" i="1"/>
  <c r="AS757" i="1"/>
  <c r="AS792" i="1"/>
  <c r="AS542" i="1"/>
  <c r="AS735" i="1"/>
  <c r="AR754" i="1"/>
  <c r="AR594" i="1"/>
  <c r="AR674" i="1"/>
  <c r="AR654" i="1"/>
  <c r="AR690" i="1"/>
  <c r="AS572" i="1"/>
  <c r="AS560" i="1"/>
  <c r="AS584" i="1"/>
  <c r="AS595" i="1"/>
  <c r="AS616" i="1"/>
  <c r="AS627" i="1"/>
  <c r="AS648" i="1"/>
  <c r="AS659" i="1"/>
  <c r="AS680" i="1"/>
  <c r="AS691" i="1"/>
  <c r="AS712" i="1"/>
  <c r="AS723" i="1"/>
  <c r="AS744" i="1"/>
  <c r="AS755" i="1"/>
  <c r="AS776" i="1"/>
  <c r="AR615" i="1"/>
  <c r="AR636" i="1"/>
  <c r="AR679" i="1"/>
  <c r="AR700" i="1"/>
  <c r="AR743" i="1"/>
  <c r="AS767" i="1"/>
  <c r="AR757" i="1"/>
  <c r="AR725" i="1"/>
  <c r="AR693" i="1"/>
  <c r="AR677" i="1"/>
  <c r="AR661" i="1"/>
  <c r="AR645" i="1"/>
  <c r="AR629" i="1"/>
  <c r="AR613" i="1"/>
  <c r="AR597" i="1"/>
  <c r="AR581" i="1"/>
  <c r="AR790" i="1"/>
  <c r="AR779" i="1"/>
  <c r="AR758" i="1"/>
  <c r="AR747" i="1"/>
  <c r="AR726" i="1"/>
  <c r="AR715" i="1"/>
  <c r="AR694" i="1"/>
  <c r="AR683" i="1"/>
  <c r="AR662" i="1"/>
  <c r="AR651" i="1"/>
  <c r="AR630" i="1"/>
  <c r="AR619" i="1"/>
  <c r="AR598" i="1"/>
  <c r="AR587" i="1"/>
  <c r="AR564" i="1"/>
  <c r="AR766" i="1"/>
  <c r="AR734" i="1"/>
  <c r="AR702" i="1"/>
  <c r="AR670" i="1"/>
  <c r="AR638" i="1"/>
  <c r="AR606" i="1"/>
  <c r="AR570" i="1"/>
  <c r="AR534" i="1"/>
  <c r="AR533" i="1"/>
  <c r="AR546" i="1"/>
  <c r="AS591" i="1"/>
  <c r="AS719" i="1"/>
  <c r="AR764" i="1"/>
  <c r="AR794" i="1"/>
  <c r="AS639" i="1"/>
  <c r="AR781" i="1"/>
  <c r="AS589" i="1"/>
  <c r="AS613" i="1"/>
  <c r="AS634" i="1"/>
  <c r="AS653" i="1"/>
  <c r="AS677" i="1"/>
  <c r="AS698" i="1"/>
  <c r="AS717" i="1"/>
  <c r="AS741" i="1"/>
  <c r="AS762" i="1"/>
  <c r="AR783" i="1"/>
  <c r="AR804" i="1"/>
  <c r="AR642" i="1"/>
  <c r="AR658" i="1"/>
  <c r="AR738" i="1"/>
  <c r="AR669" i="1"/>
  <c r="AR605" i="1"/>
  <c r="AR718" i="1"/>
  <c r="AR622" i="1"/>
  <c r="AR539" i="1"/>
  <c r="AS557" i="1"/>
  <c r="AS555" i="1"/>
  <c r="AS545" i="1"/>
  <c r="AS568" i="1"/>
  <c r="AS577" i="1"/>
  <c r="AS609" i="1"/>
  <c r="AS641" i="1"/>
  <c r="AS673" i="1"/>
  <c r="AS705" i="1"/>
  <c r="AS737" i="1"/>
  <c r="AR751" i="1"/>
  <c r="AR719" i="1"/>
  <c r="AR687" i="1"/>
  <c r="AR655" i="1"/>
  <c r="AR623" i="1"/>
  <c r="AR591" i="1"/>
  <c r="AR537" i="1"/>
  <c r="AR768" i="1"/>
  <c r="AR744" i="1"/>
  <c r="AR736" i="1"/>
  <c r="AR712" i="1"/>
  <c r="AR704" i="1"/>
  <c r="AR680" i="1"/>
  <c r="AR672" i="1"/>
  <c r="AR648" i="1"/>
  <c r="AR640" i="1"/>
  <c r="AR616" i="1"/>
  <c r="AR608" i="1"/>
  <c r="AR584" i="1"/>
  <c r="AR576" i="1"/>
  <c r="AR793" i="1"/>
  <c r="AR761" i="1"/>
  <c r="AR729" i="1"/>
  <c r="AR697" i="1"/>
  <c r="AR665" i="1"/>
  <c r="AR633" i="1"/>
  <c r="AR601" i="1"/>
  <c r="AR568" i="1"/>
  <c r="AR542" i="1"/>
  <c r="AR556" i="1"/>
  <c r="AR535" i="1"/>
  <c r="AR557" i="1"/>
  <c r="AR541" i="1"/>
  <c r="AS623" i="1"/>
  <c r="AS765" i="1"/>
  <c r="AR775" i="1"/>
  <c r="AR786" i="1"/>
  <c r="AR796" i="1"/>
  <c r="AS803" i="1"/>
  <c r="AS671" i="1"/>
  <c r="AR797" i="1"/>
  <c r="AR573" i="1"/>
  <c r="AS597" i="1"/>
  <c r="AS618" i="1"/>
  <c r="AS637" i="1"/>
  <c r="AS661" i="1"/>
  <c r="AS682" i="1"/>
  <c r="AS701" i="1"/>
  <c r="AS725" i="1"/>
  <c r="AS746" i="1"/>
  <c r="AR770" i="1"/>
  <c r="AS787" i="1"/>
  <c r="AR799" i="1"/>
  <c r="AR808" i="1"/>
  <c r="AS575" i="1"/>
  <c r="AR626" i="1"/>
  <c r="AR706" i="1"/>
  <c r="AR722" i="1"/>
  <c r="AR802" i="1"/>
  <c r="AQ603" i="1"/>
  <c r="AQ795" i="1"/>
  <c r="AQ569" i="1"/>
  <c r="AQ633" i="1"/>
  <c r="AQ697" i="1"/>
  <c r="AQ624" i="1"/>
  <c r="AQ560" i="1"/>
  <c r="AQ800" i="1"/>
  <c r="AQ761" i="1"/>
  <c r="AQ797" i="1"/>
  <c r="AQ789" i="1"/>
  <c r="AQ605" i="1"/>
  <c r="AQ669" i="1"/>
  <c r="AQ733" i="1"/>
  <c r="AQ730" i="1"/>
  <c r="AQ548" i="1"/>
  <c r="AQ591" i="1"/>
  <c r="AQ612" i="1"/>
  <c r="AQ655" i="1"/>
  <c r="AQ676" i="1"/>
  <c r="AQ719" i="1"/>
  <c r="AQ740" i="1"/>
  <c r="AQ783" i="1"/>
  <c r="AQ804" i="1"/>
  <c r="AQ688" i="1"/>
  <c r="AQ656" i="1"/>
  <c r="AQ752" i="1"/>
  <c r="AQ544" i="1"/>
  <c r="AQ805" i="1"/>
  <c r="AQ773" i="1"/>
  <c r="AQ666" i="1"/>
  <c r="AQ592" i="1"/>
  <c r="AQ672" i="1"/>
  <c r="AQ563" i="1"/>
  <c r="AQ584" i="1"/>
  <c r="AQ627" i="1"/>
  <c r="AQ648" i="1"/>
  <c r="AQ691" i="1"/>
  <c r="AQ712" i="1"/>
  <c r="AQ755" i="1"/>
  <c r="AQ776" i="1"/>
  <c r="AQ784" i="1"/>
  <c r="AQ576" i="1"/>
  <c r="AQ793" i="1"/>
  <c r="AQ765" i="1"/>
  <c r="AQ757" i="1"/>
  <c r="AO566" i="1"/>
  <c r="AO614" i="1"/>
  <c r="AO662" i="1"/>
  <c r="AO710" i="1"/>
  <c r="AO758" i="1"/>
  <c r="AO636" i="1"/>
  <c r="AO800" i="1"/>
  <c r="AO720" i="1"/>
  <c r="AO624" i="1"/>
  <c r="AO761" i="1"/>
  <c r="AO665" i="1"/>
  <c r="AO601" i="1"/>
  <c r="AO651" i="1"/>
  <c r="AO605" i="1"/>
  <c r="AO786" i="1"/>
  <c r="AO575" i="1"/>
  <c r="AO673" i="1"/>
  <c r="AO807" i="1"/>
  <c r="AO554" i="1"/>
  <c r="AO570" i="1"/>
  <c r="AO586" i="1"/>
  <c r="AO602" i="1"/>
  <c r="AO618" i="1"/>
  <c r="AO634" i="1"/>
  <c r="AO650" i="1"/>
  <c r="AO666" i="1"/>
  <c r="AO682" i="1"/>
  <c r="AO698" i="1"/>
  <c r="AO714" i="1"/>
  <c r="AO730" i="1"/>
  <c r="AO746" i="1"/>
  <c r="AO762" i="1"/>
  <c r="AO778" i="1"/>
  <c r="AO593" i="1"/>
  <c r="AO657" i="1"/>
  <c r="AO721" i="1"/>
  <c r="AO785" i="1"/>
  <c r="AO534" i="1"/>
  <c r="AO796" i="1"/>
  <c r="AO773" i="1"/>
  <c r="AO741" i="1"/>
  <c r="AO709" i="1"/>
  <c r="AO677" i="1"/>
  <c r="AO645" i="1"/>
  <c r="AO613" i="1"/>
  <c r="AO581" i="1"/>
  <c r="AO549" i="1"/>
  <c r="AO533" i="1"/>
  <c r="AO756" i="1"/>
  <c r="AO724" i="1"/>
  <c r="AO692" i="1"/>
  <c r="AO660" i="1"/>
  <c r="AO628" i="1"/>
  <c r="AO596" i="1"/>
  <c r="AO564" i="1"/>
  <c r="AO571" i="1"/>
  <c r="AO671" i="1"/>
  <c r="AO767" i="1"/>
  <c r="AO616" i="1"/>
  <c r="AO680" i="1"/>
  <c r="AO744" i="1"/>
  <c r="AO794" i="1"/>
  <c r="AO532" i="1"/>
  <c r="AO603" i="1"/>
  <c r="AO687" i="1"/>
  <c r="AO779" i="1"/>
  <c r="AO556" i="1"/>
  <c r="AO620" i="1"/>
  <c r="AO684" i="1"/>
  <c r="AO748" i="1"/>
  <c r="AO797" i="1"/>
  <c r="AO559" i="1"/>
  <c r="AO655" i="1"/>
  <c r="AO763" i="1"/>
  <c r="AO535" i="1"/>
  <c r="AO711" i="1"/>
  <c r="AO567" i="1"/>
  <c r="AO550" i="1"/>
  <c r="AO598" i="1"/>
  <c r="AO646" i="1"/>
  <c r="AO694" i="1"/>
  <c r="AO742" i="1"/>
  <c r="AO572" i="1"/>
  <c r="AO764" i="1"/>
  <c r="AO752" i="1"/>
  <c r="AO656" i="1"/>
  <c r="AO560" i="1"/>
  <c r="AO729" i="1"/>
  <c r="AO633" i="1"/>
  <c r="AO555" i="1"/>
  <c r="AO733" i="1"/>
  <c r="AO751" i="1"/>
  <c r="AO609" i="1"/>
  <c r="AO789" i="1"/>
  <c r="AO635" i="1"/>
  <c r="AO542" i="1"/>
  <c r="AO558" i="1"/>
  <c r="AO574" i="1"/>
  <c r="AO590" i="1"/>
  <c r="AO606" i="1"/>
  <c r="AO622" i="1"/>
  <c r="AO638" i="1"/>
  <c r="AO654" i="1"/>
  <c r="AO670" i="1"/>
  <c r="AO686" i="1"/>
  <c r="AO702" i="1"/>
  <c r="AO718" i="1"/>
  <c r="AO734" i="1"/>
  <c r="AO750" i="1"/>
  <c r="AO766" i="1"/>
  <c r="AO782" i="1"/>
  <c r="AO604" i="1"/>
  <c r="AO668" i="1"/>
  <c r="AO732" i="1"/>
  <c r="AO793" i="1"/>
  <c r="AO808" i="1"/>
  <c r="AO792" i="1"/>
  <c r="AO768" i="1"/>
  <c r="AO736" i="1"/>
  <c r="AO704" i="1"/>
  <c r="AO672" i="1"/>
  <c r="AO640" i="1"/>
  <c r="AO608" i="1"/>
  <c r="AO576" i="1"/>
  <c r="AO544" i="1"/>
  <c r="AO777" i="1"/>
  <c r="AO745" i="1"/>
  <c r="AO713" i="1"/>
  <c r="AO681" i="1"/>
  <c r="AO649" i="1"/>
  <c r="AO617" i="1"/>
  <c r="AO585" i="1"/>
  <c r="AO553" i="1"/>
  <c r="AO591" i="1"/>
  <c r="AO699" i="1"/>
  <c r="AO787" i="1"/>
  <c r="AO573" i="1"/>
  <c r="AO637" i="1"/>
  <c r="AO701" i="1"/>
  <c r="AO765" i="1"/>
  <c r="AO802" i="1"/>
  <c r="AO540" i="1"/>
  <c r="AO623" i="1"/>
  <c r="AO715" i="1"/>
  <c r="AO791" i="1"/>
  <c r="AO577" i="1"/>
  <c r="AO641" i="1"/>
  <c r="AO705" i="1"/>
  <c r="AO769" i="1"/>
  <c r="AO805" i="1"/>
  <c r="AO587" i="1"/>
  <c r="AO683" i="1"/>
  <c r="AO783" i="1"/>
  <c r="AO759" i="1"/>
  <c r="AO582" i="1"/>
  <c r="AO630" i="1"/>
  <c r="AO678" i="1"/>
  <c r="AO726" i="1"/>
  <c r="AO774" i="1"/>
  <c r="AO700" i="1"/>
  <c r="AO538" i="1"/>
  <c r="AO784" i="1"/>
  <c r="AO688" i="1"/>
  <c r="AO592" i="1"/>
  <c r="AO537" i="1"/>
  <c r="AO697" i="1"/>
  <c r="AO569" i="1"/>
  <c r="AO747" i="1"/>
  <c r="AO669" i="1"/>
  <c r="AO667" i="1"/>
  <c r="AO545" i="1"/>
  <c r="AO737" i="1"/>
  <c r="AO731" i="1"/>
  <c r="AO546" i="1"/>
  <c r="AO562" i="1"/>
  <c r="AO578" i="1"/>
  <c r="AO594" i="1"/>
  <c r="AO610" i="1"/>
  <c r="AO626" i="1"/>
  <c r="AO642" i="1"/>
  <c r="AO658" i="1"/>
  <c r="AO674" i="1"/>
  <c r="AO690" i="1"/>
  <c r="AO706" i="1"/>
  <c r="AO722" i="1"/>
  <c r="AO738" i="1"/>
  <c r="AO754" i="1"/>
  <c r="AO770" i="1"/>
  <c r="AO561" i="1"/>
  <c r="AO625" i="1"/>
  <c r="AO689" i="1"/>
  <c r="AO753" i="1"/>
  <c r="AO801" i="1"/>
  <c r="AO804" i="1"/>
  <c r="AO788" i="1"/>
  <c r="AO757" i="1"/>
  <c r="AO725" i="1"/>
  <c r="AO693" i="1"/>
  <c r="AO661" i="1"/>
  <c r="AO629" i="1"/>
  <c r="AO597" i="1"/>
  <c r="AO565" i="1"/>
  <c r="AO541" i="1"/>
  <c r="AO772" i="1"/>
  <c r="AO740" i="1"/>
  <c r="AO708" i="1"/>
  <c r="AO676" i="1"/>
  <c r="AO644" i="1"/>
  <c r="AO612" i="1"/>
  <c r="AO580" i="1"/>
  <c r="AO548" i="1"/>
  <c r="AO619" i="1"/>
  <c r="AO719" i="1"/>
  <c r="AO799" i="1"/>
  <c r="AO584" i="1"/>
  <c r="AO648" i="1"/>
  <c r="AO712" i="1"/>
  <c r="AO776" i="1"/>
  <c r="AO543" i="1"/>
  <c r="AO639" i="1"/>
  <c r="AO735" i="1"/>
  <c r="AO803" i="1"/>
  <c r="AO588" i="1"/>
  <c r="AO652" i="1"/>
  <c r="AO716" i="1"/>
  <c r="AO780" i="1"/>
  <c r="AO607" i="1"/>
  <c r="AO703" i="1"/>
  <c r="AO795" i="1"/>
  <c r="AO557" i="1"/>
  <c r="AO685" i="1"/>
  <c r="AO739" i="1"/>
  <c r="AO551" i="1"/>
  <c r="AO615" i="1"/>
  <c r="AO679" i="1"/>
  <c r="AO743" i="1"/>
  <c r="AO539" i="1"/>
  <c r="AO599" i="1"/>
  <c r="AO663" i="1"/>
  <c r="AO723" i="1"/>
  <c r="AP582" i="1"/>
  <c r="AP678" i="1"/>
  <c r="AP758" i="1"/>
  <c r="AP806" i="1"/>
  <c r="AP624" i="1"/>
  <c r="AP672" i="1"/>
  <c r="AP704" i="1"/>
  <c r="AP736" i="1"/>
  <c r="AP800" i="1"/>
  <c r="AP554" i="1"/>
  <c r="AP570" i="1"/>
  <c r="AP586" i="1"/>
  <c r="AP602" i="1"/>
  <c r="AP618" i="1"/>
  <c r="AP634" i="1"/>
  <c r="AP650" i="1"/>
  <c r="AP666" i="1"/>
  <c r="AP682" i="1"/>
  <c r="AP698" i="1"/>
  <c r="AP762" i="1"/>
  <c r="AP778" i="1"/>
  <c r="AP794" i="1"/>
  <c r="AP542" i="1"/>
  <c r="AP548" i="1"/>
  <c r="AP612" i="1"/>
  <c r="AP676" i="1"/>
  <c r="AP708" i="1"/>
  <c r="AP772" i="1"/>
  <c r="AP788" i="1"/>
  <c r="AP804" i="1"/>
  <c r="AP631" i="1"/>
  <c r="AP679" i="1"/>
  <c r="AP557" i="1"/>
  <c r="AP685" i="1"/>
  <c r="AP579" i="1"/>
  <c r="AP603" i="1"/>
  <c r="AP647" i="1"/>
  <c r="AP675" i="1"/>
  <c r="AP795" i="1"/>
  <c r="AP577" i="1"/>
  <c r="AP737" i="1"/>
  <c r="AP769" i="1"/>
  <c r="AP565" i="1"/>
  <c r="AP560" i="1"/>
  <c r="AP608" i="1"/>
  <c r="AP538" i="1"/>
  <c r="AP558" i="1"/>
  <c r="AP574" i="1"/>
  <c r="AP622" i="1"/>
  <c r="AP670" i="1"/>
  <c r="AP702" i="1"/>
  <c r="AP718" i="1"/>
  <c r="AP533" i="1"/>
  <c r="AP532" i="1"/>
  <c r="AP616" i="1"/>
  <c r="AP648" i="1"/>
  <c r="AP680" i="1"/>
  <c r="AP728" i="1"/>
  <c r="AP776" i="1"/>
  <c r="AP808" i="1"/>
  <c r="AP585" i="1"/>
  <c r="AP617" i="1"/>
  <c r="AP549" i="1"/>
  <c r="AP661" i="1"/>
  <c r="AP741" i="1"/>
  <c r="AP623" i="1"/>
  <c r="AP671" i="1"/>
  <c r="AP719" i="1"/>
  <c r="AP789" i="1"/>
  <c r="AP550" i="1"/>
  <c r="AP598" i="1"/>
  <c r="AP646" i="1"/>
  <c r="AP694" i="1"/>
  <c r="AP742" i="1"/>
  <c r="AP790" i="1"/>
  <c r="AP541" i="1"/>
  <c r="AP592" i="1"/>
  <c r="AP688" i="1"/>
  <c r="AP720" i="1"/>
  <c r="AP752" i="1"/>
  <c r="AP546" i="1"/>
  <c r="AP562" i="1"/>
  <c r="AP626" i="1"/>
  <c r="AP690" i="1"/>
  <c r="AP738" i="1"/>
  <c r="AP770" i="1"/>
  <c r="AP537" i="1"/>
  <c r="AP536" i="1"/>
  <c r="AP572" i="1"/>
  <c r="AP588" i="1"/>
  <c r="AP604" i="1"/>
  <c r="AP620" i="1"/>
  <c r="AP668" i="1"/>
  <c r="AP684" i="1"/>
  <c r="AP732" i="1"/>
  <c r="AP780" i="1"/>
  <c r="AP796" i="1"/>
  <c r="AP633" i="1"/>
  <c r="AP665" i="1"/>
  <c r="AP697" i="1"/>
  <c r="AP761" i="1"/>
  <c r="AP793" i="1"/>
  <c r="AP547" i="1"/>
  <c r="AP571" i="1"/>
  <c r="AP595" i="1"/>
  <c r="AP619" i="1"/>
  <c r="AP643" i="1"/>
  <c r="AP667" i="1"/>
  <c r="AP787" i="1"/>
  <c r="AP725" i="1"/>
  <c r="AP605" i="1"/>
  <c r="AP669" i="1"/>
  <c r="AP733" i="1"/>
  <c r="AP591" i="1"/>
  <c r="AP615" i="1"/>
  <c r="AP663" i="1"/>
  <c r="AP687" i="1"/>
  <c r="AP711" i="1"/>
  <c r="AP731" i="1"/>
  <c r="AP755" i="1"/>
  <c r="AP807" i="1"/>
  <c r="AP581" i="1"/>
  <c r="AP625" i="1"/>
  <c r="AP753" i="1"/>
  <c r="AQ542" i="1"/>
  <c r="N579" i="1"/>
  <c r="P579" i="1" s="1"/>
  <c r="O579" i="1"/>
  <c r="N556" i="1"/>
  <c r="P556" i="1" s="1"/>
  <c r="O556" i="1"/>
  <c r="N627" i="1"/>
  <c r="P627" i="1" s="1"/>
  <c r="O627" i="1"/>
  <c r="N675" i="1"/>
  <c r="P675" i="1" s="1"/>
  <c r="O675" i="1"/>
  <c r="O723" i="1"/>
  <c r="N723" i="1"/>
  <c r="P723" i="1" s="1"/>
  <c r="N600" i="1"/>
  <c r="P600" i="1" s="1"/>
  <c r="O600" i="1"/>
  <c r="N648" i="1"/>
  <c r="P648" i="1" s="1"/>
  <c r="O648" i="1"/>
  <c r="N696" i="1"/>
  <c r="P696" i="1" s="1"/>
  <c r="O696" i="1"/>
  <c r="N752" i="1"/>
  <c r="P752" i="1" s="1"/>
  <c r="O752" i="1"/>
  <c r="N577" i="1"/>
  <c r="P577" i="1" s="1"/>
  <c r="O577" i="1"/>
  <c r="N641" i="1"/>
  <c r="P641" i="1" s="1"/>
  <c r="O641" i="1"/>
  <c r="O801" i="1"/>
  <c r="N801" i="1"/>
  <c r="P801" i="1" s="1"/>
  <c r="N677" i="1"/>
  <c r="P677" i="1" s="1"/>
  <c r="O677" i="1"/>
  <c r="N582" i="1"/>
  <c r="P582" i="1" s="1"/>
  <c r="O582" i="1"/>
  <c r="N630" i="1"/>
  <c r="P630" i="1" s="1"/>
  <c r="O630" i="1"/>
  <c r="N678" i="1"/>
  <c r="P678" i="1" s="1"/>
  <c r="O678" i="1"/>
  <c r="N726" i="1"/>
  <c r="P726" i="1" s="1"/>
  <c r="O726" i="1"/>
  <c r="O811" i="1"/>
  <c r="N811" i="1"/>
  <c r="P811" i="1" s="1"/>
  <c r="O737" i="1"/>
  <c r="N737" i="1"/>
  <c r="P737" i="1" s="1"/>
  <c r="N806" i="1"/>
  <c r="P806" i="1" s="1"/>
  <c r="O806" i="1"/>
  <c r="N766" i="1"/>
  <c r="P766" i="1" s="1"/>
  <c r="O766" i="1"/>
  <c r="N562" i="1"/>
  <c r="P562" i="1" s="1"/>
  <c r="O562" i="1"/>
  <c r="N583" i="1"/>
  <c r="P583" i="1" s="1"/>
  <c r="O583" i="1"/>
  <c r="N599" i="1"/>
  <c r="P599" i="1" s="1"/>
  <c r="O599" i="1"/>
  <c r="N534" i="1"/>
  <c r="P534" i="1" s="1"/>
  <c r="O534" i="1"/>
  <c r="O543" i="1"/>
  <c r="N543" i="1"/>
  <c r="P543" i="1" s="1"/>
  <c r="N564" i="1"/>
  <c r="P564" i="1" s="1"/>
  <c r="O564" i="1"/>
  <c r="N561" i="1"/>
  <c r="P561" i="1" s="1"/>
  <c r="O561" i="1"/>
  <c r="N615" i="1"/>
  <c r="P615" i="1" s="1"/>
  <c r="O615" i="1"/>
  <c r="N631" i="1"/>
  <c r="P631" i="1" s="1"/>
  <c r="O631" i="1"/>
  <c r="N647" i="1"/>
  <c r="P647" i="1" s="1"/>
  <c r="O647" i="1"/>
  <c r="N663" i="1"/>
  <c r="P663" i="1" s="1"/>
  <c r="O663" i="1"/>
  <c r="N679" i="1"/>
  <c r="P679" i="1" s="1"/>
  <c r="O679" i="1"/>
  <c r="N695" i="1"/>
  <c r="P695" i="1" s="1"/>
  <c r="O695" i="1"/>
  <c r="O711" i="1"/>
  <c r="N711" i="1"/>
  <c r="P711" i="1" s="1"/>
  <c r="O735" i="1"/>
  <c r="N735" i="1"/>
  <c r="P735" i="1" s="1"/>
  <c r="O783" i="1"/>
  <c r="N783" i="1"/>
  <c r="P783" i="1" s="1"/>
  <c r="O537" i="1"/>
  <c r="N537" i="1"/>
  <c r="P537" i="1" s="1"/>
  <c r="N544" i="1"/>
  <c r="P544" i="1" s="1"/>
  <c r="O544" i="1"/>
  <c r="N572" i="1"/>
  <c r="P572" i="1" s="1"/>
  <c r="O572" i="1"/>
  <c r="N588" i="1"/>
  <c r="P588" i="1" s="1"/>
  <c r="O588" i="1"/>
  <c r="N604" i="1"/>
  <c r="P604" i="1" s="1"/>
  <c r="O604" i="1"/>
  <c r="N620" i="1"/>
  <c r="P620" i="1" s="1"/>
  <c r="O620" i="1"/>
  <c r="N636" i="1"/>
  <c r="P636" i="1" s="1"/>
  <c r="O636" i="1"/>
  <c r="N652" i="1"/>
  <c r="P652" i="1" s="1"/>
  <c r="O652" i="1"/>
  <c r="N668" i="1"/>
  <c r="P668" i="1" s="1"/>
  <c r="O668" i="1"/>
  <c r="N684" i="1"/>
  <c r="P684" i="1" s="1"/>
  <c r="O684" i="1"/>
  <c r="N700" i="1"/>
  <c r="P700" i="1" s="1"/>
  <c r="O700" i="1"/>
  <c r="N716" i="1"/>
  <c r="P716" i="1" s="1"/>
  <c r="O716" i="1"/>
  <c r="N732" i="1"/>
  <c r="P732" i="1" s="1"/>
  <c r="O732" i="1"/>
  <c r="N756" i="1"/>
  <c r="P756" i="1" s="1"/>
  <c r="O756" i="1"/>
  <c r="N780" i="1"/>
  <c r="P780" i="1" s="1"/>
  <c r="O780" i="1"/>
  <c r="N804" i="1"/>
  <c r="P804" i="1" s="1"/>
  <c r="O804" i="1"/>
  <c r="N553" i="1"/>
  <c r="P553" i="1" s="1"/>
  <c r="O553" i="1"/>
  <c r="N585" i="1"/>
  <c r="P585" i="1" s="1"/>
  <c r="O585" i="1"/>
  <c r="N605" i="1"/>
  <c r="P605" i="1" s="1"/>
  <c r="O605" i="1"/>
  <c r="N625" i="1"/>
  <c r="P625" i="1" s="1"/>
  <c r="O625" i="1"/>
  <c r="N649" i="1"/>
  <c r="P649" i="1" s="1"/>
  <c r="O649" i="1"/>
  <c r="N669" i="1"/>
  <c r="P669" i="1" s="1"/>
  <c r="O669" i="1"/>
  <c r="N689" i="1"/>
  <c r="P689" i="1" s="1"/>
  <c r="O689" i="1"/>
  <c r="O713" i="1"/>
  <c r="N713" i="1"/>
  <c r="P713" i="1" s="1"/>
  <c r="O753" i="1"/>
  <c r="N753" i="1"/>
  <c r="P753" i="1" s="1"/>
  <c r="O813" i="1"/>
  <c r="N813" i="1"/>
  <c r="P813" i="1" s="1"/>
  <c r="N548" i="1"/>
  <c r="P548" i="1" s="1"/>
  <c r="O548" i="1"/>
  <c r="N693" i="1"/>
  <c r="P693" i="1" s="1"/>
  <c r="O693" i="1"/>
  <c r="N559" i="1"/>
  <c r="P559" i="1" s="1"/>
  <c r="O559" i="1"/>
  <c r="N586" i="1"/>
  <c r="P586" i="1" s="1"/>
  <c r="O586" i="1"/>
  <c r="N602" i="1"/>
  <c r="P602" i="1" s="1"/>
  <c r="O602" i="1"/>
  <c r="N618" i="1"/>
  <c r="P618" i="1" s="1"/>
  <c r="O618" i="1"/>
  <c r="N634" i="1"/>
  <c r="P634" i="1" s="1"/>
  <c r="O634" i="1"/>
  <c r="N650" i="1"/>
  <c r="P650" i="1" s="1"/>
  <c r="O650" i="1"/>
  <c r="N666" i="1"/>
  <c r="P666" i="1" s="1"/>
  <c r="O666" i="1"/>
  <c r="N682" i="1"/>
  <c r="P682" i="1" s="1"/>
  <c r="O682" i="1"/>
  <c r="N698" i="1"/>
  <c r="P698" i="1" s="1"/>
  <c r="O698" i="1"/>
  <c r="N714" i="1"/>
  <c r="P714" i="1" s="1"/>
  <c r="O714" i="1"/>
  <c r="N746" i="1"/>
  <c r="P746" i="1" s="1"/>
  <c r="O746" i="1"/>
  <c r="N822" i="1"/>
  <c r="P822" i="1" s="1"/>
  <c r="O822" i="1"/>
  <c r="O739" i="1"/>
  <c r="N739" i="1"/>
  <c r="P739" i="1" s="1"/>
  <c r="O769" i="1"/>
  <c r="N769" i="1"/>
  <c r="P769" i="1" s="1"/>
  <c r="O793" i="1"/>
  <c r="N793" i="1"/>
  <c r="P793" i="1" s="1"/>
  <c r="O817" i="1"/>
  <c r="N817" i="1"/>
  <c r="P817" i="1" s="1"/>
  <c r="N565" i="1"/>
  <c r="P565" i="1" s="1"/>
  <c r="O565" i="1"/>
  <c r="N782" i="1"/>
  <c r="P782" i="1" s="1"/>
  <c r="O782" i="1"/>
  <c r="O755" i="1"/>
  <c r="N755" i="1"/>
  <c r="P755" i="1" s="1"/>
  <c r="O731" i="1"/>
  <c r="N731" i="1"/>
  <c r="P731" i="1" s="1"/>
  <c r="O779" i="1"/>
  <c r="N779" i="1"/>
  <c r="P779" i="1" s="1"/>
  <c r="O803" i="1"/>
  <c r="N803" i="1"/>
  <c r="P803" i="1" s="1"/>
  <c r="N581" i="1"/>
  <c r="P581" i="1" s="1"/>
  <c r="O581" i="1"/>
  <c r="N750" i="1"/>
  <c r="P750" i="1" s="1"/>
  <c r="O750" i="1"/>
  <c r="N798" i="1"/>
  <c r="P798" i="1" s="1"/>
  <c r="O798" i="1"/>
  <c r="N736" i="1"/>
  <c r="P736" i="1" s="1"/>
  <c r="O736" i="1"/>
  <c r="N772" i="1"/>
  <c r="P772" i="1" s="1"/>
  <c r="O772" i="1"/>
  <c r="N796" i="1"/>
  <c r="P796" i="1" s="1"/>
  <c r="O796" i="1"/>
  <c r="N820" i="1"/>
  <c r="P820" i="1" s="1"/>
  <c r="O820" i="1"/>
  <c r="N558" i="1"/>
  <c r="P558" i="1" s="1"/>
  <c r="O558" i="1"/>
  <c r="O539" i="1"/>
  <c r="N539" i="1"/>
  <c r="P539" i="1" s="1"/>
  <c r="N643" i="1"/>
  <c r="P643" i="1" s="1"/>
  <c r="O643" i="1"/>
  <c r="N691" i="1"/>
  <c r="P691" i="1" s="1"/>
  <c r="O691" i="1"/>
  <c r="O771" i="1"/>
  <c r="N771" i="1"/>
  <c r="P771" i="1" s="1"/>
  <c r="N567" i="1"/>
  <c r="P567" i="1" s="1"/>
  <c r="O567" i="1"/>
  <c r="N616" i="1"/>
  <c r="P616" i="1" s="1"/>
  <c r="O616" i="1"/>
  <c r="N680" i="1"/>
  <c r="P680" i="1" s="1"/>
  <c r="O680" i="1"/>
  <c r="N728" i="1"/>
  <c r="P728" i="1" s="1"/>
  <c r="O728" i="1"/>
  <c r="N800" i="1"/>
  <c r="P800" i="1" s="1"/>
  <c r="O800" i="1"/>
  <c r="O545" i="1"/>
  <c r="N545" i="1"/>
  <c r="P545" i="1" s="1"/>
  <c r="N601" i="1"/>
  <c r="P601" i="1" s="1"/>
  <c r="O601" i="1"/>
  <c r="N665" i="1"/>
  <c r="P665" i="1" s="1"/>
  <c r="O665" i="1"/>
  <c r="O705" i="1"/>
  <c r="N705" i="1"/>
  <c r="P705" i="1" s="1"/>
  <c r="N554" i="1"/>
  <c r="P554" i="1" s="1"/>
  <c r="O554" i="1"/>
  <c r="N555" i="1"/>
  <c r="P555" i="1" s="1"/>
  <c r="O555" i="1"/>
  <c r="N614" i="1"/>
  <c r="P614" i="1" s="1"/>
  <c r="O614" i="1"/>
  <c r="N662" i="1"/>
  <c r="P662" i="1" s="1"/>
  <c r="O662" i="1"/>
  <c r="N694" i="1"/>
  <c r="P694" i="1" s="1"/>
  <c r="O694" i="1"/>
  <c r="O807" i="1"/>
  <c r="N807" i="1"/>
  <c r="P807" i="1" s="1"/>
  <c r="O763" i="1"/>
  <c r="N763" i="1"/>
  <c r="P763" i="1" s="1"/>
  <c r="N546" i="1"/>
  <c r="P546" i="1" s="1"/>
  <c r="O546" i="1"/>
  <c r="O823" i="1"/>
  <c r="N823" i="1"/>
  <c r="P823" i="1" s="1"/>
  <c r="O797" i="1"/>
  <c r="N797" i="1"/>
  <c r="P797" i="1" s="1"/>
  <c r="O709" i="1"/>
  <c r="N709" i="1"/>
  <c r="P709" i="1" s="1"/>
  <c r="N742" i="1"/>
  <c r="P742" i="1" s="1"/>
  <c r="O742" i="1"/>
  <c r="N790" i="1"/>
  <c r="P790" i="1" s="1"/>
  <c r="O790" i="1"/>
  <c r="O533" i="1"/>
  <c r="N533" i="1"/>
  <c r="P533" i="1" s="1"/>
  <c r="N570" i="1"/>
  <c r="P570" i="1" s="1"/>
  <c r="O570" i="1"/>
  <c r="N587" i="1"/>
  <c r="P587" i="1" s="1"/>
  <c r="O587" i="1"/>
  <c r="N538" i="1"/>
  <c r="P538" i="1" s="1"/>
  <c r="O538" i="1"/>
  <c r="O531" i="1"/>
  <c r="N531" i="1"/>
  <c r="P531" i="1" s="1"/>
  <c r="N547" i="1"/>
  <c r="P547" i="1" s="1"/>
  <c r="O547" i="1"/>
  <c r="N568" i="1"/>
  <c r="P568" i="1" s="1"/>
  <c r="O568" i="1"/>
  <c r="N603" i="1"/>
  <c r="P603" i="1" s="1"/>
  <c r="O603" i="1"/>
  <c r="N619" i="1"/>
  <c r="P619" i="1" s="1"/>
  <c r="O619" i="1"/>
  <c r="N635" i="1"/>
  <c r="P635" i="1" s="1"/>
  <c r="O635" i="1"/>
  <c r="N651" i="1"/>
  <c r="P651" i="1" s="1"/>
  <c r="O651" i="1"/>
  <c r="N667" i="1"/>
  <c r="P667" i="1" s="1"/>
  <c r="O667" i="1"/>
  <c r="N683" i="1"/>
  <c r="P683" i="1" s="1"/>
  <c r="O683" i="1"/>
  <c r="O699" i="1"/>
  <c r="N699" i="1"/>
  <c r="P699" i="1" s="1"/>
  <c r="O715" i="1"/>
  <c r="N715" i="1"/>
  <c r="P715" i="1" s="1"/>
  <c r="O747" i="1"/>
  <c r="N747" i="1"/>
  <c r="P747" i="1" s="1"/>
  <c r="O795" i="1"/>
  <c r="N795" i="1"/>
  <c r="P795" i="1" s="1"/>
  <c r="N569" i="1"/>
  <c r="P569" i="1" s="1"/>
  <c r="O569" i="1"/>
  <c r="N552" i="1"/>
  <c r="P552" i="1" s="1"/>
  <c r="O552" i="1"/>
  <c r="N576" i="1"/>
  <c r="P576" i="1" s="1"/>
  <c r="O576" i="1"/>
  <c r="N592" i="1"/>
  <c r="P592" i="1" s="1"/>
  <c r="O592" i="1"/>
  <c r="N608" i="1"/>
  <c r="P608" i="1" s="1"/>
  <c r="O608" i="1"/>
  <c r="N624" i="1"/>
  <c r="P624" i="1" s="1"/>
  <c r="O624" i="1"/>
  <c r="N640" i="1"/>
  <c r="P640" i="1" s="1"/>
  <c r="O640" i="1"/>
  <c r="N656" i="1"/>
  <c r="P656" i="1" s="1"/>
  <c r="O656" i="1"/>
  <c r="N672" i="1"/>
  <c r="P672" i="1" s="1"/>
  <c r="O672" i="1"/>
  <c r="N688" i="1"/>
  <c r="P688" i="1" s="1"/>
  <c r="O688" i="1"/>
  <c r="N704" i="1"/>
  <c r="P704" i="1" s="1"/>
  <c r="O704" i="1"/>
  <c r="N720" i="1"/>
  <c r="P720" i="1" s="1"/>
  <c r="O720" i="1"/>
  <c r="N740" i="1"/>
  <c r="P740" i="1" s="1"/>
  <c r="O740" i="1"/>
  <c r="N764" i="1"/>
  <c r="P764" i="1" s="1"/>
  <c r="O764" i="1"/>
  <c r="N788" i="1"/>
  <c r="P788" i="1" s="1"/>
  <c r="O788" i="1"/>
  <c r="N812" i="1"/>
  <c r="P812" i="1" s="1"/>
  <c r="O812" i="1"/>
  <c r="O532" i="1"/>
  <c r="N532" i="1"/>
  <c r="P532" i="1" s="1"/>
  <c r="N563" i="1"/>
  <c r="P563" i="1" s="1"/>
  <c r="O563" i="1"/>
  <c r="N589" i="1"/>
  <c r="P589" i="1" s="1"/>
  <c r="O589" i="1"/>
  <c r="N609" i="1"/>
  <c r="P609" i="1" s="1"/>
  <c r="O609" i="1"/>
  <c r="N633" i="1"/>
  <c r="P633" i="1" s="1"/>
  <c r="O633" i="1"/>
  <c r="N653" i="1"/>
  <c r="P653" i="1" s="1"/>
  <c r="O653" i="1"/>
  <c r="N673" i="1"/>
  <c r="P673" i="1" s="1"/>
  <c r="O673" i="1"/>
  <c r="O697" i="1"/>
  <c r="N697" i="1"/>
  <c r="P697" i="1" s="1"/>
  <c r="O717" i="1"/>
  <c r="N717" i="1"/>
  <c r="P717" i="1" s="1"/>
  <c r="O765" i="1"/>
  <c r="N765" i="1"/>
  <c r="P765" i="1" s="1"/>
  <c r="N566" i="1"/>
  <c r="P566" i="1" s="1"/>
  <c r="O566" i="1"/>
  <c r="N542" i="1"/>
  <c r="P542" i="1" s="1"/>
  <c r="O542" i="1"/>
  <c r="N629" i="1"/>
  <c r="P629" i="1" s="1"/>
  <c r="O629" i="1"/>
  <c r="O725" i="1"/>
  <c r="N725" i="1"/>
  <c r="P725" i="1" s="1"/>
  <c r="N574" i="1"/>
  <c r="P574" i="1" s="1"/>
  <c r="O574" i="1"/>
  <c r="N590" i="1"/>
  <c r="P590" i="1" s="1"/>
  <c r="O590" i="1"/>
  <c r="N606" i="1"/>
  <c r="P606" i="1" s="1"/>
  <c r="O606" i="1"/>
  <c r="N622" i="1"/>
  <c r="P622" i="1" s="1"/>
  <c r="O622" i="1"/>
  <c r="N638" i="1"/>
  <c r="P638" i="1" s="1"/>
  <c r="O638" i="1"/>
  <c r="N654" i="1"/>
  <c r="P654" i="1" s="1"/>
  <c r="O654" i="1"/>
  <c r="N670" i="1"/>
  <c r="P670" i="1" s="1"/>
  <c r="O670" i="1"/>
  <c r="N686" i="1"/>
  <c r="P686" i="1" s="1"/>
  <c r="O686" i="1"/>
  <c r="N702" i="1"/>
  <c r="P702" i="1" s="1"/>
  <c r="O702" i="1"/>
  <c r="N718" i="1"/>
  <c r="P718" i="1" s="1"/>
  <c r="O718" i="1"/>
  <c r="N774" i="1"/>
  <c r="P774" i="1" s="1"/>
  <c r="O774" i="1"/>
  <c r="O757" i="1"/>
  <c r="N757" i="1"/>
  <c r="P757" i="1" s="1"/>
  <c r="O733" i="1"/>
  <c r="N733" i="1"/>
  <c r="P733" i="1" s="1"/>
  <c r="O775" i="1"/>
  <c r="N775" i="1"/>
  <c r="P775" i="1" s="1"/>
  <c r="O799" i="1"/>
  <c r="N799" i="1"/>
  <c r="P799" i="1" s="1"/>
  <c r="N734" i="1"/>
  <c r="P734" i="1" s="1"/>
  <c r="O734" i="1"/>
  <c r="O789" i="1"/>
  <c r="N789" i="1"/>
  <c r="P789" i="1" s="1"/>
  <c r="O749" i="1"/>
  <c r="N749" i="1"/>
  <c r="P749" i="1" s="1"/>
  <c r="O761" i="1"/>
  <c r="N761" i="1"/>
  <c r="P761" i="1" s="1"/>
  <c r="O785" i="1"/>
  <c r="N785" i="1"/>
  <c r="P785" i="1" s="1"/>
  <c r="O809" i="1"/>
  <c r="N809" i="1"/>
  <c r="P809" i="1" s="1"/>
  <c r="N613" i="1"/>
  <c r="P613" i="1" s="1"/>
  <c r="O613" i="1"/>
  <c r="N770" i="1"/>
  <c r="P770" i="1" s="1"/>
  <c r="O770" i="1"/>
  <c r="N754" i="1"/>
  <c r="P754" i="1" s="1"/>
  <c r="O754" i="1"/>
  <c r="N730" i="1"/>
  <c r="P730" i="1" s="1"/>
  <c r="O730" i="1"/>
  <c r="N778" i="1"/>
  <c r="P778" i="1" s="1"/>
  <c r="O778" i="1"/>
  <c r="N802" i="1"/>
  <c r="P802" i="1" s="1"/>
  <c r="O802" i="1"/>
  <c r="N595" i="1"/>
  <c r="P595" i="1" s="1"/>
  <c r="O595" i="1"/>
  <c r="N611" i="1"/>
  <c r="P611" i="1" s="1"/>
  <c r="O611" i="1"/>
  <c r="N659" i="1"/>
  <c r="P659" i="1" s="1"/>
  <c r="O659" i="1"/>
  <c r="O707" i="1"/>
  <c r="N707" i="1"/>
  <c r="P707" i="1" s="1"/>
  <c r="N584" i="1"/>
  <c r="P584" i="1" s="1"/>
  <c r="O584" i="1"/>
  <c r="N632" i="1"/>
  <c r="P632" i="1" s="1"/>
  <c r="O632" i="1"/>
  <c r="N664" i="1"/>
  <c r="P664" i="1" s="1"/>
  <c r="O664" i="1"/>
  <c r="N712" i="1"/>
  <c r="P712" i="1" s="1"/>
  <c r="O712" i="1"/>
  <c r="N776" i="1"/>
  <c r="P776" i="1" s="1"/>
  <c r="O776" i="1"/>
  <c r="N824" i="1"/>
  <c r="P824" i="1" s="1"/>
  <c r="O824" i="1"/>
  <c r="N621" i="1"/>
  <c r="P621" i="1" s="1"/>
  <c r="O621" i="1"/>
  <c r="N685" i="1"/>
  <c r="P685" i="1" s="1"/>
  <c r="O685" i="1"/>
  <c r="O729" i="1"/>
  <c r="N729" i="1"/>
  <c r="P729" i="1" s="1"/>
  <c r="N786" i="1"/>
  <c r="P786" i="1" s="1"/>
  <c r="O786" i="1"/>
  <c r="N598" i="1"/>
  <c r="P598" i="1" s="1"/>
  <c r="O598" i="1"/>
  <c r="N646" i="1"/>
  <c r="P646" i="1" s="1"/>
  <c r="O646" i="1"/>
  <c r="N710" i="1"/>
  <c r="P710" i="1" s="1"/>
  <c r="O710" i="1"/>
  <c r="O745" i="1"/>
  <c r="N745" i="1"/>
  <c r="P745" i="1" s="1"/>
  <c r="O787" i="1"/>
  <c r="N787" i="1"/>
  <c r="P787" i="1" s="1"/>
  <c r="N762" i="1"/>
  <c r="P762" i="1" s="1"/>
  <c r="O762" i="1"/>
  <c r="O773" i="1"/>
  <c r="N773" i="1"/>
  <c r="P773" i="1" s="1"/>
  <c r="O821" i="1"/>
  <c r="N821" i="1"/>
  <c r="P821" i="1" s="1"/>
  <c r="N814" i="1"/>
  <c r="P814" i="1" s="1"/>
  <c r="O814" i="1"/>
  <c r="O541" i="1"/>
  <c r="N541" i="1"/>
  <c r="P541" i="1" s="1"/>
  <c r="N575" i="1"/>
  <c r="P575" i="1" s="1"/>
  <c r="O575" i="1"/>
  <c r="N591" i="1"/>
  <c r="P591" i="1" s="1"/>
  <c r="O591" i="1"/>
  <c r="N571" i="1"/>
  <c r="P571" i="1" s="1"/>
  <c r="O571" i="1"/>
  <c r="O535" i="1"/>
  <c r="N535" i="1"/>
  <c r="P535" i="1" s="1"/>
  <c r="N551" i="1"/>
  <c r="P551" i="1" s="1"/>
  <c r="O551" i="1"/>
  <c r="N607" i="1"/>
  <c r="P607" i="1" s="1"/>
  <c r="O607" i="1"/>
  <c r="N623" i="1"/>
  <c r="P623" i="1" s="1"/>
  <c r="O623" i="1"/>
  <c r="N639" i="1"/>
  <c r="P639" i="1" s="1"/>
  <c r="O639" i="1"/>
  <c r="N655" i="1"/>
  <c r="P655" i="1" s="1"/>
  <c r="O655" i="1"/>
  <c r="N671" i="1"/>
  <c r="P671" i="1" s="1"/>
  <c r="O671" i="1"/>
  <c r="N687" i="1"/>
  <c r="P687" i="1" s="1"/>
  <c r="O687" i="1"/>
  <c r="O703" i="1"/>
  <c r="N703" i="1"/>
  <c r="P703" i="1" s="1"/>
  <c r="O719" i="1"/>
  <c r="N719" i="1"/>
  <c r="P719" i="1" s="1"/>
  <c r="O759" i="1"/>
  <c r="N759" i="1"/>
  <c r="P759" i="1" s="1"/>
  <c r="O819" i="1"/>
  <c r="N819" i="1"/>
  <c r="P819" i="1" s="1"/>
  <c r="N557" i="1"/>
  <c r="P557" i="1" s="1"/>
  <c r="O557" i="1"/>
  <c r="N580" i="1"/>
  <c r="P580" i="1" s="1"/>
  <c r="O580" i="1"/>
  <c r="N596" i="1"/>
  <c r="P596" i="1" s="1"/>
  <c r="O596" i="1"/>
  <c r="N612" i="1"/>
  <c r="P612" i="1" s="1"/>
  <c r="O612" i="1"/>
  <c r="N628" i="1"/>
  <c r="P628" i="1" s="1"/>
  <c r="O628" i="1"/>
  <c r="N644" i="1"/>
  <c r="P644" i="1" s="1"/>
  <c r="O644" i="1"/>
  <c r="N660" i="1"/>
  <c r="P660" i="1" s="1"/>
  <c r="O660" i="1"/>
  <c r="N676" i="1"/>
  <c r="P676" i="1" s="1"/>
  <c r="O676" i="1"/>
  <c r="N692" i="1"/>
  <c r="P692" i="1" s="1"/>
  <c r="O692" i="1"/>
  <c r="N708" i="1"/>
  <c r="P708" i="1" s="1"/>
  <c r="O708" i="1"/>
  <c r="N724" i="1"/>
  <c r="P724" i="1" s="1"/>
  <c r="O724" i="1"/>
  <c r="N744" i="1"/>
  <c r="P744" i="1" s="1"/>
  <c r="O744" i="1"/>
  <c r="N768" i="1"/>
  <c r="P768" i="1" s="1"/>
  <c r="O768" i="1"/>
  <c r="N792" i="1"/>
  <c r="P792" i="1" s="1"/>
  <c r="O792" i="1"/>
  <c r="N816" i="1"/>
  <c r="P816" i="1" s="1"/>
  <c r="O816" i="1"/>
  <c r="O540" i="1"/>
  <c r="N540" i="1"/>
  <c r="P540" i="1" s="1"/>
  <c r="N573" i="1"/>
  <c r="P573" i="1" s="1"/>
  <c r="O573" i="1"/>
  <c r="N593" i="1"/>
  <c r="P593" i="1" s="1"/>
  <c r="O593" i="1"/>
  <c r="N617" i="1"/>
  <c r="P617" i="1" s="1"/>
  <c r="O617" i="1"/>
  <c r="N637" i="1"/>
  <c r="P637" i="1" s="1"/>
  <c r="O637" i="1"/>
  <c r="N657" i="1"/>
  <c r="P657" i="1" s="1"/>
  <c r="O657" i="1"/>
  <c r="N681" i="1"/>
  <c r="P681" i="1" s="1"/>
  <c r="O681" i="1"/>
  <c r="O701" i="1"/>
  <c r="N701" i="1"/>
  <c r="P701" i="1" s="1"/>
  <c r="O721" i="1"/>
  <c r="N721" i="1"/>
  <c r="P721" i="1" s="1"/>
  <c r="O777" i="1"/>
  <c r="N777" i="1"/>
  <c r="P777" i="1" s="1"/>
  <c r="N560" i="1"/>
  <c r="P560" i="1" s="1"/>
  <c r="O560" i="1"/>
  <c r="N536" i="1"/>
  <c r="P536" i="1" s="1"/>
  <c r="O536" i="1"/>
  <c r="N661" i="1"/>
  <c r="P661" i="1" s="1"/>
  <c r="O661" i="1"/>
  <c r="N738" i="1"/>
  <c r="P738" i="1" s="1"/>
  <c r="O738" i="1"/>
  <c r="N550" i="1"/>
  <c r="P550" i="1" s="1"/>
  <c r="O550" i="1"/>
  <c r="N578" i="1"/>
  <c r="P578" i="1" s="1"/>
  <c r="O578" i="1"/>
  <c r="N594" i="1"/>
  <c r="P594" i="1" s="1"/>
  <c r="O594" i="1"/>
  <c r="N610" i="1"/>
  <c r="P610" i="1" s="1"/>
  <c r="O610" i="1"/>
  <c r="N626" i="1"/>
  <c r="P626" i="1" s="1"/>
  <c r="O626" i="1"/>
  <c r="N642" i="1"/>
  <c r="P642" i="1" s="1"/>
  <c r="O642" i="1"/>
  <c r="N658" i="1"/>
  <c r="P658" i="1" s="1"/>
  <c r="O658" i="1"/>
  <c r="N674" i="1"/>
  <c r="P674" i="1" s="1"/>
  <c r="O674" i="1"/>
  <c r="N690" i="1"/>
  <c r="P690" i="1" s="1"/>
  <c r="O690" i="1"/>
  <c r="N706" i="1"/>
  <c r="P706" i="1" s="1"/>
  <c r="O706" i="1"/>
  <c r="N722" i="1"/>
  <c r="P722" i="1" s="1"/>
  <c r="O722" i="1"/>
  <c r="N794" i="1"/>
  <c r="P794" i="1" s="1"/>
  <c r="O794" i="1"/>
  <c r="O751" i="1"/>
  <c r="N751" i="1"/>
  <c r="P751" i="1" s="1"/>
  <c r="O727" i="1"/>
  <c r="N727" i="1"/>
  <c r="P727" i="1" s="1"/>
  <c r="O781" i="1"/>
  <c r="N781" i="1"/>
  <c r="P781" i="1" s="1"/>
  <c r="O805" i="1"/>
  <c r="N805" i="1"/>
  <c r="P805" i="1" s="1"/>
  <c r="O741" i="1"/>
  <c r="N741" i="1"/>
  <c r="P741" i="1" s="1"/>
  <c r="N810" i="1"/>
  <c r="P810" i="1" s="1"/>
  <c r="O810" i="1"/>
  <c r="O743" i="1"/>
  <c r="N743" i="1"/>
  <c r="P743" i="1" s="1"/>
  <c r="O767" i="1"/>
  <c r="N767" i="1"/>
  <c r="P767" i="1" s="1"/>
  <c r="O791" i="1"/>
  <c r="N791" i="1"/>
  <c r="P791" i="1" s="1"/>
  <c r="O815" i="1"/>
  <c r="N815" i="1"/>
  <c r="P815" i="1" s="1"/>
  <c r="N758" i="1"/>
  <c r="P758" i="1" s="1"/>
  <c r="O758" i="1"/>
  <c r="N645" i="1"/>
  <c r="P645" i="1" s="1"/>
  <c r="O645" i="1"/>
  <c r="N597" i="1"/>
  <c r="P597" i="1" s="1"/>
  <c r="O597" i="1"/>
  <c r="N748" i="1"/>
  <c r="P748" i="1" s="1"/>
  <c r="O748" i="1"/>
  <c r="N760" i="1"/>
  <c r="P760" i="1" s="1"/>
  <c r="O760" i="1"/>
  <c r="N784" i="1"/>
  <c r="P784" i="1" s="1"/>
  <c r="O784" i="1"/>
  <c r="N808" i="1"/>
  <c r="P808" i="1" s="1"/>
  <c r="O808" i="1"/>
  <c r="Q808" i="1" l="1"/>
  <c r="X808" i="1" s="1"/>
  <c r="B280" i="6"/>
  <c r="Q784" i="1"/>
  <c r="X784" i="1" s="1"/>
  <c r="B256" i="6"/>
  <c r="Q760" i="1"/>
  <c r="X760" i="1" s="1"/>
  <c r="B232" i="6"/>
  <c r="Q748" i="1"/>
  <c r="X748" i="1" s="1"/>
  <c r="B220" i="6"/>
  <c r="Q597" i="1"/>
  <c r="X597" i="1" s="1"/>
  <c r="B69" i="6"/>
  <c r="Q645" i="1"/>
  <c r="X645" i="1" s="1"/>
  <c r="B117" i="6"/>
  <c r="Q758" i="1"/>
  <c r="X758" i="1" s="1"/>
  <c r="B230" i="6"/>
  <c r="Q815" i="1"/>
  <c r="X815" i="1" s="1"/>
  <c r="B287" i="6"/>
  <c r="Q791" i="1"/>
  <c r="X791" i="1" s="1"/>
  <c r="B263" i="6"/>
  <c r="Q767" i="1"/>
  <c r="X767" i="1" s="1"/>
  <c r="B239" i="6"/>
  <c r="Q743" i="1"/>
  <c r="X743" i="1" s="1"/>
  <c r="B215" i="6"/>
  <c r="Q810" i="1"/>
  <c r="X810" i="1" s="1"/>
  <c r="B282" i="6"/>
  <c r="Q741" i="1"/>
  <c r="X741" i="1" s="1"/>
  <c r="B213" i="6"/>
  <c r="Q805" i="1"/>
  <c r="X805" i="1" s="1"/>
  <c r="B277" i="6"/>
  <c r="Q781" i="1"/>
  <c r="X781" i="1" s="1"/>
  <c r="B253" i="6"/>
  <c r="Q727" i="1"/>
  <c r="X727" i="1" s="1"/>
  <c r="B199" i="6"/>
  <c r="Q751" i="1"/>
  <c r="X751" i="1" s="1"/>
  <c r="B223" i="6"/>
  <c r="Q794" i="1"/>
  <c r="X794" i="1" s="1"/>
  <c r="B266" i="6"/>
  <c r="Q722" i="1"/>
  <c r="X722" i="1" s="1"/>
  <c r="B194" i="6"/>
  <c r="Q706" i="1"/>
  <c r="X706" i="1" s="1"/>
  <c r="B178" i="6"/>
  <c r="Q690" i="1"/>
  <c r="X690" i="1" s="1"/>
  <c r="B162" i="6"/>
  <c r="Q674" i="1"/>
  <c r="X674" i="1" s="1"/>
  <c r="B146" i="6"/>
  <c r="Q658" i="1"/>
  <c r="X658" i="1" s="1"/>
  <c r="B130" i="6"/>
  <c r="Q642" i="1"/>
  <c r="X642" i="1" s="1"/>
  <c r="B114" i="6"/>
  <c r="Q626" i="1"/>
  <c r="X626" i="1" s="1"/>
  <c r="B98" i="6"/>
  <c r="Q610" i="1"/>
  <c r="X610" i="1" s="1"/>
  <c r="B82" i="6"/>
  <c r="Q594" i="1"/>
  <c r="X594" i="1" s="1"/>
  <c r="B66" i="6"/>
  <c r="Q578" i="1"/>
  <c r="X578" i="1" s="1"/>
  <c r="B50" i="6"/>
  <c r="Q550" i="1"/>
  <c r="X550" i="1" s="1"/>
  <c r="B22" i="6"/>
  <c r="Q738" i="1"/>
  <c r="X738" i="1" s="1"/>
  <c r="B210" i="6"/>
  <c r="Q661" i="1"/>
  <c r="X661" i="1" s="1"/>
  <c r="B133" i="6"/>
  <c r="Q536" i="1"/>
  <c r="B8" i="6"/>
  <c r="F8" i="6" s="1"/>
  <c r="Q560" i="1"/>
  <c r="X560" i="1" s="1"/>
  <c r="B32" i="6"/>
  <c r="Q777" i="1"/>
  <c r="X777" i="1" s="1"/>
  <c r="B249" i="6"/>
  <c r="Q721" i="1"/>
  <c r="X721" i="1" s="1"/>
  <c r="B193" i="6"/>
  <c r="Q701" i="1"/>
  <c r="X701" i="1" s="1"/>
  <c r="B173" i="6"/>
  <c r="Q681" i="1"/>
  <c r="X681" i="1" s="1"/>
  <c r="B153" i="6"/>
  <c r="Q657" i="1"/>
  <c r="X657" i="1" s="1"/>
  <c r="B129" i="6"/>
  <c r="Q637" i="1"/>
  <c r="X637" i="1" s="1"/>
  <c r="B109" i="6"/>
  <c r="Q617" i="1"/>
  <c r="X617" i="1" s="1"/>
  <c r="B89" i="6"/>
  <c r="Q593" i="1"/>
  <c r="X593" i="1" s="1"/>
  <c r="B65" i="6"/>
  <c r="Q573" i="1"/>
  <c r="X573" i="1" s="1"/>
  <c r="B45" i="6"/>
  <c r="Q540" i="1"/>
  <c r="B12" i="6"/>
  <c r="F12" i="6" s="1"/>
  <c r="Q816" i="1"/>
  <c r="X816" i="1" s="1"/>
  <c r="B288" i="6"/>
  <c r="Q792" i="1"/>
  <c r="X792" i="1" s="1"/>
  <c r="B264" i="6"/>
  <c r="Q768" i="1"/>
  <c r="X768" i="1" s="1"/>
  <c r="B240" i="6"/>
  <c r="Q744" i="1"/>
  <c r="X744" i="1" s="1"/>
  <c r="B216" i="6"/>
  <c r="Q724" i="1"/>
  <c r="X724" i="1" s="1"/>
  <c r="B196" i="6"/>
  <c r="Q708" i="1"/>
  <c r="X708" i="1" s="1"/>
  <c r="B180" i="6"/>
  <c r="Q692" i="1"/>
  <c r="X692" i="1" s="1"/>
  <c r="B164" i="6"/>
  <c r="Q676" i="1"/>
  <c r="X676" i="1" s="1"/>
  <c r="B148" i="6"/>
  <c r="Q660" i="1"/>
  <c r="X660" i="1" s="1"/>
  <c r="B132" i="6"/>
  <c r="Q644" i="1"/>
  <c r="X644" i="1" s="1"/>
  <c r="B116" i="6"/>
  <c r="Q628" i="1"/>
  <c r="X628" i="1" s="1"/>
  <c r="B100" i="6"/>
  <c r="Q612" i="1"/>
  <c r="X612" i="1" s="1"/>
  <c r="B84" i="6"/>
  <c r="Q596" i="1"/>
  <c r="X596" i="1" s="1"/>
  <c r="B68" i="6"/>
  <c r="Q580" i="1"/>
  <c r="X580" i="1" s="1"/>
  <c r="B52" i="6"/>
  <c r="Q557" i="1"/>
  <c r="X557" i="1" s="1"/>
  <c r="B29" i="6"/>
  <c r="Q819" i="1"/>
  <c r="X819" i="1" s="1"/>
  <c r="B291" i="6"/>
  <c r="Q759" i="1"/>
  <c r="X759" i="1" s="1"/>
  <c r="B231" i="6"/>
  <c r="Q719" i="1"/>
  <c r="X719" i="1" s="1"/>
  <c r="B191" i="6"/>
  <c r="Q703" i="1"/>
  <c r="X703" i="1" s="1"/>
  <c r="B175" i="6"/>
  <c r="Q687" i="1"/>
  <c r="X687" i="1" s="1"/>
  <c r="B159" i="6"/>
  <c r="Q671" i="1"/>
  <c r="X671" i="1" s="1"/>
  <c r="B143" i="6"/>
  <c r="Q655" i="1"/>
  <c r="X655" i="1" s="1"/>
  <c r="B127" i="6"/>
  <c r="Q639" i="1"/>
  <c r="X639" i="1" s="1"/>
  <c r="B111" i="6"/>
  <c r="Q623" i="1"/>
  <c r="X623" i="1" s="1"/>
  <c r="B95" i="6"/>
  <c r="F95" i="6" s="1"/>
  <c r="Q607" i="1"/>
  <c r="X607" i="1" s="1"/>
  <c r="B79" i="6"/>
  <c r="Q551" i="1"/>
  <c r="X551" i="1" s="1"/>
  <c r="B23" i="6"/>
  <c r="Q535" i="1"/>
  <c r="B7" i="6"/>
  <c r="F7" i="6" s="1"/>
  <c r="Q571" i="1"/>
  <c r="X571" i="1" s="1"/>
  <c r="B43" i="6"/>
  <c r="Q591" i="1"/>
  <c r="X591" i="1" s="1"/>
  <c r="B63" i="6"/>
  <c r="Q575" i="1"/>
  <c r="X575" i="1" s="1"/>
  <c r="B47" i="6"/>
  <c r="Q541" i="1"/>
  <c r="X541" i="1" s="1"/>
  <c r="AF541" i="1" s="1"/>
  <c r="B13" i="6"/>
  <c r="F13" i="6" s="1"/>
  <c r="Q814" i="1"/>
  <c r="X814" i="1" s="1"/>
  <c r="B286" i="6"/>
  <c r="Q821" i="1"/>
  <c r="X821" i="1" s="1"/>
  <c r="B293" i="6"/>
  <c r="Q773" i="1"/>
  <c r="X773" i="1" s="1"/>
  <c r="B245" i="6"/>
  <c r="Q762" i="1"/>
  <c r="X762" i="1" s="1"/>
  <c r="B234" i="6"/>
  <c r="Q787" i="1"/>
  <c r="X787" i="1" s="1"/>
  <c r="B259" i="6"/>
  <c r="Q745" i="1"/>
  <c r="X745" i="1" s="1"/>
  <c r="B217" i="6"/>
  <c r="Q710" i="1"/>
  <c r="X710" i="1" s="1"/>
  <c r="B182" i="6"/>
  <c r="Q646" i="1"/>
  <c r="X646" i="1" s="1"/>
  <c r="B118" i="6"/>
  <c r="Q598" i="1"/>
  <c r="X598" i="1" s="1"/>
  <c r="B70" i="6"/>
  <c r="Q786" i="1"/>
  <c r="X786" i="1" s="1"/>
  <c r="B258" i="6"/>
  <c r="Q729" i="1"/>
  <c r="X729" i="1" s="1"/>
  <c r="B201" i="6"/>
  <c r="Q685" i="1"/>
  <c r="X685" i="1" s="1"/>
  <c r="B157" i="6"/>
  <c r="Q621" i="1"/>
  <c r="X621" i="1" s="1"/>
  <c r="B93" i="6"/>
  <c r="Q824" i="1"/>
  <c r="X824" i="1" s="1"/>
  <c r="B296" i="6"/>
  <c r="Q776" i="1"/>
  <c r="X776" i="1" s="1"/>
  <c r="B248" i="6"/>
  <c r="Q712" i="1"/>
  <c r="X712" i="1" s="1"/>
  <c r="B184" i="6"/>
  <c r="Q664" i="1"/>
  <c r="X664" i="1" s="1"/>
  <c r="B136" i="6"/>
  <c r="Q632" i="1"/>
  <c r="X632" i="1" s="1"/>
  <c r="B104" i="6"/>
  <c r="Q584" i="1"/>
  <c r="X584" i="1" s="1"/>
  <c r="B56" i="6"/>
  <c r="Q707" i="1"/>
  <c r="X707" i="1" s="1"/>
  <c r="B179" i="6"/>
  <c r="Q659" i="1"/>
  <c r="X659" i="1" s="1"/>
  <c r="B131" i="6"/>
  <c r="Q611" i="1"/>
  <c r="X611" i="1" s="1"/>
  <c r="B83" i="6"/>
  <c r="Q595" i="1"/>
  <c r="X595" i="1" s="1"/>
  <c r="B67" i="6"/>
  <c r="Q802" i="1"/>
  <c r="X802" i="1" s="1"/>
  <c r="B274" i="6"/>
  <c r="Q778" i="1"/>
  <c r="X778" i="1" s="1"/>
  <c r="B250" i="6"/>
  <c r="Q730" i="1"/>
  <c r="X730" i="1" s="1"/>
  <c r="B202" i="6"/>
  <c r="Q754" i="1"/>
  <c r="X754" i="1" s="1"/>
  <c r="B226" i="6"/>
  <c r="Q770" i="1"/>
  <c r="X770" i="1" s="1"/>
  <c r="B242" i="6"/>
  <c r="Q613" i="1"/>
  <c r="X613" i="1" s="1"/>
  <c r="B85" i="6"/>
  <c r="Q809" i="1"/>
  <c r="X809" i="1" s="1"/>
  <c r="B281" i="6"/>
  <c r="Q785" i="1"/>
  <c r="X785" i="1" s="1"/>
  <c r="B257" i="6"/>
  <c r="Q761" i="1"/>
  <c r="X761" i="1" s="1"/>
  <c r="B233" i="6"/>
  <c r="Q749" i="1"/>
  <c r="X749" i="1" s="1"/>
  <c r="B221" i="6"/>
  <c r="Q789" i="1"/>
  <c r="X789" i="1" s="1"/>
  <c r="B261" i="6"/>
  <c r="Q734" i="1"/>
  <c r="X734" i="1" s="1"/>
  <c r="B206" i="6"/>
  <c r="Q799" i="1"/>
  <c r="X799" i="1" s="1"/>
  <c r="B271" i="6"/>
  <c r="Q775" i="1"/>
  <c r="X775" i="1" s="1"/>
  <c r="B247" i="6"/>
  <c r="Q733" i="1"/>
  <c r="X733" i="1" s="1"/>
  <c r="B205" i="6"/>
  <c r="Q757" i="1"/>
  <c r="X757" i="1" s="1"/>
  <c r="B229" i="6"/>
  <c r="Q774" i="1"/>
  <c r="X774" i="1" s="1"/>
  <c r="B246" i="6"/>
  <c r="Q718" i="1"/>
  <c r="X718" i="1" s="1"/>
  <c r="B190" i="6"/>
  <c r="Q702" i="1"/>
  <c r="X702" i="1" s="1"/>
  <c r="B174" i="6"/>
  <c r="Q686" i="1"/>
  <c r="X686" i="1" s="1"/>
  <c r="B158" i="6"/>
  <c r="Q670" i="1"/>
  <c r="X670" i="1" s="1"/>
  <c r="B142" i="6"/>
  <c r="Q654" i="1"/>
  <c r="X654" i="1" s="1"/>
  <c r="B126" i="6"/>
  <c r="Q638" i="1"/>
  <c r="X638" i="1" s="1"/>
  <c r="B110" i="6"/>
  <c r="Q622" i="1"/>
  <c r="X622" i="1" s="1"/>
  <c r="B94" i="6"/>
  <c r="Q606" i="1"/>
  <c r="X606" i="1" s="1"/>
  <c r="B78" i="6"/>
  <c r="Q590" i="1"/>
  <c r="X590" i="1" s="1"/>
  <c r="B62" i="6"/>
  <c r="Q574" i="1"/>
  <c r="X574" i="1" s="1"/>
  <c r="B46" i="6"/>
  <c r="Q725" i="1"/>
  <c r="X725" i="1" s="1"/>
  <c r="B197" i="6"/>
  <c r="Q629" i="1"/>
  <c r="X629" i="1" s="1"/>
  <c r="B101" i="6"/>
  <c r="Q542" i="1"/>
  <c r="X542" i="1" s="1"/>
  <c r="AF542" i="1" s="1"/>
  <c r="B14" i="6"/>
  <c r="Q566" i="1"/>
  <c r="X566" i="1" s="1"/>
  <c r="B38" i="6"/>
  <c r="Q765" i="1"/>
  <c r="X765" i="1" s="1"/>
  <c r="B237" i="6"/>
  <c r="Q717" i="1"/>
  <c r="X717" i="1" s="1"/>
  <c r="B189" i="6"/>
  <c r="Q697" i="1"/>
  <c r="X697" i="1" s="1"/>
  <c r="B169" i="6"/>
  <c r="Q673" i="1"/>
  <c r="X673" i="1" s="1"/>
  <c r="B145" i="6"/>
  <c r="Q653" i="1"/>
  <c r="X653" i="1" s="1"/>
  <c r="B125" i="6"/>
  <c r="Q633" i="1"/>
  <c r="X633" i="1" s="1"/>
  <c r="B105" i="6"/>
  <c r="Q609" i="1"/>
  <c r="X609" i="1" s="1"/>
  <c r="B81" i="6"/>
  <c r="Q589" i="1"/>
  <c r="X589" i="1" s="1"/>
  <c r="B61" i="6"/>
  <c r="Q563" i="1"/>
  <c r="X563" i="1" s="1"/>
  <c r="B35" i="6"/>
  <c r="Q532" i="1"/>
  <c r="B4" i="6"/>
  <c r="F4" i="6" s="1"/>
  <c r="Q812" i="1"/>
  <c r="X812" i="1" s="1"/>
  <c r="B284" i="6"/>
  <c r="Q788" i="1"/>
  <c r="X788" i="1" s="1"/>
  <c r="B260" i="6"/>
  <c r="Q764" i="1"/>
  <c r="X764" i="1" s="1"/>
  <c r="B236" i="6"/>
  <c r="Q740" i="1"/>
  <c r="X740" i="1" s="1"/>
  <c r="B212" i="6"/>
  <c r="Q720" i="1"/>
  <c r="X720" i="1" s="1"/>
  <c r="B192" i="6"/>
  <c r="Q704" i="1"/>
  <c r="X704" i="1" s="1"/>
  <c r="B176" i="6"/>
  <c r="Q688" i="1"/>
  <c r="X688" i="1" s="1"/>
  <c r="B160" i="6"/>
  <c r="Q672" i="1"/>
  <c r="X672" i="1" s="1"/>
  <c r="B144" i="6"/>
  <c r="Q656" i="1"/>
  <c r="X656" i="1" s="1"/>
  <c r="B128" i="6"/>
  <c r="Q640" i="1"/>
  <c r="X640" i="1" s="1"/>
  <c r="B112" i="6"/>
  <c r="Q624" i="1"/>
  <c r="X624" i="1" s="1"/>
  <c r="B96" i="6"/>
  <c r="Q608" i="1"/>
  <c r="X608" i="1" s="1"/>
  <c r="B80" i="6"/>
  <c r="Q592" i="1"/>
  <c r="X592" i="1" s="1"/>
  <c r="B64" i="6"/>
  <c r="Q576" i="1"/>
  <c r="X576" i="1" s="1"/>
  <c r="B48" i="6"/>
  <c r="Q552" i="1"/>
  <c r="X552" i="1" s="1"/>
  <c r="B24" i="6"/>
  <c r="Q569" i="1"/>
  <c r="X569" i="1" s="1"/>
  <c r="B41" i="6"/>
  <c r="Q795" i="1"/>
  <c r="X795" i="1" s="1"/>
  <c r="B267" i="6"/>
  <c r="Q747" i="1"/>
  <c r="X747" i="1" s="1"/>
  <c r="B219" i="6"/>
  <c r="Q715" i="1"/>
  <c r="X715" i="1" s="1"/>
  <c r="B187" i="6"/>
  <c r="Q699" i="1"/>
  <c r="X699" i="1" s="1"/>
  <c r="B171" i="6"/>
  <c r="Q683" i="1"/>
  <c r="X683" i="1" s="1"/>
  <c r="B155" i="6"/>
  <c r="Q667" i="1"/>
  <c r="X667" i="1" s="1"/>
  <c r="B139" i="6"/>
  <c r="Q651" i="1"/>
  <c r="X651" i="1" s="1"/>
  <c r="B123" i="6"/>
  <c r="Q635" i="1"/>
  <c r="X635" i="1" s="1"/>
  <c r="B107" i="6"/>
  <c r="Q619" i="1"/>
  <c r="X619" i="1" s="1"/>
  <c r="B91" i="6"/>
  <c r="Q603" i="1"/>
  <c r="X603" i="1" s="1"/>
  <c r="B75" i="6"/>
  <c r="Q568" i="1"/>
  <c r="X568" i="1" s="1"/>
  <c r="B40" i="6"/>
  <c r="Q547" i="1"/>
  <c r="X547" i="1" s="1"/>
  <c r="B19" i="6"/>
  <c r="Q531" i="1"/>
  <c r="B3" i="6"/>
  <c r="F3" i="6" s="1"/>
  <c r="Q538" i="1"/>
  <c r="B10" i="6"/>
  <c r="F10" i="6" s="1"/>
  <c r="Q587" i="1"/>
  <c r="X587" i="1" s="1"/>
  <c r="B59" i="6"/>
  <c r="Q570" i="1"/>
  <c r="X570" i="1" s="1"/>
  <c r="B42" i="6"/>
  <c r="Q533" i="1"/>
  <c r="B5" i="6"/>
  <c r="F5" i="6" s="1"/>
  <c r="Q790" i="1"/>
  <c r="X790" i="1" s="1"/>
  <c r="B262" i="6"/>
  <c r="Q742" i="1"/>
  <c r="X742" i="1" s="1"/>
  <c r="B214" i="6"/>
  <c r="Q709" i="1"/>
  <c r="X709" i="1" s="1"/>
  <c r="B181" i="6"/>
  <c r="Q797" i="1"/>
  <c r="X797" i="1" s="1"/>
  <c r="B269" i="6"/>
  <c r="Q823" i="1"/>
  <c r="X823" i="1" s="1"/>
  <c r="B295" i="6"/>
  <c r="Q546" i="1"/>
  <c r="X546" i="1" s="1"/>
  <c r="B18" i="6"/>
  <c r="Q763" i="1"/>
  <c r="X763" i="1" s="1"/>
  <c r="B235" i="6"/>
  <c r="Q807" i="1"/>
  <c r="X807" i="1" s="1"/>
  <c r="B279" i="6"/>
  <c r="Q694" i="1"/>
  <c r="X694" i="1" s="1"/>
  <c r="B166" i="6"/>
  <c r="Q662" i="1"/>
  <c r="X662" i="1" s="1"/>
  <c r="B134" i="6"/>
  <c r="Q614" i="1"/>
  <c r="X614" i="1" s="1"/>
  <c r="B86" i="6"/>
  <c r="Q555" i="1"/>
  <c r="X555" i="1" s="1"/>
  <c r="B27" i="6"/>
  <c r="Q554" i="1"/>
  <c r="X554" i="1" s="1"/>
  <c r="B26" i="6"/>
  <c r="Q705" i="1"/>
  <c r="X705" i="1" s="1"/>
  <c r="B177" i="6"/>
  <c r="Q665" i="1"/>
  <c r="X665" i="1" s="1"/>
  <c r="B137" i="6"/>
  <c r="Q601" i="1"/>
  <c r="X601" i="1" s="1"/>
  <c r="B73" i="6"/>
  <c r="Q545" i="1"/>
  <c r="X545" i="1" s="1"/>
  <c r="B17" i="6"/>
  <c r="Q800" i="1"/>
  <c r="X800" i="1" s="1"/>
  <c r="B272" i="6"/>
  <c r="Q728" i="1"/>
  <c r="X728" i="1" s="1"/>
  <c r="B200" i="6"/>
  <c r="Q680" i="1"/>
  <c r="X680" i="1" s="1"/>
  <c r="B152" i="6"/>
  <c r="Q616" i="1"/>
  <c r="X616" i="1" s="1"/>
  <c r="B88" i="6"/>
  <c r="Q567" i="1"/>
  <c r="X567" i="1" s="1"/>
  <c r="B39" i="6"/>
  <c r="Q771" i="1"/>
  <c r="X771" i="1" s="1"/>
  <c r="B243" i="6"/>
  <c r="Q691" i="1"/>
  <c r="X691" i="1" s="1"/>
  <c r="B163" i="6"/>
  <c r="Q643" i="1"/>
  <c r="X643" i="1" s="1"/>
  <c r="B115" i="6"/>
  <c r="Q539" i="1"/>
  <c r="B11" i="6"/>
  <c r="F11" i="6" s="1"/>
  <c r="Q558" i="1"/>
  <c r="X558" i="1" s="1"/>
  <c r="B30" i="6"/>
  <c r="Q820" i="1"/>
  <c r="X820" i="1" s="1"/>
  <c r="B292" i="6"/>
  <c r="Q796" i="1"/>
  <c r="X796" i="1" s="1"/>
  <c r="B268" i="6"/>
  <c r="Q772" i="1"/>
  <c r="X772" i="1" s="1"/>
  <c r="B244" i="6"/>
  <c r="Q736" i="1"/>
  <c r="X736" i="1" s="1"/>
  <c r="B208" i="6"/>
  <c r="Q798" i="1"/>
  <c r="X798" i="1" s="1"/>
  <c r="B270" i="6"/>
  <c r="Q750" i="1"/>
  <c r="X750" i="1" s="1"/>
  <c r="B222" i="6"/>
  <c r="Q581" i="1"/>
  <c r="X581" i="1" s="1"/>
  <c r="B53" i="6"/>
  <c r="Q803" i="1"/>
  <c r="X803" i="1" s="1"/>
  <c r="B275" i="6"/>
  <c r="Q779" i="1"/>
  <c r="X779" i="1" s="1"/>
  <c r="B251" i="6"/>
  <c r="Q731" i="1"/>
  <c r="X731" i="1" s="1"/>
  <c r="B203" i="6"/>
  <c r="Q755" i="1"/>
  <c r="X755" i="1" s="1"/>
  <c r="B227" i="6"/>
  <c r="Q782" i="1"/>
  <c r="X782" i="1" s="1"/>
  <c r="B254" i="6"/>
  <c r="Q565" i="1"/>
  <c r="X565" i="1" s="1"/>
  <c r="B37" i="6"/>
  <c r="Q817" i="1"/>
  <c r="X817" i="1" s="1"/>
  <c r="B289" i="6"/>
  <c r="Q793" i="1"/>
  <c r="X793" i="1" s="1"/>
  <c r="B265" i="6"/>
  <c r="Q769" i="1"/>
  <c r="X769" i="1" s="1"/>
  <c r="B241" i="6"/>
  <c r="Q739" i="1"/>
  <c r="X739" i="1" s="1"/>
  <c r="B211" i="6"/>
  <c r="Q822" i="1"/>
  <c r="X822" i="1" s="1"/>
  <c r="B294" i="6"/>
  <c r="Q746" i="1"/>
  <c r="X746" i="1" s="1"/>
  <c r="B218" i="6"/>
  <c r="Q714" i="1"/>
  <c r="X714" i="1" s="1"/>
  <c r="B186" i="6"/>
  <c r="Q698" i="1"/>
  <c r="X698" i="1" s="1"/>
  <c r="B170" i="6"/>
  <c r="Q682" i="1"/>
  <c r="X682" i="1" s="1"/>
  <c r="B154" i="6"/>
  <c r="Q666" i="1"/>
  <c r="X666" i="1" s="1"/>
  <c r="B138" i="6"/>
  <c r="Q650" i="1"/>
  <c r="X650" i="1" s="1"/>
  <c r="B122" i="6"/>
  <c r="Q634" i="1"/>
  <c r="X634" i="1" s="1"/>
  <c r="B106" i="6"/>
  <c r="Q618" i="1"/>
  <c r="X618" i="1" s="1"/>
  <c r="B90" i="6"/>
  <c r="Q602" i="1"/>
  <c r="X602" i="1" s="1"/>
  <c r="B74" i="6"/>
  <c r="Q586" i="1"/>
  <c r="X586" i="1" s="1"/>
  <c r="B58" i="6"/>
  <c r="Q559" i="1"/>
  <c r="X559" i="1" s="1"/>
  <c r="B31" i="6"/>
  <c r="Q693" i="1"/>
  <c r="X693" i="1" s="1"/>
  <c r="B165" i="6"/>
  <c r="Q548" i="1"/>
  <c r="X548" i="1" s="1"/>
  <c r="B20" i="6"/>
  <c r="Q813" i="1"/>
  <c r="X813" i="1" s="1"/>
  <c r="B285" i="6"/>
  <c r="Q753" i="1"/>
  <c r="X753" i="1" s="1"/>
  <c r="B225" i="6"/>
  <c r="Q713" i="1"/>
  <c r="X713" i="1" s="1"/>
  <c r="B185" i="6"/>
  <c r="Q689" i="1"/>
  <c r="X689" i="1" s="1"/>
  <c r="B161" i="6"/>
  <c r="Q669" i="1"/>
  <c r="X669" i="1" s="1"/>
  <c r="B141" i="6"/>
  <c r="Q649" i="1"/>
  <c r="X649" i="1" s="1"/>
  <c r="B121" i="6"/>
  <c r="Q625" i="1"/>
  <c r="X625" i="1" s="1"/>
  <c r="B97" i="6"/>
  <c r="Q605" i="1"/>
  <c r="X605" i="1" s="1"/>
  <c r="B77" i="6"/>
  <c r="Q585" i="1"/>
  <c r="X585" i="1" s="1"/>
  <c r="B57" i="6"/>
  <c r="Q553" i="1"/>
  <c r="X553" i="1" s="1"/>
  <c r="B25" i="6"/>
  <c r="Q804" i="1"/>
  <c r="X804" i="1" s="1"/>
  <c r="B276" i="6"/>
  <c r="Q780" i="1"/>
  <c r="X780" i="1" s="1"/>
  <c r="B252" i="6"/>
  <c r="Q756" i="1"/>
  <c r="X756" i="1" s="1"/>
  <c r="B228" i="6"/>
  <c r="Q732" i="1"/>
  <c r="X732" i="1" s="1"/>
  <c r="B204" i="6"/>
  <c r="Q716" i="1"/>
  <c r="X716" i="1" s="1"/>
  <c r="B188" i="6"/>
  <c r="Q700" i="1"/>
  <c r="X700" i="1" s="1"/>
  <c r="B172" i="6"/>
  <c r="Q684" i="1"/>
  <c r="X684" i="1" s="1"/>
  <c r="B156" i="6"/>
  <c r="Q668" i="1"/>
  <c r="X668" i="1" s="1"/>
  <c r="B140" i="6"/>
  <c r="Q652" i="1"/>
  <c r="X652" i="1" s="1"/>
  <c r="B124" i="6"/>
  <c r="Q636" i="1"/>
  <c r="X636" i="1" s="1"/>
  <c r="B108" i="6"/>
  <c r="Q620" i="1"/>
  <c r="X620" i="1" s="1"/>
  <c r="B92" i="6"/>
  <c r="Q604" i="1"/>
  <c r="X604" i="1" s="1"/>
  <c r="B76" i="6"/>
  <c r="Q588" i="1"/>
  <c r="X588" i="1" s="1"/>
  <c r="B60" i="6"/>
  <c r="Q572" i="1"/>
  <c r="X572" i="1" s="1"/>
  <c r="B44" i="6"/>
  <c r="Q544" i="1"/>
  <c r="X544" i="1" s="1"/>
  <c r="B16" i="6"/>
  <c r="Q537" i="1"/>
  <c r="B9" i="6"/>
  <c r="F9" i="6" s="1"/>
  <c r="Q783" i="1"/>
  <c r="X783" i="1" s="1"/>
  <c r="B255" i="6"/>
  <c r="Q735" i="1"/>
  <c r="X735" i="1" s="1"/>
  <c r="B207" i="6"/>
  <c r="Q711" i="1"/>
  <c r="X711" i="1" s="1"/>
  <c r="B183" i="6"/>
  <c r="Q695" i="1"/>
  <c r="X695" i="1" s="1"/>
  <c r="B167" i="6"/>
  <c r="Q679" i="1"/>
  <c r="X679" i="1" s="1"/>
  <c r="B151" i="6"/>
  <c r="Q663" i="1"/>
  <c r="X663" i="1" s="1"/>
  <c r="B135" i="6"/>
  <c r="Q647" i="1"/>
  <c r="X647" i="1" s="1"/>
  <c r="B119" i="6"/>
  <c r="Q631" i="1"/>
  <c r="X631" i="1" s="1"/>
  <c r="B103" i="6"/>
  <c r="Q615" i="1"/>
  <c r="X615" i="1" s="1"/>
  <c r="B87" i="6"/>
  <c r="Q561" i="1"/>
  <c r="X561" i="1" s="1"/>
  <c r="B33" i="6"/>
  <c r="Q564" i="1"/>
  <c r="X564" i="1" s="1"/>
  <c r="B36" i="6"/>
  <c r="Q543" i="1"/>
  <c r="X543" i="1" s="1"/>
  <c r="AF543" i="1" s="1"/>
  <c r="B15" i="6"/>
  <c r="Q534" i="1"/>
  <c r="B6" i="6"/>
  <c r="F6" i="6" s="1"/>
  <c r="Q599" i="1"/>
  <c r="X599" i="1" s="1"/>
  <c r="B71" i="6"/>
  <c r="Q583" i="1"/>
  <c r="X583" i="1" s="1"/>
  <c r="B55" i="6"/>
  <c r="Q562" i="1"/>
  <c r="X562" i="1" s="1"/>
  <c r="B34" i="6"/>
  <c r="Q766" i="1"/>
  <c r="X766" i="1" s="1"/>
  <c r="B238" i="6"/>
  <c r="Q806" i="1"/>
  <c r="X806" i="1" s="1"/>
  <c r="B278" i="6"/>
  <c r="Q737" i="1"/>
  <c r="X737" i="1" s="1"/>
  <c r="B209" i="6"/>
  <c r="Q811" i="1"/>
  <c r="X811" i="1" s="1"/>
  <c r="B283" i="6"/>
  <c r="Q726" i="1"/>
  <c r="X726" i="1" s="1"/>
  <c r="B198" i="6"/>
  <c r="Q678" i="1"/>
  <c r="X678" i="1" s="1"/>
  <c r="B150" i="6"/>
  <c r="Q630" i="1"/>
  <c r="X630" i="1" s="1"/>
  <c r="B102" i="6"/>
  <c r="Q582" i="1"/>
  <c r="X582" i="1" s="1"/>
  <c r="B54" i="6"/>
  <c r="Q677" i="1"/>
  <c r="X677" i="1" s="1"/>
  <c r="B149" i="6"/>
  <c r="Q801" i="1"/>
  <c r="X801" i="1" s="1"/>
  <c r="B273" i="6"/>
  <c r="Q641" i="1"/>
  <c r="X641" i="1" s="1"/>
  <c r="B113" i="6"/>
  <c r="Q577" i="1"/>
  <c r="X577" i="1" s="1"/>
  <c r="B49" i="6"/>
  <c r="Q752" i="1"/>
  <c r="X752" i="1" s="1"/>
  <c r="B224" i="6"/>
  <c r="Q696" i="1"/>
  <c r="X696" i="1" s="1"/>
  <c r="B168" i="6"/>
  <c r="Q648" i="1"/>
  <c r="X648" i="1" s="1"/>
  <c r="B120" i="6"/>
  <c r="Q600" i="1"/>
  <c r="X600" i="1" s="1"/>
  <c r="B72" i="6"/>
  <c r="Q723" i="1"/>
  <c r="X723" i="1" s="1"/>
  <c r="B195" i="6"/>
  <c r="Q675" i="1"/>
  <c r="X675" i="1" s="1"/>
  <c r="B147" i="6"/>
  <c r="Q627" i="1"/>
  <c r="X627" i="1" s="1"/>
  <c r="B99" i="6"/>
  <c r="Q556" i="1"/>
  <c r="X556" i="1" s="1"/>
  <c r="AF556" i="1" s="1"/>
  <c r="B28" i="6"/>
  <c r="Q579" i="1"/>
  <c r="X579" i="1" s="1"/>
  <c r="AE579" i="1" s="1"/>
  <c r="B51" i="6"/>
  <c r="Q818" i="1"/>
  <c r="X818" i="1" s="1"/>
  <c r="AE818" i="1" s="1"/>
  <c r="B290" i="6"/>
  <c r="C21" i="6"/>
  <c r="F21" i="6"/>
  <c r="AF549" i="1"/>
  <c r="AF645" i="1"/>
  <c r="AF758" i="1"/>
  <c r="AF815" i="1"/>
  <c r="AF791" i="1"/>
  <c r="AF767" i="1"/>
  <c r="AF743" i="1"/>
  <c r="AF810" i="1"/>
  <c r="AF741" i="1"/>
  <c r="AF805" i="1"/>
  <c r="AF781" i="1"/>
  <c r="AF727" i="1"/>
  <c r="AF751" i="1"/>
  <c r="AF794" i="1"/>
  <c r="AF722" i="1"/>
  <c r="AF706" i="1"/>
  <c r="AF690" i="1"/>
  <c r="AF674" i="1"/>
  <c r="AF658" i="1"/>
  <c r="AF642" i="1"/>
  <c r="AF626" i="1"/>
  <c r="AF610" i="1"/>
  <c r="AF738" i="1"/>
  <c r="AF661" i="1"/>
  <c r="AF777" i="1"/>
  <c r="AF721" i="1"/>
  <c r="AF701" i="1"/>
  <c r="AF681" i="1"/>
  <c r="AF657" i="1"/>
  <c r="AF637" i="1"/>
  <c r="AF617" i="1"/>
  <c r="AF593" i="1"/>
  <c r="AF816" i="1"/>
  <c r="AF792" i="1"/>
  <c r="AF768" i="1"/>
  <c r="AF744" i="1"/>
  <c r="AF724" i="1"/>
  <c r="AF708" i="1"/>
  <c r="AF692" i="1"/>
  <c r="AF676" i="1"/>
  <c r="AF660" i="1"/>
  <c r="AF644" i="1"/>
  <c r="AF628" i="1"/>
  <c r="AF612" i="1"/>
  <c r="AF596" i="1"/>
  <c r="AF580" i="1"/>
  <c r="AF819" i="1"/>
  <c r="AF759" i="1"/>
  <c r="AF719" i="1"/>
  <c r="AF703" i="1"/>
  <c r="AF687" i="1"/>
  <c r="AF671" i="1"/>
  <c r="AF655" i="1"/>
  <c r="AF639" i="1"/>
  <c r="AF623" i="1"/>
  <c r="AF607" i="1"/>
  <c r="AF591" i="1"/>
  <c r="AF575" i="1"/>
  <c r="AF814" i="1"/>
  <c r="AF821" i="1"/>
  <c r="AF773" i="1"/>
  <c r="AF762" i="1"/>
  <c r="AF787" i="1"/>
  <c r="AF745" i="1"/>
  <c r="AF710" i="1"/>
  <c r="AF646" i="1"/>
  <c r="AF598" i="1"/>
  <c r="AF786" i="1"/>
  <c r="AF729" i="1"/>
  <c r="AF685" i="1"/>
  <c r="AF621" i="1"/>
  <c r="AF824" i="1"/>
  <c r="AF776" i="1"/>
  <c r="AF712" i="1"/>
  <c r="AF664" i="1"/>
  <c r="AF632" i="1"/>
  <c r="AF584" i="1"/>
  <c r="AF707" i="1"/>
  <c r="AF659" i="1"/>
  <c r="AF611" i="1"/>
  <c r="AF595" i="1"/>
  <c r="AF802" i="1"/>
  <c r="AF778" i="1"/>
  <c r="AF730" i="1"/>
  <c r="AF754" i="1"/>
  <c r="AF770" i="1"/>
  <c r="AF613" i="1"/>
  <c r="AF809" i="1"/>
  <c r="AF785" i="1"/>
  <c r="AF761" i="1"/>
  <c r="AF749" i="1"/>
  <c r="AF789" i="1"/>
  <c r="AF734" i="1"/>
  <c r="AF799" i="1"/>
  <c r="AF775" i="1"/>
  <c r="AF733" i="1"/>
  <c r="AF757" i="1"/>
  <c r="AF774" i="1"/>
  <c r="AF718" i="1"/>
  <c r="AF702" i="1"/>
  <c r="AF686" i="1"/>
  <c r="AF670" i="1"/>
  <c r="AF654" i="1"/>
  <c r="AF638" i="1"/>
  <c r="AF622" i="1"/>
  <c r="AF606" i="1"/>
  <c r="AF590" i="1"/>
  <c r="AF574" i="1"/>
  <c r="AF725" i="1"/>
  <c r="AF629" i="1"/>
  <c r="AF765" i="1"/>
  <c r="AF717" i="1"/>
  <c r="AF697" i="1"/>
  <c r="AF673" i="1"/>
  <c r="AF653" i="1"/>
  <c r="AF633" i="1"/>
  <c r="AF609" i="1"/>
  <c r="AF589" i="1"/>
  <c r="AF812" i="1"/>
  <c r="AF788" i="1"/>
  <c r="AF764" i="1"/>
  <c r="AF740" i="1"/>
  <c r="AF720" i="1"/>
  <c r="AF704" i="1"/>
  <c r="AF688" i="1"/>
  <c r="AF672" i="1"/>
  <c r="AF656" i="1"/>
  <c r="AF640" i="1"/>
  <c r="AF624" i="1"/>
  <c r="AF608" i="1"/>
  <c r="AF592" i="1"/>
  <c r="AF576" i="1"/>
  <c r="AF569" i="1"/>
  <c r="AF795" i="1"/>
  <c r="AF747" i="1"/>
  <c r="AF715" i="1"/>
  <c r="AF699" i="1"/>
  <c r="AF683" i="1"/>
  <c r="AF667" i="1"/>
  <c r="AF651" i="1"/>
  <c r="AF635" i="1"/>
  <c r="AF619" i="1"/>
  <c r="AF603" i="1"/>
  <c r="AF568" i="1"/>
  <c r="AF587" i="1"/>
  <c r="AF570" i="1"/>
  <c r="AF790" i="1"/>
  <c r="AF742" i="1"/>
  <c r="AF709" i="1"/>
  <c r="AF797" i="1"/>
  <c r="AF823" i="1"/>
  <c r="AF763" i="1"/>
  <c r="AF807" i="1"/>
  <c r="AF694" i="1"/>
  <c r="AF662" i="1"/>
  <c r="AF614" i="1"/>
  <c r="AF705" i="1"/>
  <c r="AF665" i="1"/>
  <c r="AF601" i="1"/>
  <c r="AF800" i="1"/>
  <c r="AF728" i="1"/>
  <c r="AF680" i="1"/>
  <c r="AF616" i="1"/>
  <c r="AF567" i="1"/>
  <c r="AF771" i="1"/>
  <c r="AF691" i="1"/>
  <c r="AF643" i="1"/>
  <c r="AF820" i="1"/>
  <c r="AF796" i="1"/>
  <c r="AF772" i="1"/>
  <c r="AF736" i="1"/>
  <c r="AF798" i="1"/>
  <c r="AF750" i="1"/>
  <c r="AF581" i="1"/>
  <c r="AF803" i="1"/>
  <c r="AF779" i="1"/>
  <c r="AF731" i="1"/>
  <c r="AF755" i="1"/>
  <c r="AF782" i="1"/>
  <c r="AF565" i="1"/>
  <c r="AF817" i="1"/>
  <c r="AF793" i="1"/>
  <c r="AF769" i="1"/>
  <c r="AF739" i="1"/>
  <c r="AF822" i="1"/>
  <c r="AF746" i="1"/>
  <c r="AF714" i="1"/>
  <c r="AF698" i="1"/>
  <c r="AF682" i="1"/>
  <c r="AF666" i="1"/>
  <c r="AF650" i="1"/>
  <c r="AF634" i="1"/>
  <c r="AF618" i="1"/>
  <c r="AF602" i="1"/>
  <c r="AF586" i="1"/>
  <c r="AF693" i="1"/>
  <c r="AF813" i="1"/>
  <c r="AF753" i="1"/>
  <c r="AF713" i="1"/>
  <c r="AF689" i="1"/>
  <c r="AF669" i="1"/>
  <c r="AF649" i="1"/>
  <c r="AF625" i="1"/>
  <c r="AF605" i="1"/>
  <c r="AF585" i="1"/>
  <c r="AF804" i="1"/>
  <c r="AF780" i="1"/>
  <c r="AF756" i="1"/>
  <c r="AF732" i="1"/>
  <c r="AF716" i="1"/>
  <c r="AF700" i="1"/>
  <c r="AF684" i="1"/>
  <c r="AF668" i="1"/>
  <c r="AF652" i="1"/>
  <c r="AF636" i="1"/>
  <c r="AF620" i="1"/>
  <c r="AF604" i="1"/>
  <c r="AF588" i="1"/>
  <c r="AF572" i="1"/>
  <c r="AF783" i="1"/>
  <c r="AF735" i="1"/>
  <c r="AF711" i="1"/>
  <c r="AF695" i="1"/>
  <c r="AF679" i="1"/>
  <c r="AF663" i="1"/>
  <c r="AF647" i="1"/>
  <c r="AF631" i="1"/>
  <c r="AF615" i="1"/>
  <c r="AF564" i="1"/>
  <c r="AF599" i="1"/>
  <c r="AF583" i="1"/>
  <c r="AF766" i="1"/>
  <c r="AF806" i="1"/>
  <c r="AF737" i="1"/>
  <c r="AF811" i="1"/>
  <c r="AF726" i="1"/>
  <c r="AF678" i="1"/>
  <c r="AF630" i="1"/>
  <c r="AF582" i="1"/>
  <c r="AF677" i="1"/>
  <c r="AF801" i="1"/>
  <c r="AF641" i="1"/>
  <c r="AF577" i="1"/>
  <c r="AF752" i="1"/>
  <c r="AF696" i="1"/>
  <c r="AF648" i="1"/>
  <c r="AF600" i="1"/>
  <c r="AF723" i="1"/>
  <c r="AF675" i="1"/>
  <c r="AF627" i="1"/>
  <c r="AF579" i="1"/>
  <c r="AF818" i="1"/>
  <c r="AP657" i="1"/>
  <c r="AP637" i="1"/>
  <c r="AP658" i="1"/>
  <c r="AP651" i="1"/>
  <c r="AP783" i="1"/>
  <c r="AP765" i="1"/>
  <c r="AP754" i="1"/>
  <c r="AP747" i="1"/>
  <c r="AP782" i="1"/>
  <c r="AP638" i="1"/>
  <c r="AP726" i="1"/>
  <c r="AP673" i="1"/>
  <c r="AP593" i="1"/>
  <c r="AP573" i="1"/>
  <c r="AP748" i="1"/>
  <c r="AP594" i="1"/>
  <c r="AP784" i="1"/>
  <c r="AP580" i="1"/>
  <c r="AP785" i="1"/>
  <c r="AP701" i="1"/>
  <c r="AP739" i="1"/>
  <c r="AP636" i="1"/>
  <c r="AP802" i="1"/>
  <c r="AP712" i="1"/>
  <c r="AP568" i="1"/>
  <c r="AP686" i="1"/>
  <c r="AP801" i="1"/>
  <c r="AP692" i="1"/>
  <c r="AX702" i="1"/>
  <c r="AP745" i="1"/>
  <c r="AP567" i="1"/>
  <c r="AP691" i="1"/>
  <c r="AP716" i="1"/>
  <c r="AP556" i="1"/>
  <c r="AP786" i="1"/>
  <c r="AP722" i="1"/>
  <c r="AP610" i="1"/>
  <c r="AP552" i="1"/>
  <c r="AP590" i="1"/>
  <c r="AP746" i="1"/>
  <c r="AP809" i="1"/>
  <c r="AX810" i="1"/>
  <c r="AX786" i="1"/>
  <c r="AP810" i="1"/>
  <c r="AP721" i="1"/>
  <c r="AP639" i="1"/>
  <c r="AP629" i="1"/>
  <c r="AP654" i="1"/>
  <c r="AP640" i="1"/>
  <c r="AP566" i="1"/>
  <c r="AP555" i="1"/>
  <c r="AP740" i="1"/>
  <c r="AP540" i="1"/>
  <c r="AP630" i="1"/>
  <c r="AX692" i="1"/>
  <c r="AX552" i="1"/>
  <c r="AP652" i="1"/>
  <c r="AP674" i="1"/>
  <c r="AP614" i="1"/>
  <c r="AP715" i="1"/>
  <c r="AX544" i="1"/>
  <c r="AP707" i="1"/>
  <c r="AX708" i="1"/>
  <c r="AP819" i="1"/>
  <c r="AX820" i="1"/>
  <c r="AP791" i="1"/>
  <c r="AX792" i="1"/>
  <c r="AP632" i="1"/>
  <c r="AX632" i="1"/>
  <c r="AP743" i="1"/>
  <c r="AX744" i="1"/>
  <c r="AP813" i="1"/>
  <c r="AX814" i="1"/>
  <c r="AX781" i="1"/>
  <c r="AX589" i="1"/>
  <c r="AX643" i="1"/>
  <c r="AX697" i="1"/>
  <c r="AX767" i="1"/>
  <c r="AX719" i="1"/>
  <c r="AX639" i="1"/>
  <c r="AX575" i="1"/>
  <c r="AX685" i="1"/>
  <c r="AX739" i="1"/>
  <c r="AX581" i="1"/>
  <c r="AX747" i="1"/>
  <c r="AX651" i="1"/>
  <c r="AX599" i="1"/>
  <c r="AX733" i="1"/>
  <c r="AX659" i="1"/>
  <c r="AX769" i="1"/>
  <c r="AX689" i="1"/>
  <c r="AX625" i="1"/>
  <c r="AX561" i="1"/>
  <c r="AX791" i="1"/>
  <c r="AX663" i="1"/>
  <c r="AX567" i="1"/>
  <c r="AX819" i="1"/>
  <c r="AP681" i="1"/>
  <c r="AX682" i="1"/>
  <c r="AP757" i="1"/>
  <c r="AX758" i="1"/>
  <c r="AP662" i="1"/>
  <c r="AX662" i="1"/>
  <c r="AP811" i="1"/>
  <c r="AX812" i="1"/>
  <c r="AP621" i="1"/>
  <c r="AX622" i="1"/>
  <c r="AX579" i="1"/>
  <c r="AX681" i="1"/>
  <c r="AX751" i="1"/>
  <c r="AX621" i="1"/>
  <c r="AX675" i="1"/>
  <c r="AX741" i="1"/>
  <c r="AX629" i="1"/>
  <c r="AX565" i="1"/>
  <c r="AX715" i="1"/>
  <c r="AX571" i="1"/>
  <c r="AX595" i="1"/>
  <c r="AX753" i="1"/>
  <c r="AX673" i="1"/>
  <c r="AX609" i="1"/>
  <c r="AX647" i="1"/>
  <c r="AX765" i="1"/>
  <c r="AX755" i="1"/>
  <c r="AP775" i="1"/>
  <c r="AX776" i="1"/>
  <c r="AP535" i="1"/>
  <c r="AX536" i="1"/>
  <c r="AP645" i="1"/>
  <c r="AX646" i="1"/>
  <c r="AP703" i="1"/>
  <c r="AX704" i="1"/>
  <c r="AP587" i="1"/>
  <c r="AX588" i="1"/>
  <c r="AP606" i="1"/>
  <c r="AX606" i="1"/>
  <c r="AX535" i="1"/>
  <c r="AX793" i="1"/>
  <c r="AX729" i="1"/>
  <c r="AX665" i="1"/>
  <c r="AX687" i="1"/>
  <c r="AX797" i="1"/>
  <c r="AX557" i="1"/>
  <c r="AX789" i="1"/>
  <c r="AX725" i="1"/>
  <c r="AX677" i="1"/>
  <c r="AX613" i="1"/>
  <c r="AX543" i="1"/>
  <c r="AX779" i="1"/>
  <c r="AX699" i="1"/>
  <c r="AX619" i="1"/>
  <c r="AX555" i="1"/>
  <c r="AX721" i="1"/>
  <c r="AX657" i="1"/>
  <c r="AX593" i="1"/>
  <c r="AX823" i="1"/>
  <c r="AX759" i="1"/>
  <c r="AX711" i="1"/>
  <c r="AX631" i="1"/>
  <c r="AX637" i="1"/>
  <c r="AX627" i="1"/>
  <c r="AP805" i="1"/>
  <c r="AX806" i="1"/>
  <c r="AP713" i="1"/>
  <c r="AX714" i="1"/>
  <c r="AP635" i="1"/>
  <c r="AX636" i="1"/>
  <c r="AP777" i="1"/>
  <c r="AX778" i="1"/>
  <c r="AP821" i="1"/>
  <c r="AX822" i="1"/>
  <c r="AP815" i="1"/>
  <c r="AX816" i="1"/>
  <c r="AP749" i="1"/>
  <c r="AX750" i="1"/>
  <c r="AX653" i="1"/>
  <c r="AX707" i="1"/>
  <c r="AX777" i="1"/>
  <c r="AX713" i="1"/>
  <c r="AX783" i="1"/>
  <c r="AX655" i="1"/>
  <c r="AX591" i="1"/>
  <c r="AX539" i="1"/>
  <c r="AX749" i="1"/>
  <c r="AX803" i="1"/>
  <c r="AX773" i="1"/>
  <c r="AX709" i="1"/>
  <c r="AX661" i="1"/>
  <c r="AX597" i="1"/>
  <c r="AX763" i="1"/>
  <c r="AX683" i="1"/>
  <c r="AX603" i="1"/>
  <c r="AX813" i="1"/>
  <c r="AX723" i="1"/>
  <c r="AX817" i="1"/>
  <c r="AX705" i="1"/>
  <c r="AX641" i="1"/>
  <c r="AX577" i="1"/>
  <c r="AX807" i="1"/>
  <c r="AX743" i="1"/>
  <c r="AX695" i="1"/>
  <c r="AX583" i="1"/>
  <c r="AX573" i="1"/>
  <c r="AX563" i="1"/>
  <c r="AP798" i="1"/>
  <c r="AP779" i="1"/>
  <c r="AP544" i="1"/>
  <c r="AP823" i="1"/>
  <c r="AP824" i="1"/>
  <c r="AP539" i="1"/>
  <c r="AP664" i="1"/>
  <c r="AP655" i="1"/>
  <c r="AP656" i="1"/>
  <c r="AP576" i="1"/>
  <c r="AP659" i="1"/>
  <c r="AP660" i="1"/>
  <c r="AP767" i="1"/>
  <c r="AP768" i="1"/>
  <c r="AP756" i="1"/>
  <c r="AP817" i="1"/>
  <c r="AP818" i="1"/>
  <c r="AP734" i="1"/>
  <c r="AP641" i="1"/>
  <c r="AP766" i="1"/>
  <c r="AP723" i="1"/>
  <c r="AP724" i="1"/>
  <c r="AP696" i="1"/>
  <c r="AP695" i="1"/>
  <c r="AP627" i="1"/>
  <c r="AP628" i="1"/>
  <c r="AP677" i="1"/>
  <c r="BB725" i="1"/>
  <c r="BB787" i="1"/>
  <c r="BB671" i="1"/>
  <c r="BB674" i="1"/>
  <c r="BB670" i="1"/>
  <c r="AP760" i="1"/>
  <c r="AP596" i="1"/>
  <c r="AP583" i="1"/>
  <c r="AP699" i="1"/>
  <c r="AP705" i="1"/>
  <c r="AP709" i="1"/>
  <c r="AP710" i="1"/>
  <c r="AP683" i="1"/>
  <c r="AP803" i="1"/>
  <c r="AP563" i="1"/>
  <c r="AP564" i="1"/>
  <c r="BB756" i="1"/>
  <c r="BB630" i="1"/>
  <c r="BB741" i="1"/>
  <c r="BB641" i="1"/>
  <c r="AP599" i="1"/>
  <c r="AP600" i="1"/>
  <c r="AP774" i="1"/>
  <c r="BB728" i="1"/>
  <c r="BB822" i="1"/>
  <c r="BB810" i="1"/>
  <c r="BB762" i="1"/>
  <c r="BB714" i="1"/>
  <c r="BB738" i="1"/>
  <c r="AP613" i="1"/>
  <c r="AP763" i="1"/>
  <c r="AP729" i="1"/>
  <c r="AP764" i="1"/>
  <c r="AP700" i="1"/>
  <c r="AP575" i="1"/>
  <c r="AP584" i="1"/>
  <c r="AP773" i="1"/>
  <c r="AP644" i="1"/>
  <c r="AP730" i="1"/>
  <c r="AP759" i="1"/>
  <c r="BB730" i="1"/>
  <c r="BB618" i="1"/>
  <c r="BB771" i="1"/>
  <c r="BB703" i="1"/>
  <c r="BB791" i="1"/>
  <c r="BB797" i="1"/>
  <c r="BB694" i="1"/>
  <c r="BB805" i="1"/>
  <c r="BB685" i="1"/>
  <c r="AP531" i="1"/>
  <c r="BB759" i="1"/>
  <c r="BB627" i="1"/>
  <c r="BB638" i="1"/>
  <c r="BB793" i="1"/>
  <c r="BB576" i="1"/>
  <c r="BB665" i="1"/>
  <c r="BB779" i="1"/>
  <c r="BB614" i="1"/>
  <c r="BB735" i="1"/>
  <c r="BB687" i="1"/>
  <c r="BB655" i="1"/>
  <c r="BB623" i="1"/>
  <c r="BB591" i="1"/>
  <c r="BB543" i="1"/>
  <c r="BB654" i="1"/>
  <c r="BB721" i="1"/>
  <c r="BB625" i="1"/>
  <c r="BB652" i="1"/>
  <c r="BB620" i="1"/>
  <c r="BB588" i="1"/>
  <c r="BB743" i="1"/>
  <c r="BB692" i="1"/>
  <c r="BB799" i="1"/>
  <c r="BB699" i="1"/>
  <c r="BB650" i="1"/>
  <c r="BB781" i="1"/>
  <c r="BB669" i="1"/>
  <c r="BB632" i="1"/>
  <c r="BB697" i="1"/>
  <c r="BB676" i="1"/>
  <c r="AP689" i="1"/>
  <c r="AP561" i="1"/>
  <c r="AP797" i="1"/>
  <c r="AP706" i="1"/>
  <c r="AP642" i="1"/>
  <c r="AP578" i="1"/>
  <c r="AP597" i="1"/>
  <c r="AP781" i="1"/>
  <c r="AP589" i="1"/>
  <c r="AP609" i="1"/>
  <c r="AP751" i="1"/>
  <c r="AP545" i="1"/>
  <c r="AP822" i="1"/>
  <c r="AP653" i="1"/>
  <c r="AP820" i="1"/>
  <c r="AP814" i="1"/>
  <c r="AP816" i="1"/>
  <c r="AP812" i="1"/>
  <c r="AE611" i="1" l="1"/>
  <c r="AE627" i="1"/>
  <c r="AE675" i="1"/>
  <c r="AE723" i="1"/>
  <c r="AE600" i="1"/>
  <c r="AE648" i="1"/>
  <c r="AE696" i="1"/>
  <c r="AE752" i="1"/>
  <c r="AE577" i="1"/>
  <c r="AE641" i="1"/>
  <c r="AE801" i="1"/>
  <c r="AE677" i="1"/>
  <c r="AE582" i="1"/>
  <c r="AE630" i="1"/>
  <c r="AE678" i="1"/>
  <c r="AE726" i="1"/>
  <c r="AE811" i="1"/>
  <c r="AE737" i="1"/>
  <c r="AE806" i="1"/>
  <c r="AE766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83" i="1"/>
  <c r="AE599" i="1"/>
  <c r="AK600" i="1" s="1"/>
  <c r="AE564" i="1"/>
  <c r="AE615" i="1"/>
  <c r="AE631" i="1"/>
  <c r="AE647" i="1"/>
  <c r="AK648" i="1" s="1"/>
  <c r="AE663" i="1"/>
  <c r="AE679" i="1"/>
  <c r="AE695" i="1"/>
  <c r="AK696" i="1" s="1"/>
  <c r="AE711" i="1"/>
  <c r="AE735" i="1"/>
  <c r="AE783" i="1"/>
  <c r="AE572" i="1"/>
  <c r="AE588" i="1"/>
  <c r="AE604" i="1"/>
  <c r="AE620" i="1"/>
  <c r="AE636" i="1"/>
  <c r="AE652" i="1"/>
  <c r="AE668" i="1"/>
  <c r="AE684" i="1"/>
  <c r="AE700" i="1"/>
  <c r="AE716" i="1"/>
  <c r="AE732" i="1"/>
  <c r="AE756" i="1"/>
  <c r="AE780" i="1"/>
  <c r="AE804" i="1"/>
  <c r="AE585" i="1"/>
  <c r="AE605" i="1"/>
  <c r="AE625" i="1"/>
  <c r="AE649" i="1"/>
  <c r="AE669" i="1"/>
  <c r="AE689" i="1"/>
  <c r="AE713" i="1"/>
  <c r="AE753" i="1"/>
  <c r="AE813" i="1"/>
  <c r="AE693" i="1"/>
  <c r="AE586" i="1"/>
  <c r="AE602" i="1"/>
  <c r="AE618" i="1"/>
  <c r="AE634" i="1"/>
  <c r="AE650" i="1"/>
  <c r="AE666" i="1"/>
  <c r="AE682" i="1"/>
  <c r="AE698" i="1"/>
  <c r="AE714" i="1"/>
  <c r="AE746" i="1"/>
  <c r="AE822" i="1"/>
  <c r="AE739" i="1"/>
  <c r="AE769" i="1"/>
  <c r="AE793" i="1"/>
  <c r="AE817" i="1"/>
  <c r="AK818" i="1" s="1"/>
  <c r="AE565" i="1"/>
  <c r="AE782" i="1"/>
  <c r="AK783" i="1" s="1"/>
  <c r="AE755" i="1"/>
  <c r="AK756" i="1" s="1"/>
  <c r="AE731" i="1"/>
  <c r="AK732" i="1" s="1"/>
  <c r="AE779" i="1"/>
  <c r="AK780" i="1" s="1"/>
  <c r="AE803" i="1"/>
  <c r="AK804" i="1" s="1"/>
  <c r="AE581" i="1"/>
  <c r="AK582" i="1" s="1"/>
  <c r="AE750" i="1"/>
  <c r="AE798" i="1"/>
  <c r="AE736" i="1"/>
  <c r="AK737" i="1" s="1"/>
  <c r="AE772" i="1"/>
  <c r="AE796" i="1"/>
  <c r="AE820" i="1"/>
  <c r="AE643" i="1"/>
  <c r="AE691" i="1"/>
  <c r="AE771" i="1"/>
  <c r="AK772" i="1" s="1"/>
  <c r="AE567" i="1"/>
  <c r="AE616" i="1"/>
  <c r="AE680" i="1"/>
  <c r="AE728" i="1"/>
  <c r="AE800" i="1"/>
  <c r="AK801" i="1" s="1"/>
  <c r="AE601" i="1"/>
  <c r="AK602" i="1" s="1"/>
  <c r="AE665" i="1"/>
  <c r="AK666" i="1" s="1"/>
  <c r="AE705" i="1"/>
  <c r="AE614" i="1"/>
  <c r="AK615" i="1" s="1"/>
  <c r="AE662" i="1"/>
  <c r="AK663" i="1" s="1"/>
  <c r="AE694" i="1"/>
  <c r="AK695" i="1" s="1"/>
  <c r="AE807" i="1"/>
  <c r="AE763" i="1"/>
  <c r="AE823" i="1"/>
  <c r="AE797" i="1"/>
  <c r="AK798" i="1" s="1"/>
  <c r="AE709" i="1"/>
  <c r="AE742" i="1"/>
  <c r="AE790" i="1"/>
  <c r="AE570" i="1"/>
  <c r="AE587" i="1"/>
  <c r="AK588" i="1" s="1"/>
  <c r="AE568" i="1"/>
  <c r="AE603" i="1"/>
  <c r="AK604" i="1" s="1"/>
  <c r="AE619" i="1"/>
  <c r="AK620" i="1" s="1"/>
  <c r="AE635" i="1"/>
  <c r="AK636" i="1" s="1"/>
  <c r="AE651" i="1"/>
  <c r="AK652" i="1" s="1"/>
  <c r="AE667" i="1"/>
  <c r="AK668" i="1" s="1"/>
  <c r="AE683" i="1"/>
  <c r="AK684" i="1" s="1"/>
  <c r="AE699" i="1"/>
  <c r="AK700" i="1" s="1"/>
  <c r="AE715" i="1"/>
  <c r="AK716" i="1" s="1"/>
  <c r="AE747" i="1"/>
  <c r="AE795" i="1"/>
  <c r="AK796" i="1" s="1"/>
  <c r="AE569" i="1"/>
  <c r="AK570" i="1" s="1"/>
  <c r="AE576" i="1"/>
  <c r="AK577" i="1" s="1"/>
  <c r="AE592" i="1"/>
  <c r="AE608" i="1"/>
  <c r="AE624" i="1"/>
  <c r="AK625" i="1" s="1"/>
  <c r="AE640" i="1"/>
  <c r="AK641" i="1" s="1"/>
  <c r="AE656" i="1"/>
  <c r="AE672" i="1"/>
  <c r="AE688" i="1"/>
  <c r="AK689" i="1" s="1"/>
  <c r="AE704" i="1"/>
  <c r="AK705" i="1" s="1"/>
  <c r="AE720" i="1"/>
  <c r="AE740" i="1"/>
  <c r="AE764" i="1"/>
  <c r="AE788" i="1"/>
  <c r="AE812" i="1"/>
  <c r="AK813" i="1" s="1"/>
  <c r="AE563" i="1"/>
  <c r="AK564" i="1" s="1"/>
  <c r="AE589" i="1"/>
  <c r="AE609" i="1"/>
  <c r="AE633" i="1"/>
  <c r="AK634" i="1" s="1"/>
  <c r="AE653" i="1"/>
  <c r="AE673" i="1"/>
  <c r="AE697" i="1"/>
  <c r="AK698" i="1" s="1"/>
  <c r="AE717" i="1"/>
  <c r="AE765" i="1"/>
  <c r="AK766" i="1" s="1"/>
  <c r="AE566" i="1"/>
  <c r="AK567" i="1" s="1"/>
  <c r="AE629" i="1"/>
  <c r="AK630" i="1" s="1"/>
  <c r="AE725" i="1"/>
  <c r="AK726" i="1" s="1"/>
  <c r="AE574" i="1"/>
  <c r="AE590" i="1"/>
  <c r="AE606" i="1"/>
  <c r="AE622" i="1"/>
  <c r="AE638" i="1"/>
  <c r="AE654" i="1"/>
  <c r="AE670" i="1"/>
  <c r="AE686" i="1"/>
  <c r="AE702" i="1"/>
  <c r="AE718" i="1"/>
  <c r="AE774" i="1"/>
  <c r="AE757" i="1"/>
  <c r="AE733" i="1"/>
  <c r="AE775" i="1"/>
  <c r="AE799" i="1"/>
  <c r="AK800" i="1" s="1"/>
  <c r="AE734" i="1"/>
  <c r="AK735" i="1" s="1"/>
  <c r="AE789" i="1"/>
  <c r="AK790" i="1" s="1"/>
  <c r="AE749" i="1"/>
  <c r="AK750" i="1" s="1"/>
  <c r="AE761" i="1"/>
  <c r="AE785" i="1"/>
  <c r="AE809" i="1"/>
  <c r="AE613" i="1"/>
  <c r="AK614" i="1" s="1"/>
  <c r="AE770" i="1"/>
  <c r="AK771" i="1" s="1"/>
  <c r="AE754" i="1"/>
  <c r="AK755" i="1" s="1"/>
  <c r="AE730" i="1"/>
  <c r="AK731" i="1" s="1"/>
  <c r="AE778" i="1"/>
  <c r="AK779" i="1" s="1"/>
  <c r="AE802" i="1"/>
  <c r="AK803" i="1" s="1"/>
  <c r="AE595" i="1"/>
  <c r="AE659" i="1"/>
  <c r="AE707" i="1"/>
  <c r="AE584" i="1"/>
  <c r="AK585" i="1" s="1"/>
  <c r="AE632" i="1"/>
  <c r="AK633" i="1" s="1"/>
  <c r="AE664" i="1"/>
  <c r="AK665" i="1" s="1"/>
  <c r="AE712" i="1"/>
  <c r="AK713" i="1" s="1"/>
  <c r="AE776" i="1"/>
  <c r="AE824" i="1"/>
  <c r="AE621" i="1"/>
  <c r="AK622" i="1" s="1"/>
  <c r="AE685" i="1"/>
  <c r="AK686" i="1" s="1"/>
  <c r="AE729" i="1"/>
  <c r="AK730" i="1" s="1"/>
  <c r="AE786" i="1"/>
  <c r="AE598" i="1"/>
  <c r="AK599" i="1" s="1"/>
  <c r="AE646" i="1"/>
  <c r="AK647" i="1" s="1"/>
  <c r="AE710" i="1"/>
  <c r="AK711" i="1" s="1"/>
  <c r="AE745" i="1"/>
  <c r="AK746" i="1" s="1"/>
  <c r="AE787" i="1"/>
  <c r="AK788" i="1" s="1"/>
  <c r="AE762" i="1"/>
  <c r="AK763" i="1" s="1"/>
  <c r="AE773" i="1"/>
  <c r="AK774" i="1" s="1"/>
  <c r="AE821" i="1"/>
  <c r="AK822" i="1" s="1"/>
  <c r="AE814" i="1"/>
  <c r="AE575" i="1"/>
  <c r="AK576" i="1" s="1"/>
  <c r="AE591" i="1"/>
  <c r="AK592" i="1" s="1"/>
  <c r="AE571" i="1"/>
  <c r="AK572" i="1" s="1"/>
  <c r="AE607" i="1"/>
  <c r="AK608" i="1" s="1"/>
  <c r="AE623" i="1"/>
  <c r="AK624" i="1" s="1"/>
  <c r="AE639" i="1"/>
  <c r="AK640" i="1" s="1"/>
  <c r="AE655" i="1"/>
  <c r="AK656" i="1" s="1"/>
  <c r="AE671" i="1"/>
  <c r="AK672" i="1" s="1"/>
  <c r="AE687" i="1"/>
  <c r="AK688" i="1" s="1"/>
  <c r="AE703" i="1"/>
  <c r="AK704" i="1" s="1"/>
  <c r="AE719" i="1"/>
  <c r="AK720" i="1" s="1"/>
  <c r="AE759" i="1"/>
  <c r="AE819" i="1"/>
  <c r="AK820" i="1" s="1"/>
  <c r="AE580" i="1"/>
  <c r="AK581" i="1" s="1"/>
  <c r="AE596" i="1"/>
  <c r="AE612" i="1"/>
  <c r="AK613" i="1" s="1"/>
  <c r="AE628" i="1"/>
  <c r="AK629" i="1" s="1"/>
  <c r="AE644" i="1"/>
  <c r="AE660" i="1"/>
  <c r="AE676" i="1"/>
  <c r="AK677" i="1" s="1"/>
  <c r="AE692" i="1"/>
  <c r="AK693" i="1" s="1"/>
  <c r="AE708" i="1"/>
  <c r="AK709" i="1" s="1"/>
  <c r="AE724" i="1"/>
  <c r="AK725" i="1" s="1"/>
  <c r="AE744" i="1"/>
  <c r="AK745" i="1" s="1"/>
  <c r="AE768" i="1"/>
  <c r="AK769" i="1" s="1"/>
  <c r="AE792" i="1"/>
  <c r="AK793" i="1" s="1"/>
  <c r="AE816" i="1"/>
  <c r="AK817" i="1" s="1"/>
  <c r="AE573" i="1"/>
  <c r="AK574" i="1" s="1"/>
  <c r="AE593" i="1"/>
  <c r="AE617" i="1"/>
  <c r="AK618" i="1" s="1"/>
  <c r="AE637" i="1"/>
  <c r="AK638" i="1" s="1"/>
  <c r="AE657" i="1"/>
  <c r="AE681" i="1"/>
  <c r="AK682" i="1" s="1"/>
  <c r="AE701" i="1"/>
  <c r="AK702" i="1" s="1"/>
  <c r="AE721" i="1"/>
  <c r="AE777" i="1"/>
  <c r="AK778" i="1" s="1"/>
  <c r="AE661" i="1"/>
  <c r="AK662" i="1" s="1"/>
  <c r="AE738" i="1"/>
  <c r="AK739" i="1" s="1"/>
  <c r="AE578" i="1"/>
  <c r="AK579" i="1" s="1"/>
  <c r="AE594" i="1"/>
  <c r="AK595" i="1" s="1"/>
  <c r="AE610" i="1"/>
  <c r="AK611" i="1" s="1"/>
  <c r="AE626" i="1"/>
  <c r="AK627" i="1" s="1"/>
  <c r="AE642" i="1"/>
  <c r="AK643" i="1" s="1"/>
  <c r="AE658" i="1"/>
  <c r="AK659" i="1" s="1"/>
  <c r="AE674" i="1"/>
  <c r="AK675" i="1" s="1"/>
  <c r="AE690" i="1"/>
  <c r="AK691" i="1" s="1"/>
  <c r="AE706" i="1"/>
  <c r="AK707" i="1" s="1"/>
  <c r="AE722" i="1"/>
  <c r="AK723" i="1" s="1"/>
  <c r="AE794" i="1"/>
  <c r="AK795" i="1" s="1"/>
  <c r="AE751" i="1"/>
  <c r="AK752" i="1" s="1"/>
  <c r="AE727" i="1"/>
  <c r="AK728" i="1" s="1"/>
  <c r="AE781" i="1"/>
  <c r="AK782" i="1" s="1"/>
  <c r="AE805" i="1"/>
  <c r="AK806" i="1" s="1"/>
  <c r="AE741" i="1"/>
  <c r="AK742" i="1" s="1"/>
  <c r="AE810" i="1"/>
  <c r="AK811" i="1" s="1"/>
  <c r="AE743" i="1"/>
  <c r="AK744" i="1" s="1"/>
  <c r="AE767" i="1"/>
  <c r="AK768" i="1" s="1"/>
  <c r="AE791" i="1"/>
  <c r="AK792" i="1" s="1"/>
  <c r="AE815" i="1"/>
  <c r="AK816" i="1" s="1"/>
  <c r="AE758" i="1"/>
  <c r="AK759" i="1" s="1"/>
  <c r="AE645" i="1"/>
  <c r="AK646" i="1" s="1"/>
  <c r="AE597" i="1"/>
  <c r="AK598" i="1" s="1"/>
  <c r="AE748" i="1"/>
  <c r="AK749" i="1" s="1"/>
  <c r="AE760" i="1"/>
  <c r="AK761" i="1" s="1"/>
  <c r="AE784" i="1"/>
  <c r="AK785" i="1" s="1"/>
  <c r="AE808" i="1"/>
  <c r="AK809" i="1" s="1"/>
  <c r="AP21" i="6"/>
  <c r="C290" i="6"/>
  <c r="F290" i="6"/>
  <c r="C51" i="6"/>
  <c r="F51" i="6"/>
  <c r="C28" i="6"/>
  <c r="F28" i="6"/>
  <c r="C99" i="6"/>
  <c r="F99" i="6"/>
  <c r="C147" i="6"/>
  <c r="F147" i="6"/>
  <c r="C195" i="6"/>
  <c r="F195" i="6"/>
  <c r="C72" i="6"/>
  <c r="F72" i="6"/>
  <c r="C120" i="6"/>
  <c r="F120" i="6"/>
  <c r="C168" i="6"/>
  <c r="F168" i="6"/>
  <c r="C224" i="6"/>
  <c r="F224" i="6"/>
  <c r="C49" i="6"/>
  <c r="F49" i="6"/>
  <c r="C113" i="6"/>
  <c r="F113" i="6"/>
  <c r="C273" i="6"/>
  <c r="F273" i="6"/>
  <c r="C149" i="6"/>
  <c r="F149" i="6"/>
  <c r="C54" i="6"/>
  <c r="F54" i="6"/>
  <c r="C102" i="6"/>
  <c r="F102" i="6"/>
  <c r="C150" i="6"/>
  <c r="F150" i="6"/>
  <c r="C198" i="6"/>
  <c r="F198" i="6"/>
  <c r="C283" i="6"/>
  <c r="F283" i="6"/>
  <c r="C209" i="6"/>
  <c r="F209" i="6"/>
  <c r="C278" i="6"/>
  <c r="F278" i="6"/>
  <c r="C238" i="6"/>
  <c r="F238" i="6"/>
  <c r="C34" i="6"/>
  <c r="F34" i="6"/>
  <c r="AF562" i="1"/>
  <c r="C55" i="6"/>
  <c r="F55" i="6"/>
  <c r="C71" i="6"/>
  <c r="F71" i="6"/>
  <c r="C15" i="6"/>
  <c r="F15" i="6"/>
  <c r="C36" i="6"/>
  <c r="F36" i="6"/>
  <c r="C33" i="6"/>
  <c r="F33" i="6"/>
  <c r="AF561" i="1"/>
  <c r="C87" i="6"/>
  <c r="F87" i="6"/>
  <c r="C103" i="6"/>
  <c r="F103" i="6"/>
  <c r="C119" i="6"/>
  <c r="F119" i="6"/>
  <c r="C135" i="6"/>
  <c r="F135" i="6"/>
  <c r="C151" i="6"/>
  <c r="F151" i="6"/>
  <c r="C167" i="6"/>
  <c r="F167" i="6"/>
  <c r="C183" i="6"/>
  <c r="F183" i="6"/>
  <c r="C207" i="6"/>
  <c r="F207" i="6"/>
  <c r="C255" i="6"/>
  <c r="F255" i="6"/>
  <c r="C16" i="6"/>
  <c r="F16" i="6"/>
  <c r="AF544" i="1"/>
  <c r="C44" i="6"/>
  <c r="F44" i="6"/>
  <c r="C60" i="6"/>
  <c r="F60" i="6"/>
  <c r="C76" i="6"/>
  <c r="F76" i="6"/>
  <c r="C92" i="6"/>
  <c r="F92" i="6"/>
  <c r="C108" i="6"/>
  <c r="F108" i="6"/>
  <c r="C124" i="6"/>
  <c r="F124" i="6"/>
  <c r="C140" i="6"/>
  <c r="F140" i="6"/>
  <c r="C156" i="6"/>
  <c r="F156" i="6"/>
  <c r="C172" i="6"/>
  <c r="F172" i="6"/>
  <c r="C188" i="6"/>
  <c r="F188" i="6"/>
  <c r="C204" i="6"/>
  <c r="F204" i="6"/>
  <c r="C228" i="6"/>
  <c r="F228" i="6"/>
  <c r="C252" i="6"/>
  <c r="F252" i="6"/>
  <c r="C276" i="6"/>
  <c r="F276" i="6"/>
  <c r="C25" i="6"/>
  <c r="F25" i="6"/>
  <c r="AF553" i="1"/>
  <c r="C57" i="6"/>
  <c r="F57" i="6"/>
  <c r="C77" i="6"/>
  <c r="F77" i="6"/>
  <c r="C97" i="6"/>
  <c r="F97" i="6"/>
  <c r="C121" i="6"/>
  <c r="F121" i="6"/>
  <c r="C141" i="6"/>
  <c r="F141" i="6"/>
  <c r="C161" i="6"/>
  <c r="F161" i="6"/>
  <c r="C185" i="6"/>
  <c r="F185" i="6"/>
  <c r="C225" i="6"/>
  <c r="F225" i="6"/>
  <c r="C297" i="6"/>
  <c r="C285" i="6"/>
  <c r="F285" i="6"/>
  <c r="C20" i="6"/>
  <c r="F20" i="6"/>
  <c r="AF548" i="1"/>
  <c r="BB549" i="1" s="1"/>
  <c r="C165" i="6"/>
  <c r="F165" i="6"/>
  <c r="C31" i="6"/>
  <c r="F31" i="6"/>
  <c r="AF559" i="1"/>
  <c r="C58" i="6"/>
  <c r="F58" i="6"/>
  <c r="C74" i="6"/>
  <c r="F74" i="6"/>
  <c r="C90" i="6"/>
  <c r="F90" i="6"/>
  <c r="C106" i="6"/>
  <c r="F106" i="6"/>
  <c r="C122" i="6"/>
  <c r="F122" i="6"/>
  <c r="C138" i="6"/>
  <c r="F138" i="6"/>
  <c r="C154" i="6"/>
  <c r="F154" i="6"/>
  <c r="C170" i="6"/>
  <c r="F170" i="6"/>
  <c r="C186" i="6"/>
  <c r="F186" i="6"/>
  <c r="C218" i="6"/>
  <c r="F218" i="6"/>
  <c r="C294" i="6"/>
  <c r="F294" i="6"/>
  <c r="C211" i="6"/>
  <c r="F211" i="6"/>
  <c r="C241" i="6"/>
  <c r="F241" i="6"/>
  <c r="C265" i="6"/>
  <c r="F265" i="6"/>
  <c r="C289" i="6"/>
  <c r="F289" i="6"/>
  <c r="C37" i="6"/>
  <c r="F37" i="6"/>
  <c r="C254" i="6"/>
  <c r="F254" i="6"/>
  <c r="C227" i="6"/>
  <c r="F227" i="6"/>
  <c r="C203" i="6"/>
  <c r="F203" i="6"/>
  <c r="C251" i="6"/>
  <c r="F251" i="6"/>
  <c r="C275" i="6"/>
  <c r="F275" i="6"/>
  <c r="C53" i="6"/>
  <c r="F53" i="6"/>
  <c r="C222" i="6"/>
  <c r="F222" i="6"/>
  <c r="C270" i="6"/>
  <c r="F270" i="6"/>
  <c r="C208" i="6"/>
  <c r="F208" i="6"/>
  <c r="C244" i="6"/>
  <c r="F244" i="6"/>
  <c r="C268" i="6"/>
  <c r="F268" i="6"/>
  <c r="C292" i="6"/>
  <c r="F292" i="6"/>
  <c r="C30" i="6"/>
  <c r="F30" i="6"/>
  <c r="AF558" i="1"/>
  <c r="C115" i="6"/>
  <c r="F115" i="6"/>
  <c r="C163" i="6"/>
  <c r="F163" i="6"/>
  <c r="C243" i="6"/>
  <c r="F243" i="6"/>
  <c r="C39" i="6"/>
  <c r="F39" i="6"/>
  <c r="C88" i="6"/>
  <c r="F88" i="6"/>
  <c r="C152" i="6"/>
  <c r="F152" i="6"/>
  <c r="C200" i="6"/>
  <c r="F200" i="6"/>
  <c r="C272" i="6"/>
  <c r="F272" i="6"/>
  <c r="C17" i="6"/>
  <c r="F17" i="6"/>
  <c r="AF545" i="1"/>
  <c r="C73" i="6"/>
  <c r="F73" i="6"/>
  <c r="C137" i="6"/>
  <c r="F137" i="6"/>
  <c r="C177" i="6"/>
  <c r="F177" i="6"/>
  <c r="C26" i="6"/>
  <c r="F26" i="6"/>
  <c r="AF554" i="1"/>
  <c r="C27" i="6"/>
  <c r="F27" i="6"/>
  <c r="AF555" i="1"/>
  <c r="C86" i="6"/>
  <c r="F86" i="6"/>
  <c r="C134" i="6"/>
  <c r="F134" i="6"/>
  <c r="C166" i="6"/>
  <c r="F166" i="6"/>
  <c r="C279" i="6"/>
  <c r="F279" i="6"/>
  <c r="C235" i="6"/>
  <c r="F235" i="6"/>
  <c r="C18" i="6"/>
  <c r="F18" i="6"/>
  <c r="AF546" i="1"/>
  <c r="C295" i="6"/>
  <c r="F295" i="6"/>
  <c r="C269" i="6"/>
  <c r="F269" i="6"/>
  <c r="C181" i="6"/>
  <c r="F181" i="6"/>
  <c r="C214" i="6"/>
  <c r="F214" i="6"/>
  <c r="C262" i="6"/>
  <c r="F262" i="6"/>
  <c r="C42" i="6"/>
  <c r="F42" i="6"/>
  <c r="C59" i="6"/>
  <c r="F59" i="6"/>
  <c r="C19" i="6"/>
  <c r="F19" i="6"/>
  <c r="AF547" i="1"/>
  <c r="C40" i="6"/>
  <c r="F40" i="6"/>
  <c r="C75" i="6"/>
  <c r="F75" i="6"/>
  <c r="C91" i="6"/>
  <c r="F91" i="6"/>
  <c r="C107" i="6"/>
  <c r="F107" i="6"/>
  <c r="C123" i="6"/>
  <c r="F123" i="6"/>
  <c r="C139" i="6"/>
  <c r="F139" i="6"/>
  <c r="C155" i="6"/>
  <c r="F155" i="6"/>
  <c r="C171" i="6"/>
  <c r="F171" i="6"/>
  <c r="C187" i="6"/>
  <c r="F187" i="6"/>
  <c r="C219" i="6"/>
  <c r="F219" i="6"/>
  <c r="C267" i="6"/>
  <c r="F267" i="6"/>
  <c r="C41" i="6"/>
  <c r="F41" i="6"/>
  <c r="C24" i="6"/>
  <c r="F24" i="6"/>
  <c r="AF552" i="1"/>
  <c r="C48" i="6"/>
  <c r="F48" i="6"/>
  <c r="C64" i="6"/>
  <c r="F64" i="6"/>
  <c r="C80" i="6"/>
  <c r="F80" i="6"/>
  <c r="C96" i="6"/>
  <c r="F96" i="6"/>
  <c r="C112" i="6"/>
  <c r="F112" i="6"/>
  <c r="C128" i="6"/>
  <c r="F128" i="6"/>
  <c r="C144" i="6"/>
  <c r="F144" i="6"/>
  <c r="C160" i="6"/>
  <c r="F160" i="6"/>
  <c r="C176" i="6"/>
  <c r="F176" i="6"/>
  <c r="C192" i="6"/>
  <c r="F192" i="6"/>
  <c r="C212" i="6"/>
  <c r="F212" i="6"/>
  <c r="C236" i="6"/>
  <c r="F236" i="6"/>
  <c r="C260" i="6"/>
  <c r="F260" i="6"/>
  <c r="C284" i="6"/>
  <c r="F284" i="6"/>
  <c r="C35" i="6"/>
  <c r="F35" i="6"/>
  <c r="AF563" i="1"/>
  <c r="C61" i="6"/>
  <c r="F61" i="6"/>
  <c r="C81" i="6"/>
  <c r="F81" i="6"/>
  <c r="C105" i="6"/>
  <c r="F105" i="6"/>
  <c r="C125" i="6"/>
  <c r="F125" i="6"/>
  <c r="C145" i="6"/>
  <c r="F145" i="6"/>
  <c r="C169" i="6"/>
  <c r="F169" i="6"/>
  <c r="C189" i="6"/>
  <c r="F189" i="6"/>
  <c r="C237" i="6"/>
  <c r="F237" i="6"/>
  <c r="C38" i="6"/>
  <c r="F38" i="6"/>
  <c r="AF566" i="1"/>
  <c r="C14" i="6"/>
  <c r="F14" i="6"/>
  <c r="C101" i="6"/>
  <c r="F101" i="6"/>
  <c r="C197" i="6"/>
  <c r="F197" i="6"/>
  <c r="C46" i="6"/>
  <c r="F46" i="6"/>
  <c r="C62" i="6"/>
  <c r="F62" i="6"/>
  <c r="C78" i="6"/>
  <c r="F78" i="6"/>
  <c r="C94" i="6"/>
  <c r="F94" i="6"/>
  <c r="C110" i="6"/>
  <c r="F110" i="6"/>
  <c r="C126" i="6"/>
  <c r="F126" i="6"/>
  <c r="C142" i="6"/>
  <c r="F142" i="6"/>
  <c r="C158" i="6"/>
  <c r="F158" i="6"/>
  <c r="C174" i="6"/>
  <c r="F174" i="6"/>
  <c r="C190" i="6"/>
  <c r="F190" i="6"/>
  <c r="C246" i="6"/>
  <c r="F246" i="6"/>
  <c r="C229" i="6"/>
  <c r="F229" i="6"/>
  <c r="C205" i="6"/>
  <c r="F205" i="6"/>
  <c r="C247" i="6"/>
  <c r="F247" i="6"/>
  <c r="C271" i="6"/>
  <c r="F271" i="6"/>
  <c r="C206" i="6"/>
  <c r="F206" i="6"/>
  <c r="C261" i="6"/>
  <c r="F261" i="6"/>
  <c r="C221" i="6"/>
  <c r="F221" i="6"/>
  <c r="C233" i="6"/>
  <c r="F233" i="6"/>
  <c r="C257" i="6"/>
  <c r="F257" i="6"/>
  <c r="C281" i="6"/>
  <c r="F281" i="6"/>
  <c r="C85" i="6"/>
  <c r="F85" i="6"/>
  <c r="C242" i="6"/>
  <c r="F242" i="6"/>
  <c r="C226" i="6"/>
  <c r="F226" i="6"/>
  <c r="C202" i="6"/>
  <c r="F202" i="6"/>
  <c r="C250" i="6"/>
  <c r="F250" i="6"/>
  <c r="C274" i="6"/>
  <c r="F274" i="6"/>
  <c r="C67" i="6"/>
  <c r="F67" i="6"/>
  <c r="C83" i="6"/>
  <c r="F83" i="6"/>
  <c r="C131" i="6"/>
  <c r="F131" i="6"/>
  <c r="C179" i="6"/>
  <c r="F179" i="6"/>
  <c r="C56" i="6"/>
  <c r="F56" i="6"/>
  <c r="C104" i="6"/>
  <c r="F104" i="6"/>
  <c r="C136" i="6"/>
  <c r="F136" i="6"/>
  <c r="C184" i="6"/>
  <c r="F184" i="6"/>
  <c r="C248" i="6"/>
  <c r="F248" i="6"/>
  <c r="C296" i="6"/>
  <c r="F296" i="6"/>
  <c r="C93" i="6"/>
  <c r="F93" i="6"/>
  <c r="C157" i="6"/>
  <c r="F157" i="6"/>
  <c r="C201" i="6"/>
  <c r="F201" i="6"/>
  <c r="C258" i="6"/>
  <c r="F258" i="6"/>
  <c r="C70" i="6"/>
  <c r="F70" i="6"/>
  <c r="C118" i="6"/>
  <c r="F118" i="6"/>
  <c r="C182" i="6"/>
  <c r="F182" i="6"/>
  <c r="C217" i="6"/>
  <c r="F217" i="6"/>
  <c r="C259" i="6"/>
  <c r="F259" i="6"/>
  <c r="C234" i="6"/>
  <c r="F234" i="6"/>
  <c r="C245" i="6"/>
  <c r="F245" i="6"/>
  <c r="C293" i="6"/>
  <c r="F293" i="6"/>
  <c r="C286" i="6"/>
  <c r="C298" i="6"/>
  <c r="F286" i="6"/>
  <c r="C47" i="6"/>
  <c r="F47" i="6"/>
  <c r="C63" i="6"/>
  <c r="F63" i="6"/>
  <c r="C43" i="6"/>
  <c r="F43" i="6"/>
  <c r="AF571" i="1"/>
  <c r="C23" i="6"/>
  <c r="F23" i="6"/>
  <c r="AF551" i="1"/>
  <c r="C79" i="6"/>
  <c r="F79" i="6"/>
  <c r="C111" i="6"/>
  <c r="F111" i="6"/>
  <c r="C127" i="6"/>
  <c r="F127" i="6"/>
  <c r="C143" i="6"/>
  <c r="F143" i="6"/>
  <c r="C159" i="6"/>
  <c r="F159" i="6"/>
  <c r="C175" i="6"/>
  <c r="F175" i="6"/>
  <c r="C191" i="6"/>
  <c r="F191" i="6"/>
  <c r="C231" i="6"/>
  <c r="F231" i="6"/>
  <c r="C291" i="6"/>
  <c r="F291" i="6"/>
  <c r="C29" i="6"/>
  <c r="F29" i="6"/>
  <c r="AF557" i="1"/>
  <c r="C52" i="6"/>
  <c r="F52" i="6"/>
  <c r="C68" i="6"/>
  <c r="F68" i="6"/>
  <c r="C84" i="6"/>
  <c r="F84" i="6"/>
  <c r="C100" i="6"/>
  <c r="F100" i="6"/>
  <c r="C116" i="6"/>
  <c r="F116" i="6"/>
  <c r="C132" i="6"/>
  <c r="F132" i="6"/>
  <c r="C148" i="6"/>
  <c r="F148" i="6"/>
  <c r="C164" i="6"/>
  <c r="F164" i="6"/>
  <c r="C180" i="6"/>
  <c r="F180" i="6"/>
  <c r="C196" i="6"/>
  <c r="F196" i="6"/>
  <c r="C216" i="6"/>
  <c r="F216" i="6"/>
  <c r="C240" i="6"/>
  <c r="F240" i="6"/>
  <c r="C264" i="6"/>
  <c r="F264" i="6"/>
  <c r="C288" i="6"/>
  <c r="F288" i="6"/>
  <c r="C45" i="6"/>
  <c r="F45" i="6"/>
  <c r="AF573" i="1"/>
  <c r="BB573" i="1" s="1"/>
  <c r="C65" i="6"/>
  <c r="F65" i="6"/>
  <c r="C89" i="6"/>
  <c r="F89" i="6"/>
  <c r="C109" i="6"/>
  <c r="F109" i="6"/>
  <c r="C129" i="6"/>
  <c r="F129" i="6"/>
  <c r="C153" i="6"/>
  <c r="F153" i="6"/>
  <c r="C173" i="6"/>
  <c r="F173" i="6"/>
  <c r="C193" i="6"/>
  <c r="F193" i="6"/>
  <c r="C249" i="6"/>
  <c r="F249" i="6"/>
  <c r="C32" i="6"/>
  <c r="F32" i="6"/>
  <c r="AF560" i="1"/>
  <c r="C133" i="6"/>
  <c r="F133" i="6"/>
  <c r="C210" i="6"/>
  <c r="F210" i="6"/>
  <c r="C22" i="6"/>
  <c r="F22" i="6"/>
  <c r="AF550" i="1"/>
  <c r="C50" i="6"/>
  <c r="F50" i="6"/>
  <c r="AF578" i="1"/>
  <c r="BB578" i="1" s="1"/>
  <c r="C66" i="6"/>
  <c r="F66" i="6"/>
  <c r="AF594" i="1"/>
  <c r="C82" i="6"/>
  <c r="F82" i="6"/>
  <c r="C98" i="6"/>
  <c r="F98" i="6"/>
  <c r="C114" i="6"/>
  <c r="F114" i="6"/>
  <c r="C130" i="6"/>
  <c r="F130" i="6"/>
  <c r="C146" i="6"/>
  <c r="F146" i="6"/>
  <c r="C162" i="6"/>
  <c r="F162" i="6"/>
  <c r="C178" i="6"/>
  <c r="F178" i="6"/>
  <c r="C194" i="6"/>
  <c r="F194" i="6"/>
  <c r="C266" i="6"/>
  <c r="F266" i="6"/>
  <c r="C223" i="6"/>
  <c r="F223" i="6"/>
  <c r="C199" i="6"/>
  <c r="F199" i="6"/>
  <c r="C253" i="6"/>
  <c r="F253" i="6"/>
  <c r="C277" i="6"/>
  <c r="F277" i="6"/>
  <c r="C213" i="6"/>
  <c r="F213" i="6"/>
  <c r="C282" i="6"/>
  <c r="F282" i="6"/>
  <c r="C215" i="6"/>
  <c r="F215" i="6"/>
  <c r="C239" i="6"/>
  <c r="F239" i="6"/>
  <c r="C263" i="6"/>
  <c r="F263" i="6"/>
  <c r="C287" i="6"/>
  <c r="F287" i="6"/>
  <c r="C230" i="6"/>
  <c r="F230" i="6"/>
  <c r="C117" i="6"/>
  <c r="F117" i="6"/>
  <c r="C69" i="6"/>
  <c r="F69" i="6"/>
  <c r="AF597" i="1"/>
  <c r="C220" i="6"/>
  <c r="F220" i="6"/>
  <c r="AF748" i="1"/>
  <c r="BB749" i="1" s="1"/>
  <c r="C232" i="6"/>
  <c r="F232" i="6"/>
  <c r="AF760" i="1"/>
  <c r="C256" i="6"/>
  <c r="F256" i="6"/>
  <c r="AF784" i="1"/>
  <c r="C280" i="6"/>
  <c r="F280" i="6"/>
  <c r="F280" i="7" s="1"/>
  <c r="AF808" i="1"/>
  <c r="BB747" i="1"/>
  <c r="BB557" i="1"/>
  <c r="BB566" i="1"/>
  <c r="BB745" i="1"/>
  <c r="BB723" i="1"/>
  <c r="BB667" i="1"/>
  <c r="BB563" i="1"/>
  <c r="BB664" i="1"/>
  <c r="BB637" i="1"/>
  <c r="BB690" i="1"/>
  <c r="BB801" i="1"/>
  <c r="BB547" i="1"/>
  <c r="BB596" i="1"/>
  <c r="BB682" i="1"/>
  <c r="BB767" i="1"/>
  <c r="BB554" i="1"/>
  <c r="BB660" i="1"/>
  <c r="BB606" i="1"/>
  <c r="BB684" i="1"/>
  <c r="BB677" i="1"/>
  <c r="AT741" i="1"/>
  <c r="BB583" i="1"/>
  <c r="BB765" i="1"/>
  <c r="BB616" i="1"/>
  <c r="BB794" i="1"/>
  <c r="BB712" i="1"/>
  <c r="BB816" i="1"/>
  <c r="BB701" i="1"/>
  <c r="BB755" i="1"/>
  <c r="BB585" i="1"/>
  <c r="BB773" i="1"/>
  <c r="BB564" i="1"/>
  <c r="BB719" i="1"/>
  <c r="BB761" i="1"/>
  <c r="AT824" i="1"/>
  <c r="BB750" i="1"/>
  <c r="BB739" i="1"/>
  <c r="BB600" i="1"/>
  <c r="BB645" i="1"/>
  <c r="BB813" i="1"/>
  <c r="BB594" i="1"/>
  <c r="AT781" i="1"/>
  <c r="BB681" i="1"/>
  <c r="BB605" i="1"/>
  <c r="BB707" i="1"/>
  <c r="BB593" i="1"/>
  <c r="BB610" i="1"/>
  <c r="BB783" i="1"/>
  <c r="BB705" i="1"/>
  <c r="BB601" i="1"/>
  <c r="BB679" i="1"/>
  <c r="BB560" i="1"/>
  <c r="BB568" i="1"/>
  <c r="BB657" i="1"/>
  <c r="BB589" i="1"/>
  <c r="BB617" i="1"/>
  <c r="BB558" i="1"/>
  <c r="BB818" i="1"/>
  <c r="BB753" i="1"/>
  <c r="BB807" i="1"/>
  <c r="BB733" i="1"/>
  <c r="BB603" i="1"/>
  <c r="BB569" i="1"/>
  <c r="BB711" i="1"/>
  <c r="BB709" i="1"/>
  <c r="BB724" i="1"/>
  <c r="BB748" i="1"/>
  <c r="BB639" i="1"/>
  <c r="BB715" i="1"/>
  <c r="BB635" i="1"/>
  <c r="BB777" i="1"/>
  <c r="BB815" i="1"/>
  <c r="BB809" i="1"/>
  <c r="BB647" i="1"/>
  <c r="BB769" i="1"/>
  <c r="BB541" i="1"/>
  <c r="BB775" i="1"/>
  <c r="AT820" i="1"/>
  <c r="BB821" i="1"/>
  <c r="BB624" i="1"/>
  <c r="BB613" i="1"/>
  <c r="BB595" i="1"/>
  <c r="BB646" i="1"/>
  <c r="BB758" i="1"/>
  <c r="BB814" i="1"/>
  <c r="BB804" i="1"/>
  <c r="AT823" i="1"/>
  <c r="BB824" i="1"/>
  <c r="BB718" i="1"/>
  <c r="BB702" i="1"/>
  <c r="BB768" i="1"/>
  <c r="BB565" i="1"/>
  <c r="BB586" i="1"/>
  <c r="BB737" i="1"/>
  <c r="BB571" i="1"/>
  <c r="BB763" i="1"/>
  <c r="BB817" i="1"/>
  <c r="BB795" i="1"/>
  <c r="BB774" i="1"/>
  <c r="BB584" i="1"/>
  <c r="BB757" i="1"/>
  <c r="BB751" i="1"/>
  <c r="BB548" i="1"/>
  <c r="BB713" i="1"/>
  <c r="BB597" i="1"/>
  <c r="BB675" i="1"/>
  <c r="BB740" i="1"/>
  <c r="BB720" i="1"/>
  <c r="BB802" i="1"/>
  <c r="BB766" i="1"/>
  <c r="BB742" i="1"/>
  <c r="BB696" i="1"/>
  <c r="BB582" i="1"/>
  <c r="BB602" i="1"/>
  <c r="BB622" i="1"/>
  <c r="BB656" i="1"/>
  <c r="BB561" i="1"/>
  <c r="BB626" i="1"/>
  <c r="BB604" i="1"/>
  <c r="BB634" i="1"/>
  <c r="BB608" i="1"/>
  <c r="BB770" i="1"/>
  <c r="BB772" i="1"/>
  <c r="BB710" i="1"/>
  <c r="BB734" i="1"/>
  <c r="BB819" i="1"/>
  <c r="BB778" i="1"/>
  <c r="BB580" i="1"/>
  <c r="BB680" i="1"/>
  <c r="BB587" i="1"/>
  <c r="BB644" i="1"/>
  <c r="BB636" i="1"/>
  <c r="BB590" i="1"/>
  <c r="BB731" i="1"/>
  <c r="BB640" i="1"/>
  <c r="BB658" i="1"/>
  <c r="BB808" i="1"/>
  <c r="BB752" i="1"/>
  <c r="BB628" i="1"/>
  <c r="BB648" i="1"/>
  <c r="BB559" i="1"/>
  <c r="BB570" i="1"/>
  <c r="BB575" i="1"/>
  <c r="BB811" i="1"/>
  <c r="BB716" i="1"/>
  <c r="BB754" i="1"/>
  <c r="BB776" i="1"/>
  <c r="BB744" i="1"/>
  <c r="BB562" i="1"/>
  <c r="BB556" i="1"/>
  <c r="BB599" i="1"/>
  <c r="BB572" i="1"/>
  <c r="BB688" i="1"/>
  <c r="BB662" i="1"/>
  <c r="BB659" i="1"/>
  <c r="BB598" i="1"/>
  <c r="BB649" i="1"/>
  <c r="BB668" i="1"/>
  <c r="BB567" i="1"/>
  <c r="BB612" i="1"/>
  <c r="BB611" i="1"/>
  <c r="BB706" i="1"/>
  <c r="BB820" i="1"/>
  <c r="BB546" i="1"/>
  <c r="BB700" i="1"/>
  <c r="BB800" i="1"/>
  <c r="BB708" i="1"/>
  <c r="BB550" i="1"/>
  <c r="BB704" i="1"/>
  <c r="BB621" i="1"/>
  <c r="BB651" i="1"/>
  <c r="BB729" i="1"/>
  <c r="BB577" i="1"/>
  <c r="BB633" i="1"/>
  <c r="BB629" i="1"/>
  <c r="BB579" i="1"/>
  <c r="BB812" i="1"/>
  <c r="BB698" i="1"/>
  <c r="BB642" i="1"/>
  <c r="BB545" i="1"/>
  <c r="BB619" i="1"/>
  <c r="BB666" i="1"/>
  <c r="BB673" i="1"/>
  <c r="BB592" i="1"/>
  <c r="BB574" i="1"/>
  <c r="BB726" i="1"/>
  <c r="BB780" i="1"/>
  <c r="BB788" i="1"/>
  <c r="BB792" i="1"/>
  <c r="BB663" i="1"/>
  <c r="BB553" i="1"/>
  <c r="BB689" i="1"/>
  <c r="BB552" i="1"/>
  <c r="BB581" i="1"/>
  <c r="BB551" i="1"/>
  <c r="BB691" i="1"/>
  <c r="BB678" i="1"/>
  <c r="BB683" i="1"/>
  <c r="BB555" i="1"/>
  <c r="BB609" i="1"/>
  <c r="BB607" i="1"/>
  <c r="BB661" i="1"/>
  <c r="BB796" i="1"/>
  <c r="BB732" i="1"/>
  <c r="BB764" i="1"/>
  <c r="BB790" i="1"/>
  <c r="BB746" i="1"/>
  <c r="BB542" i="1"/>
  <c r="BB760" i="1"/>
  <c r="BB806" i="1"/>
  <c r="BB727" i="1"/>
  <c r="BB717" i="1"/>
  <c r="BB823" i="1"/>
  <c r="BB615" i="1"/>
  <c r="BB686" i="1"/>
  <c r="BB693" i="1"/>
  <c r="BB643" i="1"/>
  <c r="BB736" i="1"/>
  <c r="BB631" i="1"/>
  <c r="BB653" i="1"/>
  <c r="BB695" i="1"/>
  <c r="BB789" i="1"/>
  <c r="BB803" i="1"/>
  <c r="BB672" i="1"/>
  <c r="BB544" i="1"/>
  <c r="BB786" i="1"/>
  <c r="BB798" i="1"/>
  <c r="BB722" i="1"/>
  <c r="BB782" i="1"/>
  <c r="AT675" i="1"/>
  <c r="AT582" i="1"/>
  <c r="AT599" i="1"/>
  <c r="AT695" i="1"/>
  <c r="AT668" i="1"/>
  <c r="AT553" i="1"/>
  <c r="AT548" i="1"/>
  <c r="AT666" i="1"/>
  <c r="AT581" i="1"/>
  <c r="AT691" i="1"/>
  <c r="AT601" i="1"/>
  <c r="AT742" i="1"/>
  <c r="AT651" i="1"/>
  <c r="AT624" i="1"/>
  <c r="AT764" i="1"/>
  <c r="AT653" i="1"/>
  <c r="AT654" i="1"/>
  <c r="AT613" i="1"/>
  <c r="AT659" i="1"/>
  <c r="AT621" i="1"/>
  <c r="AT575" i="1"/>
  <c r="AT655" i="1"/>
  <c r="AT644" i="1"/>
  <c r="AT792" i="1"/>
  <c r="AT560" i="1"/>
  <c r="AT626" i="1"/>
  <c r="AT758" i="1"/>
  <c r="AT615" i="1"/>
  <c r="AT625" i="1"/>
  <c r="AT796" i="1"/>
  <c r="AT603" i="1"/>
  <c r="AT633" i="1"/>
  <c r="AT770" i="1"/>
  <c r="AT607" i="1"/>
  <c r="AT617" i="1"/>
  <c r="AT793" i="1"/>
  <c r="AT729" i="1"/>
  <c r="AT813" i="1"/>
  <c r="AT803" i="1"/>
  <c r="AT717" i="1"/>
  <c r="AT761" i="1"/>
  <c r="AT821" i="1"/>
  <c r="AT534" i="1"/>
  <c r="AT540" i="1"/>
  <c r="AT536" i="1"/>
  <c r="AT701" i="1"/>
  <c r="AT767" i="1"/>
  <c r="AT564" i="1"/>
  <c r="AT585" i="1"/>
  <c r="AT737" i="1"/>
  <c r="AT736" i="1"/>
  <c r="AT570" i="1"/>
  <c r="AT740" i="1"/>
  <c r="AT774" i="1"/>
  <c r="AT762" i="1"/>
  <c r="AT816" i="1"/>
  <c r="AT794" i="1"/>
  <c r="AT755" i="1"/>
  <c r="AT773" i="1"/>
  <c r="AT630" i="1"/>
  <c r="AT652" i="1"/>
  <c r="AT714" i="1"/>
  <c r="AT694" i="1"/>
  <c r="AT788" i="1"/>
  <c r="AT802" i="1"/>
  <c r="AT671" i="1"/>
  <c r="AT738" i="1"/>
  <c r="AT543" i="1"/>
  <c r="AT785" i="1"/>
  <c r="AT753" i="1"/>
  <c r="AT775" i="1"/>
  <c r="AT600" i="1"/>
  <c r="AT678" i="1"/>
  <c r="AT561" i="1"/>
  <c r="AT572" i="1"/>
  <c r="AT700" i="1"/>
  <c r="AT605" i="1"/>
  <c r="AT559" i="1"/>
  <c r="AT698" i="1"/>
  <c r="AT798" i="1"/>
  <c r="AT567" i="1"/>
  <c r="AT555" i="1"/>
  <c r="AT587" i="1"/>
  <c r="AT683" i="1"/>
  <c r="AT656" i="1"/>
  <c r="AT812" i="1"/>
  <c r="AT542" i="1"/>
  <c r="AT686" i="1"/>
  <c r="AT754" i="1"/>
  <c r="AT584" i="1"/>
  <c r="AT598" i="1"/>
  <c r="AT571" i="1"/>
  <c r="AT687" i="1"/>
  <c r="AT676" i="1"/>
  <c r="AT593" i="1"/>
  <c r="AT661" i="1"/>
  <c r="AT658" i="1"/>
  <c r="AT597" i="1"/>
  <c r="AT648" i="1"/>
  <c r="AT588" i="1"/>
  <c r="AT693" i="1"/>
  <c r="AT616" i="1"/>
  <c r="AT667" i="1"/>
  <c r="AT566" i="1"/>
  <c r="AT611" i="1"/>
  <c r="AT557" i="1"/>
  <c r="AT610" i="1"/>
  <c r="AT705" i="1"/>
  <c r="AT819" i="1"/>
  <c r="AT711" i="1"/>
  <c r="AT769" i="1"/>
  <c r="AT771" i="1"/>
  <c r="AT709" i="1"/>
  <c r="AT733" i="1"/>
  <c r="AT809" i="1"/>
  <c r="AT818" i="1"/>
  <c r="AT533" i="1"/>
  <c r="AT537" i="1"/>
  <c r="AT535" i="1"/>
  <c r="AT777" i="1"/>
  <c r="AT815" i="1"/>
  <c r="AT579" i="1"/>
  <c r="AT679" i="1"/>
  <c r="AT586" i="1"/>
  <c r="AT643" i="1"/>
  <c r="AT635" i="1"/>
  <c r="AT589" i="1"/>
  <c r="AT730" i="1"/>
  <c r="AT639" i="1"/>
  <c r="AT657" i="1"/>
  <c r="AT748" i="1"/>
  <c r="AT807" i="1"/>
  <c r="AT751" i="1"/>
  <c r="AT583" i="1"/>
  <c r="AT756" i="1"/>
  <c r="AT750" i="1"/>
  <c r="AT547" i="1"/>
  <c r="AT673" i="1"/>
  <c r="AT712" i="1"/>
  <c r="AT596" i="1"/>
  <c r="AT674" i="1"/>
  <c r="AT739" i="1"/>
  <c r="AT719" i="1"/>
  <c r="AT779" i="1"/>
  <c r="AT787" i="1"/>
  <c r="AT696" i="1"/>
  <c r="AT806" i="1"/>
  <c r="AT631" i="1"/>
  <c r="AT604" i="1"/>
  <c r="AT732" i="1"/>
  <c r="AT649" i="1"/>
  <c r="AT602" i="1"/>
  <c r="AT746" i="1"/>
  <c r="AT772" i="1"/>
  <c r="AT680" i="1"/>
  <c r="AT662" i="1"/>
  <c r="AT568" i="1"/>
  <c r="AT552" i="1"/>
  <c r="AT688" i="1"/>
  <c r="AT563" i="1"/>
  <c r="AT590" i="1"/>
  <c r="AT718" i="1"/>
  <c r="AT778" i="1"/>
  <c r="AT664" i="1"/>
  <c r="AT710" i="1"/>
  <c r="AT551" i="1"/>
  <c r="AT580" i="1"/>
  <c r="AT708" i="1"/>
  <c r="AT637" i="1"/>
  <c r="AT550" i="1"/>
  <c r="AT690" i="1"/>
  <c r="AT760" i="1"/>
  <c r="AT677" i="1"/>
  <c r="AT684" i="1"/>
  <c r="AT682" i="1"/>
  <c r="AT554" i="1"/>
  <c r="AT608" i="1"/>
  <c r="AT606" i="1"/>
  <c r="AT660" i="1"/>
  <c r="AT706" i="1"/>
  <c r="AT795" i="1"/>
  <c r="AT783" i="1"/>
  <c r="AT817" i="1"/>
  <c r="AT545" i="1"/>
  <c r="AT699" i="1"/>
  <c r="AT799" i="1"/>
  <c r="AT707" i="1"/>
  <c r="AT549" i="1"/>
  <c r="AT532" i="1"/>
  <c r="AT531" i="1"/>
  <c r="AT703" i="1"/>
  <c r="AT727" i="1"/>
  <c r="AT752" i="1"/>
  <c r="AT620" i="1"/>
  <c r="AT650" i="1"/>
  <c r="AT728" i="1"/>
  <c r="AT576" i="1"/>
  <c r="AT629" i="1"/>
  <c r="AT632" i="1"/>
  <c r="AT628" i="1"/>
  <c r="AT578" i="1"/>
  <c r="AT811" i="1"/>
  <c r="AT697" i="1"/>
  <c r="AT627" i="1"/>
  <c r="AT647" i="1"/>
  <c r="AT669" i="1"/>
  <c r="AT558" i="1"/>
  <c r="AT569" i="1"/>
  <c r="AT574" i="1"/>
  <c r="AT786" i="1"/>
  <c r="AT724" i="1"/>
  <c r="AT810" i="1"/>
  <c r="AT715" i="1"/>
  <c r="AT797" i="1"/>
  <c r="AT721" i="1"/>
  <c r="AT556" i="1"/>
  <c r="AT577" i="1"/>
  <c r="AT562" i="1"/>
  <c r="AT663" i="1"/>
  <c r="AT636" i="1"/>
  <c r="AT780" i="1"/>
  <c r="AT689" i="1"/>
  <c r="AT634" i="1"/>
  <c r="AT565" i="1"/>
  <c r="AT800" i="1"/>
  <c r="AT546" i="1"/>
  <c r="AT619" i="1"/>
  <c r="AT592" i="1"/>
  <c r="AT720" i="1"/>
  <c r="AT609" i="1"/>
  <c r="AT622" i="1"/>
  <c r="AT734" i="1"/>
  <c r="AT595" i="1"/>
  <c r="AT776" i="1"/>
  <c r="AT814" i="1"/>
  <c r="AT623" i="1"/>
  <c r="AT612" i="1"/>
  <c r="AT744" i="1"/>
  <c r="AT681" i="1"/>
  <c r="AT594" i="1"/>
  <c r="AT722" i="1"/>
  <c r="AT808" i="1"/>
  <c r="AT766" i="1"/>
  <c r="AT804" i="1"/>
  <c r="AT782" i="1"/>
  <c r="AT790" i="1"/>
  <c r="AT704" i="1"/>
  <c r="AT702" i="1"/>
  <c r="AT646" i="1"/>
  <c r="AT768" i="1"/>
  <c r="AT645" i="1"/>
  <c r="AT757" i="1"/>
  <c r="AT723" i="1"/>
  <c r="AT713" i="1"/>
  <c r="AT731" i="1"/>
  <c r="AT763" i="1"/>
  <c r="AT747" i="1"/>
  <c r="AT789" i="1"/>
  <c r="AT745" i="1"/>
  <c r="AT539" i="1"/>
  <c r="AT538" i="1"/>
  <c r="AT541" i="1"/>
  <c r="AT759" i="1"/>
  <c r="AT805" i="1"/>
  <c r="AT726" i="1"/>
  <c r="AT716" i="1"/>
  <c r="AT822" i="1"/>
  <c r="AT614" i="1"/>
  <c r="AT640" i="1"/>
  <c r="AT638" i="1"/>
  <c r="AT685" i="1"/>
  <c r="AT692" i="1"/>
  <c r="AT642" i="1"/>
  <c r="AT735" i="1"/>
  <c r="AT749" i="1"/>
  <c r="AT791" i="1"/>
  <c r="AT641" i="1"/>
  <c r="AT544" i="1"/>
  <c r="AT618" i="1"/>
  <c r="AT665" i="1"/>
  <c r="AT672" i="1"/>
  <c r="AT670" i="1"/>
  <c r="AT591" i="1"/>
  <c r="AT573" i="1"/>
  <c r="AT784" i="1"/>
  <c r="AT725" i="1"/>
  <c r="AT801" i="1"/>
  <c r="AT765" i="1"/>
  <c r="AT743" i="1"/>
  <c r="AK722" i="1" l="1"/>
  <c r="AK658" i="1"/>
  <c r="AK594" i="1"/>
  <c r="AK661" i="1"/>
  <c r="AK645" i="1"/>
  <c r="AK597" i="1"/>
  <c r="AK760" i="1"/>
  <c r="AK815" i="1"/>
  <c r="AK787" i="1"/>
  <c r="AK777" i="1"/>
  <c r="AK708" i="1"/>
  <c r="AK660" i="1"/>
  <c r="AK596" i="1"/>
  <c r="AK810" i="1"/>
  <c r="AK786" i="1"/>
  <c r="AK762" i="1"/>
  <c r="AK776" i="1"/>
  <c r="AK734" i="1"/>
  <c r="AK758" i="1"/>
  <c r="AK775" i="1"/>
  <c r="AK719" i="1"/>
  <c r="AK703" i="1"/>
  <c r="AK687" i="1"/>
  <c r="AK671" i="1"/>
  <c r="AK655" i="1"/>
  <c r="AK639" i="1"/>
  <c r="AK623" i="1"/>
  <c r="AK607" i="1"/>
  <c r="AK591" i="1"/>
  <c r="AK575" i="1"/>
  <c r="AK718" i="1"/>
  <c r="AK674" i="1"/>
  <c r="AK654" i="1"/>
  <c r="AK610" i="1"/>
  <c r="AK590" i="1"/>
  <c r="AK789" i="1"/>
  <c r="AK765" i="1"/>
  <c r="AK741" i="1"/>
  <c r="AK721" i="1"/>
  <c r="AK673" i="1"/>
  <c r="AK657" i="1"/>
  <c r="AK609" i="1"/>
  <c r="AK593" i="1"/>
  <c r="AK748" i="1"/>
  <c r="AK569" i="1"/>
  <c r="AK571" i="1"/>
  <c r="AK791" i="1"/>
  <c r="AK743" i="1"/>
  <c r="AK710" i="1"/>
  <c r="AK824" i="1"/>
  <c r="AK764" i="1"/>
  <c r="AK808" i="1"/>
  <c r="AK706" i="1"/>
  <c r="AK729" i="1"/>
  <c r="AK681" i="1"/>
  <c r="AK617" i="1"/>
  <c r="AK568" i="1"/>
  <c r="AK692" i="1"/>
  <c r="AK644" i="1"/>
  <c r="AK821" i="1"/>
  <c r="AK797" i="1"/>
  <c r="AK773" i="1"/>
  <c r="AK799" i="1"/>
  <c r="AK751" i="1"/>
  <c r="AK566" i="1"/>
  <c r="AK794" i="1"/>
  <c r="AK770" i="1"/>
  <c r="AK740" i="1"/>
  <c r="AK823" i="1"/>
  <c r="AK747" i="1"/>
  <c r="AK715" i="1"/>
  <c r="AK699" i="1"/>
  <c r="AK683" i="1"/>
  <c r="AK667" i="1"/>
  <c r="AK651" i="1"/>
  <c r="AK635" i="1"/>
  <c r="AK619" i="1"/>
  <c r="AK603" i="1"/>
  <c r="AK587" i="1"/>
  <c r="AK694" i="1"/>
  <c r="AK814" i="1"/>
  <c r="AK754" i="1"/>
  <c r="AK714" i="1"/>
  <c r="AK690" i="1"/>
  <c r="AK670" i="1"/>
  <c r="AK650" i="1"/>
  <c r="AK626" i="1"/>
  <c r="AK606" i="1"/>
  <c r="AK586" i="1"/>
  <c r="AK805" i="1"/>
  <c r="AK781" i="1"/>
  <c r="AK757" i="1"/>
  <c r="AK733" i="1"/>
  <c r="AK717" i="1"/>
  <c r="AK701" i="1"/>
  <c r="AK685" i="1"/>
  <c r="AK669" i="1"/>
  <c r="AK653" i="1"/>
  <c r="AK637" i="1"/>
  <c r="AK621" i="1"/>
  <c r="AK605" i="1"/>
  <c r="AK589" i="1"/>
  <c r="AK573" i="1"/>
  <c r="AK784" i="1"/>
  <c r="AK736" i="1"/>
  <c r="AK712" i="1"/>
  <c r="AK680" i="1"/>
  <c r="AK664" i="1"/>
  <c r="AK632" i="1"/>
  <c r="AK616" i="1"/>
  <c r="AK565" i="1"/>
  <c r="AK58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1" i="1"/>
  <c r="AK542" i="1"/>
  <c r="AK767" i="1"/>
  <c r="AK807" i="1"/>
  <c r="AK738" i="1"/>
  <c r="AK812" i="1"/>
  <c r="AK727" i="1"/>
  <c r="AK679" i="1"/>
  <c r="AK631" i="1"/>
  <c r="AK583" i="1"/>
  <c r="AK678" i="1"/>
  <c r="AK802" i="1"/>
  <c r="AK642" i="1"/>
  <c r="AK578" i="1"/>
  <c r="AK753" i="1"/>
  <c r="AK697" i="1"/>
  <c r="AK649" i="1"/>
  <c r="AK601" i="1"/>
  <c r="AK724" i="1"/>
  <c r="AK676" i="1"/>
  <c r="AK628" i="1"/>
  <c r="AK612" i="1"/>
  <c r="AK580" i="1"/>
  <c r="AK819" i="1"/>
  <c r="AP280" i="6"/>
  <c r="C280" i="7"/>
  <c r="BB785" i="1"/>
  <c r="BB784" i="1"/>
  <c r="F256" i="7"/>
  <c r="AP256" i="6"/>
  <c r="C256" i="7"/>
  <c r="F232" i="7"/>
  <c r="AP232" i="6"/>
  <c r="C232" i="7"/>
  <c r="F220" i="7"/>
  <c r="AP220" i="6"/>
  <c r="C220" i="7"/>
  <c r="F69" i="7"/>
  <c r="AP69" i="6"/>
  <c r="C69" i="7"/>
  <c r="F117" i="7"/>
  <c r="AP117" i="6"/>
  <c r="C117" i="7"/>
  <c r="F230" i="7"/>
  <c r="AP230" i="6"/>
  <c r="C230" i="7"/>
  <c r="F287" i="7"/>
  <c r="AP287" i="6"/>
  <c r="C287" i="7"/>
  <c r="F263" i="7"/>
  <c r="AP263" i="6"/>
  <c r="C263" i="7"/>
  <c r="F239" i="7"/>
  <c r="AP239" i="6"/>
  <c r="C239" i="7"/>
  <c r="F215" i="7"/>
  <c r="AP215" i="6"/>
  <c r="C215" i="7"/>
  <c r="F282" i="7"/>
  <c r="AP282" i="6"/>
  <c r="C282" i="7"/>
  <c r="F213" i="7"/>
  <c r="AP213" i="6"/>
  <c r="C213" i="7"/>
  <c r="F277" i="7"/>
  <c r="AP277" i="6"/>
  <c r="C277" i="7"/>
  <c r="F253" i="7"/>
  <c r="AP253" i="6"/>
  <c r="C253" i="7"/>
  <c r="F199" i="7"/>
  <c r="AP199" i="6"/>
  <c r="C199" i="7"/>
  <c r="F223" i="7"/>
  <c r="AP223" i="6"/>
  <c r="C223" i="7"/>
  <c r="F266" i="7"/>
  <c r="AP266" i="6"/>
  <c r="C266" i="7"/>
  <c r="F194" i="7"/>
  <c r="AP194" i="6"/>
  <c r="C194" i="7"/>
  <c r="F178" i="7"/>
  <c r="AP178" i="6"/>
  <c r="C178" i="7"/>
  <c r="F162" i="7"/>
  <c r="AP162" i="6"/>
  <c r="C162" i="7"/>
  <c r="F146" i="7"/>
  <c r="AP146" i="6"/>
  <c r="C146" i="7"/>
  <c r="F130" i="7"/>
  <c r="AP130" i="6"/>
  <c r="C130" i="7"/>
  <c r="F114" i="7"/>
  <c r="AP114" i="6"/>
  <c r="C114" i="7"/>
  <c r="F98" i="7"/>
  <c r="AP98" i="6"/>
  <c r="C98" i="7"/>
  <c r="F82" i="7"/>
  <c r="AP82" i="6"/>
  <c r="C82" i="7"/>
  <c r="F66" i="7"/>
  <c r="AP66" i="6"/>
  <c r="C66" i="7"/>
  <c r="F50" i="7"/>
  <c r="AP50" i="6"/>
  <c r="C50" i="7"/>
  <c r="F22" i="7"/>
  <c r="AP22" i="6"/>
  <c r="C22" i="7"/>
  <c r="F210" i="7"/>
  <c r="AP210" i="6"/>
  <c r="C210" i="7"/>
  <c r="F133" i="7"/>
  <c r="AP133" i="6"/>
  <c r="C133" i="7"/>
  <c r="F8" i="7"/>
  <c r="F32" i="7"/>
  <c r="AP32" i="6"/>
  <c r="C32" i="7"/>
  <c r="F249" i="7"/>
  <c r="AP249" i="6"/>
  <c r="C249" i="7"/>
  <c r="F193" i="7"/>
  <c r="AP193" i="6"/>
  <c r="C193" i="7"/>
  <c r="F173" i="7"/>
  <c r="AP173" i="6"/>
  <c r="C173" i="7"/>
  <c r="F153" i="7"/>
  <c r="AP153" i="6"/>
  <c r="C153" i="7"/>
  <c r="F129" i="7"/>
  <c r="AP129" i="6"/>
  <c r="C129" i="7"/>
  <c r="F109" i="7"/>
  <c r="AP109" i="6"/>
  <c r="C109" i="7"/>
  <c r="F89" i="7"/>
  <c r="AP89" i="6"/>
  <c r="C89" i="7"/>
  <c r="F65" i="7"/>
  <c r="AP65" i="6"/>
  <c r="C65" i="7"/>
  <c r="F45" i="7"/>
  <c r="AP45" i="6"/>
  <c r="C45" i="7"/>
  <c r="F12" i="7"/>
  <c r="F288" i="7"/>
  <c r="AP288" i="6"/>
  <c r="C288" i="7"/>
  <c r="F264" i="7"/>
  <c r="AP264" i="6"/>
  <c r="C264" i="7"/>
  <c r="F240" i="7"/>
  <c r="AP240" i="6"/>
  <c r="C240" i="7"/>
  <c r="F216" i="7"/>
  <c r="AP216" i="6"/>
  <c r="C216" i="7"/>
  <c r="F196" i="7"/>
  <c r="AP196" i="6"/>
  <c r="C196" i="7"/>
  <c r="F180" i="7"/>
  <c r="AP180" i="6"/>
  <c r="C180" i="7"/>
  <c r="F164" i="7"/>
  <c r="AP164" i="6"/>
  <c r="C164" i="7"/>
  <c r="F148" i="7"/>
  <c r="AP148" i="6"/>
  <c r="C148" i="7"/>
  <c r="F132" i="7"/>
  <c r="AP132" i="6"/>
  <c r="C132" i="7"/>
  <c r="F116" i="7"/>
  <c r="AP116" i="6"/>
  <c r="C116" i="7"/>
  <c r="F100" i="7"/>
  <c r="AP100" i="6"/>
  <c r="C100" i="7"/>
  <c r="F84" i="7"/>
  <c r="AP84" i="6"/>
  <c r="C84" i="7"/>
  <c r="F68" i="7"/>
  <c r="AP68" i="6"/>
  <c r="C68" i="7"/>
  <c r="F52" i="7"/>
  <c r="AP52" i="6"/>
  <c r="C52" i="7"/>
  <c r="F29" i="7"/>
  <c r="AP29" i="6"/>
  <c r="C29" i="7"/>
  <c r="F291" i="7"/>
  <c r="AP291" i="6"/>
  <c r="C291" i="7"/>
  <c r="F231" i="7"/>
  <c r="AP231" i="6"/>
  <c r="C231" i="7"/>
  <c r="F191" i="7"/>
  <c r="AP191" i="6"/>
  <c r="C191" i="7"/>
  <c r="F175" i="7"/>
  <c r="AP175" i="6"/>
  <c r="C175" i="7"/>
  <c r="F159" i="7"/>
  <c r="AP159" i="6"/>
  <c r="C159" i="7"/>
  <c r="F143" i="7"/>
  <c r="AP143" i="6"/>
  <c r="C143" i="7"/>
  <c r="F127" i="7"/>
  <c r="AP127" i="6"/>
  <c r="C127" i="7"/>
  <c r="F111" i="7"/>
  <c r="AP111" i="6"/>
  <c r="C111" i="7"/>
  <c r="F95" i="7"/>
  <c r="F79" i="7"/>
  <c r="AP79" i="6"/>
  <c r="C79" i="7"/>
  <c r="F23" i="7"/>
  <c r="AP23" i="6"/>
  <c r="C23" i="7"/>
  <c r="F7" i="7"/>
  <c r="F43" i="7"/>
  <c r="AP43" i="6"/>
  <c r="C43" i="7"/>
  <c r="F63" i="7"/>
  <c r="AP63" i="6"/>
  <c r="C63" i="7"/>
  <c r="F47" i="7"/>
  <c r="AP47" i="6"/>
  <c r="C47" i="7"/>
  <c r="F13" i="7"/>
  <c r="F286" i="7"/>
  <c r="AP286" i="6"/>
  <c r="C286" i="7"/>
  <c r="F293" i="7"/>
  <c r="AP293" i="6"/>
  <c r="C293" i="7"/>
  <c r="F245" i="7"/>
  <c r="AP245" i="6"/>
  <c r="C245" i="7"/>
  <c r="F234" i="7"/>
  <c r="AP234" i="6"/>
  <c r="C234" i="7"/>
  <c r="F259" i="7"/>
  <c r="AP259" i="6"/>
  <c r="C259" i="7"/>
  <c r="F217" i="7"/>
  <c r="AP217" i="6"/>
  <c r="C217" i="7"/>
  <c r="F182" i="7"/>
  <c r="AP182" i="6"/>
  <c r="C182" i="7"/>
  <c r="F118" i="7"/>
  <c r="AP118" i="6"/>
  <c r="C118" i="7"/>
  <c r="F70" i="7"/>
  <c r="AP70" i="6"/>
  <c r="C70" i="7"/>
  <c r="F258" i="7"/>
  <c r="AP258" i="6"/>
  <c r="C258" i="7"/>
  <c r="F201" i="7"/>
  <c r="AP201" i="6"/>
  <c r="C201" i="7"/>
  <c r="F157" i="7"/>
  <c r="AP157" i="6"/>
  <c r="C157" i="7"/>
  <c r="F93" i="7"/>
  <c r="AP93" i="6"/>
  <c r="C93" i="7"/>
  <c r="F296" i="7"/>
  <c r="AP296" i="6"/>
  <c r="C296" i="7"/>
  <c r="F248" i="7"/>
  <c r="AP248" i="6"/>
  <c r="C248" i="7"/>
  <c r="F184" i="7"/>
  <c r="AP184" i="6"/>
  <c r="C184" i="7"/>
  <c r="F136" i="7"/>
  <c r="AP136" i="6"/>
  <c r="C136" i="7"/>
  <c r="F104" i="7"/>
  <c r="AP104" i="6"/>
  <c r="C104" i="7"/>
  <c r="F56" i="7"/>
  <c r="AP56" i="6"/>
  <c r="C56" i="7"/>
  <c r="F179" i="7"/>
  <c r="AP179" i="6"/>
  <c r="C179" i="7"/>
  <c r="F131" i="7"/>
  <c r="AP131" i="6"/>
  <c r="C131" i="7"/>
  <c r="F83" i="7"/>
  <c r="AP83" i="6"/>
  <c r="C83" i="7"/>
  <c r="F67" i="7"/>
  <c r="AP67" i="6"/>
  <c r="C67" i="7"/>
  <c r="F274" i="7"/>
  <c r="AP274" i="6"/>
  <c r="C274" i="7"/>
  <c r="F250" i="7"/>
  <c r="AP250" i="6"/>
  <c r="C250" i="7"/>
  <c r="F202" i="7"/>
  <c r="AP202" i="6"/>
  <c r="C202" i="7"/>
  <c r="F226" i="7"/>
  <c r="AP226" i="6"/>
  <c r="C226" i="7"/>
  <c r="F242" i="7"/>
  <c r="AP242" i="6"/>
  <c r="C242" i="7"/>
  <c r="F85" i="7"/>
  <c r="AP85" i="6"/>
  <c r="C85" i="7"/>
  <c r="F281" i="7"/>
  <c r="AP281" i="6"/>
  <c r="C281" i="7"/>
  <c r="F257" i="7"/>
  <c r="AP257" i="6"/>
  <c r="C257" i="7"/>
  <c r="F233" i="7"/>
  <c r="AP233" i="6"/>
  <c r="C233" i="7"/>
  <c r="F221" i="7"/>
  <c r="AP221" i="6"/>
  <c r="C221" i="7"/>
  <c r="F261" i="7"/>
  <c r="AP261" i="6"/>
  <c r="C261" i="7"/>
  <c r="F206" i="7"/>
  <c r="AP206" i="6"/>
  <c r="C206" i="7"/>
  <c r="F271" i="7"/>
  <c r="AP271" i="6"/>
  <c r="C271" i="7"/>
  <c r="F247" i="7"/>
  <c r="AP247" i="6"/>
  <c r="C247" i="7"/>
  <c r="F205" i="7"/>
  <c r="AP205" i="6"/>
  <c r="C205" i="7"/>
  <c r="F229" i="7"/>
  <c r="AP229" i="6"/>
  <c r="C229" i="7"/>
  <c r="F246" i="7"/>
  <c r="AP246" i="6"/>
  <c r="C246" i="7"/>
  <c r="F190" i="7"/>
  <c r="AP190" i="6"/>
  <c r="C190" i="7"/>
  <c r="F174" i="7"/>
  <c r="AP174" i="6"/>
  <c r="C174" i="7"/>
  <c r="F158" i="7"/>
  <c r="AP158" i="6"/>
  <c r="C158" i="7"/>
  <c r="F142" i="7"/>
  <c r="AP142" i="6"/>
  <c r="C142" i="7"/>
  <c r="F126" i="7"/>
  <c r="AP126" i="6"/>
  <c r="C126" i="7"/>
  <c r="F110" i="7"/>
  <c r="AP110" i="6"/>
  <c r="C110" i="7"/>
  <c r="F94" i="7"/>
  <c r="AP94" i="6"/>
  <c r="C94" i="7"/>
  <c r="F78" i="7"/>
  <c r="AP78" i="6"/>
  <c r="C78" i="7"/>
  <c r="F62" i="7"/>
  <c r="AP62" i="6"/>
  <c r="C62" i="7"/>
  <c r="F46" i="7"/>
  <c r="AP46" i="6"/>
  <c r="C46" i="7"/>
  <c r="F197" i="7"/>
  <c r="AP197" i="6"/>
  <c r="C197" i="7"/>
  <c r="F101" i="7"/>
  <c r="AP101" i="6"/>
  <c r="C101" i="7"/>
  <c r="F14" i="7"/>
  <c r="F2" i="7"/>
  <c r="AP14" i="6"/>
  <c r="C14" i="7"/>
  <c r="F38" i="7"/>
  <c r="AP38" i="6"/>
  <c r="C38" i="7"/>
  <c r="F237" i="7"/>
  <c r="AP237" i="6"/>
  <c r="C237" i="7"/>
  <c r="F189" i="7"/>
  <c r="AP189" i="6"/>
  <c r="C189" i="7"/>
  <c r="F169" i="7"/>
  <c r="AP169" i="6"/>
  <c r="C169" i="7"/>
  <c r="F145" i="7"/>
  <c r="AP145" i="6"/>
  <c r="C145" i="7"/>
  <c r="F125" i="7"/>
  <c r="AP125" i="6"/>
  <c r="C125" i="7"/>
  <c r="F105" i="7"/>
  <c r="AP105" i="6"/>
  <c r="C105" i="7"/>
  <c r="F81" i="7"/>
  <c r="AP81" i="6"/>
  <c r="C81" i="7"/>
  <c r="F61" i="7"/>
  <c r="AP61" i="6"/>
  <c r="C61" i="7"/>
  <c r="F35" i="7"/>
  <c r="AP35" i="6"/>
  <c r="C35" i="7"/>
  <c r="F4" i="7"/>
  <c r="F284" i="7"/>
  <c r="AP284" i="6"/>
  <c r="C284" i="7"/>
  <c r="F260" i="7"/>
  <c r="AP260" i="6"/>
  <c r="C260" i="7"/>
  <c r="F236" i="7"/>
  <c r="AP236" i="6"/>
  <c r="C236" i="7"/>
  <c r="F212" i="7"/>
  <c r="AP212" i="6"/>
  <c r="C212" i="7"/>
  <c r="F192" i="7"/>
  <c r="AP192" i="6"/>
  <c r="C192" i="7"/>
  <c r="F176" i="7"/>
  <c r="AP176" i="6"/>
  <c r="C176" i="7"/>
  <c r="F160" i="7"/>
  <c r="AP160" i="6"/>
  <c r="C160" i="7"/>
  <c r="F144" i="7"/>
  <c r="AP144" i="6"/>
  <c r="C144" i="7"/>
  <c r="F128" i="7"/>
  <c r="AP128" i="6"/>
  <c r="C128" i="7"/>
  <c r="F112" i="7"/>
  <c r="AP112" i="6"/>
  <c r="C112" i="7"/>
  <c r="F96" i="7"/>
  <c r="AP96" i="6"/>
  <c r="C96" i="7"/>
  <c r="C95" i="7"/>
  <c r="F80" i="7"/>
  <c r="AP80" i="6"/>
  <c r="C80" i="7"/>
  <c r="F64" i="7"/>
  <c r="AP64" i="6"/>
  <c r="C64" i="7"/>
  <c r="F48" i="7"/>
  <c r="AP48" i="6"/>
  <c r="C48" i="7"/>
  <c r="F24" i="7"/>
  <c r="AP24" i="6"/>
  <c r="C24" i="7"/>
  <c r="F41" i="7"/>
  <c r="AP41" i="6"/>
  <c r="C41" i="7"/>
  <c r="F267" i="7"/>
  <c r="AP267" i="6"/>
  <c r="C267" i="7"/>
  <c r="F219" i="7"/>
  <c r="AP219" i="6"/>
  <c r="C219" i="7"/>
  <c r="F187" i="7"/>
  <c r="AP187" i="6"/>
  <c r="C187" i="7"/>
  <c r="F171" i="7"/>
  <c r="AP171" i="6"/>
  <c r="C171" i="7"/>
  <c r="F155" i="7"/>
  <c r="AP155" i="6"/>
  <c r="C155" i="7"/>
  <c r="F139" i="7"/>
  <c r="AP139" i="6"/>
  <c r="C139" i="7"/>
  <c r="F123" i="7"/>
  <c r="AP123" i="6"/>
  <c r="C123" i="7"/>
  <c r="F107" i="7"/>
  <c r="AP107" i="6"/>
  <c r="C107" i="7"/>
  <c r="F91" i="7"/>
  <c r="AP91" i="6"/>
  <c r="C91" i="7"/>
  <c r="F75" i="7"/>
  <c r="AP75" i="6"/>
  <c r="C75" i="7"/>
  <c r="F40" i="7"/>
  <c r="AP40" i="6"/>
  <c r="C40" i="7"/>
  <c r="F19" i="7"/>
  <c r="AP19" i="6"/>
  <c r="C19" i="7"/>
  <c r="F3" i="7"/>
  <c r="F10" i="7"/>
  <c r="F59" i="7"/>
  <c r="AP59" i="6"/>
  <c r="C59" i="7"/>
  <c r="F42" i="7"/>
  <c r="AP42" i="6"/>
  <c r="C42" i="7"/>
  <c r="F5" i="7"/>
  <c r="F262" i="7"/>
  <c r="AP262" i="6"/>
  <c r="C262" i="7"/>
  <c r="F214" i="7"/>
  <c r="AP214" i="6"/>
  <c r="C214" i="7"/>
  <c r="F181" i="7"/>
  <c r="AP181" i="6"/>
  <c r="C181" i="7"/>
  <c r="F269" i="7"/>
  <c r="AP269" i="6"/>
  <c r="C269" i="7"/>
  <c r="F295" i="7"/>
  <c r="AP295" i="6"/>
  <c r="C295" i="7"/>
  <c r="F18" i="7"/>
  <c r="AP18" i="6"/>
  <c r="C18" i="7"/>
  <c r="F235" i="7"/>
  <c r="AP235" i="6"/>
  <c r="C235" i="7"/>
  <c r="F279" i="7"/>
  <c r="AP279" i="6"/>
  <c r="C279" i="7"/>
  <c r="F166" i="7"/>
  <c r="AP166" i="6"/>
  <c r="C166" i="7"/>
  <c r="F134" i="7"/>
  <c r="AP134" i="6"/>
  <c r="C134" i="7"/>
  <c r="F86" i="7"/>
  <c r="AP86" i="6"/>
  <c r="C86" i="7"/>
  <c r="F27" i="7"/>
  <c r="AP27" i="6"/>
  <c r="C27" i="7"/>
  <c r="F26" i="7"/>
  <c r="AP26" i="6"/>
  <c r="C26" i="7"/>
  <c r="F177" i="7"/>
  <c r="AP177" i="6"/>
  <c r="C177" i="7"/>
  <c r="F137" i="7"/>
  <c r="AP137" i="6"/>
  <c r="C137" i="7"/>
  <c r="F73" i="7"/>
  <c r="AP73" i="6"/>
  <c r="C73" i="7"/>
  <c r="F17" i="7"/>
  <c r="AP17" i="6"/>
  <c r="C17" i="7"/>
  <c r="F272" i="7"/>
  <c r="AP272" i="6"/>
  <c r="C272" i="7"/>
  <c r="F200" i="7"/>
  <c r="AP200" i="6"/>
  <c r="C200" i="7"/>
  <c r="F152" i="7"/>
  <c r="AP152" i="6"/>
  <c r="C152" i="7"/>
  <c r="F88" i="7"/>
  <c r="AP88" i="6"/>
  <c r="C88" i="7"/>
  <c r="F39" i="7"/>
  <c r="AP39" i="6"/>
  <c r="C39" i="7"/>
  <c r="F243" i="7"/>
  <c r="AP243" i="6"/>
  <c r="C243" i="7"/>
  <c r="F163" i="7"/>
  <c r="AP163" i="6"/>
  <c r="C163" i="7"/>
  <c r="F115" i="7"/>
  <c r="AP115" i="6"/>
  <c r="C115" i="7"/>
  <c r="F11" i="7"/>
  <c r="F30" i="7"/>
  <c r="AP30" i="6"/>
  <c r="C30" i="7"/>
  <c r="F292" i="7"/>
  <c r="AP292" i="6"/>
  <c r="C292" i="7"/>
  <c r="F268" i="7"/>
  <c r="AP268" i="6"/>
  <c r="C268" i="7"/>
  <c r="F244" i="7"/>
  <c r="AP244" i="6"/>
  <c r="C244" i="7"/>
  <c r="F208" i="7"/>
  <c r="AP208" i="6"/>
  <c r="C208" i="7"/>
  <c r="F270" i="7"/>
  <c r="AP270" i="6"/>
  <c r="C270" i="7"/>
  <c r="F222" i="7"/>
  <c r="AP222" i="6"/>
  <c r="C222" i="7"/>
  <c r="F53" i="7"/>
  <c r="AP53" i="6"/>
  <c r="C53" i="7"/>
  <c r="F275" i="7"/>
  <c r="AP275" i="6"/>
  <c r="C275" i="7"/>
  <c r="F251" i="7"/>
  <c r="AP251" i="6"/>
  <c r="C251" i="7"/>
  <c r="F203" i="7"/>
  <c r="AP203" i="6"/>
  <c r="C203" i="7"/>
  <c r="F227" i="7"/>
  <c r="AP227" i="6"/>
  <c r="C227" i="7"/>
  <c r="F254" i="7"/>
  <c r="AP254" i="6"/>
  <c r="C254" i="7"/>
  <c r="F37" i="7"/>
  <c r="AP37" i="6"/>
  <c r="C37" i="7"/>
  <c r="F289" i="7"/>
  <c r="AP289" i="6"/>
  <c r="C289" i="7"/>
  <c r="F265" i="7"/>
  <c r="AP265" i="6"/>
  <c r="C265" i="7"/>
  <c r="F241" i="7"/>
  <c r="AP241" i="6"/>
  <c r="C241" i="7"/>
  <c r="F211" i="7"/>
  <c r="AP211" i="6"/>
  <c r="C211" i="7"/>
  <c r="F294" i="7"/>
  <c r="AP294" i="6"/>
  <c r="C294" i="7"/>
  <c r="F218" i="7"/>
  <c r="AP218" i="6"/>
  <c r="C218" i="7"/>
  <c r="F186" i="7"/>
  <c r="AP186" i="6"/>
  <c r="C186" i="7"/>
  <c r="F170" i="7"/>
  <c r="AP170" i="6"/>
  <c r="C170" i="7"/>
  <c r="F154" i="7"/>
  <c r="AP154" i="6"/>
  <c r="C154" i="7"/>
  <c r="F138" i="7"/>
  <c r="AP138" i="6"/>
  <c r="C138" i="7"/>
  <c r="F122" i="7"/>
  <c r="AP122" i="6"/>
  <c r="C122" i="7"/>
  <c r="F106" i="7"/>
  <c r="AP106" i="6"/>
  <c r="C106" i="7"/>
  <c r="F90" i="7"/>
  <c r="AP90" i="6"/>
  <c r="C90" i="7"/>
  <c r="F74" i="7"/>
  <c r="AP74" i="6"/>
  <c r="C74" i="7"/>
  <c r="F58" i="7"/>
  <c r="AP58" i="6"/>
  <c r="C58" i="7"/>
  <c r="F31" i="7"/>
  <c r="AP31" i="6"/>
  <c r="C31" i="7"/>
  <c r="F165" i="7"/>
  <c r="AP165" i="6"/>
  <c r="C165" i="7"/>
  <c r="F20" i="7"/>
  <c r="AP20" i="6"/>
  <c r="C20" i="7"/>
  <c r="F285" i="7"/>
  <c r="AP285" i="6"/>
  <c r="C285" i="7"/>
  <c r="F225" i="7"/>
  <c r="AP225" i="6"/>
  <c r="C225" i="7"/>
  <c r="F185" i="7"/>
  <c r="AP185" i="6"/>
  <c r="C185" i="7"/>
  <c r="F161" i="7"/>
  <c r="AP161" i="6"/>
  <c r="C161" i="7"/>
  <c r="F141" i="7"/>
  <c r="AP141" i="6"/>
  <c r="C141" i="7"/>
  <c r="F121" i="7"/>
  <c r="AP121" i="6"/>
  <c r="C121" i="7"/>
  <c r="F97" i="7"/>
  <c r="AP97" i="6"/>
  <c r="C97" i="7"/>
  <c r="F77" i="7"/>
  <c r="AP77" i="6"/>
  <c r="C77" i="7"/>
  <c r="F57" i="7"/>
  <c r="AP57" i="6"/>
  <c r="C57" i="7"/>
  <c r="F25" i="7"/>
  <c r="AP25" i="6"/>
  <c r="C25" i="7"/>
  <c r="F276" i="7"/>
  <c r="AP276" i="6"/>
  <c r="C276" i="7"/>
  <c r="F252" i="7"/>
  <c r="AP252" i="6"/>
  <c r="C252" i="7"/>
  <c r="F228" i="7"/>
  <c r="AP228" i="6"/>
  <c r="C228" i="7"/>
  <c r="F204" i="7"/>
  <c r="AP204" i="6"/>
  <c r="C204" i="7"/>
  <c r="F188" i="7"/>
  <c r="AP188" i="6"/>
  <c r="C188" i="7"/>
  <c r="F172" i="7"/>
  <c r="AP172" i="6"/>
  <c r="C172" i="7"/>
  <c r="F156" i="7"/>
  <c r="AP156" i="6"/>
  <c r="C156" i="7"/>
  <c r="F140" i="7"/>
  <c r="AP140" i="6"/>
  <c r="C140" i="7"/>
  <c r="F124" i="7"/>
  <c r="AP124" i="6"/>
  <c r="C124" i="7"/>
  <c r="F108" i="7"/>
  <c r="AP108" i="6"/>
  <c r="C108" i="7"/>
  <c r="F92" i="7"/>
  <c r="AP92" i="6"/>
  <c r="C92" i="7"/>
  <c r="F76" i="7"/>
  <c r="AP76" i="6"/>
  <c r="C76" i="7"/>
  <c r="F60" i="7"/>
  <c r="AP60" i="6"/>
  <c r="C60" i="7"/>
  <c r="F44" i="7"/>
  <c r="AP44" i="6"/>
  <c r="C44" i="7"/>
  <c r="F16" i="7"/>
  <c r="AP16" i="6"/>
  <c r="C16" i="7"/>
  <c r="F9" i="7"/>
  <c r="F255" i="7"/>
  <c r="AP255" i="6"/>
  <c r="C255" i="7"/>
  <c r="F207" i="7"/>
  <c r="AP207" i="6"/>
  <c r="C207" i="7"/>
  <c r="F183" i="7"/>
  <c r="AP183" i="6"/>
  <c r="C183" i="7"/>
  <c r="F167" i="7"/>
  <c r="AP167" i="6"/>
  <c r="C167" i="7"/>
  <c r="F151" i="7"/>
  <c r="AP151" i="6"/>
  <c r="C151" i="7"/>
  <c r="F135" i="7"/>
  <c r="AP135" i="6"/>
  <c r="C135" i="7"/>
  <c r="F119" i="7"/>
  <c r="AP119" i="6"/>
  <c r="C119" i="7"/>
  <c r="F103" i="7"/>
  <c r="AP103" i="6"/>
  <c r="C103" i="7"/>
  <c r="F87" i="7"/>
  <c r="AP87" i="6"/>
  <c r="C87" i="7"/>
  <c r="F33" i="7"/>
  <c r="AP33" i="6"/>
  <c r="C33" i="7"/>
  <c r="F36" i="7"/>
  <c r="AP36" i="6"/>
  <c r="C36" i="7"/>
  <c r="F15" i="7"/>
  <c r="AP15" i="6"/>
  <c r="C15" i="7"/>
  <c r="F6" i="7"/>
  <c r="F71" i="7"/>
  <c r="AP71" i="6"/>
  <c r="C71" i="7"/>
  <c r="F55" i="7"/>
  <c r="AP55" i="6"/>
  <c r="C55" i="7"/>
  <c r="F34" i="7"/>
  <c r="AP34" i="6"/>
  <c r="C34" i="7"/>
  <c r="F238" i="7"/>
  <c r="AP238" i="6"/>
  <c r="C238" i="7"/>
  <c r="F278" i="7"/>
  <c r="AP278" i="6"/>
  <c r="C278" i="7"/>
  <c r="F209" i="7"/>
  <c r="AP209" i="6"/>
  <c r="C209" i="7"/>
  <c r="F283" i="7"/>
  <c r="AP283" i="6"/>
  <c r="C283" i="7"/>
  <c r="F198" i="7"/>
  <c r="AP198" i="6"/>
  <c r="C198" i="7"/>
  <c r="F150" i="7"/>
  <c r="AP150" i="6"/>
  <c r="C150" i="7"/>
  <c r="F102" i="7"/>
  <c r="AP102" i="6"/>
  <c r="C102" i="7"/>
  <c r="F54" i="7"/>
  <c r="AP54" i="6"/>
  <c r="C54" i="7"/>
  <c r="F149" i="7"/>
  <c r="AP149" i="6"/>
  <c r="C149" i="7"/>
  <c r="F273" i="7"/>
  <c r="AP273" i="6"/>
  <c r="C273" i="7"/>
  <c r="F113" i="7"/>
  <c r="AP113" i="6"/>
  <c r="C113" i="7"/>
  <c r="F49" i="7"/>
  <c r="AP49" i="6"/>
  <c r="C49" i="7"/>
  <c r="F224" i="7"/>
  <c r="AP224" i="6"/>
  <c r="C224" i="7"/>
  <c r="F168" i="7"/>
  <c r="AP168" i="6"/>
  <c r="C168" i="7"/>
  <c r="F120" i="7"/>
  <c r="AP120" i="6"/>
  <c r="C120" i="7"/>
  <c r="F72" i="7"/>
  <c r="AP72" i="6"/>
  <c r="C72" i="7"/>
  <c r="F195" i="7"/>
  <c r="AP195" i="6"/>
  <c r="C195" i="7"/>
  <c r="F147" i="7"/>
  <c r="AP147" i="6"/>
  <c r="C147" i="7"/>
  <c r="F99" i="7"/>
  <c r="AP99" i="6"/>
  <c r="C99" i="7"/>
  <c r="F28" i="7"/>
  <c r="AP28" i="6"/>
  <c r="C28" i="7"/>
  <c r="F51" i="7"/>
  <c r="AP51" i="6"/>
  <c r="C51" i="7"/>
  <c r="F290" i="7"/>
  <c r="AP290" i="6"/>
  <c r="AP290" i="7" s="1"/>
  <c r="C290" i="7"/>
  <c r="C21" i="7"/>
  <c r="AP21" i="7"/>
  <c r="F21" i="7"/>
  <c r="AP51" i="7" l="1"/>
  <c r="AP28" i="7"/>
  <c r="AP99" i="7"/>
  <c r="AP147" i="7"/>
  <c r="AP195" i="7"/>
  <c r="AP72" i="7"/>
  <c r="AP120" i="7"/>
  <c r="AP168" i="7"/>
  <c r="AP224" i="7"/>
  <c r="AP49" i="7"/>
  <c r="AP113" i="7"/>
  <c r="AP273" i="7"/>
  <c r="AP149" i="7"/>
  <c r="AP54" i="7"/>
  <c r="AP102" i="7"/>
  <c r="AP150" i="7"/>
  <c r="AP198" i="7"/>
  <c r="AP283" i="7"/>
  <c r="AP209" i="7"/>
  <c r="AP278" i="7"/>
  <c r="AP238" i="7"/>
  <c r="AP34" i="7"/>
  <c r="AP55" i="7"/>
  <c r="AP71" i="7"/>
  <c r="AP15" i="7"/>
  <c r="AP36" i="7"/>
  <c r="AP33" i="7"/>
  <c r="AP87" i="7"/>
  <c r="AP103" i="7"/>
  <c r="AP119" i="7"/>
  <c r="AP135" i="7"/>
  <c r="AP151" i="7"/>
  <c r="AP167" i="7"/>
  <c r="AP183" i="7"/>
  <c r="AP207" i="7"/>
  <c r="AP255" i="7"/>
  <c r="AP16" i="7"/>
  <c r="AP44" i="7"/>
  <c r="AP60" i="7"/>
  <c r="AP76" i="7"/>
  <c r="AP92" i="7"/>
  <c r="AP108" i="7"/>
  <c r="AP124" i="7"/>
  <c r="AP140" i="7"/>
  <c r="AP156" i="7"/>
  <c r="AP172" i="7"/>
  <c r="AP188" i="7"/>
  <c r="AP204" i="7"/>
  <c r="AP228" i="7"/>
  <c r="AP252" i="7"/>
  <c r="AP276" i="7"/>
  <c r="AP25" i="7"/>
  <c r="AP57" i="7"/>
  <c r="AP77" i="7"/>
  <c r="AP97" i="7"/>
  <c r="AP121" i="7"/>
  <c r="AP141" i="7"/>
  <c r="AP161" i="7"/>
  <c r="AP185" i="7"/>
  <c r="AP225" i="7"/>
  <c r="AP285" i="7"/>
  <c r="AP20" i="7"/>
  <c r="AP165" i="7"/>
  <c r="AP31" i="7"/>
  <c r="AP58" i="7"/>
  <c r="AP74" i="7"/>
  <c r="AP90" i="7"/>
  <c r="AP106" i="7"/>
  <c r="AP122" i="7"/>
  <c r="AP138" i="7"/>
  <c r="AP154" i="7"/>
  <c r="AP170" i="7"/>
  <c r="AP186" i="7"/>
  <c r="AP218" i="7"/>
  <c r="AP294" i="7"/>
  <c r="AP211" i="7"/>
  <c r="AP241" i="7"/>
  <c r="AP265" i="7"/>
  <c r="AP289" i="7"/>
  <c r="AP37" i="7"/>
  <c r="AP254" i="7"/>
  <c r="AP227" i="7"/>
  <c r="AP203" i="7"/>
  <c r="AP251" i="7"/>
  <c r="AP275" i="7"/>
  <c r="AP53" i="7"/>
  <c r="AP222" i="7"/>
  <c r="AP270" i="7"/>
  <c r="AP208" i="7"/>
  <c r="AP244" i="7"/>
  <c r="AP268" i="7"/>
  <c r="AP292" i="7"/>
  <c r="AP30" i="7"/>
  <c r="AP115" i="7"/>
  <c r="AP163" i="7"/>
  <c r="AP243" i="7"/>
  <c r="AP39" i="7"/>
  <c r="AP88" i="7"/>
  <c r="AP152" i="7"/>
  <c r="AP200" i="7"/>
  <c r="AP272" i="7"/>
  <c r="AP17" i="7"/>
  <c r="AP73" i="7"/>
  <c r="AP137" i="7"/>
  <c r="AP177" i="7"/>
  <c r="AP26" i="7"/>
  <c r="AP27" i="7"/>
  <c r="AP86" i="7"/>
  <c r="AP134" i="7"/>
  <c r="AP166" i="7"/>
  <c r="AP279" i="7"/>
  <c r="AP235" i="7"/>
  <c r="AP18" i="7"/>
  <c r="AP295" i="7"/>
  <c r="AP269" i="7"/>
  <c r="AP181" i="7"/>
  <c r="AP214" i="7"/>
  <c r="AP262" i="7"/>
  <c r="AP42" i="7"/>
  <c r="AP59" i="7"/>
  <c r="AP19" i="7"/>
  <c r="AP40" i="7"/>
  <c r="AP75" i="7"/>
  <c r="AP91" i="7"/>
  <c r="AP107" i="7"/>
  <c r="AP123" i="7"/>
  <c r="AP139" i="7"/>
  <c r="AP155" i="7"/>
  <c r="AP171" i="7"/>
  <c r="AP187" i="7"/>
  <c r="AP219" i="7"/>
  <c r="AP267" i="7"/>
  <c r="AP41" i="7"/>
  <c r="AP24" i="7"/>
  <c r="AP48" i="7"/>
  <c r="AP64" i="7"/>
  <c r="AP80" i="7"/>
  <c r="AP96" i="7"/>
  <c r="AP112" i="7"/>
  <c r="AP128" i="7"/>
  <c r="AP144" i="7"/>
  <c r="AP160" i="7"/>
  <c r="AP176" i="7"/>
  <c r="AP192" i="7"/>
  <c r="AP212" i="7"/>
  <c r="AP236" i="7"/>
  <c r="AP260" i="7"/>
  <c r="AP284" i="7"/>
  <c r="AP35" i="7"/>
  <c r="AP61" i="7"/>
  <c r="AP81" i="7"/>
  <c r="AP105" i="7"/>
  <c r="AP125" i="7"/>
  <c r="AP145" i="7"/>
  <c r="AP169" i="7"/>
  <c r="AP189" i="7"/>
  <c r="AP237" i="7"/>
  <c r="AP38" i="7"/>
  <c r="AP3" i="7"/>
  <c r="AP4" i="7"/>
  <c r="AP5" i="7"/>
  <c r="AP6" i="7"/>
  <c r="AP7" i="7"/>
  <c r="AP8" i="7"/>
  <c r="AP9" i="7"/>
  <c r="AP10" i="7"/>
  <c r="AP11" i="7"/>
  <c r="AP12" i="7"/>
  <c r="AP13" i="7"/>
  <c r="AP14" i="7"/>
  <c r="AP95" i="7"/>
  <c r="AP2" i="7"/>
  <c r="AP101" i="7"/>
  <c r="AP197" i="7"/>
  <c r="AP46" i="7"/>
  <c r="AP62" i="7"/>
  <c r="AP78" i="7"/>
  <c r="AP94" i="7"/>
  <c r="AP110" i="7"/>
  <c r="AP126" i="7"/>
  <c r="AP142" i="7"/>
  <c r="AP158" i="7"/>
  <c r="AP174" i="7"/>
  <c r="AP190" i="7"/>
  <c r="AP246" i="7"/>
  <c r="AP229" i="7"/>
  <c r="AP205" i="7"/>
  <c r="AP247" i="7"/>
  <c r="AP271" i="7"/>
  <c r="AP206" i="7"/>
  <c r="AP261" i="7"/>
  <c r="AP221" i="7"/>
  <c r="AP233" i="7"/>
  <c r="AP257" i="7"/>
  <c r="AP281" i="7"/>
  <c r="AP85" i="7"/>
  <c r="AP242" i="7"/>
  <c r="AP226" i="7"/>
  <c r="AP202" i="7"/>
  <c r="AP250" i="7"/>
  <c r="AP274" i="7"/>
  <c r="AP67" i="7"/>
  <c r="AP83" i="7"/>
  <c r="AP131" i="7"/>
  <c r="AP179" i="7"/>
  <c r="AP56" i="7"/>
  <c r="AP104" i="7"/>
  <c r="AP136" i="7"/>
  <c r="AP184" i="7"/>
  <c r="AP248" i="7"/>
  <c r="AP296" i="7"/>
  <c r="AP93" i="7"/>
  <c r="AP157" i="7"/>
  <c r="AP201" i="7"/>
  <c r="AP258" i="7"/>
  <c r="AP70" i="7"/>
  <c r="AP118" i="7"/>
  <c r="AP182" i="7"/>
  <c r="AP217" i="7"/>
  <c r="AP259" i="7"/>
  <c r="AP234" i="7"/>
  <c r="AP245" i="7"/>
  <c r="AP293" i="7"/>
  <c r="AP286" i="7"/>
  <c r="AP47" i="7"/>
  <c r="AP63" i="7"/>
  <c r="AP43" i="7"/>
  <c r="AP23" i="7"/>
  <c r="AP79" i="7"/>
  <c r="AP111" i="7"/>
  <c r="AP127" i="7"/>
  <c r="AP143" i="7"/>
  <c r="AP159" i="7"/>
  <c r="AP175" i="7"/>
  <c r="AP191" i="7"/>
  <c r="AP231" i="7"/>
  <c r="AP291" i="7"/>
  <c r="AP29" i="7"/>
  <c r="AP52" i="7"/>
  <c r="AP68" i="7"/>
  <c r="AP84" i="7"/>
  <c r="AP100" i="7"/>
  <c r="AP116" i="7"/>
  <c r="AP132" i="7"/>
  <c r="AP148" i="7"/>
  <c r="AP164" i="7"/>
  <c r="AP180" i="7"/>
  <c r="AP196" i="7"/>
  <c r="AP216" i="7"/>
  <c r="AP240" i="7"/>
  <c r="AP264" i="7"/>
  <c r="AP288" i="7"/>
  <c r="AP45" i="7"/>
  <c r="AP65" i="7"/>
  <c r="AP89" i="7"/>
  <c r="AP109" i="7"/>
  <c r="AP129" i="7"/>
  <c r="AP153" i="7"/>
  <c r="AP173" i="7"/>
  <c r="AP193" i="7"/>
  <c r="AP249" i="7"/>
  <c r="AP32" i="7"/>
  <c r="AP133" i="7"/>
  <c r="AP210" i="7"/>
  <c r="AP22" i="7"/>
  <c r="AP50" i="7"/>
  <c r="AP66" i="7"/>
  <c r="AP82" i="7"/>
  <c r="AP98" i="7"/>
  <c r="AP114" i="7"/>
  <c r="AP130" i="7"/>
  <c r="AP146" i="7"/>
  <c r="AP162" i="7"/>
  <c r="AP178" i="7"/>
  <c r="AP194" i="7"/>
  <c r="AP266" i="7"/>
  <c r="AP223" i="7"/>
  <c r="AP199" i="7"/>
  <c r="AP253" i="7"/>
  <c r="AP277" i="7"/>
  <c r="AP213" i="7"/>
  <c r="AP282" i="7"/>
  <c r="AP215" i="7"/>
  <c r="AP239" i="7"/>
  <c r="AP263" i="7"/>
  <c r="AP287" i="7"/>
  <c r="AP230" i="7"/>
  <c r="AP117" i="7"/>
  <c r="AP69" i="7"/>
  <c r="AP220" i="7"/>
  <c r="AP232" i="7"/>
  <c r="AP256" i="7"/>
  <c r="AP280" i="7"/>
</calcChain>
</file>

<file path=xl/sharedStrings.xml><?xml version="1.0" encoding="utf-8"?>
<sst xmlns="http://schemas.openxmlformats.org/spreadsheetml/2006/main" count="237" uniqueCount="130">
  <si>
    <t>[DateTime]</t>
  </si>
  <si>
    <t>Employment Rate</t>
  </si>
  <si>
    <t>Natural Rate of Unemployment (Short-Term) Vintage: 2015-08-25, Percent, Quarterly, Not Seasonally Adjusted</t>
  </si>
  <si>
    <t>Natural Rate of Employment (Short-Term) Vintage: 2015-08-25, Percent, Quarterly, Not Seasonally Adjusted</t>
  </si>
  <si>
    <t>Actual Natural Spread</t>
  </si>
  <si>
    <t>Monthly Nominal GDP Index</t>
  </si>
  <si>
    <t>Monthly Real GDP Index</t>
  </si>
  <si>
    <t xml:space="preserve">Monthly Nominal GDP % Monthly </t>
  </si>
  <si>
    <t xml:space="preserve">Monthly Real GDP % Monthly </t>
  </si>
  <si>
    <t>Inflation Monthly YOY</t>
  </si>
  <si>
    <t>\</t>
  </si>
  <si>
    <t>Potenital Nominal GDP</t>
  </si>
  <si>
    <t>Potential Real GDP</t>
  </si>
  <si>
    <t>Nominal Output Gap</t>
  </si>
  <si>
    <t>Real Output Gap</t>
  </si>
  <si>
    <t>BASE DATA</t>
  </si>
  <si>
    <t>CALCUALTED DATA</t>
  </si>
  <si>
    <t>MONTHLY %</t>
  </si>
  <si>
    <t>Real GDP YOY</t>
  </si>
  <si>
    <t>Nominal GDP YOY</t>
  </si>
  <si>
    <t>PERCENTAGE DECILE RANKING OF MONTHLY %</t>
  </si>
  <si>
    <t>PERCENTAGE DECILE RANKING OF MONTHLY DEVIATION</t>
  </si>
  <si>
    <t>PERCENTAGE DECILE RANKING OF 6-MONTHLY AVG</t>
  </si>
  <si>
    <r>
      <t>United States Inflation Rate</t>
    </r>
    <r>
      <rPr>
        <b/>
        <sz val="7"/>
        <color rgb="FF6F747F"/>
        <rFont val="Calibri"/>
        <family val="2"/>
        <scheme val="minor"/>
      </rPr>
      <t> </t>
    </r>
  </si>
  <si>
    <r>
      <t>United States Unemployment Rate</t>
    </r>
    <r>
      <rPr>
        <b/>
        <sz val="7"/>
        <color rgb="FF6F747F"/>
        <rFont val="Calibri"/>
        <family val="2"/>
        <scheme val="minor"/>
      </rPr>
      <t>  </t>
    </r>
  </si>
  <si>
    <t xml:space="preserve">3mo Earnings Deviation </t>
  </si>
  <si>
    <t>Date</t>
  </si>
  <si>
    <t>Earnings</t>
  </si>
  <si>
    <t>Earnings  36Mo Avg</t>
  </si>
  <si>
    <t>EQUITY FUNDAMENTAL VALUATION MODEL</t>
  </si>
  <si>
    <t>https://www.quandl.com/data/YALE/SPCOMP-S-P-Composite</t>
  </si>
  <si>
    <t>Year</t>
  </si>
  <si>
    <t>CURRENT</t>
  </si>
  <si>
    <t>36Mo</t>
  </si>
  <si>
    <t>60Mo</t>
  </si>
  <si>
    <t>120 Mo</t>
  </si>
  <si>
    <t>240 Mo</t>
  </si>
  <si>
    <t>300 Mo</t>
  </si>
  <si>
    <t>360Mo</t>
  </si>
  <si>
    <t>S&amp;P RETURN</t>
  </si>
  <si>
    <t>S&amp;P 500 Monthly Return</t>
  </si>
  <si>
    <t>Earnings Deviation 25 Mo</t>
  </si>
  <si>
    <t>Earnings  25Mo Avg</t>
  </si>
  <si>
    <t>Nominal Potential Gross Domestic Product, Billions of Dollars, Quarterly, Not Seasonally Adjusted</t>
  </si>
  <si>
    <t>Gross Domestic Product, Billions of Dollars, Quarterly, Seasonally Adjusted Annual Rate</t>
  </si>
  <si>
    <t>Real Potential Gross Domestic Product, Billions of Chained 2009 Dollars, Quarterly, Not Seasonally Adjusted</t>
  </si>
  <si>
    <t>Real Gross Domestic Product, Billions of Chained 2009 Dollars, Quarterly, Seasonally Adjusted Annual Rate</t>
  </si>
  <si>
    <t>Shiller PE ratio for the S&amp;P 500</t>
  </si>
  <si>
    <t xml:space="preserve">Case Shiller 3mo </t>
  </si>
  <si>
    <t>Case Shiller 12mo  rolling</t>
  </si>
  <si>
    <t>Case Shiller Decile</t>
  </si>
  <si>
    <t>Decile Change</t>
  </si>
  <si>
    <t xml:space="preserve">GDP Growth Rate 3mo </t>
  </si>
  <si>
    <t>Real GDP Growth Rate 12mo  rolling</t>
  </si>
  <si>
    <t>Real GDP Decile</t>
  </si>
  <si>
    <t>GDP Growth Rolling Avg Qrtly 36mo</t>
  </si>
  <si>
    <t>Real Output Gap Rolling Avg Qrtly 36mo</t>
  </si>
  <si>
    <t>Real Output Gap Rolling Avg 12mo</t>
  </si>
  <si>
    <t>Consumer Price Index: Total All Items for the United States©, Growth Rate Same Period Previous Year, Quarterly, Not Seasonally Adjusted</t>
  </si>
  <si>
    <t>CPI Rolling 36mo</t>
  </si>
  <si>
    <t>CPI Rolling 12mo</t>
  </si>
  <si>
    <t>CPI Decile</t>
  </si>
  <si>
    <t>Case Shiller Decile Change</t>
  </si>
  <si>
    <t>Real GDP Decile Change</t>
  </si>
  <si>
    <t>Real Output Gap Decile</t>
  </si>
  <si>
    <t xml:space="preserve">Ouput Gap Decile </t>
  </si>
  <si>
    <t>Name</t>
  </si>
  <si>
    <t xml:space="preserve">Real Potential Gross Domestic Product </t>
  </si>
  <si>
    <t>US Real GDP</t>
  </si>
  <si>
    <t>US Real GDP Growth</t>
  </si>
  <si>
    <t>US Output Gap</t>
  </si>
  <si>
    <t>US Corporate BBB Effective Yield</t>
  </si>
  <si>
    <t>US Corporate BBB Bond Risk Premium</t>
  </si>
  <si>
    <t>Real 10 Yr Treasury Rate</t>
  </si>
  <si>
    <t>10 Year Treasury Rate</t>
  </si>
  <si>
    <t>2 Year Treasury Rate</t>
  </si>
  <si>
    <t>3 Year Treasury Rate</t>
  </si>
  <si>
    <t>3 Month Treasury Rate</t>
  </si>
  <si>
    <t>M1 Money Stock</t>
  </si>
  <si>
    <t>Velocity of M1 Money Stock in the US</t>
  </si>
  <si>
    <t>US Real Disposable Personal Income</t>
  </si>
  <si>
    <t>US Change in Industrial Production</t>
  </si>
  <si>
    <t>US New Housing Permits</t>
  </si>
  <si>
    <t>US Total Nonfarm Payrolls</t>
  </si>
  <si>
    <t>US Initial Jobless Claims</t>
  </si>
  <si>
    <t>ISM Purchasing Managers Index</t>
  </si>
  <si>
    <t>S&amp;P 500 Cyclically Adjusted Price-Earnings Ratio</t>
  </si>
  <si>
    <t>S&amp;P 500 Dividend</t>
  </si>
  <si>
    <t>S&amp;P 500</t>
  </si>
  <si>
    <t>S&amp;P 500 Dividend Yield</t>
  </si>
  <si>
    <t>10 Year-3 Month Treasury Spread</t>
  </si>
  <si>
    <t>TED Spread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</si>
  <si>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</si>
  <si>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</si>
  <si>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</si>
  <si>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</si>
  <si>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</si>
  <si>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</si>
  <si>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Excess Bond Premium</t>
  </si>
  <si>
    <t>Net Percentage of Domestic Banks Tightening Standards for Commercial and Industrial Loans to Large and Middle-Market Firms</t>
  </si>
  <si>
    <t>INVERTED Net Percentage of Domestic Banks Tightening Standards for Commercial and Industrial Loans to Large and Middle-Market Firms</t>
  </si>
  <si>
    <r>
      <t>Return on Average Assets for all U.S. Banks</t>
    </r>
    <r>
      <rPr>
        <b/>
        <sz val="6"/>
        <color rgb="FF666666"/>
        <rFont val="Calibri"/>
        <family val="2"/>
        <scheme val="minor"/>
      </rPr>
      <t xml:space="preserve"> (USROA)</t>
    </r>
  </si>
  <si>
    <t>Corporate Earnings S&amp;P 500</t>
  </si>
  <si>
    <t>Corporate Earnings S&amp;P 500  25 month moving average</t>
  </si>
  <si>
    <t>Treasury Yield Curve Spread</t>
  </si>
  <si>
    <t>Treasury Liquidity Spread</t>
  </si>
  <si>
    <t>Commercial Paper spread to T-Bills</t>
  </si>
  <si>
    <t>CBOE Volatility Index</t>
  </si>
  <si>
    <t>Real Trade Weighted U.S. Dollar Index</t>
  </si>
  <si>
    <t>M2 Money Stock</t>
  </si>
  <si>
    <t>Average Weekly Hours of Production and Nonsupervisory Employees: Manufacturing, Hours, Monthly, Seasonally Adjusted</t>
  </si>
  <si>
    <t>Personal Consumption Expenditures, Billions of Dollars, Monthly, Seasonally Adjusted Annual Rate</t>
  </si>
  <si>
    <t>Crude Oil Prices: West Texas Intermediate (WTI)</t>
  </si>
  <si>
    <t>Gold Fixing Price 3:00 P.M. (London time)</t>
  </si>
  <si>
    <t>Gold monthly return</t>
  </si>
  <si>
    <t>Commodity extraolated Index monthly return</t>
  </si>
  <si>
    <t>Implicit Equity Premium</t>
  </si>
  <si>
    <t xml:space="preserve">Real Potential Gross Domestic Ann Growth </t>
  </si>
  <si>
    <t>Cleveland Financial Stress Index</t>
  </si>
  <si>
    <t>3-Month Treasury Bill: Secondary Market Rate</t>
  </si>
  <si>
    <t>WIT monthly return</t>
  </si>
  <si>
    <t>Returns OIL</t>
  </si>
  <si>
    <t>Real Output GAP</t>
  </si>
  <si>
    <t>S6P 500 Monthly Return</t>
  </si>
  <si>
    <t>AVERAGE REAL GDP YOY</t>
  </si>
  <si>
    <t>AVERAGE REAL OUTPUT GAP</t>
  </si>
  <si>
    <t>AVERAGE SNP 500</t>
  </si>
  <si>
    <t>S&amp;P 500 Monthly Return MA</t>
  </si>
  <si>
    <t>S6P 500 Monthly Return MA</t>
  </si>
  <si>
    <t>AVERAGE S&amp;P 500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</si>
</sst>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0.000%"/>
    <numFmt numFmtId="169" formatCode="0.000"/>
    <numFmt numFmtId="170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333333"/>
      <name val="Calibri"/>
      <family val="2"/>
      <scheme val="minor"/>
    </font>
    <font>
      <b/>
      <sz val="7"/>
      <color rgb="FF6F747F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color rgb="FF1111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333333"/>
      <name val="Calibri"/>
      <family val="2"/>
      <scheme val="minor"/>
    </font>
    <font>
      <b/>
      <sz val="6"/>
      <color rgb="FF66666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31" fillId="0" borderId="0" applyNumberForma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164" fontId="19" fillId="0" borderId="0" xfId="2" applyNumberFormat="1" applyFont="1"/>
    <xf numFmtId="43" fontId="19" fillId="0" borderId="0" xfId="1" applyFont="1"/>
    <xf numFmtId="0" fontId="24" fillId="0" borderId="0" xfId="0" applyFont="1"/>
    <xf numFmtId="164" fontId="24" fillId="0" borderId="0" xfId="2" applyNumberFormat="1" applyFont="1"/>
    <xf numFmtId="43" fontId="24" fillId="0" borderId="0" xfId="1" applyFont="1"/>
    <xf numFmtId="0" fontId="25" fillId="0" borderId="0" xfId="0" applyFont="1" applyAlignment="1">
      <alignment wrapText="1"/>
    </xf>
    <xf numFmtId="10" fontId="19" fillId="0" borderId="0" xfId="1" applyNumberFormat="1" applyFont="1"/>
    <xf numFmtId="17" fontId="30" fillId="0" borderId="0" xfId="0" applyNumberFormat="1" applyFont="1"/>
    <xf numFmtId="17" fontId="32" fillId="0" borderId="0" xfId="45" applyNumberFormat="1" applyFont="1"/>
    <xf numFmtId="17" fontId="18" fillId="0" borderId="0" xfId="0" applyNumberFormat="1" applyFont="1"/>
    <xf numFmtId="17" fontId="23" fillId="0" borderId="0" xfId="0" applyNumberFormat="1" applyFont="1" applyAlignment="1">
      <alignment wrapText="1"/>
    </xf>
    <xf numFmtId="43" fontId="18" fillId="0" borderId="0" xfId="1" applyFont="1"/>
    <xf numFmtId="165" fontId="18" fillId="0" borderId="0" xfId="0" applyNumberFormat="1" applyFont="1"/>
    <xf numFmtId="14" fontId="18" fillId="0" borderId="0" xfId="0" applyNumberFormat="1" applyFont="1"/>
    <xf numFmtId="0" fontId="33" fillId="0" borderId="0" xfId="0" applyFont="1"/>
    <xf numFmtId="0" fontId="22" fillId="0" borderId="0" xfId="0" applyFont="1"/>
    <xf numFmtId="0" fontId="28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/>
    <xf numFmtId="0" fontId="21" fillId="0" borderId="0" xfId="0" applyFont="1" applyAlignment="1">
      <alignment wrapText="1"/>
    </xf>
    <xf numFmtId="168" fontId="21" fillId="0" borderId="0" xfId="0" applyNumberFormat="1" applyFont="1" applyAlignment="1">
      <alignment wrapText="1"/>
    </xf>
    <xf numFmtId="1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164" fontId="21" fillId="0" borderId="0" xfId="2" applyNumberFormat="1" applyFont="1" applyFill="1" applyBorder="1" applyAlignment="1" applyProtection="1"/>
    <xf numFmtId="164" fontId="21" fillId="0" borderId="0" xfId="2" applyNumberFormat="1" applyFont="1"/>
    <xf numFmtId="9" fontId="21" fillId="0" borderId="0" xfId="2" applyNumberFormat="1" applyFont="1" applyFill="1" applyBorder="1" applyAlignment="1" applyProtection="1"/>
    <xf numFmtId="10" fontId="21" fillId="0" borderId="0" xfId="2" applyNumberFormat="1" applyFont="1" applyFill="1" applyBorder="1" applyAlignment="1" applyProtection="1"/>
    <xf numFmtId="0" fontId="21" fillId="0" borderId="0" xfId="0" applyFont="1"/>
    <xf numFmtId="17" fontId="28" fillId="0" borderId="0" xfId="0" applyNumberFormat="1" applyFont="1" applyAlignment="1">
      <alignment wrapText="1"/>
    </xf>
    <xf numFmtId="17" fontId="21" fillId="0" borderId="0" xfId="0" applyNumberFormat="1" applyFont="1" applyAlignment="1">
      <alignment wrapText="1"/>
    </xf>
    <xf numFmtId="17" fontId="21" fillId="0" borderId="0" xfId="0" applyNumberFormat="1" applyFont="1" applyFill="1" applyBorder="1" applyAlignment="1" applyProtection="1"/>
    <xf numFmtId="17" fontId="21" fillId="0" borderId="0" xfId="0" applyNumberFormat="1" applyFont="1"/>
    <xf numFmtId="169" fontId="22" fillId="0" borderId="0" xfId="0" applyNumberFormat="1" applyFont="1" applyFill="1" applyBorder="1" applyAlignment="1" applyProtection="1"/>
    <xf numFmtId="164" fontId="18" fillId="0" borderId="0" xfId="2" applyNumberFormat="1" applyFont="1"/>
    <xf numFmtId="167" fontId="18" fillId="0" borderId="0" xfId="1" applyNumberFormat="1" applyFont="1"/>
    <xf numFmtId="166" fontId="18" fillId="0" borderId="0" xfId="1" applyNumberFormat="1" applyFont="1"/>
    <xf numFmtId="167" fontId="18" fillId="0" borderId="0" xfId="1" applyNumberFormat="1" applyFont="1" applyBorder="1"/>
    <xf numFmtId="164" fontId="18" fillId="0" borderId="0" xfId="2" applyNumberFormat="1" applyFont="1" applyBorder="1"/>
    <xf numFmtId="10" fontId="18" fillId="0" borderId="0" xfId="1" applyNumberFormat="1" applyFont="1"/>
    <xf numFmtId="164" fontId="18" fillId="0" borderId="0" xfId="0" applyNumberFormat="1" applyFont="1"/>
    <xf numFmtId="14" fontId="18" fillId="0" borderId="10" xfId="0" applyNumberFormat="1" applyFont="1" applyBorder="1"/>
    <xf numFmtId="43" fontId="18" fillId="0" borderId="10" xfId="1" applyFont="1" applyBorder="1"/>
    <xf numFmtId="0" fontId="18" fillId="0" borderId="10" xfId="0" applyFont="1" applyBorder="1"/>
    <xf numFmtId="164" fontId="18" fillId="0" borderId="10" xfId="2" applyNumberFormat="1" applyFont="1" applyBorder="1"/>
    <xf numFmtId="167" fontId="18" fillId="0" borderId="10" xfId="1" applyNumberFormat="1" applyFont="1" applyBorder="1"/>
    <xf numFmtId="10" fontId="18" fillId="0" borderId="10" xfId="1" applyNumberFormat="1" applyFont="1" applyBorder="1"/>
    <xf numFmtId="164" fontId="18" fillId="0" borderId="10" xfId="0" applyNumberFormat="1" applyFont="1" applyBorder="1"/>
    <xf numFmtId="0" fontId="18" fillId="0" borderId="0" xfId="0" applyFont="1" applyBorder="1"/>
    <xf numFmtId="166" fontId="18" fillId="0" borderId="10" xfId="1" applyNumberFormat="1" applyFont="1" applyBorder="1"/>
    <xf numFmtId="167" fontId="25" fillId="0" borderId="0" xfId="1" applyNumberFormat="1" applyFont="1"/>
    <xf numFmtId="167" fontId="29" fillId="0" borderId="0" xfId="1" applyNumberFormat="1" applyFont="1"/>
    <xf numFmtId="166" fontId="18" fillId="0" borderId="0" xfId="2" applyNumberFormat="1" applyFont="1"/>
    <xf numFmtId="0" fontId="18" fillId="0" borderId="0" xfId="0" applyFont="1" applyAlignment="1">
      <alignment wrapText="1"/>
    </xf>
    <xf numFmtId="170" fontId="23" fillId="0" borderId="0" xfId="0" applyNumberFormat="1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167" fontId="36" fillId="0" borderId="0" xfId="1" applyNumberFormat="1" applyFont="1" applyAlignment="1">
      <alignment wrapText="1"/>
    </xf>
    <xf numFmtId="167" fontId="0" fillId="0" borderId="0" xfId="1" applyNumberFormat="1" applyFont="1"/>
    <xf numFmtId="9" fontId="18" fillId="0" borderId="0" xfId="2" applyFont="1"/>
    <xf numFmtId="164" fontId="36" fillId="0" borderId="0" xfId="2" applyNumberFormat="1" applyFont="1" applyAlignment="1">
      <alignment wrapText="1"/>
    </xf>
    <xf numFmtId="164" fontId="0" fillId="0" borderId="0" xfId="2" applyNumberFormat="1" applyFont="1"/>
    <xf numFmtId="165" fontId="20" fillId="0" borderId="0" xfId="44" applyNumberFormat="1" applyFont="1" applyFill="1" applyBorder="1" applyAlignment="1" applyProtection="1"/>
    <xf numFmtId="167" fontId="21" fillId="0" borderId="0" xfId="1" applyNumberFormat="1" applyFont="1" applyFill="1" applyBorder="1" applyAlignment="1" applyProtection="1"/>
    <xf numFmtId="164" fontId="35" fillId="0" borderId="0" xfId="2" applyNumberFormat="1" applyFont="1"/>
    <xf numFmtId="165" fontId="35" fillId="0" borderId="0" xfId="0" applyNumberFormat="1" applyFont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1" fillId="0" borderId="0" xfId="44" applyNumberFormat="1" applyFont="1" applyFill="1" applyBorder="1" applyAlignment="1" applyProtection="1"/>
    <xf numFmtId="165" fontId="21" fillId="0" borderId="0" xfId="44" applyNumberFormat="1" applyFont="1" applyFill="1" applyBorder="1" applyAlignment="1" applyProtection="1"/>
    <xf numFmtId="165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0" fontId="25" fillId="33" borderId="0" xfId="0" applyFont="1" applyFill="1" applyAlignment="1">
      <alignment wrapText="1"/>
    </xf>
    <xf numFmtId="0" fontId="26" fillId="33" borderId="0" xfId="0" applyFont="1" applyFill="1" applyAlignment="1">
      <alignment wrapText="1"/>
    </xf>
    <xf numFmtId="164" fontId="18" fillId="33" borderId="0" xfId="2" applyNumberFormat="1" applyFont="1" applyFill="1"/>
    <xf numFmtId="164" fontId="28" fillId="33" borderId="0" xfId="2" applyNumberFormat="1" applyFont="1" applyFill="1" applyAlignment="1">
      <alignment wrapText="1"/>
    </xf>
    <xf numFmtId="0" fontId="28" fillId="33" borderId="0" xfId="44" applyFont="1" applyFill="1" applyAlignment="1">
      <alignment wrapText="1"/>
    </xf>
    <xf numFmtId="0" fontId="23" fillId="33" borderId="0" xfId="0" applyFont="1" applyFill="1" applyAlignment="1">
      <alignment wrapText="1"/>
    </xf>
    <xf numFmtId="0" fontId="25" fillId="34" borderId="0" xfId="0" applyFont="1" applyFill="1" applyAlignment="1">
      <alignment wrapText="1"/>
    </xf>
    <xf numFmtId="0" fontId="28" fillId="34" borderId="0" xfId="44" applyFont="1" applyFill="1" applyAlignment="1">
      <alignment wrapText="1"/>
    </xf>
    <xf numFmtId="167" fontId="25" fillId="33" borderId="0" xfId="1" applyNumberFormat="1" applyFont="1" applyFill="1" applyAlignment="1">
      <alignment wrapText="1"/>
    </xf>
    <xf numFmtId="43" fontId="25" fillId="35" borderId="0" xfId="1" applyFont="1" applyFill="1" applyAlignment="1">
      <alignment wrapText="1"/>
    </xf>
    <xf numFmtId="43" fontId="25" fillId="34" borderId="0" xfId="1" applyFont="1" applyFill="1" applyAlignment="1">
      <alignment wrapText="1"/>
    </xf>
    <xf numFmtId="164" fontId="18" fillId="34" borderId="0" xfId="0" applyNumberFormat="1" applyFont="1" applyFill="1"/>
    <xf numFmtId="43" fontId="25" fillId="34" borderId="0" xfId="0" applyNumberFormat="1" applyFont="1" applyFill="1" applyAlignment="1">
      <alignment wrapText="1"/>
    </xf>
    <xf numFmtId="164" fontId="36" fillId="33" borderId="0" xfId="2" applyNumberFormat="1" applyFont="1" applyFill="1" applyAlignment="1">
      <alignment wrapText="1"/>
    </xf>
    <xf numFmtId="0" fontId="36" fillId="33" borderId="0" xfId="0" applyFont="1" applyFill="1" applyAlignment="1">
      <alignment wrapText="1"/>
    </xf>
    <xf numFmtId="0" fontId="37" fillId="33" borderId="0" xfId="0" applyFont="1" applyFill="1" applyAlignment="1">
      <alignment wrapText="1"/>
    </xf>
    <xf numFmtId="0" fontId="36" fillId="36" borderId="0" xfId="0" applyFont="1" applyFill="1" applyAlignment="1">
      <alignment wrapText="1"/>
    </xf>
    <xf numFmtId="43" fontId="25" fillId="36" borderId="0" xfId="1" applyFont="1" applyFill="1" applyAlignment="1">
      <alignment wrapText="1"/>
    </xf>
    <xf numFmtId="0" fontId="24" fillId="34" borderId="0" xfId="0" applyFont="1" applyFill="1"/>
    <xf numFmtId="0" fontId="23" fillId="34" borderId="0" xfId="0" applyFont="1" applyFill="1" applyAlignment="1">
      <alignment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DATA'!$AJ$2</c:f>
              <c:strCache>
                <c:ptCount val="1"/>
                <c:pt idx="0">
                  <c:v>AVERAGE REAL GDP YOY</c:v>
                </c:pt>
              </c:strCache>
            </c:strRef>
          </c:tx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DATA'!$AJ$532:$AJ$824</c:f>
              <c:numCache>
                <c:formatCode>General</c:formatCode>
                <c:ptCount val="293"/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  <c:pt idx="12">
                  <c:v>0.25</c:v>
                </c:pt>
                <c:pt idx="13">
                  <c:v>0.15000000000000002</c:v>
                </c:pt>
                <c:pt idx="14">
                  <c:v>0.15000000000000002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0.25</c:v>
                </c:pt>
                <c:pt idx="24">
                  <c:v>0.30000000000000004</c:v>
                </c:pt>
                <c:pt idx="25">
                  <c:v>0.4</c:v>
                </c:pt>
                <c:pt idx="26">
                  <c:v>0.4</c:v>
                </c:pt>
                <c:pt idx="27">
                  <c:v>0.60000000000000009</c:v>
                </c:pt>
                <c:pt idx="28">
                  <c:v>0.8</c:v>
                </c:pt>
                <c:pt idx="29">
                  <c:v>0.75</c:v>
                </c:pt>
                <c:pt idx="30">
                  <c:v>0.64999999999999991</c:v>
                </c:pt>
                <c:pt idx="31">
                  <c:v>0.55000000000000004</c:v>
                </c:pt>
                <c:pt idx="32">
                  <c:v>0.5</c:v>
                </c:pt>
                <c:pt idx="33">
                  <c:v>0.4</c:v>
                </c:pt>
                <c:pt idx="34">
                  <c:v>0.44999999999999996</c:v>
                </c:pt>
                <c:pt idx="35">
                  <c:v>0.55000000000000004</c:v>
                </c:pt>
                <c:pt idx="36">
                  <c:v>0.35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0.05</c:v>
                </c:pt>
                <c:pt idx="43">
                  <c:v>0.1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0.1</c:v>
                </c:pt>
                <c:pt idx="48">
                  <c:v>0.15000000000000002</c:v>
                </c:pt>
                <c:pt idx="49">
                  <c:v>0.2</c:v>
                </c:pt>
                <c:pt idx="50">
                  <c:v>0.5</c:v>
                </c:pt>
                <c:pt idx="51">
                  <c:v>0.44999999999999996</c:v>
                </c:pt>
                <c:pt idx="52">
                  <c:v>0.4</c:v>
                </c:pt>
                <c:pt idx="53">
                  <c:v>0.6</c:v>
                </c:pt>
                <c:pt idx="54">
                  <c:v>0.44999999999999996</c:v>
                </c:pt>
                <c:pt idx="55">
                  <c:v>0.44999999999999996</c:v>
                </c:pt>
                <c:pt idx="56">
                  <c:v>0.75</c:v>
                </c:pt>
                <c:pt idx="57">
                  <c:v>0.8</c:v>
                </c:pt>
                <c:pt idx="58">
                  <c:v>0.55000000000000004</c:v>
                </c:pt>
                <c:pt idx="59">
                  <c:v>0.45</c:v>
                </c:pt>
                <c:pt idx="60">
                  <c:v>0.7</c:v>
                </c:pt>
                <c:pt idx="61">
                  <c:v>0.6</c:v>
                </c:pt>
                <c:pt idx="62">
                  <c:v>0.55000000000000004</c:v>
                </c:pt>
                <c:pt idx="63">
                  <c:v>0.60000000000000009</c:v>
                </c:pt>
                <c:pt idx="64">
                  <c:v>0.55000000000000004</c:v>
                </c:pt>
                <c:pt idx="65">
                  <c:v>0.75</c:v>
                </c:pt>
                <c:pt idx="66">
                  <c:v>0.75</c:v>
                </c:pt>
                <c:pt idx="67">
                  <c:v>0.6</c:v>
                </c:pt>
                <c:pt idx="68">
                  <c:v>0.55000000000000004</c:v>
                </c:pt>
                <c:pt idx="69">
                  <c:v>0.64999999999999991</c:v>
                </c:pt>
                <c:pt idx="70">
                  <c:v>0.8</c:v>
                </c:pt>
                <c:pt idx="71">
                  <c:v>0.55000000000000004</c:v>
                </c:pt>
                <c:pt idx="72">
                  <c:v>0.5</c:v>
                </c:pt>
                <c:pt idx="73">
                  <c:v>0.65</c:v>
                </c:pt>
                <c:pt idx="74">
                  <c:v>0.55000000000000004</c:v>
                </c:pt>
                <c:pt idx="75">
                  <c:v>0.44999999999999996</c:v>
                </c:pt>
                <c:pt idx="76">
                  <c:v>0.4</c:v>
                </c:pt>
                <c:pt idx="77">
                  <c:v>0.45</c:v>
                </c:pt>
                <c:pt idx="78">
                  <c:v>0.4</c:v>
                </c:pt>
                <c:pt idx="79">
                  <c:v>0.60000000000000009</c:v>
                </c:pt>
                <c:pt idx="80">
                  <c:v>0.9</c:v>
                </c:pt>
                <c:pt idx="81">
                  <c:v>0.95</c:v>
                </c:pt>
                <c:pt idx="82">
                  <c:v>0.9</c:v>
                </c:pt>
                <c:pt idx="83">
                  <c:v>0.7</c:v>
                </c:pt>
                <c:pt idx="84">
                  <c:v>0.55000000000000004</c:v>
                </c:pt>
                <c:pt idx="85">
                  <c:v>0.75</c:v>
                </c:pt>
                <c:pt idx="86">
                  <c:v>0.85000000000000009</c:v>
                </c:pt>
                <c:pt idx="87">
                  <c:v>0.75</c:v>
                </c:pt>
                <c:pt idx="88">
                  <c:v>0.7</c:v>
                </c:pt>
                <c:pt idx="89">
                  <c:v>0.8</c:v>
                </c:pt>
                <c:pt idx="90">
                  <c:v>0.6</c:v>
                </c:pt>
                <c:pt idx="91">
                  <c:v>0.35</c:v>
                </c:pt>
                <c:pt idx="92">
                  <c:v>0.45</c:v>
                </c:pt>
                <c:pt idx="93">
                  <c:v>0.65</c:v>
                </c:pt>
                <c:pt idx="94">
                  <c:v>0.9</c:v>
                </c:pt>
                <c:pt idx="95">
                  <c:v>0.7</c:v>
                </c:pt>
                <c:pt idx="96">
                  <c:v>0.4</c:v>
                </c:pt>
                <c:pt idx="97">
                  <c:v>0.55000000000000004</c:v>
                </c:pt>
                <c:pt idx="98">
                  <c:v>0.8</c:v>
                </c:pt>
                <c:pt idx="99">
                  <c:v>0.9</c:v>
                </c:pt>
                <c:pt idx="100">
                  <c:v>0.8</c:v>
                </c:pt>
                <c:pt idx="101">
                  <c:v>0.55000000000000004</c:v>
                </c:pt>
                <c:pt idx="102">
                  <c:v>0.5</c:v>
                </c:pt>
                <c:pt idx="103">
                  <c:v>0.44999999999999996</c:v>
                </c:pt>
                <c:pt idx="104">
                  <c:v>0.3</c:v>
                </c:pt>
                <c:pt idx="105">
                  <c:v>0.2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0.05</c:v>
                </c:pt>
                <c:pt idx="121">
                  <c:v>0</c:v>
                </c:pt>
                <c:pt idx="122">
                  <c:v>0</c:v>
                </c:pt>
                <c:pt idx="123">
                  <c:v>0.05</c:v>
                </c:pt>
                <c:pt idx="124">
                  <c:v>0.15000000000000002</c:v>
                </c:pt>
                <c:pt idx="125">
                  <c:v>0.15000000000000002</c:v>
                </c:pt>
                <c:pt idx="126">
                  <c:v>0.2</c:v>
                </c:pt>
                <c:pt idx="127">
                  <c:v>0.25</c:v>
                </c:pt>
                <c:pt idx="128">
                  <c:v>0.2</c:v>
                </c:pt>
                <c:pt idx="129">
                  <c:v>0.1</c:v>
                </c:pt>
                <c:pt idx="130">
                  <c:v>0.05</c:v>
                </c:pt>
                <c:pt idx="131">
                  <c:v>0.1</c:v>
                </c:pt>
                <c:pt idx="132">
                  <c:v>0.1</c:v>
                </c:pt>
                <c:pt idx="133">
                  <c:v>0.05</c:v>
                </c:pt>
                <c:pt idx="134">
                  <c:v>0.1</c:v>
                </c:pt>
                <c:pt idx="135">
                  <c:v>0.15000000000000002</c:v>
                </c:pt>
                <c:pt idx="136">
                  <c:v>0.15000000000000002</c:v>
                </c:pt>
                <c:pt idx="137">
                  <c:v>0.30000000000000004</c:v>
                </c:pt>
                <c:pt idx="138">
                  <c:v>0.4</c:v>
                </c:pt>
                <c:pt idx="139">
                  <c:v>0.55000000000000004</c:v>
                </c:pt>
                <c:pt idx="140">
                  <c:v>0.7</c:v>
                </c:pt>
                <c:pt idx="141">
                  <c:v>0.7</c:v>
                </c:pt>
                <c:pt idx="142">
                  <c:v>0.75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0.8</c:v>
                </c:pt>
                <c:pt idx="146">
                  <c:v>0.8</c:v>
                </c:pt>
                <c:pt idx="147">
                  <c:v>0.7</c:v>
                </c:pt>
                <c:pt idx="148">
                  <c:v>0.44999999999999996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0.4</c:v>
                </c:pt>
                <c:pt idx="155">
                  <c:v>0.5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0.35</c:v>
                </c:pt>
                <c:pt idx="160">
                  <c:v>0.4</c:v>
                </c:pt>
                <c:pt idx="161">
                  <c:v>0.4</c:v>
                </c:pt>
                <c:pt idx="162">
                  <c:v>0.45</c:v>
                </c:pt>
                <c:pt idx="163">
                  <c:v>0.35</c:v>
                </c:pt>
                <c:pt idx="164">
                  <c:v>0.25</c:v>
                </c:pt>
                <c:pt idx="165">
                  <c:v>0.3</c:v>
                </c:pt>
                <c:pt idx="166">
                  <c:v>0.25</c:v>
                </c:pt>
                <c:pt idx="167">
                  <c:v>0.30000000000000004</c:v>
                </c:pt>
                <c:pt idx="168">
                  <c:v>0.35</c:v>
                </c:pt>
                <c:pt idx="169">
                  <c:v>0.4</c:v>
                </c:pt>
                <c:pt idx="170">
                  <c:v>0.45</c:v>
                </c:pt>
                <c:pt idx="171">
                  <c:v>0.35</c:v>
                </c:pt>
                <c:pt idx="172">
                  <c:v>0.25</c:v>
                </c:pt>
                <c:pt idx="173">
                  <c:v>0.15000000000000002</c:v>
                </c:pt>
                <c:pt idx="174">
                  <c:v>0.15000000000000002</c:v>
                </c:pt>
                <c:pt idx="175">
                  <c:v>0.25</c:v>
                </c:pt>
                <c:pt idx="176">
                  <c:v>0.25</c:v>
                </c:pt>
                <c:pt idx="177">
                  <c:v>0.15000000000000002</c:v>
                </c:pt>
                <c:pt idx="178">
                  <c:v>0.1</c:v>
                </c:pt>
                <c:pt idx="179">
                  <c:v>0.05</c:v>
                </c:pt>
                <c:pt idx="180">
                  <c:v>0</c:v>
                </c:pt>
                <c:pt idx="181">
                  <c:v>0</c:v>
                </c:pt>
                <c:pt idx="182">
                  <c:v>0.05</c:v>
                </c:pt>
                <c:pt idx="183">
                  <c:v>0.1</c:v>
                </c:pt>
                <c:pt idx="184">
                  <c:v>0.15000000000000002</c:v>
                </c:pt>
                <c:pt idx="185">
                  <c:v>0.15000000000000002</c:v>
                </c:pt>
                <c:pt idx="186">
                  <c:v>0.15000000000000002</c:v>
                </c:pt>
                <c:pt idx="187">
                  <c:v>0.2</c:v>
                </c:pt>
                <c:pt idx="188">
                  <c:v>0.1</c:v>
                </c:pt>
                <c:pt idx="189">
                  <c:v>0.05</c:v>
                </c:pt>
                <c:pt idx="190">
                  <c:v>0.15000000000000002</c:v>
                </c:pt>
                <c:pt idx="191">
                  <c:v>0.15000000000000002</c:v>
                </c:pt>
                <c:pt idx="192">
                  <c:v>0.05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0.05</c:v>
                </c:pt>
                <c:pt idx="214">
                  <c:v>0.1</c:v>
                </c:pt>
                <c:pt idx="215">
                  <c:v>0.1</c:v>
                </c:pt>
                <c:pt idx="216">
                  <c:v>0.15000000000000002</c:v>
                </c:pt>
                <c:pt idx="217">
                  <c:v>0.30000000000000004</c:v>
                </c:pt>
                <c:pt idx="218">
                  <c:v>0.4</c:v>
                </c:pt>
                <c:pt idx="219">
                  <c:v>0.4</c:v>
                </c:pt>
                <c:pt idx="220">
                  <c:v>0.45</c:v>
                </c:pt>
                <c:pt idx="221">
                  <c:v>0.45</c:v>
                </c:pt>
                <c:pt idx="222">
                  <c:v>0.4</c:v>
                </c:pt>
                <c:pt idx="223">
                  <c:v>0.35</c:v>
                </c:pt>
                <c:pt idx="224">
                  <c:v>0.35</c:v>
                </c:pt>
                <c:pt idx="225">
                  <c:v>0.45</c:v>
                </c:pt>
                <c:pt idx="226">
                  <c:v>0.5</c:v>
                </c:pt>
                <c:pt idx="227">
                  <c:v>0.35</c:v>
                </c:pt>
                <c:pt idx="228">
                  <c:v>0.15000000000000002</c:v>
                </c:pt>
                <c:pt idx="229">
                  <c:v>0.15000000000000002</c:v>
                </c:pt>
                <c:pt idx="230">
                  <c:v>0.25</c:v>
                </c:pt>
                <c:pt idx="231">
                  <c:v>0.25</c:v>
                </c:pt>
                <c:pt idx="232">
                  <c:v>0.15000000000000002</c:v>
                </c:pt>
                <c:pt idx="233">
                  <c:v>0.1</c:v>
                </c:pt>
                <c:pt idx="234">
                  <c:v>0.15000000000000002</c:v>
                </c:pt>
                <c:pt idx="235">
                  <c:v>0.1</c:v>
                </c:pt>
                <c:pt idx="236">
                  <c:v>0.2</c:v>
                </c:pt>
                <c:pt idx="237">
                  <c:v>0.25</c:v>
                </c:pt>
                <c:pt idx="238">
                  <c:v>0.2</c:v>
                </c:pt>
                <c:pt idx="239">
                  <c:v>0.4</c:v>
                </c:pt>
                <c:pt idx="240">
                  <c:v>0.45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0.45</c:v>
                </c:pt>
                <c:pt idx="244">
                  <c:v>0.45</c:v>
                </c:pt>
                <c:pt idx="245">
                  <c:v>0.4</c:v>
                </c:pt>
                <c:pt idx="246">
                  <c:v>0.4</c:v>
                </c:pt>
                <c:pt idx="247">
                  <c:v>0.25</c:v>
                </c:pt>
                <c:pt idx="248">
                  <c:v>0.1</c:v>
                </c:pt>
                <c:pt idx="249">
                  <c:v>0.15000000000000002</c:v>
                </c:pt>
                <c:pt idx="250">
                  <c:v>0.2</c:v>
                </c:pt>
                <c:pt idx="251">
                  <c:v>0.15000000000000002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0.2</c:v>
                </c:pt>
                <c:pt idx="258">
                  <c:v>0.3</c:v>
                </c:pt>
                <c:pt idx="259">
                  <c:v>0.35</c:v>
                </c:pt>
                <c:pt idx="260">
                  <c:v>0.4</c:v>
                </c:pt>
                <c:pt idx="261">
                  <c:v>0.4</c:v>
                </c:pt>
                <c:pt idx="262">
                  <c:v>0.30000000000000004</c:v>
                </c:pt>
                <c:pt idx="263">
                  <c:v>0.2</c:v>
                </c:pt>
                <c:pt idx="264">
                  <c:v>0.25</c:v>
                </c:pt>
                <c:pt idx="265">
                  <c:v>0.25</c:v>
                </c:pt>
                <c:pt idx="266">
                  <c:v>0.30000000000000004</c:v>
                </c:pt>
                <c:pt idx="267">
                  <c:v>0.35</c:v>
                </c:pt>
                <c:pt idx="268">
                  <c:v>0.35</c:v>
                </c:pt>
                <c:pt idx="269">
                  <c:v>0.4</c:v>
                </c:pt>
                <c:pt idx="270">
                  <c:v>0.5</c:v>
                </c:pt>
                <c:pt idx="271">
                  <c:v>0.5</c:v>
                </c:pt>
                <c:pt idx="272">
                  <c:v>0.35</c:v>
                </c:pt>
                <c:pt idx="273">
                  <c:v>0.4</c:v>
                </c:pt>
                <c:pt idx="274">
                  <c:v>0.55000000000000004</c:v>
                </c:pt>
                <c:pt idx="275">
                  <c:v>0.6</c:v>
                </c:pt>
                <c:pt idx="276">
                  <c:v>0.64999999999999991</c:v>
                </c:pt>
                <c:pt idx="277">
                  <c:v>0.6</c:v>
                </c:pt>
                <c:pt idx="278">
                  <c:v>0.5</c:v>
                </c:pt>
                <c:pt idx="279">
                  <c:v>0.5</c:v>
                </c:pt>
                <c:pt idx="280">
                  <c:v>0.45</c:v>
                </c:pt>
                <c:pt idx="281">
                  <c:v>0.30000000000000004</c:v>
                </c:pt>
                <c:pt idx="282">
                  <c:v>0.25</c:v>
                </c:pt>
                <c:pt idx="283">
                  <c:v>0.4</c:v>
                </c:pt>
                <c:pt idx="284">
                  <c:v>0.35</c:v>
                </c:pt>
                <c:pt idx="285">
                  <c:v>0.25</c:v>
                </c:pt>
                <c:pt idx="286">
                  <c:v>0.25</c:v>
                </c:pt>
                <c:pt idx="287">
                  <c:v>0.15000000000000002</c:v>
                </c:pt>
                <c:pt idx="288">
                  <c:v>0.15000000000000002</c:v>
                </c:pt>
                <c:pt idx="289">
                  <c:v>0.2</c:v>
                </c:pt>
                <c:pt idx="290">
                  <c:v>0.25</c:v>
                </c:pt>
                <c:pt idx="291">
                  <c:v>0.15</c:v>
                </c:pt>
                <c:pt idx="292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DATA'!$AK$2</c:f>
              <c:strCache>
                <c:ptCount val="1"/>
                <c:pt idx="0">
                  <c:v>AVERAGE REAL OUTPUT GAP</c:v>
                </c:pt>
              </c:strCache>
            </c:strRef>
          </c:tx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DATA'!$AK$532:$AK$824</c:f>
              <c:numCache>
                <c:formatCode>General</c:formatCode>
                <c:ptCount val="29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0.35</c:v>
                </c:pt>
                <c:pt idx="39">
                  <c:v>0.25</c:v>
                </c:pt>
                <c:pt idx="40">
                  <c:v>0.35</c:v>
                </c:pt>
                <c:pt idx="41">
                  <c:v>0.30000000000000004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0.35</c:v>
                </c:pt>
                <c:pt idx="46">
                  <c:v>0.3</c:v>
                </c:pt>
                <c:pt idx="47">
                  <c:v>0.3</c:v>
                </c:pt>
                <c:pt idx="48">
                  <c:v>0.35</c:v>
                </c:pt>
                <c:pt idx="49">
                  <c:v>0.4</c:v>
                </c:pt>
                <c:pt idx="50">
                  <c:v>0.35</c:v>
                </c:pt>
                <c:pt idx="51">
                  <c:v>0.3</c:v>
                </c:pt>
                <c:pt idx="52">
                  <c:v>0.4</c:v>
                </c:pt>
                <c:pt idx="53">
                  <c:v>0.45</c:v>
                </c:pt>
                <c:pt idx="54">
                  <c:v>0.5</c:v>
                </c:pt>
                <c:pt idx="55">
                  <c:v>0.6</c:v>
                </c:pt>
                <c:pt idx="56">
                  <c:v>0.55000000000000004</c:v>
                </c:pt>
                <c:pt idx="57">
                  <c:v>0.45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0.64999999999999991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0.64999999999999991</c:v>
                </c:pt>
                <c:pt idx="74">
                  <c:v>0.75</c:v>
                </c:pt>
                <c:pt idx="75">
                  <c:v>0.85000000000000009</c:v>
                </c:pt>
                <c:pt idx="76">
                  <c:v>0.8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</c:v>
                </c:pt>
                <c:pt idx="81">
                  <c:v>0.75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0.85000000000000009</c:v>
                </c:pt>
                <c:pt idx="86">
                  <c:v>0.85000000000000009</c:v>
                </c:pt>
                <c:pt idx="87">
                  <c:v>0.85000000000000009</c:v>
                </c:pt>
                <c:pt idx="88">
                  <c:v>0.9</c:v>
                </c:pt>
                <c:pt idx="89">
                  <c:v>0.85000000000000009</c:v>
                </c:pt>
                <c:pt idx="90">
                  <c:v>0.85000000000000009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0.95</c:v>
                </c:pt>
                <c:pt idx="95">
                  <c:v>0.95</c:v>
                </c:pt>
                <c:pt idx="96">
                  <c:v>0.9</c:v>
                </c:pt>
                <c:pt idx="97">
                  <c:v>0.9</c:v>
                </c:pt>
                <c:pt idx="98">
                  <c:v>0.95</c:v>
                </c:pt>
                <c:pt idx="99">
                  <c:v>0.95</c:v>
                </c:pt>
                <c:pt idx="100">
                  <c:v>0.9</c:v>
                </c:pt>
                <c:pt idx="101">
                  <c:v>0.9</c:v>
                </c:pt>
                <c:pt idx="102">
                  <c:v>0.85000000000000009</c:v>
                </c:pt>
                <c:pt idx="103">
                  <c:v>0.85000000000000009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0.85000000000000009</c:v>
                </c:pt>
                <c:pt idx="108">
                  <c:v>0.75</c:v>
                </c:pt>
                <c:pt idx="109">
                  <c:v>0.7</c:v>
                </c:pt>
                <c:pt idx="110">
                  <c:v>0.64999999999999991</c:v>
                </c:pt>
                <c:pt idx="111">
                  <c:v>0.64999999999999991</c:v>
                </c:pt>
                <c:pt idx="112">
                  <c:v>0.64999999999999991</c:v>
                </c:pt>
                <c:pt idx="113">
                  <c:v>0.55000000000000004</c:v>
                </c:pt>
                <c:pt idx="114">
                  <c:v>0.5</c:v>
                </c:pt>
                <c:pt idx="115">
                  <c:v>0.45</c:v>
                </c:pt>
                <c:pt idx="116">
                  <c:v>0.35</c:v>
                </c:pt>
                <c:pt idx="117">
                  <c:v>0.25</c:v>
                </c:pt>
                <c:pt idx="118">
                  <c:v>0.15000000000000002</c:v>
                </c:pt>
                <c:pt idx="119">
                  <c:v>0.15000000000000002</c:v>
                </c:pt>
                <c:pt idx="120">
                  <c:v>0.2</c:v>
                </c:pt>
                <c:pt idx="121">
                  <c:v>0.2</c:v>
                </c:pt>
                <c:pt idx="122">
                  <c:v>0.15000000000000002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0.15000000000000002</c:v>
                </c:pt>
                <c:pt idx="127">
                  <c:v>0.2</c:v>
                </c:pt>
                <c:pt idx="128">
                  <c:v>0.2</c:v>
                </c:pt>
                <c:pt idx="129">
                  <c:v>0.15000000000000002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0.05</c:v>
                </c:pt>
                <c:pt idx="137">
                  <c:v>0.05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0.15000000000000002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0.35</c:v>
                </c:pt>
                <c:pt idx="151">
                  <c:v>0.4</c:v>
                </c:pt>
                <c:pt idx="152">
                  <c:v>0.35</c:v>
                </c:pt>
                <c:pt idx="153">
                  <c:v>0.35</c:v>
                </c:pt>
                <c:pt idx="154">
                  <c:v>0.4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0.5</c:v>
                </c:pt>
                <c:pt idx="159">
                  <c:v>0.55000000000000004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0.64999999999999991</c:v>
                </c:pt>
                <c:pt idx="174">
                  <c:v>0.6</c:v>
                </c:pt>
                <c:pt idx="175">
                  <c:v>0.64999999999999991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</c:v>
                </c:pt>
                <c:pt idx="181">
                  <c:v>0.75</c:v>
                </c:pt>
                <c:pt idx="182">
                  <c:v>0.75</c:v>
                </c:pt>
                <c:pt idx="183">
                  <c:v>0.7</c:v>
                </c:pt>
                <c:pt idx="184">
                  <c:v>0.7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</c:v>
                </c:pt>
                <c:pt idx="189">
                  <c:v>0.6</c:v>
                </c:pt>
                <c:pt idx="190">
                  <c:v>0.55000000000000004</c:v>
                </c:pt>
                <c:pt idx="191">
                  <c:v>0.5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</c:v>
                </c:pt>
                <c:pt idx="195">
                  <c:v>0.45</c:v>
                </c:pt>
                <c:pt idx="196">
                  <c:v>0.30000000000000004</c:v>
                </c:pt>
                <c:pt idx="197">
                  <c:v>0.2</c:v>
                </c:pt>
                <c:pt idx="198">
                  <c:v>0.15000000000000002</c:v>
                </c:pt>
                <c:pt idx="199">
                  <c:v>0.1</c:v>
                </c:pt>
                <c:pt idx="200">
                  <c:v>0.05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0.15000000000000002</c:v>
                </c:pt>
                <c:pt idx="254">
                  <c:v>0.2</c:v>
                </c:pt>
                <c:pt idx="255">
                  <c:v>0.15000000000000002</c:v>
                </c:pt>
                <c:pt idx="256">
                  <c:v>0.1</c:v>
                </c:pt>
                <c:pt idx="257">
                  <c:v>0.15000000000000002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0.25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0.35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0.55000000000000004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0.64999999999999991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0.64999999999999991</c:v>
                </c:pt>
                <c:pt idx="290">
                  <c:v>0.6</c:v>
                </c:pt>
                <c:pt idx="291">
                  <c:v>0.64999999999999991</c:v>
                </c:pt>
                <c:pt idx="29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03808"/>
        <c:axId val="115705344"/>
      </c:lineChart>
      <c:dateAx>
        <c:axId val="115703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15705344"/>
        <c:crosses val="autoZero"/>
        <c:auto val="1"/>
        <c:lblOffset val="100"/>
        <c:baseTimeUnit val="months"/>
      </c:dateAx>
      <c:valAx>
        <c:axId val="11570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703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</a:t>
            </a:r>
            <a:r>
              <a:rPr lang="en-US" baseline="0"/>
              <a:t> PATTERNS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DATA'!$AD$2</c:f>
              <c:strCache>
                <c:ptCount val="1"/>
                <c:pt idx="0">
                  <c:v>Real GDP YOY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DATA'!$BA$531:$BA$824</c:f>
              <c:numCache>
                <c:formatCode>General</c:formatCode>
                <c:ptCount val="294"/>
                <c:pt idx="12" formatCode="0.0">
                  <c:v>1</c:v>
                </c:pt>
                <c:pt idx="13" formatCode="0.0">
                  <c:v>0.5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0.2</c:v>
                </c:pt>
                <c:pt idx="18" formatCode="0.0">
                  <c:v>0.2</c:v>
                </c:pt>
                <c:pt idx="19" formatCode="0.0">
                  <c:v>0.05</c:v>
                </c:pt>
                <c:pt idx="20" formatCode="0.0">
                  <c:v>0.05</c:v>
                </c:pt>
                <c:pt idx="21" formatCode="0.0">
                  <c:v>0.15</c:v>
                </c:pt>
                <c:pt idx="22" formatCode="0.0">
                  <c:v>0.35</c:v>
                </c:pt>
                <c:pt idx="23" formatCode="0.0">
                  <c:v>0.25</c:v>
                </c:pt>
                <c:pt idx="24" formatCode="0.0">
                  <c:v>0.3</c:v>
                </c:pt>
                <c:pt idx="25" formatCode="0.0">
                  <c:v>0.6</c:v>
                </c:pt>
                <c:pt idx="26" formatCode="0.0">
                  <c:v>0.64999999999999991</c:v>
                </c:pt>
                <c:pt idx="27" formatCode="0.0">
                  <c:v>0.7</c:v>
                </c:pt>
                <c:pt idx="28" formatCode="0.0">
                  <c:v>0.8</c:v>
                </c:pt>
                <c:pt idx="29" formatCode="0.0">
                  <c:v>0.75</c:v>
                </c:pt>
                <c:pt idx="30" formatCode="0.0">
                  <c:v>0.8</c:v>
                </c:pt>
                <c:pt idx="31" formatCode="0.0">
                  <c:v>0.85000000000000009</c:v>
                </c:pt>
                <c:pt idx="32" formatCode="0.0">
                  <c:v>0.8</c:v>
                </c:pt>
                <c:pt idx="33" formatCode="0.0">
                  <c:v>0.75</c:v>
                </c:pt>
                <c:pt idx="34" formatCode="0.0">
                  <c:v>0.7</c:v>
                </c:pt>
                <c:pt idx="35" formatCode="0.0">
                  <c:v>0.64999999999999991</c:v>
                </c:pt>
                <c:pt idx="36" formatCode="0.0">
                  <c:v>0.55000000000000004</c:v>
                </c:pt>
                <c:pt idx="37" formatCode="0.0">
                  <c:v>0.65</c:v>
                </c:pt>
                <c:pt idx="38" formatCode="0.0">
                  <c:v>0.75</c:v>
                </c:pt>
                <c:pt idx="39" formatCode="0.0">
                  <c:v>0.5</c:v>
                </c:pt>
                <c:pt idx="40" formatCode="0.0">
                  <c:v>0.3</c:v>
                </c:pt>
                <c:pt idx="41" formatCode="0.0">
                  <c:v>0.15</c:v>
                </c:pt>
                <c:pt idx="42" formatCode="0.0">
                  <c:v>0.05</c:v>
                </c:pt>
                <c:pt idx="43" formatCode="0.0">
                  <c:v>0.2</c:v>
                </c:pt>
                <c:pt idx="44" formatCode="0.0">
                  <c:v>0.15</c:v>
                </c:pt>
                <c:pt idx="45" formatCode="0.0">
                  <c:v>0.15</c:v>
                </c:pt>
                <c:pt idx="46" formatCode="0.0">
                  <c:v>0.3</c:v>
                </c:pt>
                <c:pt idx="47" formatCode="0.0">
                  <c:v>0.25</c:v>
                </c:pt>
                <c:pt idx="48" formatCode="0.0">
                  <c:v>0.1</c:v>
                </c:pt>
                <c:pt idx="49" formatCode="0.0">
                  <c:v>0.1</c:v>
                </c:pt>
                <c:pt idx="50" formatCode="0.0">
                  <c:v>0.35</c:v>
                </c:pt>
                <c:pt idx="51" formatCode="0.0">
                  <c:v>0.4</c:v>
                </c:pt>
                <c:pt idx="52" formatCode="0.0">
                  <c:v>0.44999999999999996</c:v>
                </c:pt>
                <c:pt idx="53" formatCode="0.0">
                  <c:v>0.75</c:v>
                </c:pt>
                <c:pt idx="54" formatCode="0.0">
                  <c:v>0.7</c:v>
                </c:pt>
                <c:pt idx="55" formatCode="0.0">
                  <c:v>0.65</c:v>
                </c:pt>
                <c:pt idx="56" formatCode="0.0">
                  <c:v>0.75</c:v>
                </c:pt>
                <c:pt idx="57" formatCode="0.0">
                  <c:v>0.64999999999999991</c:v>
                </c:pt>
                <c:pt idx="58" formatCode="0.0">
                  <c:v>0.7</c:v>
                </c:pt>
                <c:pt idx="59" formatCode="0.0">
                  <c:v>0.85000000000000009</c:v>
                </c:pt>
                <c:pt idx="60" formatCode="0.0">
                  <c:v>0.85000000000000009</c:v>
                </c:pt>
                <c:pt idx="61" formatCode="0.0">
                  <c:v>0.7</c:v>
                </c:pt>
                <c:pt idx="62" formatCode="0.0">
                  <c:v>0.64999999999999991</c:v>
                </c:pt>
                <c:pt idx="63" formatCode="0.0">
                  <c:v>0.8</c:v>
                </c:pt>
                <c:pt idx="64" formatCode="0.0">
                  <c:v>0.7</c:v>
                </c:pt>
                <c:pt idx="65" formatCode="0.0">
                  <c:v>0.7</c:v>
                </c:pt>
                <c:pt idx="66" formatCode="0.0">
                  <c:v>0.75</c:v>
                </c:pt>
                <c:pt idx="67" formatCode="0.0">
                  <c:v>0.7</c:v>
                </c:pt>
                <c:pt idx="68" formatCode="0.0">
                  <c:v>0.8</c:v>
                </c:pt>
                <c:pt idx="69" formatCode="0.0">
                  <c:v>0.8</c:v>
                </c:pt>
                <c:pt idx="70" formatCode="0.0">
                  <c:v>0.7</c:v>
                </c:pt>
                <c:pt idx="71" formatCode="0.0">
                  <c:v>0.64999999999999991</c:v>
                </c:pt>
                <c:pt idx="72" formatCode="0.0">
                  <c:v>0.75</c:v>
                </c:pt>
                <c:pt idx="73" formatCode="0.0">
                  <c:v>0.9</c:v>
                </c:pt>
                <c:pt idx="74" formatCode="0.0">
                  <c:v>0.65</c:v>
                </c:pt>
                <c:pt idx="75" formatCode="0.0">
                  <c:v>0.6</c:v>
                </c:pt>
                <c:pt idx="76" formatCode="0.0">
                  <c:v>0.75</c:v>
                </c:pt>
                <c:pt idx="77" formatCode="0.0">
                  <c:v>0.64999999999999991</c:v>
                </c:pt>
                <c:pt idx="78" formatCode="0.0">
                  <c:v>0.55000000000000004</c:v>
                </c:pt>
                <c:pt idx="79" formatCode="0.0">
                  <c:v>0.45</c:v>
                </c:pt>
                <c:pt idx="80" formatCode="0.0">
                  <c:v>0.5</c:v>
                </c:pt>
                <c:pt idx="81" formatCode="0.0">
                  <c:v>0.5</c:v>
                </c:pt>
                <c:pt idx="82" formatCode="0.0">
                  <c:v>0.7</c:v>
                </c:pt>
                <c:pt idx="83" formatCode="0.0">
                  <c:v>0.95</c:v>
                </c:pt>
                <c:pt idx="84" formatCode="0.0">
                  <c:v>0.95</c:v>
                </c:pt>
                <c:pt idx="85" formatCode="0.0">
                  <c:v>0.9</c:v>
                </c:pt>
                <c:pt idx="86" formatCode="0.0">
                  <c:v>0.75</c:v>
                </c:pt>
                <c:pt idx="87" formatCode="0.0">
                  <c:v>0.64999999999999991</c:v>
                </c:pt>
                <c:pt idx="88" formatCode="0.0">
                  <c:v>0.8</c:v>
                </c:pt>
                <c:pt idx="89" formatCode="0.0">
                  <c:v>0.85000000000000009</c:v>
                </c:pt>
                <c:pt idx="90" formatCode="0.0">
                  <c:v>0.75</c:v>
                </c:pt>
                <c:pt idx="91" formatCode="0.0">
                  <c:v>0.7</c:v>
                </c:pt>
                <c:pt idx="92" formatCode="0.0">
                  <c:v>0.8</c:v>
                </c:pt>
                <c:pt idx="93" formatCode="0.0">
                  <c:v>0.6</c:v>
                </c:pt>
                <c:pt idx="94" formatCode="0.0">
                  <c:v>0.35</c:v>
                </c:pt>
                <c:pt idx="95" formatCode="0.0">
                  <c:v>0.45</c:v>
                </c:pt>
                <c:pt idx="96" formatCode="0.0">
                  <c:v>0.65</c:v>
                </c:pt>
                <c:pt idx="97" formatCode="0.0">
                  <c:v>0.9</c:v>
                </c:pt>
                <c:pt idx="98" formatCode="0.0">
                  <c:v>0.7</c:v>
                </c:pt>
                <c:pt idx="99" formatCode="0.0">
                  <c:v>0.4</c:v>
                </c:pt>
                <c:pt idx="100" formatCode="0.0">
                  <c:v>0.55000000000000004</c:v>
                </c:pt>
                <c:pt idx="101" formatCode="0.0">
                  <c:v>0.8</c:v>
                </c:pt>
                <c:pt idx="102" formatCode="0.0">
                  <c:v>0.9</c:v>
                </c:pt>
                <c:pt idx="103" formatCode="0.0">
                  <c:v>0.8</c:v>
                </c:pt>
                <c:pt idx="104" formatCode="0.0">
                  <c:v>0.55000000000000004</c:v>
                </c:pt>
                <c:pt idx="105" formatCode="0.0">
                  <c:v>0.5</c:v>
                </c:pt>
                <c:pt idx="106" formatCode="0.0">
                  <c:v>0.44999999999999996</c:v>
                </c:pt>
                <c:pt idx="107" formatCode="0.0">
                  <c:v>0.3</c:v>
                </c:pt>
                <c:pt idx="108" formatCode="0.0">
                  <c:v>0.2</c:v>
                </c:pt>
                <c:pt idx="109" formatCode="0.0">
                  <c:v>0.15000000000000002</c:v>
                </c:pt>
                <c:pt idx="110" formatCode="0.0">
                  <c:v>0.15000000000000002</c:v>
                </c:pt>
                <c:pt idx="111" formatCode="0.0">
                  <c:v>0.05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0.05</c:v>
                </c:pt>
                <c:pt idx="123" formatCode="0.0">
                  <c:v>0.05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0.05</c:v>
                </c:pt>
                <c:pt idx="127" formatCode="0.0">
                  <c:v>0.15000000000000002</c:v>
                </c:pt>
                <c:pt idx="128" formatCode="0.0">
                  <c:v>0.15000000000000002</c:v>
                </c:pt>
                <c:pt idx="129" formatCode="0.0">
                  <c:v>0.2</c:v>
                </c:pt>
                <c:pt idx="130" formatCode="0.0">
                  <c:v>0.25</c:v>
                </c:pt>
                <c:pt idx="131" formatCode="0.0">
                  <c:v>0.2</c:v>
                </c:pt>
                <c:pt idx="132" formatCode="0.0">
                  <c:v>0.1</c:v>
                </c:pt>
                <c:pt idx="133" formatCode="0.0">
                  <c:v>0.05</c:v>
                </c:pt>
                <c:pt idx="134" formatCode="0.0">
                  <c:v>0.1</c:v>
                </c:pt>
                <c:pt idx="135" formatCode="0.0">
                  <c:v>0.1</c:v>
                </c:pt>
                <c:pt idx="136" formatCode="0.0">
                  <c:v>0.05</c:v>
                </c:pt>
                <c:pt idx="137" formatCode="0.0">
                  <c:v>0.1</c:v>
                </c:pt>
                <c:pt idx="138" formatCode="0.0">
                  <c:v>0.15000000000000002</c:v>
                </c:pt>
                <c:pt idx="139" formatCode="0.0">
                  <c:v>0.15000000000000002</c:v>
                </c:pt>
                <c:pt idx="140" formatCode="0.0">
                  <c:v>0.30000000000000004</c:v>
                </c:pt>
                <c:pt idx="141" formatCode="0.0">
                  <c:v>0.4</c:v>
                </c:pt>
                <c:pt idx="142" formatCode="0.0">
                  <c:v>0.55000000000000004</c:v>
                </c:pt>
                <c:pt idx="143" formatCode="0.0">
                  <c:v>0.7</c:v>
                </c:pt>
                <c:pt idx="144" formatCode="0.0">
                  <c:v>0.7</c:v>
                </c:pt>
                <c:pt idx="145" formatCode="0.0">
                  <c:v>0.75</c:v>
                </c:pt>
                <c:pt idx="146" formatCode="0.0">
                  <c:v>0.60000000000000009</c:v>
                </c:pt>
                <c:pt idx="147" formatCode="0.0">
                  <c:v>0.60000000000000009</c:v>
                </c:pt>
                <c:pt idx="148" formatCode="0.0">
                  <c:v>0.8</c:v>
                </c:pt>
                <c:pt idx="149" formatCode="0.0">
                  <c:v>0.8</c:v>
                </c:pt>
                <c:pt idx="150" formatCode="0.0">
                  <c:v>0.7</c:v>
                </c:pt>
                <c:pt idx="151" formatCode="0.0">
                  <c:v>0.44999999999999996</c:v>
                </c:pt>
                <c:pt idx="152" formatCode="0.0">
                  <c:v>0.4</c:v>
                </c:pt>
                <c:pt idx="153" formatCode="0.0">
                  <c:v>0.4</c:v>
                </c:pt>
                <c:pt idx="154" formatCode="0.0">
                  <c:v>0.3</c:v>
                </c:pt>
                <c:pt idx="155" formatCode="0.0">
                  <c:v>0.3</c:v>
                </c:pt>
                <c:pt idx="156" formatCode="0.0">
                  <c:v>0.3</c:v>
                </c:pt>
                <c:pt idx="157" formatCode="0.0">
                  <c:v>0.4</c:v>
                </c:pt>
                <c:pt idx="158" formatCode="0.0">
                  <c:v>0.5</c:v>
                </c:pt>
                <c:pt idx="159" formatCode="0.0">
                  <c:v>0.4</c:v>
                </c:pt>
                <c:pt idx="160" formatCode="0.0">
                  <c:v>0.4</c:v>
                </c:pt>
                <c:pt idx="161" formatCode="0.0">
                  <c:v>0.4</c:v>
                </c:pt>
                <c:pt idx="162" formatCode="0.0">
                  <c:v>0.35</c:v>
                </c:pt>
                <c:pt idx="163" formatCode="0.0">
                  <c:v>0.4</c:v>
                </c:pt>
                <c:pt idx="164" formatCode="0.0">
                  <c:v>0.4</c:v>
                </c:pt>
                <c:pt idx="165" formatCode="0.0">
                  <c:v>0.45</c:v>
                </c:pt>
                <c:pt idx="166" formatCode="0.0">
                  <c:v>0.35</c:v>
                </c:pt>
                <c:pt idx="167" formatCode="0.0">
                  <c:v>0.25</c:v>
                </c:pt>
                <c:pt idx="168" formatCode="0.0">
                  <c:v>0.3</c:v>
                </c:pt>
                <c:pt idx="169" formatCode="0.0">
                  <c:v>0.25</c:v>
                </c:pt>
                <c:pt idx="170" formatCode="0.0">
                  <c:v>0.30000000000000004</c:v>
                </c:pt>
                <c:pt idx="171" formatCode="0.0">
                  <c:v>0.35</c:v>
                </c:pt>
                <c:pt idx="172" formatCode="0.0">
                  <c:v>0.4</c:v>
                </c:pt>
                <c:pt idx="173" formatCode="0.0">
                  <c:v>0.45</c:v>
                </c:pt>
                <c:pt idx="174" formatCode="0.0">
                  <c:v>0.35</c:v>
                </c:pt>
                <c:pt idx="175" formatCode="0.0">
                  <c:v>0.25</c:v>
                </c:pt>
                <c:pt idx="176" formatCode="0.0">
                  <c:v>0.15000000000000002</c:v>
                </c:pt>
                <c:pt idx="177" formatCode="0.0">
                  <c:v>0.15000000000000002</c:v>
                </c:pt>
                <c:pt idx="178" formatCode="0.0">
                  <c:v>0.25</c:v>
                </c:pt>
                <c:pt idx="179" formatCode="0.0">
                  <c:v>0.25</c:v>
                </c:pt>
                <c:pt idx="180" formatCode="0.0">
                  <c:v>0.15000000000000002</c:v>
                </c:pt>
                <c:pt idx="181" formatCode="0.0">
                  <c:v>0.1</c:v>
                </c:pt>
                <c:pt idx="182" formatCode="0.0">
                  <c:v>0.05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0.05</c:v>
                </c:pt>
                <c:pt idx="186" formatCode="0.0">
                  <c:v>0.1</c:v>
                </c:pt>
                <c:pt idx="187" formatCode="0.0">
                  <c:v>0.15000000000000002</c:v>
                </c:pt>
                <c:pt idx="188" formatCode="0.0">
                  <c:v>0.15000000000000002</c:v>
                </c:pt>
                <c:pt idx="189" formatCode="0.0">
                  <c:v>0.15000000000000002</c:v>
                </c:pt>
                <c:pt idx="190" formatCode="0.0">
                  <c:v>0.2</c:v>
                </c:pt>
                <c:pt idx="191" formatCode="0.0">
                  <c:v>0.1</c:v>
                </c:pt>
                <c:pt idx="192" formatCode="0.0">
                  <c:v>0.05</c:v>
                </c:pt>
                <c:pt idx="193" formatCode="0.0">
                  <c:v>0.15000000000000002</c:v>
                </c:pt>
                <c:pt idx="194" formatCode="0.0">
                  <c:v>0.15000000000000002</c:v>
                </c:pt>
                <c:pt idx="195" formatCode="0.0">
                  <c:v>0.05</c:v>
                </c:pt>
                <c:pt idx="196" formatCode="0.0">
                  <c:v>0</c:v>
                </c:pt>
                <c:pt idx="197" formatCode="0.0">
                  <c:v>0</c:v>
                </c:pt>
                <c:pt idx="198" formatCode="0.0">
                  <c:v>0</c:v>
                </c:pt>
                <c:pt idx="199" formatCode="0.0">
                  <c:v>0.1</c:v>
                </c:pt>
                <c:pt idx="200" formatCode="0.0">
                  <c:v>0.1</c:v>
                </c:pt>
                <c:pt idx="201" formatCode="0.0">
                  <c:v>0</c:v>
                </c:pt>
                <c:pt idx="202" formatCode="0.0">
                  <c:v>0</c:v>
                </c:pt>
                <c:pt idx="203" formatCode="0.0">
                  <c:v>0</c:v>
                </c:pt>
                <c:pt idx="204" formatCode="0.0">
                  <c:v>0</c:v>
                </c:pt>
                <c:pt idx="205" formatCode="0.0">
                  <c:v>0</c:v>
                </c:pt>
                <c:pt idx="206" formatCode="0.0">
                  <c:v>0</c:v>
                </c:pt>
                <c:pt idx="207" formatCode="0.0">
                  <c:v>0</c:v>
                </c:pt>
                <c:pt idx="208" formatCode="0.0">
                  <c:v>0</c:v>
                </c:pt>
                <c:pt idx="209" formatCode="0.0">
                  <c:v>0</c:v>
                </c:pt>
                <c:pt idx="210" formatCode="0.0">
                  <c:v>0</c:v>
                </c:pt>
                <c:pt idx="211" formatCode="0.0">
                  <c:v>0</c:v>
                </c:pt>
                <c:pt idx="212" formatCode="0.0">
                  <c:v>0</c:v>
                </c:pt>
                <c:pt idx="213" formatCode="0.0">
                  <c:v>0</c:v>
                </c:pt>
                <c:pt idx="214" formatCode="0.0">
                  <c:v>0</c:v>
                </c:pt>
                <c:pt idx="215" formatCode="0.0">
                  <c:v>0</c:v>
                </c:pt>
                <c:pt idx="216" formatCode="0.0">
                  <c:v>0.05</c:v>
                </c:pt>
                <c:pt idx="217" formatCode="0.0">
                  <c:v>0.1</c:v>
                </c:pt>
                <c:pt idx="218" formatCode="0.0">
                  <c:v>0.1</c:v>
                </c:pt>
                <c:pt idx="219" formatCode="0.0">
                  <c:v>0.15000000000000002</c:v>
                </c:pt>
                <c:pt idx="220" formatCode="0.0">
                  <c:v>0.30000000000000004</c:v>
                </c:pt>
                <c:pt idx="221" formatCode="0.0">
                  <c:v>0.4</c:v>
                </c:pt>
                <c:pt idx="222" formatCode="0.0">
                  <c:v>0.4</c:v>
                </c:pt>
                <c:pt idx="223" formatCode="0.0">
                  <c:v>0.45</c:v>
                </c:pt>
                <c:pt idx="224" formatCode="0.0">
                  <c:v>0.45</c:v>
                </c:pt>
                <c:pt idx="225" formatCode="0.0">
                  <c:v>0.4</c:v>
                </c:pt>
                <c:pt idx="226" formatCode="0.0">
                  <c:v>0.35</c:v>
                </c:pt>
                <c:pt idx="227" formatCode="0.0">
                  <c:v>0.35</c:v>
                </c:pt>
                <c:pt idx="228" formatCode="0.0">
                  <c:v>0.45</c:v>
                </c:pt>
                <c:pt idx="229" formatCode="0.0">
                  <c:v>0.5</c:v>
                </c:pt>
                <c:pt idx="230" formatCode="0.0">
                  <c:v>0.35</c:v>
                </c:pt>
                <c:pt idx="231" formatCode="0.0">
                  <c:v>0.15000000000000002</c:v>
                </c:pt>
                <c:pt idx="232" formatCode="0.0">
                  <c:v>0.15000000000000002</c:v>
                </c:pt>
                <c:pt idx="233" formatCode="0.0">
                  <c:v>0.25</c:v>
                </c:pt>
                <c:pt idx="234" formatCode="0.0">
                  <c:v>0.25</c:v>
                </c:pt>
                <c:pt idx="235" formatCode="0.0">
                  <c:v>0.15000000000000002</c:v>
                </c:pt>
                <c:pt idx="236" formatCode="0.0">
                  <c:v>0.1</c:v>
                </c:pt>
                <c:pt idx="237" formatCode="0.0">
                  <c:v>0.15000000000000002</c:v>
                </c:pt>
                <c:pt idx="238" formatCode="0.0">
                  <c:v>0.1</c:v>
                </c:pt>
                <c:pt idx="239" formatCode="0.0">
                  <c:v>0.2</c:v>
                </c:pt>
                <c:pt idx="240" formatCode="0.0">
                  <c:v>0.25</c:v>
                </c:pt>
                <c:pt idx="241" formatCode="0.0">
                  <c:v>0.2</c:v>
                </c:pt>
                <c:pt idx="242" formatCode="0.0">
                  <c:v>0.4</c:v>
                </c:pt>
                <c:pt idx="243" formatCode="0.0">
                  <c:v>0.45</c:v>
                </c:pt>
                <c:pt idx="244" formatCode="0.0">
                  <c:v>0.30000000000000004</c:v>
                </c:pt>
                <c:pt idx="245" formatCode="0.0">
                  <c:v>0.30000000000000004</c:v>
                </c:pt>
                <c:pt idx="246" formatCode="0.0">
                  <c:v>0.45</c:v>
                </c:pt>
                <c:pt idx="247" formatCode="0.0">
                  <c:v>0.45</c:v>
                </c:pt>
                <c:pt idx="248" formatCode="0.0">
                  <c:v>0.4</c:v>
                </c:pt>
                <c:pt idx="249" formatCode="0.0">
                  <c:v>0.4</c:v>
                </c:pt>
                <c:pt idx="250" formatCode="0.0">
                  <c:v>0.25</c:v>
                </c:pt>
                <c:pt idx="251" formatCode="0.0">
                  <c:v>0.1</c:v>
                </c:pt>
                <c:pt idx="252" formatCode="0.0">
                  <c:v>0.15000000000000002</c:v>
                </c:pt>
                <c:pt idx="253" formatCode="0.0">
                  <c:v>0.2</c:v>
                </c:pt>
                <c:pt idx="254" formatCode="0.0">
                  <c:v>0.15000000000000002</c:v>
                </c:pt>
                <c:pt idx="255" formatCode="0.0">
                  <c:v>0.1</c:v>
                </c:pt>
                <c:pt idx="256" formatCode="0.0">
                  <c:v>0.1</c:v>
                </c:pt>
                <c:pt idx="257" formatCode="0.0">
                  <c:v>0.1</c:v>
                </c:pt>
                <c:pt idx="258" formatCode="0.0">
                  <c:v>0.1</c:v>
                </c:pt>
                <c:pt idx="259" formatCode="0.0">
                  <c:v>0.1</c:v>
                </c:pt>
                <c:pt idx="260" formatCode="0.0">
                  <c:v>0.2</c:v>
                </c:pt>
                <c:pt idx="261" formatCode="0.0">
                  <c:v>0.3</c:v>
                </c:pt>
                <c:pt idx="262" formatCode="0.0">
                  <c:v>0.35</c:v>
                </c:pt>
                <c:pt idx="263" formatCode="0.0">
                  <c:v>0.4</c:v>
                </c:pt>
                <c:pt idx="264" formatCode="0.0">
                  <c:v>0.4</c:v>
                </c:pt>
                <c:pt idx="265" formatCode="0.0">
                  <c:v>0.30000000000000004</c:v>
                </c:pt>
                <c:pt idx="266" formatCode="0.0">
                  <c:v>0.2</c:v>
                </c:pt>
                <c:pt idx="267" formatCode="0.0">
                  <c:v>0.25</c:v>
                </c:pt>
                <c:pt idx="268" formatCode="0.0">
                  <c:v>0.25</c:v>
                </c:pt>
                <c:pt idx="269" formatCode="0.0">
                  <c:v>0.30000000000000004</c:v>
                </c:pt>
                <c:pt idx="270" formatCode="0.0">
                  <c:v>0.35</c:v>
                </c:pt>
                <c:pt idx="271" formatCode="0.0">
                  <c:v>0.35</c:v>
                </c:pt>
                <c:pt idx="272" formatCode="0.0">
                  <c:v>0.4</c:v>
                </c:pt>
                <c:pt idx="273" formatCode="0.0">
                  <c:v>0.5</c:v>
                </c:pt>
                <c:pt idx="274" formatCode="0.0">
                  <c:v>0.5</c:v>
                </c:pt>
                <c:pt idx="275" formatCode="0.0">
                  <c:v>0.35</c:v>
                </c:pt>
                <c:pt idx="276" formatCode="0.0">
                  <c:v>0.4</c:v>
                </c:pt>
                <c:pt idx="277" formatCode="0.0">
                  <c:v>0.55000000000000004</c:v>
                </c:pt>
                <c:pt idx="278" formatCode="0.0">
                  <c:v>0.6</c:v>
                </c:pt>
                <c:pt idx="279" formatCode="0.0">
                  <c:v>0.64999999999999991</c:v>
                </c:pt>
                <c:pt idx="280" formatCode="0.0">
                  <c:v>0.6</c:v>
                </c:pt>
                <c:pt idx="281" formatCode="0.0">
                  <c:v>0.5</c:v>
                </c:pt>
                <c:pt idx="282" formatCode="0.0">
                  <c:v>0.5</c:v>
                </c:pt>
                <c:pt idx="283" formatCode="0.0">
                  <c:v>0.45</c:v>
                </c:pt>
                <c:pt idx="284" formatCode="0.0">
                  <c:v>0.30000000000000004</c:v>
                </c:pt>
                <c:pt idx="285" formatCode="0.0">
                  <c:v>0.25</c:v>
                </c:pt>
                <c:pt idx="286" formatCode="0.0">
                  <c:v>0.4</c:v>
                </c:pt>
                <c:pt idx="287" formatCode="0.0">
                  <c:v>0.35</c:v>
                </c:pt>
                <c:pt idx="288" formatCode="0.0">
                  <c:v>0.25</c:v>
                </c:pt>
                <c:pt idx="289" formatCode="0.0">
                  <c:v>0.25</c:v>
                </c:pt>
                <c:pt idx="290" formatCode="0.0">
                  <c:v>0.15000000000000002</c:v>
                </c:pt>
                <c:pt idx="291" formatCode="0.0">
                  <c:v>0.15000000000000002</c:v>
                </c:pt>
                <c:pt idx="292" formatCode="0.0">
                  <c:v>0.2</c:v>
                </c:pt>
                <c:pt idx="293" formatCode="0.0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EA1-9615-07028E2E8EF7}"/>
            </c:ext>
          </c:extLst>
        </c:ser>
        <c:ser>
          <c:idx val="2"/>
          <c:order val="1"/>
          <c:tx>
            <c:strRef>
              <c:f>'MONTHLY DATA'!$AF$2</c:f>
              <c:strCache>
                <c:ptCount val="1"/>
                <c:pt idx="0">
                  <c:v>Real Output Gap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DATA'!$AF$531:$AF$824</c:f>
              <c:numCache>
                <c:formatCode>General</c:formatCode>
                <c:ptCount val="294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</c:v>
                </c:pt>
                <c:pt idx="29">
                  <c:v>0.9</c:v>
                </c:pt>
                <c:pt idx="30">
                  <c:v>0.9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1</c:v>
                </c:pt>
                <c:pt idx="38">
                  <c:v>0.9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0.9</c:v>
                </c:pt>
                <c:pt idx="54">
                  <c:v>0.7</c:v>
                </c:pt>
                <c:pt idx="55">
                  <c:v>1</c:v>
                </c:pt>
                <c:pt idx="56">
                  <c:v>0.9</c:v>
                </c:pt>
                <c:pt idx="57">
                  <c:v>0.9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1</c:v>
                </c:pt>
                <c:pt idx="65">
                  <c:v>0.9</c:v>
                </c:pt>
                <c:pt idx="66">
                  <c:v>0.9</c:v>
                </c:pt>
                <c:pt idx="67">
                  <c:v>1</c:v>
                </c:pt>
                <c:pt idx="68">
                  <c:v>0.9</c:v>
                </c:pt>
                <c:pt idx="69">
                  <c:v>1</c:v>
                </c:pt>
                <c:pt idx="70">
                  <c:v>1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1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1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1</c:v>
                </c:pt>
                <c:pt idx="92">
                  <c:v>0.9</c:v>
                </c:pt>
                <c:pt idx="93">
                  <c:v>1</c:v>
                </c:pt>
                <c:pt idx="94">
                  <c:v>0.9</c:v>
                </c:pt>
                <c:pt idx="95">
                  <c:v>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0.8</c:v>
                </c:pt>
                <c:pt idx="109">
                  <c:v>0.7</c:v>
                </c:pt>
                <c:pt idx="110">
                  <c:v>0.7</c:v>
                </c:pt>
                <c:pt idx="111">
                  <c:v>0.6</c:v>
                </c:pt>
                <c:pt idx="112">
                  <c:v>0.7</c:v>
                </c:pt>
                <c:pt idx="113">
                  <c:v>0.6</c:v>
                </c:pt>
                <c:pt idx="114">
                  <c:v>0.5</c:v>
                </c:pt>
                <c:pt idx="115">
                  <c:v>0.5</c:v>
                </c:pt>
                <c:pt idx="116">
                  <c:v>0.4</c:v>
                </c:pt>
                <c:pt idx="117">
                  <c:v>0.3</c:v>
                </c:pt>
                <c:pt idx="118">
                  <c:v>0.2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0.2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0.4</c:v>
                </c:pt>
                <c:pt idx="152">
                  <c:v>0.4</c:v>
                </c:pt>
                <c:pt idx="153">
                  <c:v>0.3</c:v>
                </c:pt>
                <c:pt idx="154">
                  <c:v>0.4</c:v>
                </c:pt>
                <c:pt idx="155">
                  <c:v>0.4</c:v>
                </c:pt>
                <c:pt idx="156">
                  <c:v>0.5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0.7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0.6</c:v>
                </c:pt>
                <c:pt idx="175">
                  <c:v>0.6</c:v>
                </c:pt>
                <c:pt idx="176">
                  <c:v>0.7</c:v>
                </c:pt>
                <c:pt idx="177">
                  <c:v>0.8</c:v>
                </c:pt>
                <c:pt idx="178">
                  <c:v>0.7</c:v>
                </c:pt>
                <c:pt idx="179">
                  <c:v>0.8</c:v>
                </c:pt>
                <c:pt idx="180">
                  <c:v>0.7</c:v>
                </c:pt>
                <c:pt idx="181">
                  <c:v>0.7</c:v>
                </c:pt>
                <c:pt idx="182">
                  <c:v>0.8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0.6</c:v>
                </c:pt>
                <c:pt idx="187">
                  <c:v>0.7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0.5</c:v>
                </c:pt>
                <c:pt idx="192">
                  <c:v>0.5</c:v>
                </c:pt>
                <c:pt idx="193">
                  <c:v>0.6</c:v>
                </c:pt>
                <c:pt idx="194">
                  <c:v>0.5</c:v>
                </c:pt>
                <c:pt idx="195">
                  <c:v>0.5</c:v>
                </c:pt>
                <c:pt idx="196">
                  <c:v>0.4</c:v>
                </c:pt>
                <c:pt idx="197">
                  <c:v>0.2</c:v>
                </c:pt>
                <c:pt idx="198">
                  <c:v>0.2</c:v>
                </c:pt>
                <c:pt idx="199">
                  <c:v>0.1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0.2</c:v>
                </c:pt>
                <c:pt idx="255">
                  <c:v>0.2</c:v>
                </c:pt>
                <c:pt idx="256">
                  <c:v>0.1</c:v>
                </c:pt>
                <c:pt idx="257">
                  <c:v>0.1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0.6</c:v>
                </c:pt>
                <c:pt idx="292">
                  <c:v>0.7</c:v>
                </c:pt>
                <c:pt idx="293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EA1-9615-07028E2E8EF7}"/>
            </c:ext>
          </c:extLst>
        </c:ser>
        <c:ser>
          <c:idx val="3"/>
          <c:order val="2"/>
          <c:tx>
            <c:strRef>
              <c:f>'MONTHLY DATA'!$Y$2</c:f>
              <c:strCache>
                <c:ptCount val="1"/>
                <c:pt idx="0">
                  <c:v>Inflation Monthly YOY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DATA'!$Y$531:$Y$824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0.3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0.2</c:v>
                </c:pt>
                <c:pt idx="112">
                  <c:v>0.1</c:v>
                </c:pt>
                <c:pt idx="113">
                  <c:v>0.2</c:v>
                </c:pt>
                <c:pt idx="114">
                  <c:v>0.3</c:v>
                </c:pt>
                <c:pt idx="115">
                  <c:v>0.4</c:v>
                </c:pt>
                <c:pt idx="116">
                  <c:v>0.4</c:v>
                </c:pt>
                <c:pt idx="117">
                  <c:v>0.5</c:v>
                </c:pt>
                <c:pt idx="118">
                  <c:v>0.5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0.7</c:v>
                </c:pt>
                <c:pt idx="131">
                  <c:v>0.7</c:v>
                </c:pt>
                <c:pt idx="132">
                  <c:v>0.6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0.6</c:v>
                </c:pt>
                <c:pt idx="143">
                  <c:v>0.5</c:v>
                </c:pt>
                <c:pt idx="144">
                  <c:v>0.5</c:v>
                </c:pt>
                <c:pt idx="145">
                  <c:v>0.4</c:v>
                </c:pt>
                <c:pt idx="146">
                  <c:v>0.6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0.3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0.2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0.2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0.4</c:v>
                </c:pt>
                <c:pt idx="195">
                  <c:v>0.3</c:v>
                </c:pt>
                <c:pt idx="196">
                  <c:v>0.5</c:v>
                </c:pt>
                <c:pt idx="197">
                  <c:v>0.6</c:v>
                </c:pt>
                <c:pt idx="198">
                  <c:v>0.7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0.9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0.3</c:v>
                </c:pt>
                <c:pt idx="279">
                  <c:v>0.3</c:v>
                </c:pt>
                <c:pt idx="280">
                  <c:v>0.4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45-4EA1-9615-07028E2E8EF7}"/>
            </c:ext>
          </c:extLst>
        </c:ser>
        <c:ser>
          <c:idx val="4"/>
          <c:order val="3"/>
          <c:tx>
            <c:strRef>
              <c:f>'MONTHLY DATA'!$AG$2</c:f>
              <c:strCache>
                <c:ptCount val="1"/>
                <c:pt idx="0">
                  <c:v> Earnings Deviation 25 Mo 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DATA'!$AG$531:$AG$824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</c:v>
                </c:pt>
                <c:pt idx="16">
                  <c:v>0.8</c:v>
                </c:pt>
                <c:pt idx="17">
                  <c:v>0.7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0.9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0.5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0.4</c:v>
                </c:pt>
                <c:pt idx="58">
                  <c:v>0.4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</c:v>
                </c:pt>
                <c:pt idx="69">
                  <c:v>0.3</c:v>
                </c:pt>
                <c:pt idx="70">
                  <c:v>0.2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0.3</c:v>
                </c:pt>
                <c:pt idx="90">
                  <c:v>0.3</c:v>
                </c:pt>
                <c:pt idx="91">
                  <c:v>0.5</c:v>
                </c:pt>
                <c:pt idx="92">
                  <c:v>0.5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0.6</c:v>
                </c:pt>
                <c:pt idx="106">
                  <c:v>0.5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0.2</c:v>
                </c:pt>
                <c:pt idx="133">
                  <c:v>0.2</c:v>
                </c:pt>
                <c:pt idx="134">
                  <c:v>0.3</c:v>
                </c:pt>
                <c:pt idx="135">
                  <c:v>0.5</c:v>
                </c:pt>
                <c:pt idx="136">
                  <c:v>0.7</c:v>
                </c:pt>
                <c:pt idx="137">
                  <c:v>0.8</c:v>
                </c:pt>
                <c:pt idx="138">
                  <c:v>0.8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0.4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0.5</c:v>
                </c:pt>
                <c:pt idx="215">
                  <c:v>0.9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0.6</c:v>
                </c:pt>
                <c:pt idx="240">
                  <c:v>0.5</c:v>
                </c:pt>
                <c:pt idx="241">
                  <c:v>0.5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</c:v>
                </c:pt>
                <c:pt idx="254">
                  <c:v>0.2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0.3</c:v>
                </c:pt>
                <c:pt idx="277">
                  <c:v>0.3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5-4EA1-9615-07028E2E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91776"/>
        <c:axId val="140093312"/>
      </c:lineChart>
      <c:dateAx>
        <c:axId val="140091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3312"/>
        <c:crosses val="autoZero"/>
        <c:auto val="1"/>
        <c:lblOffset val="100"/>
        <c:baseTimeUnit val="months"/>
      </c:dateAx>
      <c:valAx>
        <c:axId val="14009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'MONTHLY DATA'!$I$39:$I$821</c:f>
              <c:numCache>
                <c:formatCode>0.0%</c:formatCode>
                <c:ptCount val="783"/>
                <c:pt idx="0">
                  <c:v>7.3924050632911437E-2</c:v>
                </c:pt>
                <c:pt idx="1">
                  <c:v>3.7246581801037203E-2</c:v>
                </c:pt>
                <c:pt idx="2">
                  <c:v>-1.6818181818181864E-2</c:v>
                </c:pt>
                <c:pt idx="3">
                  <c:v>1.3407304669440716E-2</c:v>
                </c:pt>
                <c:pt idx="4">
                  <c:v>4.5620437956195298E-4</c:v>
                </c:pt>
                <c:pt idx="5">
                  <c:v>-1.7327861377108938E-2</c:v>
                </c:pt>
                <c:pt idx="6">
                  <c:v>1.7633410672853782E-2</c:v>
                </c:pt>
                <c:pt idx="7">
                  <c:v>4.3775649794801683E-2</c:v>
                </c:pt>
                <c:pt idx="8">
                  <c:v>2.577544779379641E-2</c:v>
                </c:pt>
                <c:pt idx="9">
                  <c:v>-5.1107325383305362E-3</c:v>
                </c:pt>
                <c:pt idx="10">
                  <c:v>-2.7825342465753366E-2</c:v>
                </c:pt>
                <c:pt idx="11">
                  <c:v>3.0823425803610711E-2</c:v>
                </c:pt>
                <c:pt idx="12">
                  <c:v>3.3319094404100857E-2</c:v>
                </c:pt>
                <c:pt idx="13">
                  <c:v>-1.818933443571729E-2</c:v>
                </c:pt>
                <c:pt idx="14">
                  <c:v>2.5263157894736305E-3</c:v>
                </c:pt>
                <c:pt idx="15">
                  <c:v>-2.9399412011759884E-3</c:v>
                </c:pt>
                <c:pt idx="16">
                  <c:v>-4.2122999157531639E-4</c:v>
                </c:pt>
                <c:pt idx="17">
                  <c:v>2.7391487568478659E-2</c:v>
                </c:pt>
                <c:pt idx="18">
                  <c:v>2.8712059064807192E-2</c:v>
                </c:pt>
                <c:pt idx="19">
                  <c:v>3.9872408293461494E-3</c:v>
                </c:pt>
                <c:pt idx="20">
                  <c:v>-1.588562351072274E-2</c:v>
                </c:pt>
                <c:pt idx="21">
                  <c:v>-2.0984665052461646E-2</c:v>
                </c:pt>
                <c:pt idx="22">
                  <c:v>3.1739488870568815E-2</c:v>
                </c:pt>
                <c:pt idx="23">
                  <c:v>4.0351578106272393E-2</c:v>
                </c:pt>
                <c:pt idx="24">
                  <c:v>5.3763440860215275E-3</c:v>
                </c:pt>
                <c:pt idx="25">
                  <c:v>-1.2223071046600469E-2</c:v>
                </c:pt>
                <c:pt idx="26">
                  <c:v>5.0270688321732019E-3</c:v>
                </c:pt>
                <c:pt idx="27">
                  <c:v>-4.9249711427472018E-2</c:v>
                </c:pt>
                <c:pt idx="28">
                  <c:v>5.2610279239174015E-3</c:v>
                </c:pt>
                <c:pt idx="29">
                  <c:v>-3.5829307568438024E-2</c:v>
                </c:pt>
                <c:pt idx="30">
                  <c:v>1.4196242171189973E-2</c:v>
                </c:pt>
                <c:pt idx="31">
                  <c:v>4.1169205434335703E-3</c:v>
                </c:pt>
                <c:pt idx="32">
                  <c:v>-4.5920459204592083E-2</c:v>
                </c:pt>
                <c:pt idx="33">
                  <c:v>3.0081650193382006E-2</c:v>
                </c:pt>
                <c:pt idx="34">
                  <c:v>2.2110972048393875E-2</c:v>
                </c:pt>
                <c:pt idx="35">
                  <c:v>1.3469387755101972E-2</c:v>
                </c:pt>
                <c:pt idx="36">
                  <c:v>2.5372533225936474E-2</c:v>
                </c:pt>
                <c:pt idx="37">
                  <c:v>2.1995286724273318E-2</c:v>
                </c:pt>
                <c:pt idx="38">
                  <c:v>2.1137586471944685E-2</c:v>
                </c:pt>
                <c:pt idx="39">
                  <c:v>3.989461799021448E-2</c:v>
                </c:pt>
                <c:pt idx="40">
                  <c:v>3.9811798769453545E-2</c:v>
                </c:pt>
                <c:pt idx="41">
                  <c:v>8.0055690915419569E-3</c:v>
                </c:pt>
                <c:pt idx="42">
                  <c:v>4.0400552486187784E-2</c:v>
                </c:pt>
                <c:pt idx="43">
                  <c:v>1.9913707268503202E-2</c:v>
                </c:pt>
                <c:pt idx="44">
                  <c:v>2.3429873088187402E-2</c:v>
                </c:pt>
                <c:pt idx="45">
                  <c:v>2.3211446740858521E-2</c:v>
                </c:pt>
                <c:pt idx="46">
                  <c:v>3.9154754505904228E-2</c:v>
                </c:pt>
                <c:pt idx="47">
                  <c:v>4.5753588516746449E-2</c:v>
                </c:pt>
                <c:pt idx="48">
                  <c:v>1.8015441807263444E-2</c:v>
                </c:pt>
                <c:pt idx="49">
                  <c:v>3.3426966292134763E-2</c:v>
                </c:pt>
                <c:pt idx="50">
                  <c:v>-7.882576787170404E-3</c:v>
                </c:pt>
                <c:pt idx="51">
                  <c:v>3.4520547945205426E-2</c:v>
                </c:pt>
                <c:pt idx="52">
                  <c:v>-4.2372881355931301E-3</c:v>
                </c:pt>
                <c:pt idx="53">
                  <c:v>5.7978723404255313E-2</c:v>
                </c:pt>
                <c:pt idx="54">
                  <c:v>7.3152337858220118E-2</c:v>
                </c:pt>
                <c:pt idx="55">
                  <c:v>-6.0904193019442028E-3</c:v>
                </c:pt>
                <c:pt idx="56">
                  <c:v>4.5015319349516941E-2</c:v>
                </c:pt>
                <c:pt idx="57">
                  <c:v>-5.0293188994136304E-2</c:v>
                </c:pt>
                <c:pt idx="58">
                  <c:v>6.7442412728568116E-2</c:v>
                </c:pt>
                <c:pt idx="59">
                  <c:v>9.3437152391544955E-3</c:v>
                </c:pt>
                <c:pt idx="60">
                  <c:v>-2.6890015428697355E-2</c:v>
                </c:pt>
                <c:pt idx="61">
                  <c:v>6.3420158550396635E-3</c:v>
                </c:pt>
                <c:pt idx="62">
                  <c:v>6.8872383524645558E-2</c:v>
                </c:pt>
                <c:pt idx="63">
                  <c:v>1.1791956201305435E-2</c:v>
                </c:pt>
                <c:pt idx="64">
                  <c:v>-3.1425598335067598E-2</c:v>
                </c:pt>
                <c:pt idx="65">
                  <c:v>-5.8014611087235934E-3</c:v>
                </c:pt>
                <c:pt idx="66">
                  <c:v>5.4246812189323486E-2</c:v>
                </c:pt>
                <c:pt idx="67">
                  <c:v>-5.9450594505944887E-3</c:v>
                </c:pt>
                <c:pt idx="68">
                  <c:v>-3.4027634563827562E-2</c:v>
                </c:pt>
                <c:pt idx="69">
                  <c:v>-1.2809564474807886E-2</c:v>
                </c:pt>
                <c:pt idx="70">
                  <c:v>-1.0380622837370328E-2</c:v>
                </c:pt>
                <c:pt idx="71">
                  <c:v>1.4860139860139855E-2</c:v>
                </c:pt>
                <c:pt idx="72">
                  <c:v>-2.1748492678725195E-2</c:v>
                </c:pt>
                <c:pt idx="73">
                  <c:v>-4.3143297380585532E-2</c:v>
                </c:pt>
                <c:pt idx="74">
                  <c:v>1.2882447665056413E-2</c:v>
                </c:pt>
                <c:pt idx="75">
                  <c:v>2.3166023166023075E-2</c:v>
                </c:pt>
                <c:pt idx="76">
                  <c:v>3.840177580466158E-2</c:v>
                </c:pt>
                <c:pt idx="77">
                  <c:v>1.6460025651987942E-2</c:v>
                </c:pt>
                <c:pt idx="78">
                  <c:v>2.0189274447949546E-2</c:v>
                </c:pt>
                <c:pt idx="79">
                  <c:v>-5.5040197897340645E-2</c:v>
                </c:pt>
                <c:pt idx="80">
                  <c:v>-4.0575916230366632E-2</c:v>
                </c:pt>
                <c:pt idx="81">
                  <c:v>-6.2301045929968053E-2</c:v>
                </c:pt>
                <c:pt idx="82">
                  <c:v>-2.1580989330746859E-2</c:v>
                </c:pt>
                <c:pt idx="83">
                  <c:v>-4.9566294919462515E-4</c:v>
                </c:pt>
                <c:pt idx="84">
                  <c:v>1.9588395735184706E-2</c:v>
                </c:pt>
                <c:pt idx="85">
                  <c:v>3.404669260700403E-3</c:v>
                </c:pt>
                <c:pt idx="86">
                  <c:v>2.0601066408143517E-2</c:v>
                </c:pt>
                <c:pt idx="87">
                  <c:v>5.4618855378770837E-3</c:v>
                </c:pt>
                <c:pt idx="88">
                  <c:v>3.2120925838450623E-2</c:v>
                </c:pt>
                <c:pt idx="89">
                  <c:v>2.4027459954233343E-2</c:v>
                </c:pt>
                <c:pt idx="90">
                  <c:v>2.7486033519553001E-2</c:v>
                </c:pt>
                <c:pt idx="91">
                  <c:v>3.7407568508047107E-2</c:v>
                </c:pt>
                <c:pt idx="92">
                  <c:v>2.6415094339622597E-2</c:v>
                </c:pt>
                <c:pt idx="93">
                  <c:v>4.064542483660135E-2</c:v>
                </c:pt>
                <c:pt idx="94">
                  <c:v>3.0421982335623102E-2</c:v>
                </c:pt>
                <c:pt idx="95">
                  <c:v>1.8857142857142895E-2</c:v>
                </c:pt>
                <c:pt idx="96">
                  <c:v>3.9820527201345962E-2</c:v>
                </c:pt>
                <c:pt idx="97">
                  <c:v>-1.5282272563825861E-2</c:v>
                </c:pt>
                <c:pt idx="98">
                  <c:v>2.5378857038524619E-2</c:v>
                </c:pt>
                <c:pt idx="99">
                  <c:v>1.6737891737891825E-2</c:v>
                </c:pt>
                <c:pt idx="100">
                  <c:v>1.5061295971978974E-2</c:v>
                </c:pt>
                <c:pt idx="101">
                  <c:v>-8.62663906142167E-3</c:v>
                </c:pt>
                <c:pt idx="102">
                  <c:v>3.9679777236338344E-2</c:v>
                </c:pt>
                <c:pt idx="103">
                  <c:v>-5.6913290927352424E-3</c:v>
                </c:pt>
                <c:pt idx="104">
                  <c:v>-3.956228956228959E-2</c:v>
                </c:pt>
                <c:pt idx="105">
                  <c:v>-8.7642418930757515E-4</c:v>
                </c:pt>
                <c:pt idx="106">
                  <c:v>4.035087719298191E-3</c:v>
                </c:pt>
                <c:pt idx="107">
                  <c:v>3.1976236239734501E-2</c:v>
                </c:pt>
                <c:pt idx="108">
                  <c:v>-1.7439891635624805E-2</c:v>
                </c:pt>
                <c:pt idx="109">
                  <c:v>-3.8773048423229366E-2</c:v>
                </c:pt>
                <c:pt idx="110">
                  <c:v>-1.3624955181068448E-2</c:v>
                </c:pt>
                <c:pt idx="111">
                  <c:v>1.2904398400581493E-2</c:v>
                </c:pt>
                <c:pt idx="112">
                  <c:v>-9.1512650278126328E-3</c:v>
                </c:pt>
                <c:pt idx="113">
                  <c:v>3.6943136544730158E-2</c:v>
                </c:pt>
                <c:pt idx="114">
                  <c:v>-2.4799161718477028E-2</c:v>
                </c:pt>
                <c:pt idx="115">
                  <c:v>1.1998567335243456E-2</c:v>
                </c:pt>
                <c:pt idx="116">
                  <c:v>-3.0083171120155652E-2</c:v>
                </c:pt>
                <c:pt idx="117">
                  <c:v>-1.9704433497537043E-2</c:v>
                </c:pt>
                <c:pt idx="118">
                  <c:v>3.2384142936906793E-2</c:v>
                </c:pt>
                <c:pt idx="119">
                  <c:v>2.3976924463674026E-2</c:v>
                </c:pt>
                <c:pt idx="120">
                  <c:v>5.1408450704225388E-2</c:v>
                </c:pt>
                <c:pt idx="121">
                  <c:v>4.1024782317481627E-2</c:v>
                </c:pt>
                <c:pt idx="122">
                  <c:v>3.1365610423033666E-2</c:v>
                </c:pt>
                <c:pt idx="123">
                  <c:v>2.6668746101060414E-2</c:v>
                </c:pt>
                <c:pt idx="124">
                  <c:v>1.0177730518000938E-2</c:v>
                </c:pt>
                <c:pt idx="125">
                  <c:v>-1.3233082706766848E-2</c:v>
                </c:pt>
                <c:pt idx="126">
                  <c:v>-2.743066138372551E-3</c:v>
                </c:pt>
                <c:pt idx="127">
                  <c:v>3.5910757946210403E-2</c:v>
                </c:pt>
                <c:pt idx="128">
                  <c:v>-7.8182622805723721E-3</c:v>
                </c:pt>
                <c:pt idx="129">
                  <c:v>1.1002081474873547E-2</c:v>
                </c:pt>
                <c:pt idx="130">
                  <c:v>4.5294117647058797E-2</c:v>
                </c:pt>
                <c:pt idx="131">
                  <c:v>9.2853123241417642E-3</c:v>
                </c:pt>
                <c:pt idx="132">
                  <c:v>-3.7217730694173431E-2</c:v>
                </c:pt>
                <c:pt idx="133">
                  <c:v>1.6649775589981264E-2</c:v>
                </c:pt>
                <c:pt idx="134">
                  <c:v>9.9686698946179712E-4</c:v>
                </c:pt>
                <c:pt idx="135">
                  <c:v>-3.1867975529947488E-2</c:v>
                </c:pt>
                <c:pt idx="136">
                  <c:v>-7.4357090374724405E-2</c:v>
                </c:pt>
                <c:pt idx="137">
                  <c:v>-0.11684394348309254</c:v>
                </c:pt>
                <c:pt idx="138">
                  <c:v>2.4087722451914366E-2</c:v>
                </c:pt>
                <c:pt idx="139">
                  <c:v>2.720730208881875E-2</c:v>
                </c:pt>
                <c:pt idx="140">
                  <c:v>-8.8858509911142018E-3</c:v>
                </c:pt>
                <c:pt idx="141">
                  <c:v>-3.1551724137931003E-2</c:v>
                </c:pt>
                <c:pt idx="142">
                  <c:v>6.8897988249955439E-2</c:v>
                </c:pt>
                <c:pt idx="143">
                  <c:v>4.3304463690872777E-2</c:v>
                </c:pt>
                <c:pt idx="144">
                  <c:v>3.8633461047254181E-2</c:v>
                </c:pt>
                <c:pt idx="145">
                  <c:v>1.3218567476175828E-2</c:v>
                </c:pt>
                <c:pt idx="146">
                  <c:v>-3.7924757281553399E-3</c:v>
                </c:pt>
                <c:pt idx="147">
                  <c:v>4.7053449063499363E-2</c:v>
                </c:pt>
                <c:pt idx="148">
                  <c:v>2.0069808027923144E-2</c:v>
                </c:pt>
                <c:pt idx="149">
                  <c:v>-4.2771599657828822E-4</c:v>
                </c:pt>
                <c:pt idx="150">
                  <c:v>-1.4833832548851894E-2</c:v>
                </c:pt>
                <c:pt idx="151">
                  <c:v>2.7653105545099334E-2</c:v>
                </c:pt>
                <c:pt idx="152">
                  <c:v>2.6345449422372363E-2</c:v>
                </c:pt>
                <c:pt idx="153">
                  <c:v>2.4708304735759348E-3</c:v>
                </c:pt>
                <c:pt idx="154">
                  <c:v>-5.614131178967501E-3</c:v>
                </c:pt>
                <c:pt idx="155">
                  <c:v>2.1343982374001612E-2</c:v>
                </c:pt>
                <c:pt idx="156">
                  <c:v>3.0740191452069583E-2</c:v>
                </c:pt>
                <c:pt idx="157">
                  <c:v>1.2295618051013705E-2</c:v>
                </c:pt>
                <c:pt idx="158">
                  <c:v>1.821940819227286E-2</c:v>
                </c:pt>
                <c:pt idx="159">
                  <c:v>1.4467005076142139E-2</c:v>
                </c:pt>
                <c:pt idx="160">
                  <c:v>9.7573179884913822E-3</c:v>
                </c:pt>
                <c:pt idx="161">
                  <c:v>-5.9464816650149155E-3</c:v>
                </c:pt>
                <c:pt idx="162">
                  <c:v>3.7138584247258279E-2</c:v>
                </c:pt>
                <c:pt idx="163">
                  <c:v>-1.4659937515020415E-2</c:v>
                </c:pt>
                <c:pt idx="164">
                  <c:v>1.7195121951219472E-2</c:v>
                </c:pt>
                <c:pt idx="165">
                  <c:v>1.7264117012348614E-2</c:v>
                </c:pt>
                <c:pt idx="166">
                  <c:v>6.9534472598704001E-3</c:v>
                </c:pt>
                <c:pt idx="167">
                  <c:v>-1.7322097378277199E-2</c:v>
                </c:pt>
                <c:pt idx="168">
                  <c:v>2.5726536445926762E-2</c:v>
                </c:pt>
                <c:pt idx="169">
                  <c:v>7.3153738968880101E-3</c:v>
                </c:pt>
                <c:pt idx="170">
                  <c:v>9.2219020172908692E-4</c:v>
                </c:pt>
                <c:pt idx="171">
                  <c:v>1.3129102844638956E-2</c:v>
                </c:pt>
                <c:pt idx="172">
                  <c:v>1.4891440263726297E-2</c:v>
                </c:pt>
                <c:pt idx="173">
                  <c:v>-4.7491039426523239E-2</c:v>
                </c:pt>
                <c:pt idx="174">
                  <c:v>-1.5286923800565575E-3</c:v>
                </c:pt>
                <c:pt idx="175">
                  <c:v>1.8607937816511582E-2</c:v>
                </c:pt>
                <c:pt idx="176">
                  <c:v>3.3414267545380974E-2</c:v>
                </c:pt>
                <c:pt idx="177">
                  <c:v>2.2488252405459892E-2</c:v>
                </c:pt>
                <c:pt idx="178">
                  <c:v>8.316008316008372E-3</c:v>
                </c:pt>
                <c:pt idx="179">
                  <c:v>-4.5577862181226444E-3</c:v>
                </c:pt>
                <c:pt idx="180">
                  <c:v>1.7333478687452188E-2</c:v>
                </c:pt>
                <c:pt idx="181">
                  <c:v>-6.7509644234890216E-3</c:v>
                </c:pt>
                <c:pt idx="182">
                  <c:v>-4.1104757794799898E-2</c:v>
                </c:pt>
                <c:pt idx="183">
                  <c:v>3.0603060306030591E-2</c:v>
                </c:pt>
                <c:pt idx="184">
                  <c:v>-5.2620087336244473E-2</c:v>
                </c:pt>
                <c:pt idx="185">
                  <c:v>-8.2968425904586182E-3</c:v>
                </c:pt>
                <c:pt idx="186">
                  <c:v>-2.5563560306762589E-3</c:v>
                </c:pt>
                <c:pt idx="187">
                  <c:v>-6.0461323392357845E-2</c:v>
                </c:pt>
                <c:pt idx="188">
                  <c:v>-3.5213887166770035E-2</c:v>
                </c:pt>
                <c:pt idx="189">
                  <c:v>-8.7392366019792677E-3</c:v>
                </c:pt>
                <c:pt idx="190">
                  <c:v>5.004537793335926E-2</c:v>
                </c:pt>
                <c:pt idx="191">
                  <c:v>4.1980491418694092E-3</c:v>
                </c:pt>
                <c:pt idx="192">
                  <c:v>3.8362227960162358E-2</c:v>
                </c:pt>
                <c:pt idx="193">
                  <c:v>3.4458259325044364E-2</c:v>
                </c:pt>
                <c:pt idx="194">
                  <c:v>2.3580586080586108E-2</c:v>
                </c:pt>
                <c:pt idx="195">
                  <c:v>1.7222097964661062E-2</c:v>
                </c:pt>
                <c:pt idx="196">
                  <c:v>1.7919964819701074E-2</c:v>
                </c:pt>
                <c:pt idx="197">
                  <c:v>-1.2528350793822189E-2</c:v>
                </c:pt>
                <c:pt idx="198">
                  <c:v>1.7280979984687719E-2</c:v>
                </c:pt>
                <c:pt idx="199">
                  <c:v>1.591226749811837E-2</c:v>
                </c:pt>
                <c:pt idx="200">
                  <c:v>1.3969732246798683E-2</c:v>
                </c:pt>
                <c:pt idx="201">
                  <c:v>-1.5655985805240131E-3</c:v>
                </c:pt>
                <c:pt idx="202">
                  <c:v>-3.1361070457871627E-2</c:v>
                </c:pt>
                <c:pt idx="203">
                  <c:v>2.849125836391108E-2</c:v>
                </c:pt>
                <c:pt idx="204">
                  <c:v>-2.7282266526756655E-3</c:v>
                </c:pt>
                <c:pt idx="205">
                  <c:v>-4.5138888888888951E-2</c:v>
                </c:pt>
                <c:pt idx="206">
                  <c:v>-1.829201101928371E-2</c:v>
                </c:pt>
                <c:pt idx="207">
                  <c:v>7.3857896509148036E-2</c:v>
                </c:pt>
                <c:pt idx="208">
                  <c:v>2.2995714435037135E-2</c:v>
                </c:pt>
                <c:pt idx="209">
                  <c:v>2.687238173086743E-2</c:v>
                </c:pt>
                <c:pt idx="210">
                  <c:v>-1.9900497512438092E-3</c:v>
                </c:pt>
                <c:pt idx="211">
                  <c:v>-2.1834496510468572E-2</c:v>
                </c:pt>
                <c:pt idx="212">
                  <c:v>3.2514524513301377E-2</c:v>
                </c:pt>
                <c:pt idx="213">
                  <c:v>2.4679170779861797E-2</c:v>
                </c:pt>
                <c:pt idx="214">
                  <c:v>1.5414258188824746E-2</c:v>
                </c:pt>
                <c:pt idx="215">
                  <c:v>1.0436432637571103E-2</c:v>
                </c:pt>
                <c:pt idx="216">
                  <c:v>-4.2253521126760563E-2</c:v>
                </c:pt>
                <c:pt idx="217">
                  <c:v>-4.9019607843137254E-3</c:v>
                </c:pt>
                <c:pt idx="218">
                  <c:v>-2.1674876847290667E-2</c:v>
                </c:pt>
                <c:pt idx="219">
                  <c:v>2.014098690835851E-2</c:v>
                </c:pt>
                <c:pt idx="220">
                  <c:v>3.2576505429417542E-2</c:v>
                </c:pt>
                <c:pt idx="221">
                  <c:v>-5.2198852772466484E-2</c:v>
                </c:pt>
                <c:pt idx="222">
                  <c:v>-4.4684284849707552E-2</c:v>
                </c:pt>
                <c:pt idx="223">
                  <c:v>-5.5960299862737508E-3</c:v>
                </c:pt>
                <c:pt idx="224">
                  <c:v>3.5039286472711645E-3</c:v>
                </c:pt>
                <c:pt idx="225">
                  <c:v>1.0686699820124757E-2</c:v>
                </c:pt>
                <c:pt idx="226">
                  <c:v>7.2236180904522379E-3</c:v>
                </c:pt>
                <c:pt idx="227">
                  <c:v>-5.3009042719052019E-2</c:v>
                </c:pt>
                <c:pt idx="228">
                  <c:v>-8.7805948853034478E-3</c:v>
                </c:pt>
                <c:pt idx="229">
                  <c:v>-3.487985826597282E-2</c:v>
                </c:pt>
                <c:pt idx="230">
                  <c:v>1.7094997705369541E-2</c:v>
                </c:pt>
                <c:pt idx="231">
                  <c:v>-3.0456852791878201E-2</c:v>
                </c:pt>
                <c:pt idx="232">
                  <c:v>-0.11506689936009308</c:v>
                </c:pt>
                <c:pt idx="233">
                  <c:v>-6.179332106231907E-3</c:v>
                </c:pt>
                <c:pt idx="234">
                  <c:v>1.7198042069056152E-3</c:v>
                </c:pt>
                <c:pt idx="235">
                  <c:v>2.9054410987850013E-2</c:v>
                </c:pt>
                <c:pt idx="236">
                  <c:v>5.9804928131416794E-2</c:v>
                </c:pt>
                <c:pt idx="237">
                  <c:v>2.1675950593364086E-2</c:v>
                </c:pt>
                <c:pt idx="238">
                  <c:v>-1.0667298802892427E-3</c:v>
                </c:pt>
                <c:pt idx="239">
                  <c:v>6.8462268628381534E-2</c:v>
                </c:pt>
                <c:pt idx="240">
                  <c:v>3.8200999444752894E-2</c:v>
                </c:pt>
                <c:pt idx="241">
                  <c:v>3.8720718793453894E-2</c:v>
                </c:pt>
                <c:pt idx="242">
                  <c:v>2.5641025641025588E-2</c:v>
                </c:pt>
                <c:pt idx="243">
                  <c:v>3.4136546184739013E-2</c:v>
                </c:pt>
                <c:pt idx="244">
                  <c:v>-1.3592233009708793E-2</c:v>
                </c:pt>
                <c:pt idx="245">
                  <c:v>-1.850393700787397E-2</c:v>
                </c:pt>
                <c:pt idx="246">
                  <c:v>-7.2202166064981839E-3</c:v>
                </c:pt>
                <c:pt idx="247">
                  <c:v>-1.777777777777783E-2</c:v>
                </c:pt>
                <c:pt idx="248">
                  <c:v>2.2213081036610561E-2</c:v>
                </c:pt>
                <c:pt idx="249">
                  <c:v>-2.1227364185110658E-2</c:v>
                </c:pt>
                <c:pt idx="250">
                  <c:v>-4.635625449686509E-2</c:v>
                </c:pt>
                <c:pt idx="251">
                  <c:v>6.8872601853847817E-2</c:v>
                </c:pt>
                <c:pt idx="252">
                  <c:v>4.1645658969446359E-2</c:v>
                </c:pt>
                <c:pt idx="253">
                  <c:v>1.8393030009680598E-2</c:v>
                </c:pt>
                <c:pt idx="254">
                  <c:v>2.3764258555133078E-2</c:v>
                </c:pt>
                <c:pt idx="255">
                  <c:v>1.0213556174558908E-2</c:v>
                </c:pt>
                <c:pt idx="256">
                  <c:v>-1.0110294117647007E-2</c:v>
                </c:pt>
                <c:pt idx="257">
                  <c:v>2.7855153203342354E-3</c:v>
                </c:pt>
                <c:pt idx="258">
                  <c:v>-7.4074074074073808E-3</c:v>
                </c:pt>
                <c:pt idx="259">
                  <c:v>3.5447761194029821E-2</c:v>
                </c:pt>
                <c:pt idx="260">
                  <c:v>-1.4414414414414363E-2</c:v>
                </c:pt>
                <c:pt idx="261">
                  <c:v>1.8281535648993475E-3</c:v>
                </c:pt>
                <c:pt idx="262">
                  <c:v>5.0182481751824819E-2</c:v>
                </c:pt>
                <c:pt idx="263">
                  <c:v>2.0851433536055654E-2</c:v>
                </c:pt>
                <c:pt idx="264">
                  <c:v>7.6595744680851546E-3</c:v>
                </c:pt>
                <c:pt idx="265">
                  <c:v>-3.5472972972972992E-2</c:v>
                </c:pt>
                <c:pt idx="266">
                  <c:v>-1.5761821366024494E-2</c:v>
                </c:pt>
                <c:pt idx="267">
                  <c:v>-1.8683274021352388E-2</c:v>
                </c:pt>
                <c:pt idx="268">
                  <c:v>-2.810516772438798E-2</c:v>
                </c:pt>
                <c:pt idx="269">
                  <c:v>-2.2388059701492588E-2</c:v>
                </c:pt>
                <c:pt idx="270">
                  <c:v>9.5419847328244278E-3</c:v>
                </c:pt>
                <c:pt idx="271">
                  <c:v>-1.890359168241966E-2</c:v>
                </c:pt>
                <c:pt idx="272">
                  <c:v>1.734104046242772E-2</c:v>
                </c:pt>
                <c:pt idx="273">
                  <c:v>3.97727272727273E-2</c:v>
                </c:pt>
                <c:pt idx="274">
                  <c:v>-7.10382513661202E-2</c:v>
                </c:pt>
                <c:pt idx="275">
                  <c:v>-7.0784313725490183E-2</c:v>
                </c:pt>
                <c:pt idx="276">
                  <c:v>1.4032496307237796E-2</c:v>
                </c:pt>
                <c:pt idx="277">
                  <c:v>-2.7676620538965732E-2</c:v>
                </c:pt>
                <c:pt idx="278">
                  <c:v>4.2696629213483092E-2</c:v>
                </c:pt>
                <c:pt idx="279">
                  <c:v>-5.1108374384236495E-2</c:v>
                </c:pt>
                <c:pt idx="280">
                  <c:v>-3.0175210902011598E-2</c:v>
                </c:pt>
                <c:pt idx="281">
                  <c:v>1.338240214118485E-3</c:v>
                </c:pt>
                <c:pt idx="282">
                  <c:v>-0.11671678360619227</c:v>
                </c:pt>
                <c:pt idx="283">
                  <c:v>-4.1356701550876319E-2</c:v>
                </c:pt>
                <c:pt idx="284">
                  <c:v>-0.10403787978429563</c:v>
                </c:pt>
                <c:pt idx="285">
                  <c:v>1.9377568995889504E-2</c:v>
                </c:pt>
                <c:pt idx="286">
                  <c:v>3.3122119815668163E-2</c:v>
                </c:pt>
                <c:pt idx="287">
                  <c:v>-6.5096180652355756E-2</c:v>
                </c:pt>
                <c:pt idx="288">
                  <c:v>8.1854778589533467E-2</c:v>
                </c:pt>
                <c:pt idx="289">
                  <c:v>0.10391400220507155</c:v>
                </c:pt>
                <c:pt idx="290">
                  <c:v>4.5942571785268504E-2</c:v>
                </c:pt>
                <c:pt idx="291">
                  <c:v>1.1219861542134134E-2</c:v>
                </c:pt>
                <c:pt idx="292">
                  <c:v>6.3503305004721386E-2</c:v>
                </c:pt>
                <c:pt idx="293">
                  <c:v>2.5527192008879152E-2</c:v>
                </c:pt>
                <c:pt idx="294">
                  <c:v>9.7402597402585704E-4</c:v>
                </c:pt>
                <c:pt idx="295">
                  <c:v>-7.3305222186182309E-2</c:v>
                </c:pt>
                <c:pt idx="296">
                  <c:v>-1.2133940030334758E-2</c:v>
                </c:pt>
                <c:pt idx="297">
                  <c:v>4.6061178693752113E-2</c:v>
                </c:pt>
                <c:pt idx="298">
                  <c:v>1.6935757028339167E-2</c:v>
                </c:pt>
                <c:pt idx="299">
                  <c:v>-1.5210391917397474E-2</c:v>
                </c:pt>
                <c:pt idx="300">
                  <c:v>9.199549041713638E-2</c:v>
                </c:pt>
                <c:pt idx="301">
                  <c:v>3.8612430311790159E-2</c:v>
                </c:pt>
                <c:pt idx="302">
                  <c:v>4.970178926441352E-3</c:v>
                </c:pt>
                <c:pt idx="303">
                  <c:v>7.9129574678537228E-3</c:v>
                </c:pt>
                <c:pt idx="304">
                  <c:v>-6.8694798822375152E-3</c:v>
                </c:pt>
                <c:pt idx="305">
                  <c:v>5.9288537549406556E-3</c:v>
                </c:pt>
                <c:pt idx="306">
                  <c:v>2.3575638506876283E-2</c:v>
                </c:pt>
                <c:pt idx="307">
                  <c:v>-8.6372360844530292E-3</c:v>
                </c:pt>
                <c:pt idx="308">
                  <c:v>2.1297192642788024E-2</c:v>
                </c:pt>
                <c:pt idx="309">
                  <c:v>-3.4123222748815109E-2</c:v>
                </c:pt>
                <c:pt idx="310">
                  <c:v>-6.8694798822375152E-3</c:v>
                </c:pt>
                <c:pt idx="311">
                  <c:v>3.4584980237154152E-2</c:v>
                </c:pt>
                <c:pt idx="312">
                  <c:v>-8.5959885386820024E-3</c:v>
                </c:pt>
                <c:pt idx="313">
                  <c:v>-2.6974951830443135E-2</c:v>
                </c:pt>
                <c:pt idx="314">
                  <c:v>-3.9603960396040168E-3</c:v>
                </c:pt>
                <c:pt idx="315">
                  <c:v>-1.5407554671968164E-2</c:v>
                </c:pt>
                <c:pt idx="316">
                  <c:v>-2.9278142352346498E-3</c:v>
                </c:pt>
                <c:pt idx="317">
                  <c:v>5.3665451599838104E-3</c:v>
                </c:pt>
                <c:pt idx="318">
                  <c:v>9.1650720112800531E-3</c:v>
                </c:pt>
                <c:pt idx="319">
                  <c:v>-2.4451097804391246E-2</c:v>
                </c:pt>
                <c:pt idx="320">
                  <c:v>-1.5549872122762107E-2</c:v>
                </c:pt>
                <c:pt idx="321">
                  <c:v>-2.5875506598773863E-2</c:v>
                </c:pt>
                <c:pt idx="322">
                  <c:v>5.7606144655430579E-3</c:v>
                </c:pt>
                <c:pt idx="323">
                  <c:v>-4.8790835808231649E-3</c:v>
                </c:pt>
                <c:pt idx="324">
                  <c:v>-3.8051588147516448E-2</c:v>
                </c:pt>
                <c:pt idx="325">
                  <c:v>-1.4072022160664777E-2</c:v>
                </c:pt>
                <c:pt idx="326">
                  <c:v>-1.7981568891887031E-3</c:v>
                </c:pt>
                <c:pt idx="327">
                  <c:v>4.3796442242738133E-2</c:v>
                </c:pt>
                <c:pt idx="328">
                  <c:v>5.0695717829791861E-2</c:v>
                </c:pt>
                <c:pt idx="329">
                  <c:v>2.5664716148239403E-3</c:v>
                </c:pt>
                <c:pt idx="330">
                  <c:v>-4.8126151955764787E-3</c:v>
                </c:pt>
                <c:pt idx="331">
                  <c:v>6.9040024693898638E-2</c:v>
                </c:pt>
                <c:pt idx="332">
                  <c:v>0</c:v>
                </c:pt>
                <c:pt idx="333">
                  <c:v>-3.1761308950914446E-2</c:v>
                </c:pt>
                <c:pt idx="334">
                  <c:v>-5.8548707753479132E-2</c:v>
                </c:pt>
                <c:pt idx="335">
                  <c:v>1.4781966001478257E-2</c:v>
                </c:pt>
                <c:pt idx="336">
                  <c:v>3.7457080428675418E-2</c:v>
                </c:pt>
                <c:pt idx="337">
                  <c:v>-1.4843044830006919E-2</c:v>
                </c:pt>
                <c:pt idx="338">
                  <c:v>1.9036954087345924E-2</c:v>
                </c:pt>
                <c:pt idx="339">
                  <c:v>1.998001998001998E-2</c:v>
                </c:pt>
                <c:pt idx="340">
                  <c:v>-2.3212536728697261E-2</c:v>
                </c:pt>
                <c:pt idx="341">
                  <c:v>1.9753334001804863E-2</c:v>
                </c:pt>
                <c:pt idx="342">
                  <c:v>9.8328416912487702E-3</c:v>
                </c:pt>
                <c:pt idx="343">
                  <c:v>4.5764362220058447E-2</c:v>
                </c:pt>
                <c:pt idx="344">
                  <c:v>1.1173184357541792E-2</c:v>
                </c:pt>
                <c:pt idx="345">
                  <c:v>-3.7753222836095716E-2</c:v>
                </c:pt>
                <c:pt idx="346">
                  <c:v>-7.6555023923444701E-3</c:v>
                </c:pt>
                <c:pt idx="347">
                  <c:v>3.9537126325940156E-2</c:v>
                </c:pt>
                <c:pt idx="348">
                  <c:v>2.8756957328385981E-2</c:v>
                </c:pt>
                <c:pt idx="349">
                  <c:v>3.9675383228133375E-2</c:v>
                </c:pt>
                <c:pt idx="350">
                  <c:v>-9.193408499566344E-2</c:v>
                </c:pt>
                <c:pt idx="351">
                  <c:v>-1.6236867239732597E-2</c:v>
                </c:pt>
                <c:pt idx="352">
                  <c:v>4.5631067961165075E-2</c:v>
                </c:pt>
                <c:pt idx="353">
                  <c:v>6.4066852367687943E-2</c:v>
                </c:pt>
                <c:pt idx="354">
                  <c:v>4.5375218150087285E-2</c:v>
                </c:pt>
                <c:pt idx="355">
                  <c:v>3.0884808013355618E-2</c:v>
                </c:pt>
                <c:pt idx="356">
                  <c:v>2.4291497975708502E-2</c:v>
                </c:pt>
                <c:pt idx="357">
                  <c:v>2.9249011857707421E-2</c:v>
                </c:pt>
                <c:pt idx="358">
                  <c:v>4.2242703533026116E-2</c:v>
                </c:pt>
                <c:pt idx="359">
                  <c:v>-1.6212232866617455E-2</c:v>
                </c:pt>
                <c:pt idx="360">
                  <c:v>-3.7453183520599251E-3</c:v>
                </c:pt>
                <c:pt idx="361">
                  <c:v>-3.4586466165413492E-2</c:v>
                </c:pt>
                <c:pt idx="362">
                  <c:v>3.7383177570093323E-2</c:v>
                </c:pt>
                <c:pt idx="363">
                  <c:v>9.0090090090091373E-3</c:v>
                </c:pt>
                <c:pt idx="364">
                  <c:v>-2.0089285714285841E-2</c:v>
                </c:pt>
                <c:pt idx="365">
                  <c:v>4.5558086560366197E-3</c:v>
                </c:pt>
                <c:pt idx="366">
                  <c:v>-2.4187452758881456E-2</c:v>
                </c:pt>
                <c:pt idx="367">
                  <c:v>3.8729666924864447E-3</c:v>
                </c:pt>
                <c:pt idx="368">
                  <c:v>-8.7191358024691343E-2</c:v>
                </c:pt>
                <c:pt idx="369">
                  <c:v>1.2679628064243449E-2</c:v>
                </c:pt>
                <c:pt idx="370">
                  <c:v>2.5876460767946651E-2</c:v>
                </c:pt>
                <c:pt idx="371">
                  <c:v>7.3230268510983843E-3</c:v>
                </c:pt>
                <c:pt idx="372">
                  <c:v>-5.2504038772213248E-2</c:v>
                </c:pt>
                <c:pt idx="373">
                  <c:v>-2.387041773231029E-2</c:v>
                </c:pt>
                <c:pt idx="374">
                  <c:v>-3.2314410480349373E-2</c:v>
                </c:pt>
                <c:pt idx="375">
                  <c:v>4.9638989169675095E-2</c:v>
                </c:pt>
                <c:pt idx="376">
                  <c:v>8.5984522785905869E-4</c:v>
                </c:pt>
                <c:pt idx="377">
                  <c:v>-5.7560137457044698E-2</c:v>
                </c:pt>
                <c:pt idx="378">
                  <c:v>-2.7347310847766378E-3</c:v>
                </c:pt>
                <c:pt idx="379">
                  <c:v>2.7422303473491512E-3</c:v>
                </c:pt>
                <c:pt idx="380">
                  <c:v>0.11577028258887878</c:v>
                </c:pt>
                <c:pt idx="381">
                  <c:v>8.4150326797385475E-2</c:v>
                </c:pt>
                <c:pt idx="382">
                  <c:v>4.0693293142426569E-2</c:v>
                </c:pt>
                <c:pt idx="383">
                  <c:v>9.4134685010862518E-3</c:v>
                </c:pt>
                <c:pt idx="384">
                  <c:v>3.515064562410334E-2</c:v>
                </c:pt>
                <c:pt idx="385">
                  <c:v>1.7325017325017324E-2</c:v>
                </c:pt>
                <c:pt idx="386">
                  <c:v>3.4741144414168895E-2</c:v>
                </c:pt>
                <c:pt idx="387">
                  <c:v>3.818301514154037E-2</c:v>
                </c:pt>
                <c:pt idx="388">
                  <c:v>4.0583386176284125E-2</c:v>
                </c:pt>
                <c:pt idx="389">
                  <c:v>1.4015843997562531E-2</c:v>
                </c:pt>
                <c:pt idx="390">
                  <c:v>3.6057692307691963E-3</c:v>
                </c:pt>
                <c:pt idx="391">
                  <c:v>-2.7544910179640683E-2</c:v>
                </c:pt>
                <c:pt idx="392">
                  <c:v>2.9556650246305313E-2</c:v>
                </c:pt>
                <c:pt idx="393">
                  <c:v>2.9904306220095694E-3</c:v>
                </c:pt>
                <c:pt idx="394">
                  <c:v>-1.4907573047107932E-2</c:v>
                </c:pt>
                <c:pt idx="395">
                  <c:v>-4.8426150121064345E-3</c:v>
                </c:pt>
                <c:pt idx="396">
                  <c:v>1.21654501216545E-2</c:v>
                </c:pt>
                <c:pt idx="397">
                  <c:v>-5.4687499999999965E-2</c:v>
                </c:pt>
                <c:pt idx="398">
                  <c:v>6.3572790845514498E-4</c:v>
                </c:pt>
                <c:pt idx="399">
                  <c:v>1.2706480304954804E-3</c:v>
                </c:pt>
                <c:pt idx="400">
                  <c:v>-6.3451776649746192E-3</c:v>
                </c:pt>
                <c:pt idx="401">
                  <c:v>-2.2349936143039591E-2</c:v>
                </c:pt>
                <c:pt idx="402">
                  <c:v>-1.3063357282821686E-2</c:v>
                </c:pt>
                <c:pt idx="403">
                  <c:v>8.8021178027796243E-2</c:v>
                </c:pt>
                <c:pt idx="404">
                  <c:v>1.0340632603406256E-2</c:v>
                </c:pt>
                <c:pt idx="405">
                  <c:v>-7.8266104756169949E-3</c:v>
                </c:pt>
                <c:pt idx="406">
                  <c:v>9.101941747572815E-3</c:v>
                </c:pt>
                <c:pt idx="407">
                  <c:v>-1.0823812387252022E-2</c:v>
                </c:pt>
                <c:pt idx="408">
                  <c:v>4.3161094224923979E-2</c:v>
                </c:pt>
                <c:pt idx="409">
                  <c:v>5.4195804195804262E-2</c:v>
                </c:pt>
                <c:pt idx="410">
                  <c:v>-8.291873963515755E-3</c:v>
                </c:pt>
                <c:pt idx="411">
                  <c:v>6.6889632107022777E-3</c:v>
                </c:pt>
                <c:pt idx="412">
                  <c:v>2.3809523809523874E-2</c:v>
                </c:pt>
                <c:pt idx="413">
                  <c:v>2.1633315305570579E-2</c:v>
                </c:pt>
                <c:pt idx="414">
                  <c:v>1.9057702488088905E-2</c:v>
                </c:pt>
                <c:pt idx="415">
                  <c:v>-2.1818181818181757E-2</c:v>
                </c:pt>
                <c:pt idx="416">
                  <c:v>-2.2304832713754736E-2</c:v>
                </c:pt>
                <c:pt idx="417">
                  <c:v>1.1406844106463847E-2</c:v>
                </c:pt>
                <c:pt idx="418">
                  <c:v>6.0687432867884063E-2</c:v>
                </c:pt>
                <c:pt idx="419">
                  <c:v>4.9620253164557017E-2</c:v>
                </c:pt>
                <c:pt idx="420">
                  <c:v>4.3415340086829582E-3</c:v>
                </c:pt>
                <c:pt idx="421">
                  <c:v>5.3794428434197974E-2</c:v>
                </c:pt>
                <c:pt idx="422">
                  <c:v>5.879671832269829E-2</c:v>
                </c:pt>
                <c:pt idx="423">
                  <c:v>2.4537236332328835E-2</c:v>
                </c:pt>
                <c:pt idx="424">
                  <c:v>2.1008403361344537E-3</c:v>
                </c:pt>
                <c:pt idx="425">
                  <c:v>2.8511530398322899E-2</c:v>
                </c:pt>
                <c:pt idx="426">
                  <c:v>-2.0790868324500705E-2</c:v>
                </c:pt>
                <c:pt idx="427">
                  <c:v>1.9983347210657833E-2</c:v>
                </c:pt>
                <c:pt idx="428">
                  <c:v>-2.7346938775510157E-2</c:v>
                </c:pt>
                <c:pt idx="429">
                  <c:v>-3.7767519932857979E-3</c:v>
                </c:pt>
                <c:pt idx="430">
                  <c:v>3.2434709351305761E-2</c:v>
                </c:pt>
                <c:pt idx="431">
                  <c:v>1.4279885760913913E-2</c:v>
                </c:pt>
                <c:pt idx="432">
                  <c:v>6.3958165728077263E-2</c:v>
                </c:pt>
                <c:pt idx="433">
                  <c:v>6.2003780718336399E-2</c:v>
                </c:pt>
                <c:pt idx="434">
                  <c:v>4.1295834816660819E-2</c:v>
                </c:pt>
                <c:pt idx="435">
                  <c:v>-1.0940170940170902E-2</c:v>
                </c:pt>
                <c:pt idx="436">
                  <c:v>-6.9132388524019569E-4</c:v>
                </c:pt>
                <c:pt idx="437">
                  <c:v>4.2545831892078702E-2</c:v>
                </c:pt>
                <c:pt idx="438">
                  <c:v>2.8865295288653108E-2</c:v>
                </c:pt>
                <c:pt idx="439">
                  <c:v>6.2237987745888269E-2</c:v>
                </c:pt>
                <c:pt idx="440">
                  <c:v>-3.2483302975106224E-2</c:v>
                </c:pt>
                <c:pt idx="441">
                  <c:v>-0.12080326325698149</c:v>
                </c:pt>
                <c:pt idx="442">
                  <c:v>-0.12562455389007848</c:v>
                </c:pt>
                <c:pt idx="443">
                  <c:v>-1.6326530612244899E-2</c:v>
                </c:pt>
                <c:pt idx="444">
                  <c:v>3.9419087136929459E-2</c:v>
                </c:pt>
                <c:pt idx="445">
                  <c:v>3.033932135728552E-2</c:v>
                </c:pt>
                <c:pt idx="446">
                  <c:v>2.9445951181712379E-2</c:v>
                </c:pt>
                <c:pt idx="447">
                  <c:v>-1.1667293940534309E-2</c:v>
                </c:pt>
                <c:pt idx="448">
                  <c:v>-2.475247524752475E-2</c:v>
                </c:pt>
                <c:pt idx="449">
                  <c:v>5.7008980866848746E-2</c:v>
                </c:pt>
                <c:pt idx="450">
                  <c:v>-5.9106021425931509E-3</c:v>
                </c:pt>
                <c:pt idx="451">
                  <c:v>-2.0066889632107149E-2</c:v>
                </c:pt>
                <c:pt idx="452">
                  <c:v>1.6306408797876419E-2</c:v>
                </c:pt>
                <c:pt idx="453">
                  <c:v>3.507462686567156E-2</c:v>
                </c:pt>
                <c:pt idx="454">
                  <c:v>-2.3071377072818953E-2</c:v>
                </c:pt>
                <c:pt idx="455">
                  <c:v>2.0295202952029519E-2</c:v>
                </c:pt>
                <c:pt idx="456">
                  <c:v>3.2188065099457423E-2</c:v>
                </c:pt>
                <c:pt idx="457">
                  <c:v>3.0133146461107301E-2</c:v>
                </c:pt>
                <c:pt idx="458">
                  <c:v>-4.4217687074830318E-3</c:v>
                </c:pt>
                <c:pt idx="459">
                  <c:v>3.2798086778271347E-2</c:v>
                </c:pt>
                <c:pt idx="460">
                  <c:v>3.8372477671187448E-2</c:v>
                </c:pt>
                <c:pt idx="461">
                  <c:v>3.1220133800573469E-2</c:v>
                </c:pt>
                <c:pt idx="462">
                  <c:v>2.5332097621254213E-2</c:v>
                </c:pt>
                <c:pt idx="463">
                  <c:v>4.4290448930400864E-2</c:v>
                </c:pt>
                <c:pt idx="464">
                  <c:v>2.0196191575302612E-3</c:v>
                </c:pt>
                <c:pt idx="465">
                  <c:v>2.8793550244735354E-4</c:v>
                </c:pt>
                <c:pt idx="466">
                  <c:v>-2.0725388601036239E-2</c:v>
                </c:pt>
                <c:pt idx="467">
                  <c:v>2.4691358024691461E-2</c:v>
                </c:pt>
                <c:pt idx="468">
                  <c:v>-2.4756167527251849E-2</c:v>
                </c:pt>
                <c:pt idx="469">
                  <c:v>-2.8002470806247723E-2</c:v>
                </c:pt>
                <c:pt idx="470">
                  <c:v>2.4239673172945956E-2</c:v>
                </c:pt>
                <c:pt idx="471">
                  <c:v>-8.2727648762031766E-4</c:v>
                </c:pt>
                <c:pt idx="472">
                  <c:v>3.5691052102430634E-2</c:v>
                </c:pt>
                <c:pt idx="473">
                  <c:v>2.8950749464668055E-2</c:v>
                </c:pt>
                <c:pt idx="474">
                  <c:v>-9.9891783900777948E-4</c:v>
                </c:pt>
                <c:pt idx="475">
                  <c:v>-8.1326556120323232E-2</c:v>
                </c:pt>
                <c:pt idx="476">
                  <c:v>-4.6379440665154877E-2</c:v>
                </c:pt>
                <c:pt idx="477">
                  <c:v>-2.6283250372531056E-2</c:v>
                </c:pt>
                <c:pt idx="478">
                  <c:v>2.6601979682208961E-2</c:v>
                </c:pt>
                <c:pt idx="479">
                  <c:v>4.2690856037298927E-2</c:v>
                </c:pt>
                <c:pt idx="480">
                  <c:v>-9.9163498098859045E-3</c:v>
                </c:pt>
                <c:pt idx="481">
                  <c:v>0.11296814034225316</c:v>
                </c:pt>
                <c:pt idx="482">
                  <c:v>2.7659691933970026E-2</c:v>
                </c:pt>
                <c:pt idx="483">
                  <c:v>1.9877511550445995E-2</c:v>
                </c:pt>
                <c:pt idx="484">
                  <c:v>-4.4511167298777856E-3</c:v>
                </c:pt>
                <c:pt idx="485">
                  <c:v>7.9367179025903163E-4</c:v>
                </c:pt>
                <c:pt idx="486">
                  <c:v>5.1283406910042498E-3</c:v>
                </c:pt>
                <c:pt idx="487">
                  <c:v>2.4116981826788939E-2</c:v>
                </c:pt>
                <c:pt idx="488">
                  <c:v>-5.6497175141242651E-3</c:v>
                </c:pt>
                <c:pt idx="489">
                  <c:v>-8.2644628099171795E-4</c:v>
                </c:pt>
                <c:pt idx="490">
                  <c:v>-2.4813895781637188E-3</c:v>
                </c:pt>
                <c:pt idx="491">
                  <c:v>6.7112354892204986E-3</c:v>
                </c:pt>
                <c:pt idx="492">
                  <c:v>7.0963424364881192E-2</c:v>
                </c:pt>
                <c:pt idx="493">
                  <c:v>-8.4599115554700594E-3</c:v>
                </c:pt>
                <c:pt idx="494">
                  <c:v>-1.2604227263913101E-2</c:v>
                </c:pt>
                <c:pt idx="495">
                  <c:v>1.227415553810177E-4</c:v>
                </c:pt>
                <c:pt idx="496">
                  <c:v>1.8163520777594994E-2</c:v>
                </c:pt>
                <c:pt idx="497">
                  <c:v>-1.5766254429738967E-2</c:v>
                </c:pt>
                <c:pt idx="498">
                  <c:v>1.660665735910067E-2</c:v>
                </c:pt>
                <c:pt idx="499">
                  <c:v>6.938923021322721E-3</c:v>
                </c:pt>
                <c:pt idx="500">
                  <c:v>1.3160098581102371E-3</c:v>
                </c:pt>
                <c:pt idx="501">
                  <c:v>-1.4289810743643706E-2</c:v>
                </c:pt>
                <c:pt idx="502">
                  <c:v>2.5066666666666605E-2</c:v>
                </c:pt>
                <c:pt idx="503">
                  <c:v>3.0271497493141643E-2</c:v>
                </c:pt>
                <c:pt idx="504">
                  <c:v>-9.4114406390590432E-4</c:v>
                </c:pt>
                <c:pt idx="505">
                  <c:v>1.4865703191415964E-2</c:v>
                </c:pt>
                <c:pt idx="506">
                  <c:v>1.9153271451211311E-2</c:v>
                </c:pt>
                <c:pt idx="507">
                  <c:v>-1.5727741247556513E-2</c:v>
                </c:pt>
                <c:pt idx="508">
                  <c:v>4.8975354337817464E-3</c:v>
                </c:pt>
                <c:pt idx="509">
                  <c:v>6.3110612015721554E-3</c:v>
                </c:pt>
                <c:pt idx="510">
                  <c:v>-1.7185198410926703E-3</c:v>
                </c:pt>
                <c:pt idx="511">
                  <c:v>1.52920923785463E-2</c:v>
                </c:pt>
                <c:pt idx="512">
                  <c:v>1.1252284588113566E-2</c:v>
                </c:pt>
                <c:pt idx="513">
                  <c:v>1.0147199721278565E-2</c:v>
                </c:pt>
                <c:pt idx="514">
                  <c:v>-2.1771933606380489E-3</c:v>
                </c:pt>
                <c:pt idx="515">
                  <c:v>6.6106418371535405E-3</c:v>
                </c:pt>
                <c:pt idx="516">
                  <c:v>1.5108917265801096E-2</c:v>
                </c:pt>
                <c:pt idx="517">
                  <c:v>-2.981035539863475E-3</c:v>
                </c:pt>
                <c:pt idx="518">
                  <c:v>-1.6476525722040759E-2</c:v>
                </c:pt>
                <c:pt idx="519">
                  <c:v>-3.5747396563247845E-2</c:v>
                </c:pt>
                <c:pt idx="520">
                  <c:v>8.2060684658899416E-3</c:v>
                </c:pt>
                <c:pt idx="521">
                  <c:v>8.715901530272803E-3</c:v>
                </c:pt>
                <c:pt idx="522">
                  <c:v>-7.5412791592463268E-3</c:v>
                </c:pt>
                <c:pt idx="523">
                  <c:v>2.8444838280903925E-2</c:v>
                </c:pt>
                <c:pt idx="524">
                  <c:v>5.8590384283990398E-3</c:v>
                </c:pt>
                <c:pt idx="525">
                  <c:v>-6.7457598081205614E-3</c:v>
                </c:pt>
                <c:pt idx="526">
                  <c:v>-6.0369547875207766E-3</c:v>
                </c:pt>
                <c:pt idx="527">
                  <c:v>-1.2624455000976103E-2</c:v>
                </c:pt>
                <c:pt idx="528">
                  <c:v>2.2100661262330019E-2</c:v>
                </c:pt>
                <c:pt idx="529">
                  <c:v>3.5830198817839908E-2</c:v>
                </c:pt>
                <c:pt idx="530">
                  <c:v>2.3302622841965392E-2</c:v>
                </c:pt>
                <c:pt idx="531">
                  <c:v>2.993004156950228E-2</c:v>
                </c:pt>
                <c:pt idx="532">
                  <c:v>3.1304758717095392E-2</c:v>
                </c:pt>
                <c:pt idx="533">
                  <c:v>2.9667245757049463E-2</c:v>
                </c:pt>
                <c:pt idx="534">
                  <c:v>3.3410586817465435E-2</c:v>
                </c:pt>
                <c:pt idx="535">
                  <c:v>3.1218041875235645E-3</c:v>
                </c:pt>
                <c:pt idx="536">
                  <c:v>3.516302695355112E-2</c:v>
                </c:pt>
                <c:pt idx="537">
                  <c:v>7.1703785614319632E-3</c:v>
                </c:pt>
                <c:pt idx="538">
                  <c:v>2.1632471008028571E-2</c:v>
                </c:pt>
                <c:pt idx="539">
                  <c:v>3.1971521166020318E-2</c:v>
                </c:pt>
                <c:pt idx="540">
                  <c:v>-2.4407309175535893E-4</c:v>
                </c:pt>
                <c:pt idx="541">
                  <c:v>5.7159597669346709E-2</c:v>
                </c:pt>
                <c:pt idx="542">
                  <c:v>-3.8026911352648241E-3</c:v>
                </c:pt>
                <c:pt idx="543">
                  <c:v>1.5454278516993376E-4</c:v>
                </c:pt>
                <c:pt idx="544">
                  <c:v>2.1725358097563329E-2</c:v>
                </c:pt>
                <c:pt idx="545">
                  <c:v>1.0994661464240857E-2</c:v>
                </c:pt>
                <c:pt idx="546">
                  <c:v>-3.654450261780097E-2</c:v>
                </c:pt>
                <c:pt idx="547">
                  <c:v>2.88943748350333E-2</c:v>
                </c:pt>
                <c:pt idx="548">
                  <c:v>1.8410092352266625E-2</c:v>
                </c:pt>
                <c:pt idx="549">
                  <c:v>3.9384779516358527E-2</c:v>
                </c:pt>
                <c:pt idx="550">
                  <c:v>4.8769708892880452E-2</c:v>
                </c:pt>
                <c:pt idx="551">
                  <c:v>1.0303532834015307E-2</c:v>
                </c:pt>
                <c:pt idx="552">
                  <c:v>3.0904809956273163E-2</c:v>
                </c:pt>
                <c:pt idx="553">
                  <c:v>4.1985330583905349E-2</c:v>
                </c:pt>
                <c:pt idx="554">
                  <c:v>-7.803203947945263E-3</c:v>
                </c:pt>
                <c:pt idx="555">
                  <c:v>-3.5636740052514666E-2</c:v>
                </c:pt>
                <c:pt idx="556">
                  <c:v>9.0531855012893958E-2</c:v>
                </c:pt>
                <c:pt idx="557">
                  <c:v>5.1855141701376721E-2</c:v>
                </c:pt>
                <c:pt idx="558">
                  <c:v>5.5917561537847063E-2</c:v>
                </c:pt>
                <c:pt idx="559">
                  <c:v>2.1074473948708467E-3</c:v>
                </c:pt>
                <c:pt idx="560">
                  <c:v>1.0547431085803E-2</c:v>
                </c:pt>
                <c:pt idx="561">
                  <c:v>1.5090392947855955E-2</c:v>
                </c:pt>
                <c:pt idx="562">
                  <c:v>-1.2868497413684354E-2</c:v>
                </c:pt>
                <c:pt idx="563">
                  <c:v>2.4975503770289318E-2</c:v>
                </c:pt>
                <c:pt idx="564">
                  <c:v>1.0287103712709343E-3</c:v>
                </c:pt>
                <c:pt idx="565">
                  <c:v>6.2676465703371528E-2</c:v>
                </c:pt>
                <c:pt idx="566">
                  <c:v>5.1858870416316566E-2</c:v>
                </c:pt>
                <c:pt idx="567">
                  <c:v>3.2846410296890061E-2</c:v>
                </c:pt>
                <c:pt idx="568">
                  <c:v>-3.3986693040819749E-3</c:v>
                </c:pt>
                <c:pt idx="569">
                  <c:v>-2.7065552768781431E-5</c:v>
                </c:pt>
                <c:pt idx="570">
                  <c:v>4.3477476339555413E-2</c:v>
                </c:pt>
                <c:pt idx="571">
                  <c:v>-7.0864099327327151E-2</c:v>
                </c:pt>
                <c:pt idx="572">
                  <c:v>-5.0231709813701501E-2</c:v>
                </c:pt>
                <c:pt idx="573">
                  <c:v>1.1590766577833556E-2</c:v>
                </c:pt>
                <c:pt idx="574">
                  <c:v>0.10843898612066213</c:v>
                </c:pt>
                <c:pt idx="575">
                  <c:v>3.9862639043016949E-2</c:v>
                </c:pt>
                <c:pt idx="576">
                  <c:v>4.9342464602327656E-2</c:v>
                </c:pt>
                <c:pt idx="577">
                  <c:v>-1.7537256660554422E-3</c:v>
                </c:pt>
                <c:pt idx="578">
                  <c:v>2.8140993758924544E-2</c:v>
                </c:pt>
                <c:pt idx="579">
                  <c:v>4.1430644632741841E-2</c:v>
                </c:pt>
                <c:pt idx="580">
                  <c:v>-2.0153435823669083E-3</c:v>
                </c:pt>
                <c:pt idx="581">
                  <c:v>-7.1467715660588271E-3</c:v>
                </c:pt>
                <c:pt idx="582">
                  <c:v>4.4187365317001293E-2</c:v>
                </c:pt>
                <c:pt idx="583">
                  <c:v>-3.8740323970484943E-2</c:v>
                </c:pt>
                <c:pt idx="584">
                  <c:v>-7.0207685180302196E-3</c:v>
                </c:pt>
                <c:pt idx="585">
                  <c:v>-1.3776675239157378E-2</c:v>
                </c:pt>
                <c:pt idx="586">
                  <c:v>6.9991769294082365E-2</c:v>
                </c:pt>
                <c:pt idx="587">
                  <c:v>2.7088425593098535E-2</c:v>
                </c:pt>
                <c:pt idx="588">
                  <c:v>-2.1628356244926404E-3</c:v>
                </c:pt>
                <c:pt idx="589">
                  <c:v>-2.5757756437685471E-2</c:v>
                </c:pt>
                <c:pt idx="590">
                  <c:v>3.8405322312383555E-2</c:v>
                </c:pt>
                <c:pt idx="591">
                  <c:v>1.3278232712295618E-2</c:v>
                </c:pt>
                <c:pt idx="592">
                  <c:v>-2.9342530245798356E-2</c:v>
                </c:pt>
                <c:pt idx="593">
                  <c:v>3.0652529468163117E-2</c:v>
                </c:pt>
                <c:pt idx="594">
                  <c:v>7.5515061971599519E-3</c:v>
                </c:pt>
                <c:pt idx="595">
                  <c:v>8.4589273591310493E-3</c:v>
                </c:pt>
                <c:pt idx="596">
                  <c:v>-1.172027520094791E-2</c:v>
                </c:pt>
                <c:pt idx="597">
                  <c:v>-5.307039950955339E-2</c:v>
                </c:pt>
                <c:pt idx="598">
                  <c:v>-8.7041592933086859E-3</c:v>
                </c:pt>
                <c:pt idx="599">
                  <c:v>-3.4186235522916532E-2</c:v>
                </c:pt>
                <c:pt idx="600">
                  <c:v>3.5313652859279192E-3</c:v>
                </c:pt>
                <c:pt idx="601">
                  <c:v>-2.2371465151277005E-2</c:v>
                </c:pt>
                <c:pt idx="602">
                  <c:v>-9.1824621864828718E-2</c:v>
                </c:pt>
                <c:pt idx="603">
                  <c:v>3.3646751275456504E-3</c:v>
                </c:pt>
                <c:pt idx="604">
                  <c:v>6.7681368923552726E-2</c:v>
                </c:pt>
                <c:pt idx="605">
                  <c:v>-2.4921873155064948E-2</c:v>
                </c:pt>
                <c:pt idx="606">
                  <c:v>-2.765780529744653E-2</c:v>
                </c:pt>
                <c:pt idx="607">
                  <c:v>-2.1545103574245543E-2</c:v>
                </c:pt>
                <c:pt idx="608">
                  <c:v>-0.11358506576156122</c:v>
                </c:pt>
                <c:pt idx="609">
                  <c:v>3.0584699035074107E-2</c:v>
                </c:pt>
                <c:pt idx="610">
                  <c:v>4.9313108982992737E-2</c:v>
                </c:pt>
                <c:pt idx="611">
                  <c:v>1.3499398059627504E-2</c:v>
                </c:pt>
                <c:pt idx="612">
                  <c:v>-4.1225227743181044E-3</c:v>
                </c:pt>
                <c:pt idx="613">
                  <c:v>-3.4677822506380372E-2</c:v>
                </c:pt>
                <c:pt idx="614">
                  <c:v>4.8261513441812613E-2</c:v>
                </c:pt>
                <c:pt idx="615">
                  <c:v>-3.628043231437255E-2</c:v>
                </c:pt>
                <c:pt idx="616">
                  <c:v>-2.9390339319921275E-2</c:v>
                </c:pt>
                <c:pt idx="617">
                  <c:v>-6.044012045401901E-2</c:v>
                </c:pt>
                <c:pt idx="618">
                  <c:v>-0.10890317745212122</c:v>
                </c:pt>
                <c:pt idx="619">
                  <c:v>9.9160017264466431E-3</c:v>
                </c:pt>
                <c:pt idx="620">
                  <c:v>-4.9027450550654772E-2</c:v>
                </c:pt>
                <c:pt idx="621">
                  <c:v>-1.518765628420962E-2</c:v>
                </c:pt>
                <c:pt idx="622">
                  <c:v>6.4706364157588611E-2</c:v>
                </c:pt>
                <c:pt idx="623">
                  <c:v>-1.1814095589770642E-2</c:v>
                </c:pt>
                <c:pt idx="624">
                  <c:v>-3.7144954291687075E-3</c:v>
                </c:pt>
                <c:pt idx="625">
                  <c:v>-6.5647883550634112E-2</c:v>
                </c:pt>
                <c:pt idx="626">
                  <c:v>1.1469122970502878E-2</c:v>
                </c:pt>
                <c:pt idx="627">
                  <c:v>5.1262062530267029E-2</c:v>
                </c:pt>
                <c:pt idx="628">
                  <c:v>5.1605002078581694E-2</c:v>
                </c:pt>
                <c:pt idx="629">
                  <c:v>5.5600666695157869E-2</c:v>
                </c:pt>
                <c:pt idx="630">
                  <c:v>4.5951417004048214E-3</c:v>
                </c:pt>
                <c:pt idx="631">
                  <c:v>-3.0326233703427477E-3</c:v>
                </c:pt>
                <c:pt idx="632">
                  <c:v>3.0226471152971696E-2</c:v>
                </c:pt>
                <c:pt idx="633">
                  <c:v>1.8922153339088092E-2</c:v>
                </c:pt>
                <c:pt idx="634">
                  <c:v>1.0753516313190216E-2</c:v>
                </c:pt>
                <c:pt idx="635">
                  <c:v>2.9278978950376233E-2</c:v>
                </c:pt>
                <c:pt idx="636">
                  <c:v>4.8008587503701398E-2</c:v>
                </c:pt>
                <c:pt idx="637">
                  <c:v>9.571574894924521E-3</c:v>
                </c:pt>
                <c:pt idx="638">
                  <c:v>-1.6950041981528025E-2</c:v>
                </c:pt>
                <c:pt idx="639">
                  <c:v>8.3453442232067129E-3</c:v>
                </c:pt>
                <c:pt idx="640">
                  <c:v>-2.6981718077221651E-2</c:v>
                </c:pt>
                <c:pt idx="641">
                  <c:v>2.7185839424001178E-2</c:v>
                </c:pt>
                <c:pt idx="642">
                  <c:v>-2.3756135456760551E-2</c:v>
                </c:pt>
                <c:pt idx="643">
                  <c:v>-1.529140480173609E-2</c:v>
                </c:pt>
                <c:pt idx="644">
                  <c:v>2.6374272228038301E-2</c:v>
                </c:pt>
                <c:pt idx="645">
                  <c:v>-4.026269169515286E-4</c:v>
                </c:pt>
                <c:pt idx="646">
                  <c:v>4.6302843690980228E-2</c:v>
                </c:pt>
                <c:pt idx="647">
                  <c:v>2.5895255530651685E-2</c:v>
                </c:pt>
                <c:pt idx="648">
                  <c:v>-1.484310504415403E-2</c:v>
                </c:pt>
                <c:pt idx="649">
                  <c:v>1.5422249684698814E-2</c:v>
                </c:pt>
                <c:pt idx="650">
                  <c:v>-3.9428823887365421E-3</c:v>
                </c:pt>
                <c:pt idx="651">
                  <c:v>-2.5500041844505838E-2</c:v>
                </c:pt>
                <c:pt idx="652">
                  <c:v>1.1894231512413721E-2</c:v>
                </c:pt>
                <c:pt idx="653">
                  <c:v>2.034321213972912E-2</c:v>
                </c:pt>
                <c:pt idx="654">
                  <c:v>1.6627157413183623E-2</c:v>
                </c:pt>
                <c:pt idx="655">
                  <c:v>1.6608849325827765E-3</c:v>
                </c:pt>
                <c:pt idx="656">
                  <c:v>1.3477419196746558E-3</c:v>
                </c:pt>
                <c:pt idx="657">
                  <c:v>-2.7701644479248267E-2</c:v>
                </c:pt>
                <c:pt idx="658">
                  <c:v>3.8096916003892624E-2</c:v>
                </c:pt>
                <c:pt idx="659">
                  <c:v>1.9961692945521588E-2</c:v>
                </c:pt>
                <c:pt idx="660">
                  <c:v>1.3200535627976327E-2</c:v>
                </c:pt>
                <c:pt idx="661">
                  <c:v>-1.6266139059847875E-3</c:v>
                </c:pt>
                <c:pt idx="662">
                  <c:v>1.3386597736262811E-2</c:v>
                </c:pt>
                <c:pt idx="663">
                  <c:v>6.5159923941441582E-3</c:v>
                </c:pt>
                <c:pt idx="664">
                  <c:v>-9.3382584455179284E-3</c:v>
                </c:pt>
                <c:pt idx="665">
                  <c:v>-2.855791815567315E-2</c:v>
                </c:pt>
                <c:pt idx="666">
                  <c:v>5.6416926673954343E-3</c:v>
                </c:pt>
                <c:pt idx="667">
                  <c:v>2.1353075604646797E-2</c:v>
                </c:pt>
                <c:pt idx="668">
                  <c:v>2.3765683875228153E-2</c:v>
                </c:pt>
                <c:pt idx="669">
                  <c:v>3.4635056991515853E-2</c:v>
                </c:pt>
                <c:pt idx="670">
                  <c:v>1.8527483166835355E-2</c:v>
                </c:pt>
                <c:pt idx="671">
                  <c:v>2.0005184929139282E-2</c:v>
                </c:pt>
                <c:pt idx="672">
                  <c:v>5.464480874316946E-3</c:v>
                </c:pt>
                <c:pt idx="673">
                  <c:v>1.4492753623188316E-2</c:v>
                </c:pt>
                <c:pt idx="674">
                  <c:v>-2.6197397563676571E-2</c:v>
                </c:pt>
                <c:pt idx="675">
                  <c:v>4.0292832012509369E-2</c:v>
                </c:pt>
                <c:pt idx="676">
                  <c:v>3.2453335519663305E-2</c:v>
                </c:pt>
                <c:pt idx="677">
                  <c:v>2.0183437669573662E-3</c:v>
                </c:pt>
                <c:pt idx="678">
                  <c:v>4.3059325447929132E-3</c:v>
                </c:pt>
                <c:pt idx="679">
                  <c:v>-4.3459962780543392E-2</c:v>
                </c:pt>
                <c:pt idx="680">
                  <c:v>2.9217252615803442E-2</c:v>
                </c:pt>
                <c:pt idx="681">
                  <c:v>2.8414555947419175E-2</c:v>
                </c:pt>
                <c:pt idx="682">
                  <c:v>-4.953691074652844E-2</c:v>
                </c:pt>
                <c:pt idx="683">
                  <c:v>1.0817348758704054E-2</c:v>
                </c:pt>
                <c:pt idx="684">
                  <c:v>-6.7914170982004057E-2</c:v>
                </c:pt>
                <c:pt idx="685">
                  <c:v>-1.7327163538251835E-2</c:v>
                </c:pt>
                <c:pt idx="686">
                  <c:v>-2.7995305822698737E-2</c:v>
                </c:pt>
                <c:pt idx="687">
                  <c:v>4.0647258037571923E-2</c:v>
                </c:pt>
                <c:pt idx="688">
                  <c:v>2.3896911278612445E-2</c:v>
                </c:pt>
                <c:pt idx="689">
                  <c:v>-4.4162711477886592E-2</c:v>
                </c:pt>
                <c:pt idx="690">
                  <c:v>-6.256849953401683E-2</c:v>
                </c:pt>
                <c:pt idx="691">
                  <c:v>1.9199414632594548E-2</c:v>
                </c:pt>
                <c:pt idx="692">
                  <c:v>-5.034842797724487E-2</c:v>
                </c:pt>
                <c:pt idx="693">
                  <c:v>-0.20391141788898481</c:v>
                </c:pt>
                <c:pt idx="694">
                  <c:v>-8.8521882741535912E-2</c:v>
                </c:pt>
                <c:pt idx="695">
                  <c:v>-6.2058343902881164E-3</c:v>
                </c:pt>
                <c:pt idx="696">
                  <c:v>-1.3651488217329762E-2</c:v>
                </c:pt>
                <c:pt idx="697">
                  <c:v>-6.9722036091406939E-2</c:v>
                </c:pt>
                <c:pt idx="698">
                  <c:v>-5.9734485799088487E-2</c:v>
                </c:pt>
                <c:pt idx="699">
                  <c:v>0.12021713576268274</c:v>
                </c:pt>
                <c:pt idx="700">
                  <c:v>6.3974532806696918E-2</c:v>
                </c:pt>
                <c:pt idx="701">
                  <c:v>2.6274088274731041E-2</c:v>
                </c:pt>
                <c:pt idx="702">
                  <c:v>1.0473804690536912E-2</c:v>
                </c:pt>
                <c:pt idx="703">
                  <c:v>7.8978863456647605E-2</c:v>
                </c:pt>
                <c:pt idx="704">
                  <c:v>3.4484466144414777E-2</c:v>
                </c:pt>
                <c:pt idx="705">
                  <c:v>2.2124359772150808E-2</c:v>
                </c:pt>
                <c:pt idx="706">
                  <c:v>1.9116572691680735E-2</c:v>
                </c:pt>
                <c:pt idx="707">
                  <c:v>2.050419550212778E-2</c:v>
                </c:pt>
                <c:pt idx="708">
                  <c:v>1.1887822186998881E-2</c:v>
                </c:pt>
                <c:pt idx="709">
                  <c:v>-3.0634222752273847E-2</c:v>
                </c:pt>
                <c:pt idx="710">
                  <c:v>5.7741745932645222E-2</c:v>
                </c:pt>
                <c:pt idx="711">
                  <c:v>3.9295169480491283E-2</c:v>
                </c:pt>
                <c:pt idx="712">
                  <c:v>-6.0351451575184574E-2</c:v>
                </c:pt>
                <c:pt idx="713">
                  <c:v>-3.706468988320627E-2</c:v>
                </c:pt>
                <c:pt idx="714">
                  <c:v>-3.2860729582040557E-3</c:v>
                </c:pt>
                <c:pt idx="715">
                  <c:v>6.9272087423597134E-3</c:v>
                </c:pt>
                <c:pt idx="716">
                  <c:v>3.2006474873077728E-2</c:v>
                </c:pt>
                <c:pt idx="717">
                  <c:v>4.411450163981178E-2</c:v>
                </c:pt>
                <c:pt idx="718">
                  <c:v>2.3310401338363727E-2</c:v>
                </c:pt>
                <c:pt idx="719">
                  <c:v>3.5566232098023898E-2</c:v>
                </c:pt>
                <c:pt idx="720">
                  <c:v>3.309626025951843E-2</c:v>
                </c:pt>
                <c:pt idx="721">
                  <c:v>3.0016684598712012E-2</c:v>
                </c:pt>
                <c:pt idx="722">
                  <c:v>-1.2587804287271317E-2</c:v>
                </c:pt>
                <c:pt idx="723">
                  <c:v>2.0713075608092036E-2</c:v>
                </c:pt>
                <c:pt idx="724">
                  <c:v>5.1069838003469405E-3</c:v>
                </c:pt>
                <c:pt idx="725">
                  <c:v>-3.8122706996136908E-2</c:v>
                </c:pt>
                <c:pt idx="726">
                  <c:v>2.9441695344483442E-2</c:v>
                </c:pt>
                <c:pt idx="727">
                  <c:v>-0.1055546751786537</c:v>
                </c:pt>
                <c:pt idx="728">
                  <c:v>-9.6430469666161905E-3</c:v>
                </c:pt>
                <c:pt idx="729">
                  <c:v>2.8401540191501616E-2</c:v>
                </c:pt>
                <c:pt idx="730">
                  <c:v>1.5904309073739704E-2</c:v>
                </c:pt>
                <c:pt idx="731">
                  <c:v>1.3779944880220368E-2</c:v>
                </c:pt>
                <c:pt idx="732">
                  <c:v>4.6054113180838394E-2</c:v>
                </c:pt>
                <c:pt idx="733">
                  <c:v>3.9912961909302068E-2</c:v>
                </c:pt>
                <c:pt idx="734">
                  <c:v>2.7172104784508572E-2</c:v>
                </c:pt>
                <c:pt idx="735">
                  <c:v>-2.0226886643056243E-3</c:v>
                </c:pt>
                <c:pt idx="736">
                  <c:v>-3.2572867003743483E-2</c:v>
                </c:pt>
                <c:pt idx="737">
                  <c:v>-1.3263548726207225E-2</c:v>
                </c:pt>
                <c:pt idx="738">
                  <c:v>2.7427690633783627E-2</c:v>
                </c:pt>
                <c:pt idx="739">
                  <c:v>3.2115489270323191E-2</c:v>
                </c:pt>
                <c:pt idx="740">
                  <c:v>2.8479817592361699E-2</c:v>
                </c:pt>
                <c:pt idx="741">
                  <c:v>-3.8796746615677598E-3</c:v>
                </c:pt>
                <c:pt idx="742">
                  <c:v>-3.0121990235217166E-2</c:v>
                </c:pt>
                <c:pt idx="743">
                  <c:v>1.9920975826634425E-2</c:v>
                </c:pt>
                <c:pt idx="744">
                  <c:v>4.0856646675431964E-2</c:v>
                </c:pt>
                <c:pt idx="745">
                  <c:v>2.1554985139151481E-2</c:v>
                </c:pt>
                <c:pt idx="746">
                  <c:v>2.5470968253863285E-2</c:v>
                </c:pt>
                <c:pt idx="747">
                  <c:v>1.281249395485006E-2</c:v>
                </c:pt>
                <c:pt idx="748">
                  <c:v>4.4018590437384521E-2</c:v>
                </c:pt>
                <c:pt idx="749">
                  <c:v>-1.2848814518489571E-2</c:v>
                </c:pt>
                <c:pt idx="750">
                  <c:v>3.0832051495888906E-2</c:v>
                </c:pt>
                <c:pt idx="751">
                  <c:v>8.44979265047735E-4</c:v>
                </c:pt>
                <c:pt idx="752">
                  <c:v>1.0226993754827678E-2</c:v>
                </c:pt>
                <c:pt idx="753">
                  <c:v>1.9476401311071142E-2</c:v>
                </c:pt>
                <c:pt idx="754">
                  <c:v>3.6923774585326995E-2</c:v>
                </c:pt>
                <c:pt idx="755">
                  <c:v>1.3590948338697202E-2</c:v>
                </c:pt>
                <c:pt idx="756">
                  <c:v>8.0651406697717243E-3</c:v>
                </c:pt>
                <c:pt idx="757">
                  <c:v>-2.9192914682060278E-3</c:v>
                </c:pt>
                <c:pt idx="758">
                  <c:v>2.5580064280368082E-2</c:v>
                </c:pt>
                <c:pt idx="759">
                  <c:v>3.9709796514124298E-4</c:v>
                </c:pt>
                <c:pt idx="760">
                  <c:v>1.3683713645092417E-2</c:v>
                </c:pt>
                <c:pt idx="761">
                  <c:v>3.0331733491377223E-2</c:v>
                </c:pt>
                <c:pt idx="762">
                  <c:v>1.3358396376130529E-2</c:v>
                </c:pt>
                <c:pt idx="763">
                  <c:v>-5.8638690385687175E-3</c:v>
                </c:pt>
                <c:pt idx="764">
                  <c:v>1.6160854027213473E-2</c:v>
                </c:pt>
                <c:pt idx="765">
                  <c:v>-2.8075033990056359E-2</c:v>
                </c:pt>
                <c:pt idx="766">
                  <c:v>5.5387220160328689E-2</c:v>
                </c:pt>
                <c:pt idx="767">
                  <c:v>4.744273857094668E-3</c:v>
                </c:pt>
                <c:pt idx="768">
                  <c:v>-1.2700375315805574E-2</c:v>
                </c:pt>
                <c:pt idx="769">
                  <c:v>2.6634716839728106E-2</c:v>
                </c:pt>
                <c:pt idx="770">
                  <c:v>-1.0613773892997967E-3</c:v>
                </c:pt>
                <c:pt idx="771">
                  <c:v>7.14907283208109E-3</c:v>
                </c:pt>
                <c:pt idx="772">
                  <c:v>8.1532894799652127E-3</c:v>
                </c:pt>
                <c:pt idx="773">
                  <c:v>-5.9897534967849895E-3</c:v>
                </c:pt>
                <c:pt idx="774">
                  <c:v>-2.4532103711255191E-3</c:v>
                </c:pt>
                <c:pt idx="775">
                  <c:v>-2.5915172815571062E-2</c:v>
                </c:pt>
                <c:pt idx="776">
                  <c:v>-4.6797099815184207E-2</c:v>
                </c:pt>
                <c:pt idx="777">
                  <c:v>4.1349303901954765E-2</c:v>
                </c:pt>
                <c:pt idx="778">
                  <c:v>2.7563079992690646E-2</c:v>
                </c:pt>
                <c:pt idx="779">
                  <c:v>-1.275581317107399E-2</c:v>
                </c:pt>
                <c:pt idx="780">
                  <c:v>-6.5956535285870088E-2</c:v>
                </c:pt>
                <c:pt idx="781">
                  <c:v>-7.3908057958927539E-3</c:v>
                </c:pt>
                <c:pt idx="782">
                  <c:v>6.1713999999999998E-2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'MONTHLY DATA'!$J$39:$J$821</c:f>
              <c:numCache>
                <c:formatCode>0.0%</c:formatCode>
                <c:ptCount val="783"/>
                <c:pt idx="0">
                  <c:v>3.4944879577676134E-2</c:v>
                </c:pt>
                <c:pt idx="1">
                  <c:v>5.5585316216974323E-2</c:v>
                </c:pt>
                <c:pt idx="2">
                  <c:v>1.0214199991427669E-2</c:v>
                </c:pt>
                <c:pt idx="3">
                  <c:v>-1.7054385743705738E-3</c:v>
                </c:pt>
                <c:pt idx="4">
                  <c:v>6.9317545245013348E-3</c:v>
                </c:pt>
                <c:pt idx="5">
                  <c:v>-8.4358284987734924E-3</c:v>
                </c:pt>
                <c:pt idx="6">
                  <c:v>1.52774647872422E-4</c:v>
                </c:pt>
                <c:pt idx="7">
                  <c:v>3.0704530233827732E-2</c:v>
                </c:pt>
                <c:pt idx="8">
                  <c:v>3.4775548794299047E-2</c:v>
                </c:pt>
                <c:pt idx="9">
                  <c:v>1.0332357627732937E-2</c:v>
                </c:pt>
                <c:pt idx="10">
                  <c:v>-1.6468037502041951E-2</c:v>
                </c:pt>
                <c:pt idx="11">
                  <c:v>1.4990416689286724E-3</c:v>
                </c:pt>
                <c:pt idx="12">
                  <c:v>3.2071260103855782E-2</c:v>
                </c:pt>
                <c:pt idx="13">
                  <c:v>7.5648799841917837E-3</c:v>
                </c:pt>
                <c:pt idx="14">
                  <c:v>-7.83150932312183E-3</c:v>
                </c:pt>
                <c:pt idx="15">
                  <c:v>-2.0681270585117895E-4</c:v>
                </c:pt>
                <c:pt idx="16">
                  <c:v>-1.6805855963756525E-3</c:v>
                </c:pt>
                <c:pt idx="17">
                  <c:v>1.3485128788451671E-2</c:v>
                </c:pt>
                <c:pt idx="18">
                  <c:v>2.8051773316642926E-2</c:v>
                </c:pt>
                <c:pt idx="19">
                  <c:v>1.6349649947076671E-2</c:v>
                </c:pt>
                <c:pt idx="20">
                  <c:v>-5.9491913406882948E-3</c:v>
                </c:pt>
                <c:pt idx="21">
                  <c:v>-1.8435144281592195E-2</c:v>
                </c:pt>
                <c:pt idx="22">
                  <c:v>5.3774119090535845E-3</c:v>
                </c:pt>
                <c:pt idx="23">
                  <c:v>3.60455334884206E-2</c:v>
                </c:pt>
                <c:pt idx="24">
                  <c:v>2.2863961096146961E-2</c:v>
                </c:pt>
                <c:pt idx="25">
                  <c:v>-3.4233634802894705E-3</c:v>
                </c:pt>
                <c:pt idx="26">
                  <c:v>-3.5980011072136333E-3</c:v>
                </c:pt>
                <c:pt idx="27">
                  <c:v>-2.2111321297649408E-2</c:v>
                </c:pt>
                <c:pt idx="28">
                  <c:v>-2.1994341751777308E-2</c:v>
                </c:pt>
                <c:pt idx="29">
                  <c:v>-1.5284139822260311E-2</c:v>
                </c:pt>
                <c:pt idx="30">
                  <c:v>-1.0816532698624025E-2</c:v>
                </c:pt>
                <c:pt idx="31">
                  <c:v>9.1565813573117709E-3</c:v>
                </c:pt>
                <c:pt idx="32">
                  <c:v>-2.0901769330579256E-2</c:v>
                </c:pt>
                <c:pt idx="33">
                  <c:v>-7.9194045056050384E-3</c:v>
                </c:pt>
                <c:pt idx="34">
                  <c:v>2.6096311120887943E-2</c:v>
                </c:pt>
                <c:pt idx="35">
                  <c:v>1.7790179901747923E-2</c:v>
                </c:pt>
                <c:pt idx="36">
                  <c:v>1.9420960490519223E-2</c:v>
                </c:pt>
                <c:pt idx="37">
                  <c:v>2.3683909975104896E-2</c:v>
                </c:pt>
                <c:pt idx="38">
                  <c:v>2.1566436598109001E-2</c:v>
                </c:pt>
                <c:pt idx="39">
                  <c:v>3.0516102231079582E-2</c:v>
                </c:pt>
                <c:pt idx="40">
                  <c:v>3.9853208379834013E-2</c:v>
                </c:pt>
                <c:pt idx="41">
                  <c:v>2.3908683930497752E-2</c:v>
                </c:pt>
                <c:pt idx="42">
                  <c:v>2.4203060788864871E-2</c:v>
                </c:pt>
                <c:pt idx="43">
                  <c:v>3.0157129877345493E-2</c:v>
                </c:pt>
                <c:pt idx="44">
                  <c:v>2.16717901783453E-2</c:v>
                </c:pt>
                <c:pt idx="45">
                  <c:v>2.3320659914522961E-2</c:v>
                </c:pt>
                <c:pt idx="46">
                  <c:v>3.1183100623381373E-2</c:v>
                </c:pt>
                <c:pt idx="47">
                  <c:v>4.2454171511325342E-2</c:v>
                </c:pt>
                <c:pt idx="48">
                  <c:v>3.1884515162004946E-2</c:v>
                </c:pt>
                <c:pt idx="49">
                  <c:v>2.5721204049699103E-2</c:v>
                </c:pt>
                <c:pt idx="50">
                  <c:v>1.277219475248218E-2</c:v>
                </c:pt>
                <c:pt idx="51">
                  <c:v>1.3318985579017511E-2</c:v>
                </c:pt>
                <c:pt idx="52">
                  <c:v>1.5141629904806149E-2</c:v>
                </c:pt>
                <c:pt idx="53">
                  <c:v>2.687071763433109E-2</c:v>
                </c:pt>
                <c:pt idx="54">
                  <c:v>6.5565530631237712E-2</c:v>
                </c:pt>
                <c:pt idx="55">
                  <c:v>3.3530959278137956E-2</c:v>
                </c:pt>
                <c:pt idx="56">
                  <c:v>1.9462450023786368E-2</c:v>
                </c:pt>
                <c:pt idx="57">
                  <c:v>-2.6389348223096812E-3</c:v>
                </c:pt>
                <c:pt idx="58">
                  <c:v>8.5746118672159061E-3</c:v>
                </c:pt>
                <c:pt idx="59">
                  <c:v>3.8393063983861303E-2</c:v>
                </c:pt>
                <c:pt idx="60">
                  <c:v>-8.7731500947714307E-3</c:v>
                </c:pt>
                <c:pt idx="61">
                  <c:v>-1.0273999786828846E-2</c:v>
                </c:pt>
                <c:pt idx="62">
                  <c:v>3.7607199689842608E-2</c:v>
                </c:pt>
                <c:pt idx="63">
                  <c:v>4.0332169862975498E-2</c:v>
                </c:pt>
                <c:pt idx="64">
                  <c:v>-9.8168210668810804E-3</c:v>
                </c:pt>
                <c:pt idx="65">
                  <c:v>-1.8613529721895596E-2</c:v>
                </c:pt>
                <c:pt idx="66">
                  <c:v>2.4222675540299946E-2</c:v>
                </c:pt>
                <c:pt idx="67">
                  <c:v>2.4150876369364499E-2</c:v>
                </c:pt>
                <c:pt idx="68">
                  <c:v>-1.9986347007211025E-2</c:v>
                </c:pt>
                <c:pt idx="69">
                  <c:v>-2.3418599519317726E-2</c:v>
                </c:pt>
                <c:pt idx="70">
                  <c:v>-1.1595093656089107E-2</c:v>
                </c:pt>
                <c:pt idx="71">
                  <c:v>2.2397585113847632E-3</c:v>
                </c:pt>
                <c:pt idx="72">
                  <c:v>-3.4441764092926703E-3</c:v>
                </c:pt>
                <c:pt idx="73">
                  <c:v>-3.2445895029655364E-2</c:v>
                </c:pt>
                <c:pt idx="74">
                  <c:v>-1.5130424857764561E-2</c:v>
                </c:pt>
                <c:pt idx="75">
                  <c:v>1.8024235415539745E-2</c:v>
                </c:pt>
                <c:pt idx="76">
                  <c:v>3.0783899485342325E-2</c:v>
                </c:pt>
                <c:pt idx="77">
                  <c:v>2.7430900728324763E-2</c:v>
                </c:pt>
                <c:pt idx="78">
                  <c:v>1.8324650049968742E-2</c:v>
                </c:pt>
                <c:pt idx="79">
                  <c:v>-1.742546172469555E-2</c:v>
                </c:pt>
                <c:pt idx="80">
                  <c:v>-4.7808057063853639E-2</c:v>
                </c:pt>
                <c:pt idx="81">
                  <c:v>-5.1438481080167339E-2</c:v>
                </c:pt>
                <c:pt idx="82">
                  <c:v>-4.1941017630357458E-2</c:v>
                </c:pt>
                <c:pt idx="83">
                  <c:v>-1.1038326139970743E-2</c:v>
                </c:pt>
                <c:pt idx="84">
                  <c:v>9.5463663929950399E-3</c:v>
                </c:pt>
                <c:pt idx="85">
                  <c:v>1.1496532497942556E-2</c:v>
                </c:pt>
                <c:pt idx="86">
                  <c:v>1.2002867834421959E-2</c:v>
                </c:pt>
                <c:pt idx="87">
                  <c:v>1.30314759730103E-2</c:v>
                </c:pt>
                <c:pt idx="88">
                  <c:v>1.8791405688163853E-2</c:v>
                </c:pt>
                <c:pt idx="89">
                  <c:v>2.8074192896341985E-2</c:v>
                </c:pt>
                <c:pt idx="90">
                  <c:v>2.5756746736893172E-2</c:v>
                </c:pt>
                <c:pt idx="91">
                  <c:v>3.2446801013800056E-2</c:v>
                </c:pt>
                <c:pt idx="92">
                  <c:v>3.191133142383485E-2</c:v>
                </c:pt>
                <c:pt idx="93">
                  <c:v>3.3530259588111976E-2</c:v>
                </c:pt>
                <c:pt idx="94">
                  <c:v>3.5533703586112228E-2</c:v>
                </c:pt>
                <c:pt idx="95">
                  <c:v>2.4639562596382999E-2</c:v>
                </c:pt>
                <c:pt idx="96">
                  <c:v>2.9338835029244427E-2</c:v>
                </c:pt>
                <c:pt idx="97">
                  <c:v>1.2269127318760051E-2</c:v>
                </c:pt>
                <c:pt idx="98">
                  <c:v>5.0482922373493791E-3</c:v>
                </c:pt>
                <c:pt idx="99">
                  <c:v>2.105837438820822E-2</c:v>
                </c:pt>
                <c:pt idx="100">
                  <c:v>1.58995938549354E-2</c:v>
                </c:pt>
                <c:pt idx="101">
                  <c:v>3.2173284552786518E-3</c:v>
                </c:pt>
                <c:pt idx="102">
                  <c:v>1.5526569087458336E-2</c:v>
                </c:pt>
                <c:pt idx="103">
                  <c:v>1.699422407180155E-2</c:v>
                </c:pt>
                <c:pt idx="104">
                  <c:v>-2.2626809327512418E-2</c:v>
                </c:pt>
                <c:pt idx="105">
                  <c:v>-2.0219356875798584E-2</c:v>
                </c:pt>
                <c:pt idx="106">
                  <c:v>1.579331764995308E-3</c:v>
                </c:pt>
                <c:pt idx="107">
                  <c:v>1.8005661979516346E-2</c:v>
                </c:pt>
                <c:pt idx="108">
                  <c:v>7.268172302054848E-3</c:v>
                </c:pt>
                <c:pt idx="109">
                  <c:v>-2.8106470029427087E-2</c:v>
                </c:pt>
                <c:pt idx="110">
                  <c:v>-2.6199001802148906E-2</c:v>
                </c:pt>
                <c:pt idx="111">
                  <c:v>-3.6027839024347762E-4</c:v>
                </c:pt>
                <c:pt idx="112">
                  <c:v>1.8765666863844298E-3</c:v>
                </c:pt>
                <c:pt idx="113">
                  <c:v>1.3895935758458763E-2</c:v>
                </c:pt>
                <c:pt idx="114">
                  <c:v>6.0719874131265651E-3</c:v>
                </c:pt>
                <c:pt idx="115">
                  <c:v>-6.4002971916167859E-3</c:v>
                </c:pt>
                <c:pt idx="116">
                  <c:v>-9.0423018924560977E-3</c:v>
                </c:pt>
                <c:pt idx="117">
                  <c:v>-2.4893802308846347E-2</c:v>
                </c:pt>
                <c:pt idx="118">
                  <c:v>6.3398547196848749E-3</c:v>
                </c:pt>
                <c:pt idx="119">
                  <c:v>2.818053370029041E-2</c:v>
                </c:pt>
                <c:pt idx="120">
                  <c:v>3.7692687583949711E-2</c:v>
                </c:pt>
                <c:pt idx="121">
                  <c:v>4.6216616510853507E-2</c:v>
                </c:pt>
                <c:pt idx="122">
                  <c:v>3.6195196370257643E-2</c:v>
                </c:pt>
                <c:pt idx="123">
                  <c:v>2.9017178262047041E-2</c:v>
                </c:pt>
                <c:pt idx="124">
                  <c:v>1.8423238309530677E-2</c:v>
                </c:pt>
                <c:pt idx="125">
                  <c:v>-1.527676094382955E-3</c:v>
                </c:pt>
                <c:pt idx="126">
                  <c:v>-7.9880744225696992E-3</c:v>
                </c:pt>
                <c:pt idx="127">
                  <c:v>1.6583845903918926E-2</c:v>
                </c:pt>
                <c:pt idx="128">
                  <c:v>1.4046247832819016E-2</c:v>
                </c:pt>
                <c:pt idx="129">
                  <c:v>1.5919095971505875E-3</c:v>
                </c:pt>
                <c:pt idx="130">
                  <c:v>2.8148099560966172E-2</c:v>
                </c:pt>
                <c:pt idx="131">
                  <c:v>2.7289714985600282E-2</c:v>
                </c:pt>
                <c:pt idx="132">
                  <c:v>-1.3966209185015833E-2</c:v>
                </c:pt>
                <c:pt idx="133">
                  <c:v>-1.0283977552096084E-2</c:v>
                </c:pt>
                <c:pt idx="134">
                  <c:v>8.82332128972153E-3</c:v>
                </c:pt>
                <c:pt idx="135">
                  <c:v>-1.5435554270242846E-2</c:v>
                </c:pt>
                <c:pt idx="136">
                  <c:v>-5.311253295233595E-2</c:v>
                </c:pt>
                <c:pt idx="137">
                  <c:v>-9.5600516928908474E-2</c:v>
                </c:pt>
                <c:pt idx="138">
                  <c:v>-4.6378110515589085E-2</c:v>
                </c:pt>
                <c:pt idx="139">
                  <c:v>2.564751227036656E-2</c:v>
                </c:pt>
                <c:pt idx="140">
                  <c:v>9.1607255488522742E-3</c:v>
                </c:pt>
                <c:pt idx="141">
                  <c:v>-2.0218787564522604E-2</c:v>
                </c:pt>
                <c:pt idx="142">
                  <c:v>1.8673132056012218E-2</c:v>
                </c:pt>
                <c:pt idx="143">
                  <c:v>5.6101225970414108E-2</c:v>
                </c:pt>
                <c:pt idx="144">
                  <c:v>4.0968962369063479E-2</c:v>
                </c:pt>
                <c:pt idx="145">
                  <c:v>2.5926014261715005E-2</c:v>
                </c:pt>
                <c:pt idx="146">
                  <c:v>4.7130458740102443E-3</c:v>
                </c:pt>
                <c:pt idx="147">
                  <c:v>2.1630486667672012E-2</c:v>
                </c:pt>
                <c:pt idx="148">
                  <c:v>3.356162854571125E-2</c:v>
                </c:pt>
                <c:pt idx="149">
                  <c:v>9.8210460156724286E-3</c:v>
                </c:pt>
                <c:pt idx="150">
                  <c:v>-7.6307742727150917E-3</c:v>
                </c:pt>
                <c:pt idx="151">
                  <c:v>6.40963649812372E-3</c:v>
                </c:pt>
                <c:pt idx="152">
                  <c:v>2.6999277483735849E-2</c:v>
                </c:pt>
                <c:pt idx="153">
                  <c:v>1.4408139947974149E-2</c:v>
                </c:pt>
                <c:pt idx="154">
                  <c:v>-1.5716503526957831E-3</c:v>
                </c:pt>
                <c:pt idx="155">
                  <c:v>7.864925597517055E-3</c:v>
                </c:pt>
                <c:pt idx="156">
                  <c:v>2.6042086913035598E-2</c:v>
                </c:pt>
                <c:pt idx="157">
                  <c:v>2.1517904751541646E-2</c:v>
                </c:pt>
                <c:pt idx="158">
                  <c:v>1.5257513121643283E-2</c:v>
                </c:pt>
                <c:pt idx="159">
                  <c:v>1.6343206634207498E-2</c:v>
                </c:pt>
                <c:pt idx="160">
                  <c:v>1.211216153231676E-2</c:v>
                </c:pt>
                <c:pt idx="161">
                  <c:v>1.9054181617382334E-3</c:v>
                </c:pt>
                <c:pt idx="162">
                  <c:v>1.5596051291121682E-2</c:v>
                </c:pt>
                <c:pt idx="163">
                  <c:v>1.1239323366118933E-2</c:v>
                </c:pt>
                <c:pt idx="164">
                  <c:v>1.2675922180995286E-3</c:v>
                </c:pt>
                <c:pt idx="165">
                  <c:v>1.7229619481784045E-2</c:v>
                </c:pt>
                <c:pt idx="166">
                  <c:v>1.2108782136109508E-2</c:v>
                </c:pt>
                <c:pt idx="167">
                  <c:v>-5.1843250592033992E-3</c:v>
                </c:pt>
                <c:pt idx="168">
                  <c:v>4.2022195338247813E-3</c:v>
                </c:pt>
                <c:pt idx="169">
                  <c:v>1.6520955171407385E-2</c:v>
                </c:pt>
                <c:pt idx="170">
                  <c:v>4.1187820493085482E-3</c:v>
                </c:pt>
                <c:pt idx="171">
                  <c:v>7.0256465231840213E-3</c:v>
                </c:pt>
                <c:pt idx="172">
                  <c:v>1.4010271554182626E-2</c:v>
                </c:pt>
                <c:pt idx="173">
                  <c:v>-1.6299799581398471E-2</c:v>
                </c:pt>
                <c:pt idx="174">
                  <c:v>-2.45098659032899E-2</c:v>
                </c:pt>
                <c:pt idx="175">
                  <c:v>8.5396227182275124E-3</c:v>
                </c:pt>
                <c:pt idx="176">
                  <c:v>2.601110268094628E-2</c:v>
                </c:pt>
                <c:pt idx="177">
                  <c:v>2.7951259975420431E-2</c:v>
                </c:pt>
                <c:pt idx="178">
                  <c:v>1.5402130360734132E-2</c:v>
                </c:pt>
                <c:pt idx="179">
                  <c:v>1.8791110489428638E-3</c:v>
                </c:pt>
                <c:pt idx="180">
                  <c:v>6.387846234664772E-3</c:v>
                </c:pt>
                <c:pt idx="181">
                  <c:v>5.2912571319815834E-3</c:v>
                </c:pt>
                <c:pt idx="182">
                  <c:v>-2.3927861109144459E-2</c:v>
                </c:pt>
                <c:pt idx="183">
                  <c:v>-5.2508487443846535E-3</c:v>
                </c:pt>
                <c:pt idx="184">
                  <c:v>-1.1008513515106941E-2</c:v>
                </c:pt>
                <c:pt idx="185">
                  <c:v>-3.0458464963351545E-2</c:v>
                </c:pt>
                <c:pt idx="186">
                  <c:v>-5.4265993105674388E-3</c:v>
                </c:pt>
                <c:pt idx="187">
                  <c:v>-3.150883971151705E-2</c:v>
                </c:pt>
                <c:pt idx="188">
                  <c:v>-4.783760527956394E-2</c:v>
                </c:pt>
                <c:pt idx="189">
                  <c:v>-2.1976561884374652E-2</c:v>
                </c:pt>
                <c:pt idx="190">
                  <c:v>2.0653070665689995E-2</c:v>
                </c:pt>
                <c:pt idx="191">
                  <c:v>2.7121713537614334E-2</c:v>
                </c:pt>
                <c:pt idx="192">
                  <c:v>2.1280138551015883E-2</c:v>
                </c:pt>
                <c:pt idx="193">
                  <c:v>3.6410243642603361E-2</c:v>
                </c:pt>
                <c:pt idx="194">
                  <c:v>2.9019422702815236E-2</c:v>
                </c:pt>
                <c:pt idx="195">
                  <c:v>2.0401342022623586E-2</c:v>
                </c:pt>
                <c:pt idx="196">
                  <c:v>1.7571031392181066E-2</c:v>
                </c:pt>
                <c:pt idx="197">
                  <c:v>2.6958070129394426E-3</c:v>
                </c:pt>
                <c:pt idx="198">
                  <c:v>2.3763145954327648E-3</c:v>
                </c:pt>
                <c:pt idx="199">
                  <c:v>1.6596623741403044E-2</c:v>
                </c:pt>
                <c:pt idx="200">
                  <c:v>1.4940999872458526E-2</c:v>
                </c:pt>
                <c:pt idx="201">
                  <c:v>6.2020668331373343E-3</c:v>
                </c:pt>
                <c:pt idx="202">
                  <c:v>-1.646333451919782E-2</c:v>
                </c:pt>
                <c:pt idx="203">
                  <c:v>-1.4349060469802735E-3</c:v>
                </c:pt>
                <c:pt idx="204">
                  <c:v>1.2881515855617708E-2</c:v>
                </c:pt>
                <c:pt idx="205">
                  <c:v>-2.3933557770782307E-2</c:v>
                </c:pt>
                <c:pt idx="206">
                  <c:v>-3.171544995408633E-2</c:v>
                </c:pt>
                <c:pt idx="207">
                  <c:v>2.7782942744932163E-2</c:v>
                </c:pt>
                <c:pt idx="208">
                  <c:v>4.8426805472092584E-2</c:v>
                </c:pt>
                <c:pt idx="209">
                  <c:v>2.4934048082952284E-2</c:v>
                </c:pt>
                <c:pt idx="210">
                  <c:v>1.2441165989811809E-2</c:v>
                </c:pt>
                <c:pt idx="211">
                  <c:v>-1.1912273130856191E-2</c:v>
                </c:pt>
                <c:pt idx="212">
                  <c:v>5.3400140014164023E-3</c:v>
                </c:pt>
                <c:pt idx="213">
                  <c:v>2.8596847646581589E-2</c:v>
                </c:pt>
                <c:pt idx="214">
                  <c:v>2.0046714484343271E-2</c:v>
                </c:pt>
                <c:pt idx="215">
                  <c:v>1.2925345413197925E-2</c:v>
                </c:pt>
                <c:pt idx="216">
                  <c:v>-1.590854424459473E-2</c:v>
                </c:pt>
                <c:pt idx="217">
                  <c:v>-2.3577740955537142E-2</c:v>
                </c:pt>
                <c:pt idx="218">
                  <c:v>-1.3288418815802196E-2</c:v>
                </c:pt>
                <c:pt idx="219">
                  <c:v>-7.669449694660789E-4</c:v>
                </c:pt>
                <c:pt idx="220">
                  <c:v>2.6358746168888024E-2</c:v>
                </c:pt>
                <c:pt idx="221">
                  <c:v>-9.8111736715244709E-3</c:v>
                </c:pt>
                <c:pt idx="222">
                  <c:v>-4.8441568811087021E-2</c:v>
                </c:pt>
                <c:pt idx="223">
                  <c:v>-2.5140157417990652E-2</c:v>
                </c:pt>
                <c:pt idx="224">
                  <c:v>-1.0460506695012931E-3</c:v>
                </c:pt>
                <c:pt idx="225">
                  <c:v>7.0953142336979604E-3</c:v>
                </c:pt>
                <c:pt idx="226">
                  <c:v>8.9551589552884971E-3</c:v>
                </c:pt>
                <c:pt idx="227">
                  <c:v>-2.2892712314299891E-2</c:v>
                </c:pt>
                <c:pt idx="228">
                  <c:v>-3.0894818802177731E-2</c:v>
                </c:pt>
                <c:pt idx="229">
                  <c:v>-2.1830226575638136E-2</c:v>
                </c:pt>
                <c:pt idx="230">
                  <c:v>-8.8924302803016393E-3</c:v>
                </c:pt>
                <c:pt idx="231">
                  <c:v>-6.6809275432543301E-3</c:v>
                </c:pt>
                <c:pt idx="232">
                  <c:v>-7.2761876075985638E-2</c:v>
                </c:pt>
                <c:pt idx="233">
                  <c:v>-6.0623115733162494E-2</c:v>
                </c:pt>
                <c:pt idx="234">
                  <c:v>-2.2297639496631459E-3</c:v>
                </c:pt>
                <c:pt idx="235">
                  <c:v>1.5387107597377814E-2</c:v>
                </c:pt>
                <c:pt idx="236">
                  <c:v>4.44296695596334E-2</c:v>
                </c:pt>
                <c:pt idx="237">
                  <c:v>4.074043936239044E-2</c:v>
                </c:pt>
                <c:pt idx="238">
                  <c:v>1.0304610356537422E-2</c:v>
                </c:pt>
                <c:pt idx="239">
                  <c:v>3.3697769374046144E-2</c:v>
                </c:pt>
                <c:pt idx="240">
                  <c:v>5.333163403656721E-2</c:v>
                </c:pt>
                <c:pt idx="241">
                  <c:v>3.8460859119103394E-2</c:v>
                </c:pt>
                <c:pt idx="242">
                  <c:v>3.2180872217239739E-2</c:v>
                </c:pt>
                <c:pt idx="243">
                  <c:v>2.9888785912882299E-2</c:v>
                </c:pt>
                <c:pt idx="244">
                  <c:v>1.0272156587515111E-2</c:v>
                </c:pt>
                <c:pt idx="245">
                  <c:v>-1.6048085008791381E-2</c:v>
                </c:pt>
                <c:pt idx="246">
                  <c:v>-1.2862076807186077E-2</c:v>
                </c:pt>
                <c:pt idx="247">
                  <c:v>-1.2498997192138006E-2</c:v>
                </c:pt>
                <c:pt idx="248">
                  <c:v>2.2176516294163656E-3</c:v>
                </c:pt>
                <c:pt idx="249">
                  <c:v>4.9285842574995145E-4</c:v>
                </c:pt>
                <c:pt idx="250">
                  <c:v>-3.3791809340987876E-2</c:v>
                </c:pt>
                <c:pt idx="251">
                  <c:v>1.1258173678491364E-2</c:v>
                </c:pt>
                <c:pt idx="252">
                  <c:v>5.5259130411647088E-2</c:v>
                </c:pt>
                <c:pt idx="253">
                  <c:v>3.0019344489563476E-2</c:v>
                </c:pt>
                <c:pt idx="254">
                  <c:v>2.1078644282406838E-2</c:v>
                </c:pt>
                <c:pt idx="255">
                  <c:v>1.6988907364845991E-2</c:v>
                </c:pt>
                <c:pt idx="256">
                  <c:v>5.1631028455950169E-5</c:v>
                </c:pt>
                <c:pt idx="257">
                  <c:v>-3.6623893986563859E-3</c:v>
                </c:pt>
                <c:pt idx="258">
                  <c:v>-2.3109460435365727E-3</c:v>
                </c:pt>
                <c:pt idx="259">
                  <c:v>1.4020176893311221E-2</c:v>
                </c:pt>
                <c:pt idx="260">
                  <c:v>1.0516673389807728E-2</c:v>
                </c:pt>
                <c:pt idx="261">
                  <c:v>-6.2931304247575079E-3</c:v>
                </c:pt>
                <c:pt idx="262">
                  <c:v>2.6005317658362084E-2</c:v>
                </c:pt>
                <c:pt idx="263">
                  <c:v>3.5516957643940236E-2</c:v>
                </c:pt>
                <c:pt idx="264">
                  <c:v>1.4255504002070405E-2</c:v>
                </c:pt>
                <c:pt idx="265">
                  <c:v>-1.3906699252443918E-2</c:v>
                </c:pt>
                <c:pt idx="266">
                  <c:v>-2.5617397169498742E-2</c:v>
                </c:pt>
                <c:pt idx="267">
                  <c:v>-1.7222547693688441E-2</c:v>
                </c:pt>
                <c:pt idx="268">
                  <c:v>-2.3394220872870186E-2</c:v>
                </c:pt>
                <c:pt idx="269">
                  <c:v>-2.5246613712940284E-2</c:v>
                </c:pt>
                <c:pt idx="270">
                  <c:v>-6.4230374843340802E-3</c:v>
                </c:pt>
                <c:pt idx="271">
                  <c:v>-4.680803474797616E-3</c:v>
                </c:pt>
                <c:pt idx="272">
                  <c:v>-7.8127560999597008E-4</c:v>
                </c:pt>
                <c:pt idx="273">
                  <c:v>2.8556883867577508E-2</c:v>
                </c:pt>
                <c:pt idx="274">
                  <c:v>-1.563276204669645E-2</c:v>
                </c:pt>
                <c:pt idx="275">
                  <c:v>-7.0911282545805199E-2</c:v>
                </c:pt>
                <c:pt idx="276">
                  <c:v>-2.8375908709126194E-2</c:v>
                </c:pt>
                <c:pt idx="277">
                  <c:v>-6.822062115863968E-3</c:v>
                </c:pt>
                <c:pt idx="278">
                  <c:v>7.51000433725868E-3</c:v>
                </c:pt>
                <c:pt idx="279">
                  <c:v>-4.2058725853767014E-3</c:v>
                </c:pt>
                <c:pt idx="280">
                  <c:v>-4.064179264312405E-2</c:v>
                </c:pt>
                <c:pt idx="281">
                  <c:v>-1.4418485343946557E-2</c:v>
                </c:pt>
                <c:pt idx="282">
                  <c:v>-5.7689271696036888E-2</c:v>
                </c:pt>
                <c:pt idx="283">
                  <c:v>-7.9036742578534297E-2</c:v>
                </c:pt>
                <c:pt idx="284">
                  <c:v>-7.269729066758597E-2</c:v>
                </c:pt>
                <c:pt idx="285">
                  <c:v>-4.233015539420306E-2</c:v>
                </c:pt>
                <c:pt idx="286">
                  <c:v>2.6249844405778835E-2</c:v>
                </c:pt>
                <c:pt idx="287">
                  <c:v>-1.5987030418343796E-2</c:v>
                </c:pt>
                <c:pt idx="288">
                  <c:v>8.3792989685888553E-3</c:v>
                </c:pt>
                <c:pt idx="289">
                  <c:v>9.2884390397302508E-2</c:v>
                </c:pt>
                <c:pt idx="290">
                  <c:v>7.4928286995170026E-2</c:v>
                </c:pt>
                <c:pt idx="291">
                  <c:v>2.8581216663701319E-2</c:v>
                </c:pt>
                <c:pt idx="292">
                  <c:v>3.7361583273427756E-2</c:v>
                </c:pt>
                <c:pt idx="293">
                  <c:v>4.4515248506800269E-2</c:v>
                </c:pt>
                <c:pt idx="294">
                  <c:v>1.3250608991452504E-2</c:v>
                </c:pt>
                <c:pt idx="295">
                  <c:v>-3.6165598106078223E-2</c:v>
                </c:pt>
                <c:pt idx="296">
                  <c:v>-4.2719581108258534E-2</c:v>
                </c:pt>
                <c:pt idx="297">
                  <c:v>1.6963619331708677E-2</c:v>
                </c:pt>
                <c:pt idx="298">
                  <c:v>3.149846786104564E-2</c:v>
                </c:pt>
                <c:pt idx="299">
                  <c:v>8.6268255547084643E-4</c:v>
                </c:pt>
                <c:pt idx="300">
                  <c:v>3.8392549249869456E-2</c:v>
                </c:pt>
                <c:pt idx="301">
                  <c:v>6.5303960364463273E-2</c:v>
                </c:pt>
                <c:pt idx="302">
                  <c:v>2.1791304619115756E-2</c:v>
                </c:pt>
                <c:pt idx="303">
                  <c:v>6.4415681971475378E-3</c:v>
                </c:pt>
                <c:pt idx="304">
                  <c:v>5.2173879280810378E-4</c:v>
                </c:pt>
                <c:pt idx="305">
                  <c:v>-4.7031306364842982E-4</c:v>
                </c:pt>
                <c:pt idx="306">
                  <c:v>1.475224613090847E-2</c:v>
                </c:pt>
                <c:pt idx="307">
                  <c:v>7.4692012112116271E-3</c:v>
                </c:pt>
                <c:pt idx="308">
                  <c:v>6.3299782791674973E-3</c:v>
                </c:pt>
                <c:pt idx="309">
                  <c:v>-6.4130150530135425E-3</c:v>
                </c:pt>
                <c:pt idx="310">
                  <c:v>-2.0496351315526313E-2</c:v>
                </c:pt>
                <c:pt idx="311">
                  <c:v>1.3857750177458317E-2</c:v>
                </c:pt>
                <c:pt idx="312">
                  <c:v>1.2994495849236076E-2</c:v>
                </c:pt>
                <c:pt idx="313">
                  <c:v>-1.7785470184562568E-2</c:v>
                </c:pt>
                <c:pt idx="314">
                  <c:v>-1.5467673935023575E-2</c:v>
                </c:pt>
                <c:pt idx="315">
                  <c:v>-9.6839753557860907E-3</c:v>
                </c:pt>
                <c:pt idx="316">
                  <c:v>-9.167684453601407E-3</c:v>
                </c:pt>
                <c:pt idx="317">
                  <c:v>1.2193654623745803E-3</c:v>
                </c:pt>
                <c:pt idx="318">
                  <c:v>7.2658085856319322E-3</c:v>
                </c:pt>
                <c:pt idx="319">
                  <c:v>-7.6430128965555965E-3</c:v>
                </c:pt>
                <c:pt idx="320">
                  <c:v>-2.0000484963576676E-2</c:v>
                </c:pt>
                <c:pt idx="321">
                  <c:v>-2.0712689360767984E-2</c:v>
                </c:pt>
                <c:pt idx="322">
                  <c:v>-1.0057446066615402E-2</c:v>
                </c:pt>
                <c:pt idx="323">
                  <c:v>4.407654423599465E-4</c:v>
                </c:pt>
                <c:pt idx="324">
                  <c:v>-2.1465335864169807E-2</c:v>
                </c:pt>
                <c:pt idx="325">
                  <c:v>-2.6061805154090612E-2</c:v>
                </c:pt>
                <c:pt idx="326">
                  <c:v>-7.9350895249267403E-3</c:v>
                </c:pt>
                <c:pt idx="327">
                  <c:v>2.0999142676774715E-2</c:v>
                </c:pt>
                <c:pt idx="328">
                  <c:v>4.7246080036265001E-2</c:v>
                </c:pt>
                <c:pt idx="329">
                  <c:v>2.6631094722307902E-2</c:v>
                </c:pt>
                <c:pt idx="330">
                  <c:v>-1.1230717903762692E-3</c:v>
                </c:pt>
                <c:pt idx="331">
                  <c:v>3.211370474916108E-2</c:v>
                </c:pt>
                <c:pt idx="332">
                  <c:v>3.4520012346949319E-2</c:v>
                </c:pt>
                <c:pt idx="333">
                  <c:v>-1.5880654475457223E-2</c:v>
                </c:pt>
                <c:pt idx="334">
                  <c:v>-4.5155008352196789E-2</c:v>
                </c:pt>
                <c:pt idx="335">
                  <c:v>-2.1883370876000438E-2</c:v>
                </c:pt>
                <c:pt idx="336">
                  <c:v>2.6119523215076837E-2</c:v>
                </c:pt>
                <c:pt idx="337">
                  <c:v>1.1307017799334251E-2</c:v>
                </c:pt>
                <c:pt idx="338">
                  <c:v>2.0969546286695026E-3</c:v>
                </c:pt>
                <c:pt idx="339">
                  <c:v>1.950848703368295E-2</c:v>
                </c:pt>
                <c:pt idx="340">
                  <c:v>-1.6162583743386406E-3</c:v>
                </c:pt>
                <c:pt idx="341">
                  <c:v>-1.7296013634461992E-3</c:v>
                </c:pt>
                <c:pt idx="342">
                  <c:v>1.4793087846526817E-2</c:v>
                </c:pt>
                <c:pt idx="343">
                  <c:v>2.7798601955653608E-2</c:v>
                </c:pt>
                <c:pt idx="344">
                  <c:v>2.8468773288800119E-2</c:v>
                </c:pt>
                <c:pt idx="345">
                  <c:v>-1.3290019239276963E-2</c:v>
                </c:pt>
                <c:pt idx="346">
                  <c:v>-2.2704362614220094E-2</c:v>
                </c:pt>
                <c:pt idx="347">
                  <c:v>1.5940811966797842E-2</c:v>
                </c:pt>
                <c:pt idx="348">
                  <c:v>3.414704182716307E-2</c:v>
                </c:pt>
                <c:pt idx="349">
                  <c:v>3.4216170278259676E-2</c:v>
                </c:pt>
                <c:pt idx="350">
                  <c:v>-2.6129350883765032E-2</c:v>
                </c:pt>
                <c:pt idx="351">
                  <c:v>-5.4085476117698018E-2</c:v>
                </c:pt>
                <c:pt idx="352">
                  <c:v>1.4697100360716239E-2</c:v>
                </c:pt>
                <c:pt idx="353">
                  <c:v>5.4848960164426509E-2</c:v>
                </c:pt>
                <c:pt idx="354">
                  <c:v>5.4721035258887614E-2</c:v>
                </c:pt>
                <c:pt idx="355">
                  <c:v>3.8130013081721453E-2</c:v>
                </c:pt>
                <c:pt idx="356">
                  <c:v>2.7588152994532059E-2</c:v>
                </c:pt>
                <c:pt idx="357">
                  <c:v>2.677025491670796E-2</c:v>
                </c:pt>
                <c:pt idx="358">
                  <c:v>3.574585769536677E-2</c:v>
                </c:pt>
                <c:pt idx="359">
                  <c:v>1.301523533320433E-2</c:v>
                </c:pt>
                <c:pt idx="360">
                  <c:v>-9.9787756093386894E-3</c:v>
                </c:pt>
                <c:pt idx="361">
                  <c:v>-1.9165892258736709E-2</c:v>
                </c:pt>
                <c:pt idx="362">
                  <c:v>1.3983557023399158E-3</c:v>
                </c:pt>
                <c:pt idx="363">
                  <c:v>2.3196093289551231E-2</c:v>
                </c:pt>
                <c:pt idx="364">
                  <c:v>-5.5401383526383517E-3</c:v>
                </c:pt>
                <c:pt idx="365">
                  <c:v>-7.7667385291246109E-3</c:v>
                </c:pt>
                <c:pt idx="366">
                  <c:v>-9.8158220514224185E-3</c:v>
                </c:pt>
                <c:pt idx="367">
                  <c:v>-1.0157243033197505E-2</c:v>
                </c:pt>
                <c:pt idx="368">
                  <c:v>-4.1659195666102447E-2</c:v>
                </c:pt>
                <c:pt idx="369">
                  <c:v>-3.7255864980223943E-2</c:v>
                </c:pt>
                <c:pt idx="370">
                  <c:v>1.9278044416095048E-2</c:v>
                </c:pt>
                <c:pt idx="371">
                  <c:v>1.6599743809522519E-2</c:v>
                </c:pt>
                <c:pt idx="372">
                  <c:v>-2.2590505960557433E-2</c:v>
                </c:pt>
                <c:pt idx="373">
                  <c:v>-3.8187228252261771E-2</c:v>
                </c:pt>
                <c:pt idx="374">
                  <c:v>-2.809241410632983E-2</c:v>
                </c:pt>
                <c:pt idx="375">
                  <c:v>8.6622893446628609E-3</c:v>
                </c:pt>
                <c:pt idx="376">
                  <c:v>2.5249417198767075E-2</c:v>
                </c:pt>
                <c:pt idx="377">
                  <c:v>-2.8350146114592821E-2</c:v>
                </c:pt>
                <c:pt idx="378">
                  <c:v>-3.014743427091067E-2</c:v>
                </c:pt>
                <c:pt idx="379">
                  <c:v>3.749631286256716E-6</c:v>
                </c:pt>
                <c:pt idx="380">
                  <c:v>5.9256256468113964E-2</c:v>
                </c:pt>
                <c:pt idx="381">
                  <c:v>9.9960304693132135E-2</c:v>
                </c:pt>
                <c:pt idx="382">
                  <c:v>6.2421809969906025E-2</c:v>
                </c:pt>
                <c:pt idx="383">
                  <c:v>2.505338082175641E-2</c:v>
                </c:pt>
                <c:pt idx="384">
                  <c:v>2.2282057062594795E-2</c:v>
                </c:pt>
                <c:pt idx="385">
                  <c:v>2.6237831474560332E-2</c:v>
                </c:pt>
                <c:pt idx="386">
                  <c:v>2.6033080869593109E-2</c:v>
                </c:pt>
                <c:pt idx="387">
                  <c:v>3.6462079777854636E-2</c:v>
                </c:pt>
                <c:pt idx="388">
                  <c:v>3.9383200658912251E-2</c:v>
                </c:pt>
                <c:pt idx="389">
                  <c:v>2.7299615086923329E-2</c:v>
                </c:pt>
                <c:pt idx="390">
                  <c:v>8.8108066141658632E-3</c:v>
                </c:pt>
                <c:pt idx="391">
                  <c:v>-1.1969570474435743E-2</c:v>
                </c:pt>
                <c:pt idx="392">
                  <c:v>1.0058700333323151E-3</c:v>
                </c:pt>
                <c:pt idx="393">
                  <c:v>1.6273540434157442E-2</c:v>
                </c:pt>
                <c:pt idx="394">
                  <c:v>-5.9585712125491816E-3</c:v>
                </c:pt>
                <c:pt idx="395">
                  <c:v>-9.875094029607184E-3</c:v>
                </c:pt>
                <c:pt idx="396">
                  <c:v>3.6614175547740328E-3</c:v>
                </c:pt>
                <c:pt idx="397">
                  <c:v>-2.1261024939172733E-2</c:v>
                </c:pt>
                <c:pt idx="398">
                  <c:v>-2.7025886045772409E-2</c:v>
                </c:pt>
                <c:pt idx="399">
                  <c:v>9.5318796947531262E-4</c:v>
                </c:pt>
                <c:pt idx="400">
                  <c:v>-2.5372648172395694E-3</c:v>
                </c:pt>
                <c:pt idx="401">
                  <c:v>-1.4347556904007106E-2</c:v>
                </c:pt>
                <c:pt idx="402">
                  <c:v>-1.7706646712930638E-2</c:v>
                </c:pt>
                <c:pt idx="403">
                  <c:v>3.7478910372487281E-2</c:v>
                </c:pt>
                <c:pt idx="404">
                  <c:v>4.918090531560125E-2</c:v>
                </c:pt>
                <c:pt idx="405">
                  <c:v>1.2570110638946306E-3</c:v>
                </c:pt>
                <c:pt idx="406">
                  <c:v>6.3766563597791003E-4</c:v>
                </c:pt>
                <c:pt idx="407">
                  <c:v>-8.6093531983960376E-4</c:v>
                </c:pt>
                <c:pt idx="408">
                  <c:v>1.6168640918835978E-2</c:v>
                </c:pt>
                <c:pt idx="409">
                  <c:v>4.8678449210364121E-2</c:v>
                </c:pt>
                <c:pt idx="410">
                  <c:v>2.2951965116144252E-2</c:v>
                </c:pt>
                <c:pt idx="411">
                  <c:v>-8.0145537640673864E-4</c:v>
                </c:pt>
                <c:pt idx="412">
                  <c:v>1.5249243510113076E-2</c:v>
                </c:pt>
                <c:pt idx="413">
                  <c:v>2.2721419557547227E-2</c:v>
                </c:pt>
                <c:pt idx="414">
                  <c:v>2.0345508896829741E-2</c:v>
                </c:pt>
                <c:pt idx="415">
                  <c:v>-1.380239665046426E-3</c:v>
                </c:pt>
                <c:pt idx="416">
                  <c:v>-2.2061507265968248E-2</c:v>
                </c:pt>
                <c:pt idx="417">
                  <c:v>-5.4489943036454443E-3</c:v>
                </c:pt>
                <c:pt idx="418">
                  <c:v>3.6047138487173953E-2</c:v>
                </c:pt>
                <c:pt idx="419">
                  <c:v>5.515384301622054E-2</c:v>
                </c:pt>
                <c:pt idx="420">
                  <c:v>2.6980893586619988E-2</c:v>
                </c:pt>
                <c:pt idx="421">
                  <c:v>2.9067981221440466E-2</c:v>
                </c:pt>
                <c:pt idx="422">
                  <c:v>5.6295573378448135E-2</c:v>
                </c:pt>
                <c:pt idx="423">
                  <c:v>4.1666977327513566E-2</c:v>
                </c:pt>
                <c:pt idx="424">
                  <c:v>1.3319038334231644E-2</c:v>
                </c:pt>
                <c:pt idx="425">
                  <c:v>1.5306185367228676E-2</c:v>
                </c:pt>
                <c:pt idx="426">
                  <c:v>3.8603310369110973E-3</c:v>
                </c:pt>
                <c:pt idx="427">
                  <c:v>-4.0376055692143559E-4</c:v>
                </c:pt>
                <c:pt idx="428">
                  <c:v>-3.6817957824261619E-3</c:v>
                </c:pt>
                <c:pt idx="429">
                  <c:v>-1.5561845384397978E-2</c:v>
                </c:pt>
                <c:pt idx="430">
                  <c:v>1.4328978679009981E-2</c:v>
                </c:pt>
                <c:pt idx="431">
                  <c:v>2.3357297556109838E-2</c:v>
                </c:pt>
                <c:pt idx="432">
                  <c:v>3.9119025744495585E-2</c:v>
                </c:pt>
                <c:pt idx="433">
                  <c:v>6.2980973223206838E-2</c:v>
                </c:pt>
                <c:pt idx="434">
                  <c:v>5.1649807767498612E-2</c:v>
                </c:pt>
                <c:pt idx="435">
                  <c:v>1.5177831938244958E-2</c:v>
                </c:pt>
                <c:pt idx="436">
                  <c:v>-5.815747412705549E-3</c:v>
                </c:pt>
                <c:pt idx="437">
                  <c:v>2.0927254003419254E-2</c:v>
                </c:pt>
                <c:pt idx="438">
                  <c:v>3.5705563590365905E-2</c:v>
                </c:pt>
                <c:pt idx="439">
                  <c:v>4.5551641517270688E-2</c:v>
                </c:pt>
                <c:pt idx="440">
                  <c:v>1.4877342385391023E-2</c:v>
                </c:pt>
                <c:pt idx="441">
                  <c:v>-7.6643283116043848E-2</c:v>
                </c:pt>
                <c:pt idx="442">
                  <c:v>-0.12321390857352998</c:v>
                </c:pt>
                <c:pt idx="443">
                  <c:v>-7.0975542251161691E-2</c:v>
                </c:pt>
                <c:pt idx="444">
                  <c:v>1.154627826234228E-2</c:v>
                </c:pt>
                <c:pt idx="445">
                  <c:v>3.4879204247107491E-2</c:v>
                </c:pt>
                <c:pt idx="446">
                  <c:v>2.9892636269498951E-2</c:v>
                </c:pt>
                <c:pt idx="447">
                  <c:v>8.8893286205890352E-3</c:v>
                </c:pt>
                <c:pt idx="448">
                  <c:v>-1.820988459402953E-2</c:v>
                </c:pt>
                <c:pt idx="449">
                  <c:v>1.6128252809662E-2</c:v>
                </c:pt>
                <c:pt idx="450">
                  <c:v>2.5549189362127796E-2</c:v>
                </c:pt>
                <c:pt idx="451">
                  <c:v>-1.2988745887350149E-2</c:v>
                </c:pt>
                <c:pt idx="452">
                  <c:v>-1.8802404171153649E-3</c:v>
                </c:pt>
                <c:pt idx="453">
                  <c:v>2.5690517831773989E-2</c:v>
                </c:pt>
                <c:pt idx="454">
                  <c:v>6.0016248964263035E-3</c:v>
                </c:pt>
                <c:pt idx="455">
                  <c:v>-1.3880870603947167E-3</c:v>
                </c:pt>
                <c:pt idx="456">
                  <c:v>2.624163402574347E-2</c:v>
                </c:pt>
                <c:pt idx="457">
                  <c:v>3.116060578028236E-2</c:v>
                </c:pt>
                <c:pt idx="458">
                  <c:v>1.2855688876812134E-2</c:v>
                </c:pt>
                <c:pt idx="459">
                  <c:v>1.4188159035394159E-2</c:v>
                </c:pt>
                <c:pt idx="460">
                  <c:v>3.5585282224729398E-2</c:v>
                </c:pt>
                <c:pt idx="461">
                  <c:v>3.479630573588046E-2</c:v>
                </c:pt>
                <c:pt idx="462">
                  <c:v>2.8276115710913839E-2</c:v>
                </c:pt>
                <c:pt idx="463">
                  <c:v>3.4811273275827538E-2</c:v>
                </c:pt>
                <c:pt idx="464">
                  <c:v>2.3155034043965562E-2</c:v>
                </c:pt>
                <c:pt idx="465">
                  <c:v>1.1537773299888075E-3</c:v>
                </c:pt>
                <c:pt idx="466">
                  <c:v>-1.0218726549294442E-2</c:v>
                </c:pt>
                <c:pt idx="467">
                  <c:v>1.9829847118276109E-3</c:v>
                </c:pt>
                <c:pt idx="468">
                  <c:v>-3.2404751280194072E-5</c:v>
                </c:pt>
                <c:pt idx="469">
                  <c:v>-2.6379319166749786E-2</c:v>
                </c:pt>
                <c:pt idx="470">
                  <c:v>-1.8813988166508835E-3</c:v>
                </c:pt>
                <c:pt idx="471">
                  <c:v>1.1706198342662819E-2</c:v>
                </c:pt>
                <c:pt idx="472">
                  <c:v>1.7431887807405157E-2</c:v>
                </c:pt>
                <c:pt idx="473">
                  <c:v>3.2320900783549343E-2</c:v>
                </c:pt>
                <c:pt idx="474">
                  <c:v>1.3975915812830138E-2</c:v>
                </c:pt>
                <c:pt idx="475">
                  <c:v>-4.1162736979665507E-2</c:v>
                </c:pt>
                <c:pt idx="476">
                  <c:v>-6.3852998392739058E-2</c:v>
                </c:pt>
                <c:pt idx="477">
                  <c:v>-3.633134551884297E-2</c:v>
                </c:pt>
                <c:pt idx="478">
                  <c:v>1.5936465483895254E-4</c:v>
                </c:pt>
                <c:pt idx="479">
                  <c:v>3.4646417859753947E-2</c:v>
                </c:pt>
                <c:pt idx="480">
                  <c:v>1.638725311370651E-2</c:v>
                </c:pt>
                <c:pt idx="481">
                  <c:v>5.1525895266183633E-2</c:v>
                </c:pt>
                <c:pt idx="482">
                  <c:v>7.0313916138111596E-2</c:v>
                </c:pt>
                <c:pt idx="483">
                  <c:v>2.3768601742208011E-2</c:v>
                </c:pt>
                <c:pt idx="484">
                  <c:v>7.7131974102841051E-3</c:v>
                </c:pt>
                <c:pt idx="485">
                  <c:v>-1.828722469809377E-3</c:v>
                </c:pt>
                <c:pt idx="486">
                  <c:v>2.9610062406316409E-3</c:v>
                </c:pt>
                <c:pt idx="487">
                  <c:v>1.4622661258896594E-2</c:v>
                </c:pt>
                <c:pt idx="488">
                  <c:v>9.2336321563323363E-3</c:v>
                </c:pt>
                <c:pt idx="489">
                  <c:v>-3.2380818975579918E-3</c:v>
                </c:pt>
                <c:pt idx="490">
                  <c:v>-1.6539179295777184E-3</c:v>
                </c:pt>
                <c:pt idx="491">
                  <c:v>2.1149229555283899E-3</c:v>
                </c:pt>
                <c:pt idx="492">
                  <c:v>3.8837329927050843E-2</c:v>
                </c:pt>
                <c:pt idx="493">
                  <c:v>3.1251756404705566E-2</c:v>
                </c:pt>
                <c:pt idx="494">
                  <c:v>-1.0532069409691581E-2</c:v>
                </c:pt>
                <c:pt idx="495">
                  <c:v>-6.2407428542660412E-3</c:v>
                </c:pt>
                <c:pt idx="496">
                  <c:v>9.1431311664880062E-3</c:v>
                </c:pt>
                <c:pt idx="497">
                  <c:v>1.1986331739280136E-3</c:v>
                </c:pt>
                <c:pt idx="498">
                  <c:v>4.2020146468085134E-4</c:v>
                </c:pt>
                <c:pt idx="499">
                  <c:v>1.1772790190211695E-2</c:v>
                </c:pt>
                <c:pt idx="500">
                  <c:v>4.1274664397164791E-3</c:v>
                </c:pt>
                <c:pt idx="501">
                  <c:v>-6.4869004427667342E-3</c:v>
                </c:pt>
                <c:pt idx="502">
                  <c:v>5.3884279615114498E-3</c:v>
                </c:pt>
                <c:pt idx="503">
                  <c:v>2.7669082079904123E-2</c:v>
                </c:pt>
                <c:pt idx="504">
                  <c:v>1.466517671461787E-2</c:v>
                </c:pt>
                <c:pt idx="505">
                  <c:v>6.9622795637550297E-3</c:v>
                </c:pt>
                <c:pt idx="506">
                  <c:v>1.7009487321313639E-2</c:v>
                </c:pt>
                <c:pt idx="507">
                  <c:v>1.7127651018273987E-3</c:v>
                </c:pt>
                <c:pt idx="508">
                  <c:v>-5.4151029068873835E-3</c:v>
                </c:pt>
                <c:pt idx="509">
                  <c:v>5.6042983176769513E-3</c:v>
                </c:pt>
                <c:pt idx="510">
                  <c:v>2.2962706802397426E-3</c:v>
                </c:pt>
                <c:pt idx="511">
                  <c:v>6.7867862687268146E-3</c:v>
                </c:pt>
                <c:pt idx="512">
                  <c:v>1.3272188483329932E-2</c:v>
                </c:pt>
                <c:pt idx="513">
                  <c:v>1.0699742154696067E-2</c:v>
                </c:pt>
                <c:pt idx="514">
                  <c:v>3.9850031803202578E-3</c:v>
                </c:pt>
                <c:pt idx="515">
                  <c:v>2.2167242382577458E-3</c:v>
                </c:pt>
                <c:pt idx="516">
                  <c:v>1.0859779551477319E-2</c:v>
                </c:pt>
                <c:pt idx="517">
                  <c:v>6.0639408629688104E-3</c:v>
                </c:pt>
                <c:pt idx="518">
                  <c:v>-9.7287806309521163E-3</c:v>
                </c:pt>
                <c:pt idx="519">
                  <c:v>-2.6111961142644302E-2</c:v>
                </c:pt>
                <c:pt idx="520">
                  <c:v>-1.3770664048678952E-2</c:v>
                </c:pt>
                <c:pt idx="521">
                  <c:v>8.4609849980813723E-3</c:v>
                </c:pt>
                <c:pt idx="522">
                  <c:v>5.873111855132381E-4</c:v>
                </c:pt>
                <c:pt idx="523">
                  <c:v>1.04517795608288E-2</c:v>
                </c:pt>
                <c:pt idx="524">
                  <c:v>1.7151938354651484E-2</c:v>
                </c:pt>
                <c:pt idx="525">
                  <c:v>-4.4336068986076081E-4</c:v>
                </c:pt>
                <c:pt idx="526">
                  <c:v>-6.3913572978206695E-3</c:v>
                </c:pt>
                <c:pt idx="527">
                  <c:v>-9.3307048942484396E-3</c:v>
                </c:pt>
                <c:pt idx="528">
                  <c:v>4.7381031306769584E-3</c:v>
                </c:pt>
                <c:pt idx="529">
                  <c:v>2.8965430040084963E-2</c:v>
                </c:pt>
                <c:pt idx="530">
                  <c:v>2.9566410829902648E-2</c:v>
                </c:pt>
                <c:pt idx="531">
                  <c:v>2.6616332205733836E-2</c:v>
                </c:pt>
                <c:pt idx="532">
                  <c:v>3.0617400143298834E-2</c:v>
                </c:pt>
                <c:pt idx="533">
                  <c:v>3.0486002237072429E-2</c:v>
                </c:pt>
                <c:pt idx="534">
                  <c:v>3.1538916287257447E-2</c:v>
                </c:pt>
                <c:pt idx="535">
                  <c:v>1.82661955024945E-2</c:v>
                </c:pt>
                <c:pt idx="536">
                  <c:v>1.9142415570537342E-2</c:v>
                </c:pt>
                <c:pt idx="537">
                  <c:v>2.1166702757491541E-2</c:v>
                </c:pt>
                <c:pt idx="538">
                  <c:v>1.4401424784730266E-2</c:v>
                </c:pt>
                <c:pt idx="539">
                  <c:v>2.6801996087024445E-2</c:v>
                </c:pt>
                <c:pt idx="540">
                  <c:v>1.586372403713248E-2</c:v>
                </c:pt>
                <c:pt idx="541">
                  <c:v>2.8457762288795676E-2</c:v>
                </c:pt>
                <c:pt idx="542">
                  <c:v>2.6678453267040943E-2</c:v>
                </c:pt>
                <c:pt idx="543">
                  <c:v>-1.824074175047445E-3</c:v>
                </c:pt>
                <c:pt idx="544">
                  <c:v>1.0939950441366631E-2</c:v>
                </c:pt>
                <c:pt idx="545">
                  <c:v>1.6360009780902095E-2</c:v>
                </c:pt>
                <c:pt idx="546">
                  <c:v>-1.2774920576780056E-2</c:v>
                </c:pt>
                <c:pt idx="547">
                  <c:v>-3.8250638913838349E-3</c:v>
                </c:pt>
                <c:pt idx="548">
                  <c:v>2.3652233593649964E-2</c:v>
                </c:pt>
                <c:pt idx="549">
                  <c:v>2.8897435934312578E-2</c:v>
                </c:pt>
                <c:pt idx="550">
                  <c:v>4.407724420461949E-2</c:v>
                </c:pt>
                <c:pt idx="551">
                  <c:v>2.9536620863447879E-2</c:v>
                </c:pt>
                <c:pt idx="552">
                  <c:v>2.0604171395144234E-2</c:v>
                </c:pt>
                <c:pt idx="553">
                  <c:v>3.6445070270089253E-2</c:v>
                </c:pt>
                <c:pt idx="554">
                  <c:v>1.7091063317980042E-2</c:v>
                </c:pt>
                <c:pt idx="555">
                  <c:v>-2.1719972000229966E-2</c:v>
                </c:pt>
                <c:pt idx="556">
                  <c:v>2.7447557480189646E-2</c:v>
                </c:pt>
                <c:pt idx="557">
                  <c:v>7.1193498357135343E-2</c:v>
                </c:pt>
                <c:pt idx="558">
                  <c:v>5.3886351619611889E-2</c:v>
                </c:pt>
                <c:pt idx="559">
                  <c:v>2.9012504466358956E-2</c:v>
                </c:pt>
                <c:pt idx="560">
                  <c:v>6.3274392403369229E-3</c:v>
                </c:pt>
                <c:pt idx="561">
                  <c:v>1.2818912016829477E-2</c:v>
                </c:pt>
                <c:pt idx="562">
                  <c:v>1.1109477670858004E-3</c:v>
                </c:pt>
                <c:pt idx="563">
                  <c:v>6.0535031783024822E-3</c:v>
                </c:pt>
                <c:pt idx="564">
                  <c:v>1.3002107070780125E-2</c:v>
                </c:pt>
                <c:pt idx="565">
                  <c:v>3.1852588037321231E-2</c:v>
                </c:pt>
                <c:pt idx="566">
                  <c:v>5.7267668059844047E-2</c:v>
                </c:pt>
                <c:pt idx="567">
                  <c:v>4.2352640356603313E-2</c:v>
                </c:pt>
                <c:pt idx="568">
                  <c:v>1.4723870496404043E-2</c:v>
                </c:pt>
                <c:pt idx="569">
                  <c:v>-1.7128674284253782E-3</c:v>
                </c:pt>
                <c:pt idx="570">
                  <c:v>2.1725205393393315E-2</c:v>
                </c:pt>
                <c:pt idx="571">
                  <c:v>-1.3693311493885869E-2</c:v>
                </c:pt>
                <c:pt idx="572">
                  <c:v>-6.054790457051433E-2</c:v>
                </c:pt>
                <c:pt idx="573">
                  <c:v>-1.9320471617933974E-2</c:v>
                </c:pt>
                <c:pt idx="574">
                  <c:v>6.0014876349247848E-2</c:v>
                </c:pt>
                <c:pt idx="575">
                  <c:v>7.4150812581839545E-2</c:v>
                </c:pt>
                <c:pt idx="576">
                  <c:v>4.4602551822672303E-2</c:v>
                </c:pt>
                <c:pt idx="577">
                  <c:v>2.3794369468136106E-2</c:v>
                </c:pt>
                <c:pt idx="578">
                  <c:v>1.3193634046434552E-2</c:v>
                </c:pt>
                <c:pt idx="579">
                  <c:v>3.4785819195833192E-2</c:v>
                </c:pt>
                <c:pt idx="580">
                  <c:v>1.9707650525187467E-2</c:v>
                </c:pt>
                <c:pt idx="581">
                  <c:v>-4.5810575742128677E-3</c:v>
                </c:pt>
                <c:pt idx="582">
                  <c:v>1.8520296875471232E-2</c:v>
                </c:pt>
                <c:pt idx="583">
                  <c:v>2.723520673258175E-3</c:v>
                </c:pt>
                <c:pt idx="584">
                  <c:v>-2.2880546244257581E-2</c:v>
                </c:pt>
                <c:pt idx="585">
                  <c:v>-1.0398721878593798E-2</c:v>
                </c:pt>
                <c:pt idx="586">
                  <c:v>2.8107547027462494E-2</c:v>
                </c:pt>
                <c:pt idx="587">
                  <c:v>4.8540097443590446E-2</c:v>
                </c:pt>
                <c:pt idx="588">
                  <c:v>1.2462794984302947E-2</c:v>
                </c:pt>
                <c:pt idx="589">
                  <c:v>-1.3960296031089055E-2</c:v>
                </c:pt>
                <c:pt idx="590">
                  <c:v>6.3237829373490421E-3</c:v>
                </c:pt>
                <c:pt idx="591">
                  <c:v>2.5841777512339587E-2</c:v>
                </c:pt>
                <c:pt idx="592">
                  <c:v>-8.0321487667513701E-3</c:v>
                </c:pt>
                <c:pt idx="593">
                  <c:v>6.5499961118238061E-4</c:v>
                </c:pt>
                <c:pt idx="594">
                  <c:v>1.9102017832661536E-2</c:v>
                </c:pt>
                <c:pt idx="595">
                  <c:v>8.0052167781455002E-3</c:v>
                </c:pt>
                <c:pt idx="596">
                  <c:v>-1.6306739209084303E-3</c:v>
                </c:pt>
                <c:pt idx="597">
                  <c:v>-3.2395337355250652E-2</c:v>
                </c:pt>
                <c:pt idx="598">
                  <c:v>-3.0887279401431038E-2</c:v>
                </c:pt>
                <c:pt idx="599">
                  <c:v>-2.1445197408112609E-2</c:v>
                </c:pt>
                <c:pt idx="600">
                  <c:v>-1.5327435118494307E-2</c:v>
                </c:pt>
                <c:pt idx="601">
                  <c:v>-9.4200499326745433E-3</c:v>
                </c:pt>
                <c:pt idx="602">
                  <c:v>-5.7098043508052865E-2</c:v>
                </c:pt>
                <c:pt idx="603">
                  <c:v>-4.4229973368641533E-2</c:v>
                </c:pt>
                <c:pt idx="604">
                  <c:v>3.5523022025549189E-2</c:v>
                </c:pt>
                <c:pt idx="605">
                  <c:v>2.1379747884243891E-2</c:v>
                </c:pt>
                <c:pt idx="606">
                  <c:v>-2.6289839226255739E-2</c:v>
                </c:pt>
                <c:pt idx="607">
                  <c:v>-2.4601454435846035E-2</c:v>
                </c:pt>
                <c:pt idx="608">
                  <c:v>-6.7565084667903383E-2</c:v>
                </c:pt>
                <c:pt idx="609">
                  <c:v>-4.1500183363243556E-2</c:v>
                </c:pt>
                <c:pt idx="610">
                  <c:v>3.994890400903342E-2</c:v>
                </c:pt>
                <c:pt idx="611">
                  <c:v>3.1406253521310122E-2</c:v>
                </c:pt>
                <c:pt idx="612">
                  <c:v>4.6884376426546996E-3</c:v>
                </c:pt>
                <c:pt idx="613">
                  <c:v>-1.9400172640349239E-2</c:v>
                </c:pt>
                <c:pt idx="614">
                  <c:v>6.7918454677161205E-3</c:v>
                </c:pt>
                <c:pt idx="615">
                  <c:v>5.9905405637200315E-3</c:v>
                </c:pt>
                <c:pt idx="616">
                  <c:v>-3.2835385817146914E-2</c:v>
                </c:pt>
                <c:pt idx="617">
                  <c:v>-4.4915229886970144E-2</c:v>
                </c:pt>
                <c:pt idx="618">
                  <c:v>-8.4671648953070111E-2</c:v>
                </c:pt>
                <c:pt idx="619">
                  <c:v>-4.9493587862837286E-2</c:v>
                </c:pt>
                <c:pt idx="620">
                  <c:v>-1.9555724412104063E-2</c:v>
                </c:pt>
                <c:pt idx="621">
                  <c:v>-3.2107553417432197E-2</c:v>
                </c:pt>
                <c:pt idx="622">
                  <c:v>2.4759353936689495E-2</c:v>
                </c:pt>
                <c:pt idx="623">
                  <c:v>2.6446134283908983E-2</c:v>
                </c:pt>
                <c:pt idx="624">
                  <c:v>-7.7642955094696748E-3</c:v>
                </c:pt>
                <c:pt idx="625">
                  <c:v>-3.4681189489901412E-2</c:v>
                </c:pt>
                <c:pt idx="626">
                  <c:v>-2.7089380290065617E-2</c:v>
                </c:pt>
                <c:pt idx="627">
                  <c:v>3.1365592750384953E-2</c:v>
                </c:pt>
                <c:pt idx="628">
                  <c:v>5.1433532304424365E-2</c:v>
                </c:pt>
                <c:pt idx="629">
                  <c:v>5.3602834386869781E-2</c:v>
                </c:pt>
                <c:pt idx="630">
                  <c:v>3.0097904197781345E-2</c:v>
                </c:pt>
                <c:pt idx="631">
                  <c:v>7.8125916503103687E-4</c:v>
                </c:pt>
                <c:pt idx="632">
                  <c:v>1.3596923891314474E-2</c:v>
                </c:pt>
                <c:pt idx="633">
                  <c:v>2.4574312246029892E-2</c:v>
                </c:pt>
                <c:pt idx="634">
                  <c:v>1.4837834826139155E-2</c:v>
                </c:pt>
                <c:pt idx="635">
                  <c:v>2.0016247631783224E-2</c:v>
                </c:pt>
                <c:pt idx="636">
                  <c:v>3.8643783227038819E-2</c:v>
                </c:pt>
                <c:pt idx="637">
                  <c:v>2.8790081199312961E-2</c:v>
                </c:pt>
                <c:pt idx="638">
                  <c:v>-3.6892335433017518E-3</c:v>
                </c:pt>
                <c:pt idx="639">
                  <c:v>-4.3023488791606558E-3</c:v>
                </c:pt>
                <c:pt idx="640">
                  <c:v>-9.3181869270074699E-3</c:v>
                </c:pt>
                <c:pt idx="641">
                  <c:v>1.0206067338976339E-4</c:v>
                </c:pt>
                <c:pt idx="642">
                  <c:v>1.7148519836203135E-3</c:v>
                </c:pt>
                <c:pt idx="643">
                  <c:v>-1.952377012924832E-2</c:v>
                </c:pt>
                <c:pt idx="644">
                  <c:v>5.5414337131511051E-3</c:v>
                </c:pt>
                <c:pt idx="645">
                  <c:v>1.2985822655543386E-2</c:v>
                </c:pt>
                <c:pt idx="646">
                  <c:v>2.2950108387014348E-2</c:v>
                </c:pt>
                <c:pt idx="647">
                  <c:v>3.6099049610815954E-2</c:v>
                </c:pt>
                <c:pt idx="648">
                  <c:v>5.5260752432488274E-3</c:v>
                </c:pt>
                <c:pt idx="649">
                  <c:v>2.8957232027239203E-4</c:v>
                </c:pt>
                <c:pt idx="650">
                  <c:v>5.7396836479811364E-3</c:v>
                </c:pt>
                <c:pt idx="651">
                  <c:v>-1.472146211662119E-2</c:v>
                </c:pt>
                <c:pt idx="652">
                  <c:v>-6.8029051660460586E-3</c:v>
                </c:pt>
                <c:pt idx="653">
                  <c:v>1.6118721826071422E-2</c:v>
                </c:pt>
                <c:pt idx="654">
                  <c:v>1.8485184776456373E-2</c:v>
                </c:pt>
                <c:pt idx="655">
                  <c:v>9.1440211728831995E-3</c:v>
                </c:pt>
                <c:pt idx="656">
                  <c:v>1.5043134261287163E-3</c:v>
                </c:pt>
                <c:pt idx="657">
                  <c:v>-1.3176951279786806E-2</c:v>
                </c:pt>
                <c:pt idx="658">
                  <c:v>5.1976357623221784E-3</c:v>
                </c:pt>
                <c:pt idx="659">
                  <c:v>2.9029304474707106E-2</c:v>
                </c:pt>
                <c:pt idx="660">
                  <c:v>1.6581114286748959E-2</c:v>
                </c:pt>
                <c:pt idx="661">
                  <c:v>5.7869608609957693E-3</c:v>
                </c:pt>
                <c:pt idx="662">
                  <c:v>5.8799919151390117E-3</c:v>
                </c:pt>
                <c:pt idx="663">
                  <c:v>9.9512950652034839E-3</c:v>
                </c:pt>
                <c:pt idx="664">
                  <c:v>-1.4111330256868851E-3</c:v>
                </c:pt>
                <c:pt idx="665">
                  <c:v>-1.894808830059554E-2</c:v>
                </c:pt>
                <c:pt idx="666">
                  <c:v>-1.1458112744138858E-2</c:v>
                </c:pt>
                <c:pt idx="667">
                  <c:v>1.3497384136021116E-2</c:v>
                </c:pt>
                <c:pt idx="668">
                  <c:v>2.2559379739937477E-2</c:v>
                </c:pt>
                <c:pt idx="669">
                  <c:v>2.9200370433372001E-2</c:v>
                </c:pt>
                <c:pt idx="670">
                  <c:v>2.6581270079175604E-2</c:v>
                </c:pt>
                <c:pt idx="671">
                  <c:v>1.9266334047987319E-2</c:v>
                </c:pt>
                <c:pt idx="672">
                  <c:v>1.2734832901728114E-2</c:v>
                </c:pt>
                <c:pt idx="673">
                  <c:v>9.9786172487526317E-3</c:v>
                </c:pt>
                <c:pt idx="674">
                  <c:v>-5.8523219702441278E-3</c:v>
                </c:pt>
                <c:pt idx="675">
                  <c:v>7.0477172244163989E-3</c:v>
                </c:pt>
                <c:pt idx="676">
                  <c:v>3.6373083766086334E-2</c:v>
                </c:pt>
                <c:pt idx="677">
                  <c:v>1.7235839643310335E-2</c:v>
                </c:pt>
                <c:pt idx="678">
                  <c:v>3.1621381558751397E-3</c:v>
                </c:pt>
                <c:pt idx="679">
                  <c:v>-1.9577015117875241E-2</c:v>
                </c:pt>
                <c:pt idx="680">
                  <c:v>-7.1213550823699748E-3</c:v>
                </c:pt>
                <c:pt idx="681">
                  <c:v>2.8815904281611307E-2</c:v>
                </c:pt>
                <c:pt idx="682">
                  <c:v>-1.0561177399554632E-2</c:v>
                </c:pt>
                <c:pt idx="683">
                  <c:v>-1.9359780993912192E-2</c:v>
                </c:pt>
                <c:pt idx="684">
                  <c:v>-2.8548411111650001E-2</c:v>
                </c:pt>
                <c:pt idx="685">
                  <c:v>-4.2620667260127948E-2</c:v>
                </c:pt>
                <c:pt idx="686">
                  <c:v>-2.2661234680475286E-2</c:v>
                </c:pt>
                <c:pt idx="687">
                  <c:v>6.3259761074365931E-3</c:v>
                </c:pt>
                <c:pt idx="688">
                  <c:v>3.2272084658092184E-2</c:v>
                </c:pt>
                <c:pt idx="689">
                  <c:v>-1.0132900099637073E-2</c:v>
                </c:pt>
                <c:pt idx="690">
                  <c:v>-5.3365605505951708E-2</c:v>
                </c:pt>
                <c:pt idx="691">
                  <c:v>-2.1684542450711143E-2</c:v>
                </c:pt>
                <c:pt idx="692">
                  <c:v>-1.5574506672325161E-2</c:v>
                </c:pt>
                <c:pt idx="693">
                  <c:v>-0.12712992293311484</c:v>
                </c:pt>
                <c:pt idx="694">
                  <c:v>-0.14621665031526038</c:v>
                </c:pt>
                <c:pt idx="695">
                  <c:v>-4.7363858565912013E-2</c:v>
                </c:pt>
                <c:pt idx="696">
                  <c:v>-9.9286613038089382E-3</c:v>
                </c:pt>
                <c:pt idx="697">
                  <c:v>-4.1686762154368354E-2</c:v>
                </c:pt>
                <c:pt idx="698">
                  <c:v>-6.4728260945247709E-2</c:v>
                </c:pt>
                <c:pt idx="699">
                  <c:v>3.0241324981797126E-2</c:v>
                </c:pt>
                <c:pt idx="700">
                  <c:v>9.2095834284689829E-2</c:v>
                </c:pt>
                <c:pt idx="701">
                  <c:v>4.5124310540713981E-2</c:v>
                </c:pt>
                <c:pt idx="702">
                  <c:v>1.8373946482633977E-2</c:v>
                </c:pt>
                <c:pt idx="703">
                  <c:v>4.4726334073592257E-2</c:v>
                </c:pt>
                <c:pt idx="704">
                  <c:v>5.6731664800531191E-2</c:v>
                </c:pt>
                <c:pt idx="705">
                  <c:v>2.8304412958282794E-2</c:v>
                </c:pt>
                <c:pt idx="706">
                  <c:v>2.0620466231915772E-2</c:v>
                </c:pt>
                <c:pt idx="707">
                  <c:v>1.9810384096904256E-2</c:v>
                </c:pt>
                <c:pt idx="708">
                  <c:v>1.619600884456333E-2</c:v>
                </c:pt>
                <c:pt idx="709">
                  <c:v>-9.3732002826374828E-3</c:v>
                </c:pt>
                <c:pt idx="710">
                  <c:v>1.3553761590185688E-2</c:v>
                </c:pt>
                <c:pt idx="711">
                  <c:v>4.8518457706568249E-2</c:v>
                </c:pt>
                <c:pt idx="712">
                  <c:v>-1.0528141047346645E-2</c:v>
                </c:pt>
                <c:pt idx="713">
                  <c:v>-4.8708070729195418E-2</c:v>
                </c:pt>
                <c:pt idx="714">
                  <c:v>-2.0175381420705164E-2</c:v>
                </c:pt>
                <c:pt idx="715">
                  <c:v>1.8205678920778289E-3</c:v>
                </c:pt>
                <c:pt idx="716">
                  <c:v>1.946684180771872E-2</c:v>
                </c:pt>
                <c:pt idx="717">
                  <c:v>3.8060488256444758E-2</c:v>
                </c:pt>
                <c:pt idx="718">
                  <c:v>3.3712451489087754E-2</c:v>
                </c:pt>
                <c:pt idx="719">
                  <c:v>2.9438316718193813E-2</c:v>
                </c:pt>
                <c:pt idx="720">
                  <c:v>3.433124617877116E-2</c:v>
                </c:pt>
                <c:pt idx="721">
                  <c:v>3.1556472429115218E-2</c:v>
                </c:pt>
                <c:pt idx="722">
                  <c:v>8.7144401557203467E-3</c:v>
                </c:pt>
                <c:pt idx="723">
                  <c:v>4.0626356604103594E-3</c:v>
                </c:pt>
                <c:pt idx="724">
                  <c:v>1.2910029704219488E-2</c:v>
                </c:pt>
                <c:pt idx="725">
                  <c:v>-1.6507861597894982E-2</c:v>
                </c:pt>
                <c:pt idx="726">
                  <c:v>-4.3405058258267331E-3</c:v>
                </c:pt>
                <c:pt idx="727">
                  <c:v>-3.8056489917085129E-2</c:v>
                </c:pt>
                <c:pt idx="728">
                  <c:v>-5.7598861072634948E-2</c:v>
                </c:pt>
                <c:pt idx="729">
                  <c:v>9.3792466124427119E-3</c:v>
                </c:pt>
                <c:pt idx="730">
                  <c:v>2.2152924632620662E-2</c:v>
                </c:pt>
                <c:pt idx="731">
                  <c:v>1.4842126976980036E-2</c:v>
                </c:pt>
                <c:pt idx="732">
                  <c:v>2.9917029030529382E-2</c:v>
                </c:pt>
                <c:pt idx="733">
                  <c:v>4.2983537545070227E-2</c:v>
                </c:pt>
                <c:pt idx="734">
                  <c:v>3.3542533346905323E-2</c:v>
                </c:pt>
                <c:pt idx="735">
                  <c:v>1.2574708060101473E-2</c:v>
                </c:pt>
                <c:pt idx="736">
                  <c:v>-1.7297777834024555E-2</c:v>
                </c:pt>
                <c:pt idx="737">
                  <c:v>-2.2918207864975355E-2</c:v>
                </c:pt>
                <c:pt idx="738">
                  <c:v>7.0820709537882014E-3</c:v>
                </c:pt>
                <c:pt idx="739">
                  <c:v>2.9771589952053409E-2</c:v>
                </c:pt>
                <c:pt idx="740">
                  <c:v>3.0297653431342445E-2</c:v>
                </c:pt>
                <c:pt idx="741">
                  <c:v>1.230007146539697E-2</c:v>
                </c:pt>
                <c:pt idx="742">
                  <c:v>-1.7000832448392462E-2</c:v>
                </c:pt>
                <c:pt idx="743">
                  <c:v>-5.1005072042913709E-3</c:v>
                </c:pt>
                <c:pt idx="744">
                  <c:v>3.0388811251033196E-2</c:v>
                </c:pt>
                <c:pt idx="745">
                  <c:v>3.1205815907291722E-2</c:v>
                </c:pt>
                <c:pt idx="746">
                  <c:v>2.3512976696507384E-2</c:v>
                </c:pt>
                <c:pt idx="747">
                  <c:v>1.9141731104356671E-2</c:v>
                </c:pt>
                <c:pt idx="748">
                  <c:v>2.8415542196117291E-2</c:v>
                </c:pt>
                <c:pt idx="749">
                  <c:v>1.5584887959447475E-2</c:v>
                </c:pt>
                <c:pt idx="750">
                  <c:v>8.9916184886996674E-3</c:v>
                </c:pt>
                <c:pt idx="751">
                  <c:v>1.5838515380468321E-2</c:v>
                </c:pt>
                <c:pt idx="752">
                  <c:v>5.5359865099377063E-3</c:v>
                </c:pt>
                <c:pt idx="753">
                  <c:v>1.4851697532949411E-2</c:v>
                </c:pt>
                <c:pt idx="754">
                  <c:v>2.8200087948199067E-2</c:v>
                </c:pt>
                <c:pt idx="755">
                  <c:v>2.5257361462012098E-2</c:v>
                </c:pt>
                <c:pt idx="756">
                  <c:v>1.0828044504234463E-2</c:v>
                </c:pt>
                <c:pt idx="757">
                  <c:v>2.5729246007828483E-3</c:v>
                </c:pt>
                <c:pt idx="758">
                  <c:v>1.1330386406081028E-2</c:v>
                </c:pt>
                <c:pt idx="759">
                  <c:v>1.2988581122754663E-2</c:v>
                </c:pt>
                <c:pt idx="760">
                  <c:v>7.0404058051168304E-3</c:v>
                </c:pt>
                <c:pt idx="761">
                  <c:v>2.200772356823482E-2</c:v>
                </c:pt>
                <c:pt idx="762">
                  <c:v>2.1845064933753877E-2</c:v>
                </c:pt>
                <c:pt idx="763">
                  <c:v>3.7472636687809059E-3</c:v>
                </c:pt>
                <c:pt idx="764">
                  <c:v>5.1484924943223775E-3</c:v>
                </c:pt>
                <c:pt idx="765">
                  <c:v>-5.9570899814214429E-3</c:v>
                </c:pt>
                <c:pt idx="766">
                  <c:v>1.3656093085136165E-2</c:v>
                </c:pt>
                <c:pt idx="767">
                  <c:v>3.0065747008711678E-2</c:v>
                </c:pt>
                <c:pt idx="768">
                  <c:v>-3.9780507293554531E-3</c:v>
                </c:pt>
                <c:pt idx="769">
                  <c:v>6.9671707619612657E-3</c:v>
                </c:pt>
                <c:pt idx="770">
                  <c:v>1.2786669725214155E-2</c:v>
                </c:pt>
                <c:pt idx="771">
                  <c:v>3.0438477213906466E-3</c:v>
                </c:pt>
                <c:pt idx="772">
                  <c:v>7.651181156023151E-3</c:v>
                </c:pt>
                <c:pt idx="773">
                  <c:v>1.0817679915901116E-3</c:v>
                </c:pt>
                <c:pt idx="774">
                  <c:v>-4.2214819339552543E-3</c:v>
                </c:pt>
                <c:pt idx="775">
                  <c:v>-1.4184191593348291E-2</c:v>
                </c:pt>
                <c:pt idx="776">
                  <c:v>-3.6356136315377638E-2</c:v>
                </c:pt>
                <c:pt idx="777">
                  <c:v>-2.7238979566147209E-3</c:v>
                </c:pt>
                <c:pt idx="778">
                  <c:v>3.4456191947322704E-2</c:v>
                </c:pt>
                <c:pt idx="779">
                  <c:v>7.4036334108083281E-3</c:v>
                </c:pt>
                <c:pt idx="780">
                  <c:v>-3.9356174228472041E-2</c:v>
                </c:pt>
                <c:pt idx="781">
                  <c:v>-3.6673670540881421E-2</c:v>
                </c:pt>
                <c:pt idx="782">
                  <c:v>2.7161597102053622E-2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08512"/>
        <c:axId val="113972352"/>
      </c:lineChart>
      <c:catAx>
        <c:axId val="156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72352"/>
        <c:crosses val="autoZero"/>
        <c:auto val="1"/>
        <c:lblAlgn val="ctr"/>
        <c:lblOffset val="100"/>
        <c:noMultiLvlLbl val="0"/>
      </c:catAx>
      <c:valAx>
        <c:axId val="113972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620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'QRTLY DATA'!$M$1:$M$2</c:f>
              <c:strCache>
                <c:ptCount val="1"/>
                <c:pt idx="0">
                  <c:v>Real GDP 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DATA'!$M$3:$M$190</c:f>
              <c:numCache>
                <c:formatCode>0.0</c:formatCode>
                <c:ptCount val="188"/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0.1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0.7</c:v>
                </c:pt>
                <c:pt idx="10" formatCode="0%">
                  <c:v>0.6</c:v>
                </c:pt>
                <c:pt idx="11" formatCode="0%">
                  <c:v>0.9</c:v>
                </c:pt>
                <c:pt idx="12" formatCode="0%">
                  <c:v>0.9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0.8</c:v>
                </c:pt>
                <c:pt idx="17" formatCode="0%">
                  <c:v>0.6</c:v>
                </c:pt>
                <c:pt idx="18" formatCode="0%">
                  <c:v>0.1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0.1</c:v>
                </c:pt>
                <c:pt idx="25" formatCode="0%">
                  <c:v>0.4</c:v>
                </c:pt>
                <c:pt idx="26" formatCode="0%">
                  <c:v>0.9</c:v>
                </c:pt>
                <c:pt idx="27" formatCode="0%">
                  <c:v>0.9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0.5</c:v>
                </c:pt>
                <c:pt idx="31" formatCode="0%">
                  <c:v>0.8</c:v>
                </c:pt>
                <c:pt idx="32" formatCode="0%">
                  <c:v>0.9</c:v>
                </c:pt>
                <c:pt idx="33" formatCode="0%">
                  <c:v>0.8</c:v>
                </c:pt>
                <c:pt idx="34" formatCode="0%">
                  <c:v>0.7</c:v>
                </c:pt>
                <c:pt idx="35" formatCode="0%">
                  <c:v>0.9</c:v>
                </c:pt>
                <c:pt idx="36" formatCode="0%">
                  <c:v>0.9</c:v>
                </c:pt>
                <c:pt idx="37" formatCode="0%">
                  <c:v>0.9</c:v>
                </c:pt>
                <c:pt idx="38" formatCode="0%">
                  <c:v>0.9</c:v>
                </c:pt>
                <c:pt idx="39" formatCode="0%">
                  <c:v>0.4</c:v>
                </c:pt>
                <c:pt idx="40" formatCode="0%">
                  <c:v>0.3</c:v>
                </c:pt>
                <c:pt idx="41" formatCode="0%">
                  <c:v>0.2</c:v>
                </c:pt>
                <c:pt idx="42" formatCode="0%">
                  <c:v>0.2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0.1</c:v>
                </c:pt>
                <c:pt idx="46" formatCode="0%">
                  <c:v>0.2</c:v>
                </c:pt>
                <c:pt idx="47" formatCode="0%">
                  <c:v>0.5</c:v>
                </c:pt>
                <c:pt idx="48" formatCode="0%">
                  <c:v>0.7</c:v>
                </c:pt>
                <c:pt idx="49" formatCode="0%">
                  <c:v>0.2</c:v>
                </c:pt>
                <c:pt idx="50" formatCode="0%">
                  <c:v>0</c:v>
                </c:pt>
                <c:pt idx="51" formatCode="0%">
                  <c:v>0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0.2</c:v>
                </c:pt>
                <c:pt idx="55" formatCode="0%">
                  <c:v>0.5</c:v>
                </c:pt>
                <c:pt idx="56" formatCode="0%">
                  <c:v>0.9</c:v>
                </c:pt>
                <c:pt idx="57" formatCode="0%">
                  <c:v>0.9</c:v>
                </c:pt>
                <c:pt idx="58" formatCode="0%">
                  <c:v>1</c:v>
                </c:pt>
                <c:pt idx="59" formatCode="0%">
                  <c:v>0.9</c:v>
                </c:pt>
                <c:pt idx="60" formatCode="0%">
                  <c:v>0.9</c:v>
                </c:pt>
                <c:pt idx="61" formatCode="0%">
                  <c:v>0.9</c:v>
                </c:pt>
                <c:pt idx="62" formatCode="0%">
                  <c:v>0.8</c:v>
                </c:pt>
                <c:pt idx="63" formatCode="0%">
                  <c:v>0.6</c:v>
                </c:pt>
                <c:pt idx="64" formatCode="0%">
                  <c:v>0.7</c:v>
                </c:pt>
                <c:pt idx="65" formatCode="0%">
                  <c:v>0.7</c:v>
                </c:pt>
                <c:pt idx="66" formatCode="0%">
                  <c:v>0.7</c:v>
                </c:pt>
                <c:pt idx="67" formatCode="0%">
                  <c:v>0.6</c:v>
                </c:pt>
                <c:pt idx="68" formatCode="0%">
                  <c:v>0.5</c:v>
                </c:pt>
                <c:pt idx="69" formatCode="0%">
                  <c:v>0.5</c:v>
                </c:pt>
                <c:pt idx="70" formatCode="0%">
                  <c:v>0.4</c:v>
                </c:pt>
                <c:pt idx="71" formatCode="0%">
                  <c:v>0.6</c:v>
                </c:pt>
                <c:pt idx="72" formatCode="0%">
                  <c:v>0.5</c:v>
                </c:pt>
                <c:pt idx="73" formatCode="0%">
                  <c:v>0.8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0.7</c:v>
                </c:pt>
                <c:pt idx="77" formatCode="0%">
                  <c:v>0.6</c:v>
                </c:pt>
                <c:pt idx="78" formatCode="0%">
                  <c:v>0.7</c:v>
                </c:pt>
                <c:pt idx="79" formatCode="0%">
                  <c:v>0.6</c:v>
                </c:pt>
                <c:pt idx="80" formatCode="0%">
                  <c:v>0.6</c:v>
                </c:pt>
                <c:pt idx="81" formatCode="0%">
                  <c:v>0.4</c:v>
                </c:pt>
                <c:pt idx="82" formatCode="0%">
                  <c:v>0.4</c:v>
                </c:pt>
                <c:pt idx="83" formatCode="0%">
                  <c:v>0.3</c:v>
                </c:pt>
                <c:pt idx="84" formatCode="0%">
                  <c:v>0.2</c:v>
                </c:pt>
                <c:pt idx="85" formatCode="0%">
                  <c:v>0.1</c:v>
                </c:pt>
                <c:pt idx="86" formatCode="0%">
                  <c:v>0</c:v>
                </c:pt>
                <c:pt idx="87" formatCode="0%">
                  <c:v>0</c:v>
                </c:pt>
                <c:pt idx="88" formatCode="0%">
                  <c:v>0.1</c:v>
                </c:pt>
                <c:pt idx="89" formatCode="0%">
                  <c:v>0.1</c:v>
                </c:pt>
                <c:pt idx="90" formatCode="0%">
                  <c:v>0.4</c:v>
                </c:pt>
                <c:pt idx="91" formatCode="0%">
                  <c:v>0.5</c:v>
                </c:pt>
                <c:pt idx="92" formatCode="0%">
                  <c:v>0.6</c:v>
                </c:pt>
                <c:pt idx="93" formatCode="0%">
                  <c:v>0.7</c:v>
                </c:pt>
                <c:pt idx="94" formatCode="0%">
                  <c:v>0.5</c:v>
                </c:pt>
                <c:pt idx="95" formatCode="0%">
                  <c:v>0.4</c:v>
                </c:pt>
                <c:pt idx="96" formatCode="0%">
                  <c:v>0.3</c:v>
                </c:pt>
                <c:pt idx="97" formatCode="0%">
                  <c:v>0.4</c:v>
                </c:pt>
                <c:pt idx="98" formatCode="0%">
                  <c:v>0.6</c:v>
                </c:pt>
                <c:pt idx="99" formatCode="0%">
                  <c:v>0.7</c:v>
                </c:pt>
                <c:pt idx="100" formatCode="0%">
                  <c:v>0.7</c:v>
                </c:pt>
                <c:pt idx="101" formatCode="0%">
                  <c:v>0.7</c:v>
                </c:pt>
                <c:pt idx="102" formatCode="0%">
                  <c:v>0.6</c:v>
                </c:pt>
                <c:pt idx="103" formatCode="0%">
                  <c:v>0.3</c:v>
                </c:pt>
                <c:pt idx="104" formatCode="0%">
                  <c:v>0.4</c:v>
                </c:pt>
                <c:pt idx="105" formatCode="0%">
                  <c:v>0.3</c:v>
                </c:pt>
                <c:pt idx="106" formatCode="0%">
                  <c:v>0.4</c:v>
                </c:pt>
                <c:pt idx="107" formatCode="0%">
                  <c:v>0.6</c:v>
                </c:pt>
                <c:pt idx="108" formatCode="0%">
                  <c:v>0.6</c:v>
                </c:pt>
                <c:pt idx="109" formatCode="0%">
                  <c:v>0.8</c:v>
                </c:pt>
                <c:pt idx="110" formatCode="0%">
                  <c:v>0.8</c:v>
                </c:pt>
                <c:pt idx="111" formatCode="0%">
                  <c:v>0.7</c:v>
                </c:pt>
                <c:pt idx="112" formatCode="0%">
                  <c:v>0.8</c:v>
                </c:pt>
                <c:pt idx="113" formatCode="0%">
                  <c:v>0.8</c:v>
                </c:pt>
                <c:pt idx="114" formatCode="0%">
                  <c:v>0.8</c:v>
                </c:pt>
                <c:pt idx="115" formatCode="0%">
                  <c:v>0.6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0.8</c:v>
                </c:pt>
                <c:pt idx="122" formatCode="0%">
                  <c:v>0.7</c:v>
                </c:pt>
                <c:pt idx="123" formatCode="0%">
                  <c:v>0.9</c:v>
                </c:pt>
                <c:pt idx="124" formatCode="0%">
                  <c:v>0.6</c:v>
                </c:pt>
                <c:pt idx="125" formatCode="0%">
                  <c:v>0.4</c:v>
                </c:pt>
                <c:pt idx="126" formatCode="0%">
                  <c:v>0.3</c:v>
                </c:pt>
                <c:pt idx="127" formatCode="0%">
                  <c:v>0.1</c:v>
                </c:pt>
                <c:pt idx="128" formatCode="0%">
                  <c:v>0.1</c:v>
                </c:pt>
                <c:pt idx="129" formatCode="0%">
                  <c:v>0.1</c:v>
                </c:pt>
                <c:pt idx="130" formatCode="0%">
                  <c:v>0.2</c:v>
                </c:pt>
                <c:pt idx="131" formatCode="0%">
                  <c:v>0.2</c:v>
                </c:pt>
                <c:pt idx="132" formatCode="0%">
                  <c:v>0.3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0.3</c:v>
                </c:pt>
                <c:pt idx="136" formatCode="0%">
                  <c:v>0.5</c:v>
                </c:pt>
                <c:pt idx="137" formatCode="0%">
                  <c:v>0.7</c:v>
                </c:pt>
                <c:pt idx="138" formatCode="0%">
                  <c:v>0.8</c:v>
                </c:pt>
                <c:pt idx="139" formatCode="0%">
                  <c:v>0.7</c:v>
                </c:pt>
                <c:pt idx="140" formatCode="0%">
                  <c:v>0.6</c:v>
                </c:pt>
                <c:pt idx="141" formatCode="0%">
                  <c:v>0.5</c:v>
                </c:pt>
                <c:pt idx="142" formatCode="0%">
                  <c:v>0.6</c:v>
                </c:pt>
                <c:pt idx="143" formatCode="0%">
                  <c:v>0.6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0.5</c:v>
                </c:pt>
                <c:pt idx="148" formatCode="0%">
                  <c:v>0.3</c:v>
                </c:pt>
                <c:pt idx="149" formatCode="0%">
                  <c:v>0.3</c:v>
                </c:pt>
                <c:pt idx="150" formatCode="0%">
                  <c:v>0.1</c:v>
                </c:pt>
                <c:pt idx="151" formatCode="0%">
                  <c:v>0.2</c:v>
                </c:pt>
                <c:pt idx="152" formatCode="0%">
                  <c:v>0.3</c:v>
                </c:pt>
                <c:pt idx="153" formatCode="0%">
                  <c:v>0.2</c:v>
                </c:pt>
                <c:pt idx="154" formatCode="0%">
                  <c:v>0.1</c:v>
                </c:pt>
                <c:pt idx="155" formatCode="0%">
                  <c:v>0.1</c:v>
                </c:pt>
                <c:pt idx="156" formatCode="0%">
                  <c:v>0</c:v>
                </c:pt>
                <c:pt idx="157" formatCode="0%">
                  <c:v>0</c:v>
                </c:pt>
                <c:pt idx="158" formatCode="0%">
                  <c:v>0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0.2</c:v>
                </c:pt>
                <c:pt idx="163" formatCode="0%">
                  <c:v>0.4</c:v>
                </c:pt>
                <c:pt idx="164" formatCode="0%">
                  <c:v>0.5</c:v>
                </c:pt>
                <c:pt idx="165" formatCode="0%">
                  <c:v>0.4</c:v>
                </c:pt>
                <c:pt idx="166" formatCode="0%">
                  <c:v>0.3</c:v>
                </c:pt>
                <c:pt idx="167" formatCode="0%">
                  <c:v>0.2</c:v>
                </c:pt>
                <c:pt idx="168" formatCode="0%">
                  <c:v>0.1</c:v>
                </c:pt>
                <c:pt idx="169" formatCode="0%">
                  <c:v>0.2</c:v>
                </c:pt>
                <c:pt idx="170" formatCode="0%">
                  <c:v>0.4</c:v>
                </c:pt>
                <c:pt idx="171" formatCode="0%">
                  <c:v>0.4</c:v>
                </c:pt>
                <c:pt idx="172" formatCode="0%">
                  <c:v>0.3</c:v>
                </c:pt>
                <c:pt idx="173" formatCode="0%">
                  <c:v>0.2</c:v>
                </c:pt>
                <c:pt idx="174" formatCode="0%">
                  <c:v>0.2</c:v>
                </c:pt>
                <c:pt idx="175" formatCode="0%">
                  <c:v>0.1</c:v>
                </c:pt>
                <c:pt idx="176" formatCode="0%">
                  <c:v>0.2</c:v>
                </c:pt>
                <c:pt idx="177" formatCode="0%">
                  <c:v>0.4</c:v>
                </c:pt>
                <c:pt idx="178" formatCode="0%">
                  <c:v>0.2</c:v>
                </c:pt>
                <c:pt idx="179" formatCode="0%">
                  <c:v>0.3</c:v>
                </c:pt>
                <c:pt idx="180" formatCode="0%">
                  <c:v>0.4</c:v>
                </c:pt>
                <c:pt idx="181" formatCode="0%">
                  <c:v>0.3</c:v>
                </c:pt>
                <c:pt idx="182" formatCode="0%">
                  <c:v>0.5</c:v>
                </c:pt>
                <c:pt idx="183" formatCode="0%">
                  <c:v>0.5</c:v>
                </c:pt>
                <c:pt idx="184" formatCode="0%">
                  <c:v>0.3</c:v>
                </c:pt>
                <c:pt idx="185" formatCode="0%">
                  <c:v>0.3</c:v>
                </c:pt>
                <c:pt idx="186" formatCode="0%">
                  <c:v>0.2</c:v>
                </c:pt>
                <c:pt idx="187" formatCode="0%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4-47AD-A671-1BDFE7A39652}"/>
            </c:ext>
          </c:extLst>
        </c:ser>
        <c:ser>
          <c:idx val="1"/>
          <c:order val="1"/>
          <c:tx>
            <c:strRef>
              <c:f>'QRTLY DATA'!$T$1:$T$2</c:f>
              <c:strCache>
                <c:ptCount val="1"/>
                <c:pt idx="0">
                  <c:v>Ouput Gap Decile 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DATA'!$S$3:$S$190</c:f>
              <c:numCache>
                <c:formatCode>0.0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0.6</c:v>
                </c:pt>
                <c:pt idx="6" formatCode="0%">
                  <c:v>0.5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0.7</c:v>
                </c:pt>
                <c:pt idx="12" formatCode="0%">
                  <c:v>0.8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0.9</c:v>
                </c:pt>
                <c:pt idx="17" formatCode="0%">
                  <c:v>1</c:v>
                </c:pt>
                <c:pt idx="18" formatCode="0%">
                  <c:v>0.9</c:v>
                </c:pt>
                <c:pt idx="19" formatCode="0%">
                  <c:v>0.9</c:v>
                </c:pt>
                <c:pt idx="20" formatCode="0%">
                  <c:v>0.8</c:v>
                </c:pt>
                <c:pt idx="21" formatCode="0%">
                  <c:v>0.6</c:v>
                </c:pt>
                <c:pt idx="22" formatCode="0%">
                  <c:v>0.3</c:v>
                </c:pt>
                <c:pt idx="23" formatCode="0%">
                  <c:v>0.1</c:v>
                </c:pt>
                <c:pt idx="24" formatCode="0%">
                  <c:v>0.1</c:v>
                </c:pt>
                <c:pt idx="25" formatCode="0%">
                  <c:v>0</c:v>
                </c:pt>
                <c:pt idx="26" formatCode="0%">
                  <c:v>0.1</c:v>
                </c:pt>
                <c:pt idx="27" formatCode="0%">
                  <c:v>0.1</c:v>
                </c:pt>
                <c:pt idx="28" formatCode="0%">
                  <c:v>0.2</c:v>
                </c:pt>
                <c:pt idx="29" formatCode="0%">
                  <c:v>0.3</c:v>
                </c:pt>
                <c:pt idx="30" formatCode="0%">
                  <c:v>0.3</c:v>
                </c:pt>
                <c:pt idx="31" formatCode="0%">
                  <c:v>0.3</c:v>
                </c:pt>
                <c:pt idx="32" formatCode="0%">
                  <c:v>0.4</c:v>
                </c:pt>
                <c:pt idx="33" formatCode="0%">
                  <c:v>0.5</c:v>
                </c:pt>
                <c:pt idx="34" formatCode="0%">
                  <c:v>0.5</c:v>
                </c:pt>
                <c:pt idx="35" formatCode="0%">
                  <c:v>0.6</c:v>
                </c:pt>
                <c:pt idx="36" formatCode="0%">
                  <c:v>0.7</c:v>
                </c:pt>
                <c:pt idx="37" formatCode="0%">
                  <c:v>0.8</c:v>
                </c:pt>
                <c:pt idx="38" formatCode="0%">
                  <c:v>0.9</c:v>
                </c:pt>
                <c:pt idx="39" formatCode="0%">
                  <c:v>0.8</c:v>
                </c:pt>
                <c:pt idx="40" formatCode="0%">
                  <c:v>0.8</c:v>
                </c:pt>
                <c:pt idx="41" formatCode="0%">
                  <c:v>0.8</c:v>
                </c:pt>
                <c:pt idx="42" formatCode="0%">
                  <c:v>0.7</c:v>
                </c:pt>
                <c:pt idx="43" formatCode="0%">
                  <c:v>0.5</c:v>
                </c:pt>
                <c:pt idx="44" formatCode="0%">
                  <c:v>0.4</c:v>
                </c:pt>
                <c:pt idx="45" formatCode="0%">
                  <c:v>0.2</c:v>
                </c:pt>
                <c:pt idx="46" formatCode="0%">
                  <c:v>0.2</c:v>
                </c:pt>
                <c:pt idx="47" formatCode="0%">
                  <c:v>0.3</c:v>
                </c:pt>
                <c:pt idx="48" formatCode="0%">
                  <c:v>0.4</c:v>
                </c:pt>
                <c:pt idx="49" formatCode="0%">
                  <c:v>0.3</c:v>
                </c:pt>
                <c:pt idx="50" formatCode="0%">
                  <c:v>0.1</c:v>
                </c:pt>
                <c:pt idx="51" formatCode="0%">
                  <c:v>0.1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0</c:v>
                </c:pt>
                <c:pt idx="57" formatCode="0%">
                  <c:v>0</c:v>
                </c:pt>
                <c:pt idx="58" formatCode="0%">
                  <c:v>0.1</c:v>
                </c:pt>
                <c:pt idx="59" formatCode="0%">
                  <c:v>0.2</c:v>
                </c:pt>
                <c:pt idx="60" formatCode="0%">
                  <c:v>0.4</c:v>
                </c:pt>
                <c:pt idx="61" formatCode="0%">
                  <c:v>0.5</c:v>
                </c:pt>
                <c:pt idx="62" formatCode="0%">
                  <c:v>0.5</c:v>
                </c:pt>
                <c:pt idx="63" formatCode="0%">
                  <c:v>0.5</c:v>
                </c:pt>
                <c:pt idx="64" formatCode="0%">
                  <c:v>0.6</c:v>
                </c:pt>
                <c:pt idx="65" formatCode="0%">
                  <c:v>0.6</c:v>
                </c:pt>
                <c:pt idx="66" formatCode="0%">
                  <c:v>0.7</c:v>
                </c:pt>
                <c:pt idx="67" formatCode="0%">
                  <c:v>0.7</c:v>
                </c:pt>
                <c:pt idx="68" formatCode="0%">
                  <c:v>0.7</c:v>
                </c:pt>
                <c:pt idx="69" formatCode="0%">
                  <c:v>0.7</c:v>
                </c:pt>
                <c:pt idx="70" formatCode="0%">
                  <c:v>0.6</c:v>
                </c:pt>
                <c:pt idx="71" formatCode="0%">
                  <c:v>0.6</c:v>
                </c:pt>
                <c:pt idx="72" formatCode="0%">
                  <c:v>0.6</c:v>
                </c:pt>
                <c:pt idx="73" formatCode="0%">
                  <c:v>0.7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0.8</c:v>
                </c:pt>
                <c:pt idx="77" formatCode="0%">
                  <c:v>0.8</c:v>
                </c:pt>
                <c:pt idx="78" formatCode="0%">
                  <c:v>0.8</c:v>
                </c:pt>
                <c:pt idx="79" formatCode="0%">
                  <c:v>0.9</c:v>
                </c:pt>
                <c:pt idx="80" formatCode="0%">
                  <c:v>0.9</c:v>
                </c:pt>
                <c:pt idx="81" formatCode="0%">
                  <c:v>0.9</c:v>
                </c:pt>
                <c:pt idx="82" formatCode="0%">
                  <c:v>0.9</c:v>
                </c:pt>
                <c:pt idx="83" formatCode="0%">
                  <c:v>0.9</c:v>
                </c:pt>
                <c:pt idx="84" formatCode="0%">
                  <c:v>0.8</c:v>
                </c:pt>
                <c:pt idx="85" formatCode="0%">
                  <c:v>0.7</c:v>
                </c:pt>
                <c:pt idx="86" formatCode="0%">
                  <c:v>0.5</c:v>
                </c:pt>
                <c:pt idx="87" formatCode="0%">
                  <c:v>0.4</c:v>
                </c:pt>
                <c:pt idx="88" formatCode="0%">
                  <c:v>0.2</c:v>
                </c:pt>
                <c:pt idx="89" formatCode="0%">
                  <c:v>0.2</c:v>
                </c:pt>
                <c:pt idx="90" formatCode="0%">
                  <c:v>0.2</c:v>
                </c:pt>
                <c:pt idx="91" formatCode="0%">
                  <c:v>0.2</c:v>
                </c:pt>
                <c:pt idx="92" formatCode="0%">
                  <c:v>0.2</c:v>
                </c:pt>
                <c:pt idx="93" formatCode="0%">
                  <c:v>0.3</c:v>
                </c:pt>
                <c:pt idx="94" formatCode="0%">
                  <c:v>0.3</c:v>
                </c:pt>
                <c:pt idx="95" formatCode="0%">
                  <c:v>0.3</c:v>
                </c:pt>
                <c:pt idx="96" formatCode="0%">
                  <c:v>0.3</c:v>
                </c:pt>
                <c:pt idx="97" formatCode="0%">
                  <c:v>0.2</c:v>
                </c:pt>
                <c:pt idx="98" formatCode="0%">
                  <c:v>0.2</c:v>
                </c:pt>
                <c:pt idx="99" formatCode="0%">
                  <c:v>0.3</c:v>
                </c:pt>
                <c:pt idx="100" formatCode="0%">
                  <c:v>0.4</c:v>
                </c:pt>
                <c:pt idx="101" formatCode="0%">
                  <c:v>0.4</c:v>
                </c:pt>
                <c:pt idx="102" formatCode="0%">
                  <c:v>0.4</c:v>
                </c:pt>
                <c:pt idx="103" formatCode="0%">
                  <c:v>0.4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0.2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0.5</c:v>
                </c:pt>
                <c:pt idx="111" formatCode="0%">
                  <c:v>0.5</c:v>
                </c:pt>
                <c:pt idx="112" formatCode="0%">
                  <c:v>0.5</c:v>
                </c:pt>
                <c:pt idx="113" formatCode="0%">
                  <c:v>0.6</c:v>
                </c:pt>
                <c:pt idx="114" formatCode="0%">
                  <c:v>0.7</c:v>
                </c:pt>
                <c:pt idx="115" formatCode="0%">
                  <c:v>0.7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0.9</c:v>
                </c:pt>
                <c:pt idx="122" formatCode="0%">
                  <c:v>0.9</c:v>
                </c:pt>
                <c:pt idx="123" formatCode="0%">
                  <c:v>0.9</c:v>
                </c:pt>
                <c:pt idx="124" formatCode="0%">
                  <c:v>0.9</c:v>
                </c:pt>
                <c:pt idx="125" formatCode="0%">
                  <c:v>0.9</c:v>
                </c:pt>
                <c:pt idx="126" formatCode="0%">
                  <c:v>0.9</c:v>
                </c:pt>
                <c:pt idx="127" formatCode="0%">
                  <c:v>0.8</c:v>
                </c:pt>
                <c:pt idx="128" formatCode="0%">
                  <c:v>0.7</c:v>
                </c:pt>
                <c:pt idx="129" formatCode="0%">
                  <c:v>0.6</c:v>
                </c:pt>
                <c:pt idx="130" formatCode="0%">
                  <c:v>0.5</c:v>
                </c:pt>
                <c:pt idx="131" formatCode="0%">
                  <c:v>0.4</c:v>
                </c:pt>
                <c:pt idx="132" formatCode="0%">
                  <c:v>0.4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0.4</c:v>
                </c:pt>
                <c:pt idx="139" formatCode="0%">
                  <c:v>0.4</c:v>
                </c:pt>
                <c:pt idx="140" formatCode="0%">
                  <c:v>0.5</c:v>
                </c:pt>
                <c:pt idx="141" formatCode="0%">
                  <c:v>0.5</c:v>
                </c:pt>
                <c:pt idx="142" formatCode="0%">
                  <c:v>0.5</c:v>
                </c:pt>
                <c:pt idx="143" formatCode="0%">
                  <c:v>0.6</c:v>
                </c:pt>
                <c:pt idx="144" formatCode="0%">
                  <c:v>0.6</c:v>
                </c:pt>
                <c:pt idx="145" formatCode="0%">
                  <c:v>0.7</c:v>
                </c:pt>
                <c:pt idx="146" formatCode="0%">
                  <c:v>0.7</c:v>
                </c:pt>
                <c:pt idx="147" formatCode="0%">
                  <c:v>0.7</c:v>
                </c:pt>
                <c:pt idx="148" formatCode="0%">
                  <c:v>0.7</c:v>
                </c:pt>
                <c:pt idx="149" formatCode="0%">
                  <c:v>0.7</c:v>
                </c:pt>
                <c:pt idx="150" formatCode="0%">
                  <c:v>0.6</c:v>
                </c:pt>
                <c:pt idx="151" formatCode="0%">
                  <c:v>0.6</c:v>
                </c:pt>
                <c:pt idx="152" formatCode="0%">
                  <c:v>0.6</c:v>
                </c:pt>
                <c:pt idx="153" formatCode="0%">
                  <c:v>0.6</c:v>
                </c:pt>
                <c:pt idx="154" formatCode="0%">
                  <c:v>0.5</c:v>
                </c:pt>
                <c:pt idx="155" formatCode="0%">
                  <c:v>0.5</c:v>
                </c:pt>
                <c:pt idx="156" formatCode="0%">
                  <c:v>0.4</c:v>
                </c:pt>
                <c:pt idx="157" formatCode="0%">
                  <c:v>0.2</c:v>
                </c:pt>
                <c:pt idx="158" formatCode="0%">
                  <c:v>0.1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</c:v>
                </c:pt>
                <c:pt idx="165" formatCode="0%">
                  <c:v>0</c:v>
                </c:pt>
                <c:pt idx="166" formatCode="0%">
                  <c:v>0</c:v>
                </c:pt>
                <c:pt idx="167" formatCode="0%">
                  <c:v>0</c:v>
                </c:pt>
                <c:pt idx="168" formatCode="0%">
                  <c:v>0</c:v>
                </c:pt>
                <c:pt idx="169" formatCode="0%">
                  <c:v>0</c:v>
                </c:pt>
                <c:pt idx="170" formatCode="0%">
                  <c:v>0</c:v>
                </c:pt>
                <c:pt idx="171" formatCode="0%">
                  <c:v>0.1</c:v>
                </c:pt>
                <c:pt idx="172" formatCode="0%">
                  <c:v>0.1</c:v>
                </c:pt>
                <c:pt idx="173" formatCode="0%">
                  <c:v>0.1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0.1</c:v>
                </c:pt>
                <c:pt idx="178" formatCode="0%">
                  <c:v>0.1</c:v>
                </c:pt>
                <c:pt idx="179" formatCode="0%">
                  <c:v>0.1</c:v>
                </c:pt>
                <c:pt idx="180" formatCode="0%">
                  <c:v>0.1</c:v>
                </c:pt>
                <c:pt idx="181" formatCode="0%">
                  <c:v>0.2</c:v>
                </c:pt>
                <c:pt idx="182" formatCode="0%">
                  <c:v>0.2</c:v>
                </c:pt>
                <c:pt idx="183" formatCode="0%">
                  <c:v>0.3</c:v>
                </c:pt>
                <c:pt idx="184" formatCode="0%">
                  <c:v>0.3</c:v>
                </c:pt>
                <c:pt idx="185" formatCode="0%">
                  <c:v>0.4</c:v>
                </c:pt>
                <c:pt idx="186" formatCode="0%">
                  <c:v>0.4</c:v>
                </c:pt>
                <c:pt idx="187" formatCode="0%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4-47AD-A671-1BDFE7A39652}"/>
            </c:ext>
          </c:extLst>
        </c:ser>
        <c:ser>
          <c:idx val="2"/>
          <c:order val="2"/>
          <c:tx>
            <c:strRef>
              <c:f>'QRTLY DATA'!$Y$1:$Y$2</c:f>
              <c:strCache>
                <c:ptCount val="1"/>
                <c:pt idx="0">
                  <c:v>CPI Decile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DATA'!$Y$3:$Y$190</c:f>
              <c:numCache>
                <c:formatCode>0.0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0.8</c:v>
                </c:pt>
                <c:pt idx="6" formatCode="0%">
                  <c:v>0.7</c:v>
                </c:pt>
                <c:pt idx="7" formatCode="0%">
                  <c:v>0.7</c:v>
                </c:pt>
                <c:pt idx="8" formatCode="0%">
                  <c:v>0.7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0.5</c:v>
                </c:pt>
                <c:pt idx="12" formatCode="0%">
                  <c:v>0.4</c:v>
                </c:pt>
                <c:pt idx="13" formatCode="0%">
                  <c:v>0.5</c:v>
                </c:pt>
                <c:pt idx="14" formatCode="0%">
                  <c:v>0.5</c:v>
                </c:pt>
                <c:pt idx="15" formatCode="0%">
                  <c:v>0.6</c:v>
                </c:pt>
                <c:pt idx="16" formatCode="0%">
                  <c:v>0.7</c:v>
                </c:pt>
                <c:pt idx="17" formatCode="0%">
                  <c:v>0.8</c:v>
                </c:pt>
                <c:pt idx="18" formatCode="0%">
                  <c:v>0.8</c:v>
                </c:pt>
                <c:pt idx="19" formatCode="0%">
                  <c:v>0.9</c:v>
                </c:pt>
                <c:pt idx="20" formatCode="0%">
                  <c:v>0.9</c:v>
                </c:pt>
                <c:pt idx="21" formatCode="0%">
                  <c:v>0.9</c:v>
                </c:pt>
                <c:pt idx="22" formatCode="0%">
                  <c:v>0.9</c:v>
                </c:pt>
                <c:pt idx="23" formatCode="0%">
                  <c:v>0.9</c:v>
                </c:pt>
                <c:pt idx="24" formatCode="0%">
                  <c:v>0.9</c:v>
                </c:pt>
                <c:pt idx="25" formatCode="0%">
                  <c:v>0.9</c:v>
                </c:pt>
                <c:pt idx="26" formatCode="0%">
                  <c:v>0.8</c:v>
                </c:pt>
                <c:pt idx="27" formatCode="0%">
                  <c:v>0.8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0.7</c:v>
                </c:pt>
                <c:pt idx="31" formatCode="0%">
                  <c:v>0.7</c:v>
                </c:pt>
                <c:pt idx="32" formatCode="0%">
                  <c:v>0.8</c:v>
                </c:pt>
                <c:pt idx="33" formatCode="0%">
                  <c:v>0.8</c:v>
                </c:pt>
                <c:pt idx="34" formatCode="0%">
                  <c:v>0.8</c:v>
                </c:pt>
                <c:pt idx="35" formatCode="0%">
                  <c:v>0.8</c:v>
                </c:pt>
                <c:pt idx="36" formatCode="0%">
                  <c:v>0.8</c:v>
                </c:pt>
                <c:pt idx="37" formatCode="0%">
                  <c:v>0.8</c:v>
                </c:pt>
                <c:pt idx="38" formatCode="0%">
                  <c:v>0.8</c:v>
                </c:pt>
                <c:pt idx="39" formatCode="0%">
                  <c:v>0.9</c:v>
                </c:pt>
                <c:pt idx="40" formatCode="0%">
                  <c:v>0.9</c:v>
                </c:pt>
                <c:pt idx="41" formatCode="0%">
                  <c:v>0.9</c:v>
                </c:pt>
                <c:pt idx="42" formatCode="0%">
                  <c:v>0.9</c:v>
                </c:pt>
                <c:pt idx="43" formatCode="0%">
                  <c:v>0.9</c:v>
                </c:pt>
                <c:pt idx="44" formatCode="0%">
                  <c:v>1</c:v>
                </c:pt>
                <c:pt idx="45" formatCode="0%">
                  <c:v>0.9</c:v>
                </c:pt>
                <c:pt idx="46" formatCode="0%">
                  <c:v>0.9</c:v>
                </c:pt>
                <c:pt idx="47" formatCode="0%">
                  <c:v>0.9</c:v>
                </c:pt>
                <c:pt idx="48" formatCode="0%">
                  <c:v>0.9</c:v>
                </c:pt>
                <c:pt idx="49" formatCode="0%">
                  <c:v>0.9</c:v>
                </c:pt>
                <c:pt idx="50" formatCode="0%">
                  <c:v>0.9</c:v>
                </c:pt>
                <c:pt idx="51" formatCode="0%">
                  <c:v>0.8</c:v>
                </c:pt>
                <c:pt idx="52" formatCode="0%">
                  <c:v>0.8</c:v>
                </c:pt>
                <c:pt idx="53" formatCode="0%">
                  <c:v>0.8</c:v>
                </c:pt>
                <c:pt idx="54" formatCode="0%">
                  <c:v>0.7</c:v>
                </c:pt>
                <c:pt idx="55" formatCode="0%">
                  <c:v>0.6</c:v>
                </c:pt>
                <c:pt idx="56" formatCode="0%">
                  <c:v>0.5</c:v>
                </c:pt>
                <c:pt idx="57" formatCode="0%">
                  <c:v>0.4</c:v>
                </c:pt>
                <c:pt idx="58" formatCode="0%">
                  <c:v>0.5</c:v>
                </c:pt>
                <c:pt idx="59" formatCode="0%">
                  <c:v>0.6</c:v>
                </c:pt>
                <c:pt idx="60" formatCode="0%">
                  <c:v>0.6</c:v>
                </c:pt>
                <c:pt idx="61" formatCode="0%">
                  <c:v>0.6</c:v>
                </c:pt>
                <c:pt idx="62" formatCode="0%">
                  <c:v>0.6</c:v>
                </c:pt>
                <c:pt idx="63" formatCode="0%">
                  <c:v>0.6</c:v>
                </c:pt>
                <c:pt idx="64" formatCode="0%">
                  <c:v>0.5</c:v>
                </c:pt>
                <c:pt idx="65" formatCode="0%">
                  <c:v>0.5</c:v>
                </c:pt>
                <c:pt idx="66" formatCode="0%">
                  <c:v>0.5</c:v>
                </c:pt>
                <c:pt idx="67" formatCode="0%">
                  <c:v>0.3</c:v>
                </c:pt>
                <c:pt idx="68" formatCode="0%">
                  <c:v>0.2</c:v>
                </c:pt>
                <c:pt idx="69" formatCode="0%">
                  <c:v>0.1</c:v>
                </c:pt>
                <c:pt idx="70" formatCode="0%">
                  <c:v>0.1</c:v>
                </c:pt>
                <c:pt idx="71" formatCode="0%">
                  <c:v>0.2</c:v>
                </c:pt>
                <c:pt idx="72" formatCode="0%">
                  <c:v>0.3</c:v>
                </c:pt>
                <c:pt idx="73" formatCode="0%">
                  <c:v>0.5</c:v>
                </c:pt>
                <c:pt idx="74" formatCode="0%">
                  <c:v>0.6</c:v>
                </c:pt>
                <c:pt idx="75" formatCode="0%">
                  <c:v>0.6</c:v>
                </c:pt>
                <c:pt idx="76" formatCode="0%">
                  <c:v>0.6</c:v>
                </c:pt>
                <c:pt idx="77" formatCode="0%">
                  <c:v>0.6</c:v>
                </c:pt>
                <c:pt idx="78" formatCode="0%">
                  <c:v>0.6</c:v>
                </c:pt>
                <c:pt idx="79" formatCode="0%">
                  <c:v>0.7</c:v>
                </c:pt>
                <c:pt idx="80" formatCode="0%">
                  <c:v>0.7</c:v>
                </c:pt>
                <c:pt idx="81" formatCode="0%">
                  <c:v>0.7</c:v>
                </c:pt>
                <c:pt idx="82" formatCode="0%">
                  <c:v>0.7</c:v>
                </c:pt>
                <c:pt idx="83" formatCode="0%">
                  <c:v>0.7</c:v>
                </c:pt>
                <c:pt idx="84" formatCode="0%">
                  <c:v>0.7</c:v>
                </c:pt>
                <c:pt idx="85" formatCode="0%">
                  <c:v>0.7</c:v>
                </c:pt>
                <c:pt idx="86" formatCode="0%">
                  <c:v>0.7</c:v>
                </c:pt>
                <c:pt idx="87" formatCode="0%">
                  <c:v>0.7</c:v>
                </c:pt>
                <c:pt idx="88" formatCode="0%">
                  <c:v>0.7</c:v>
                </c:pt>
                <c:pt idx="89" formatCode="0%">
                  <c:v>0.6</c:v>
                </c:pt>
                <c:pt idx="90" formatCode="0%">
                  <c:v>0.5</c:v>
                </c:pt>
                <c:pt idx="91" formatCode="0%">
                  <c:v>0.4</c:v>
                </c:pt>
                <c:pt idx="92" formatCode="0%">
                  <c:v>0.4</c:v>
                </c:pt>
                <c:pt idx="93" formatCode="0%">
                  <c:v>0.4</c:v>
                </c:pt>
                <c:pt idx="94" formatCode="0%">
                  <c:v>0.4</c:v>
                </c:pt>
                <c:pt idx="95" formatCode="0%">
                  <c:v>0.4</c:v>
                </c:pt>
                <c:pt idx="96" formatCode="0%">
                  <c:v>0.4</c:v>
                </c:pt>
                <c:pt idx="97" formatCode="0%">
                  <c:v>0.4</c:v>
                </c:pt>
                <c:pt idx="98" formatCode="0%">
                  <c:v>0.3</c:v>
                </c:pt>
                <c:pt idx="99" formatCode="0%">
                  <c:v>0.2</c:v>
                </c:pt>
                <c:pt idx="100" formatCode="0%">
                  <c:v>0.2</c:v>
                </c:pt>
                <c:pt idx="101" formatCode="0%">
                  <c:v>0.2</c:v>
                </c:pt>
                <c:pt idx="102" formatCode="0%">
                  <c:v>0.3</c:v>
                </c:pt>
                <c:pt idx="103" formatCode="0%">
                  <c:v>0.3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0.3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0.4</c:v>
                </c:pt>
                <c:pt idx="111" formatCode="0%">
                  <c:v>0.3</c:v>
                </c:pt>
                <c:pt idx="112" formatCode="0%">
                  <c:v>0.3</c:v>
                </c:pt>
                <c:pt idx="113" formatCode="0%">
                  <c:v>0.2</c:v>
                </c:pt>
                <c:pt idx="114" formatCode="0%">
                  <c:v>0.1</c:v>
                </c:pt>
                <c:pt idx="115" formatCode="0%">
                  <c:v>0.1</c:v>
                </c:pt>
                <c:pt idx="116" formatCode="0%">
                  <c:v>0.1</c:v>
                </c:pt>
                <c:pt idx="117" formatCode="0%">
                  <c:v>0</c:v>
                </c:pt>
                <c:pt idx="118" formatCode="0%">
                  <c:v>0</c:v>
                </c:pt>
                <c:pt idx="119" formatCode="0%">
                  <c:v>0.1</c:v>
                </c:pt>
                <c:pt idx="120" formatCode="0%">
                  <c:v>0.1</c:v>
                </c:pt>
                <c:pt idx="121" formatCode="0%">
                  <c:v>0.2</c:v>
                </c:pt>
                <c:pt idx="122" formatCode="0%">
                  <c:v>0.2</c:v>
                </c:pt>
                <c:pt idx="123" formatCode="0%">
                  <c:v>0.3</c:v>
                </c:pt>
                <c:pt idx="124" formatCode="0%">
                  <c:v>0.4</c:v>
                </c:pt>
                <c:pt idx="125" formatCode="0%">
                  <c:v>0.5</c:v>
                </c:pt>
                <c:pt idx="126" formatCode="0%">
                  <c:v>0.5</c:v>
                </c:pt>
                <c:pt idx="127" formatCode="0%">
                  <c:v>0.5</c:v>
                </c:pt>
                <c:pt idx="128" formatCode="0%">
                  <c:v>0.4</c:v>
                </c:pt>
                <c:pt idx="129" formatCode="0%">
                  <c:v>0.3</c:v>
                </c:pt>
                <c:pt idx="130" formatCode="0%">
                  <c:v>0.2</c:v>
                </c:pt>
                <c:pt idx="131" formatCode="0%">
                  <c:v>0.1</c:v>
                </c:pt>
                <c:pt idx="132" formatCode="0%">
                  <c:v>0</c:v>
                </c:pt>
                <c:pt idx="133" formatCode="0%">
                  <c:v>0</c:v>
                </c:pt>
                <c:pt idx="134" formatCode="0%">
                  <c:v>0.1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0.1</c:v>
                </c:pt>
                <c:pt idx="139" formatCode="0%">
                  <c:v>0.2</c:v>
                </c:pt>
                <c:pt idx="140" formatCode="0%">
                  <c:v>0.2</c:v>
                </c:pt>
                <c:pt idx="141" formatCode="0%">
                  <c:v>0.3</c:v>
                </c:pt>
                <c:pt idx="142" formatCode="0%">
                  <c:v>0.4</c:v>
                </c:pt>
                <c:pt idx="143" formatCode="0%">
                  <c:v>0.4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0.6</c:v>
                </c:pt>
                <c:pt idx="148" formatCode="0%">
                  <c:v>0.5</c:v>
                </c:pt>
                <c:pt idx="149" formatCode="0%">
                  <c:v>0.4</c:v>
                </c:pt>
                <c:pt idx="150" formatCode="0%">
                  <c:v>0.3</c:v>
                </c:pt>
                <c:pt idx="151" formatCode="0%">
                  <c:v>0.2</c:v>
                </c:pt>
                <c:pt idx="152" formatCode="0%">
                  <c:v>0.2</c:v>
                </c:pt>
                <c:pt idx="153" formatCode="0%">
                  <c:v>0.3</c:v>
                </c:pt>
                <c:pt idx="154" formatCode="0%">
                  <c:v>0.5</c:v>
                </c:pt>
                <c:pt idx="155" formatCode="0%">
                  <c:v>0.6</c:v>
                </c:pt>
                <c:pt idx="156" formatCode="0%">
                  <c:v>0.7</c:v>
                </c:pt>
                <c:pt idx="157" formatCode="0%">
                  <c:v>0.6</c:v>
                </c:pt>
                <c:pt idx="158" formatCode="0%">
                  <c:v>0.3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0.1</c:v>
                </c:pt>
                <c:pt idx="165" formatCode="0%">
                  <c:v>0.1</c:v>
                </c:pt>
                <c:pt idx="166" formatCode="0%">
                  <c:v>0</c:v>
                </c:pt>
                <c:pt idx="167" formatCode="0%">
                  <c:v>0.1</c:v>
                </c:pt>
                <c:pt idx="168" formatCode="0%">
                  <c:v>0.2</c:v>
                </c:pt>
                <c:pt idx="169" formatCode="0%">
                  <c:v>0.4</c:v>
                </c:pt>
                <c:pt idx="170" formatCode="0%">
                  <c:v>0.5</c:v>
                </c:pt>
                <c:pt idx="171" formatCode="0%">
                  <c:v>0.4</c:v>
                </c:pt>
                <c:pt idx="172" formatCode="0%">
                  <c:v>0.2</c:v>
                </c:pt>
                <c:pt idx="173" formatCode="0%">
                  <c:v>0.2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</c:v>
                </c:pt>
                <c:pt idx="178" formatCode="0%">
                  <c:v>0</c:v>
                </c:pt>
                <c:pt idx="179" formatCode="0%">
                  <c:v>0</c:v>
                </c:pt>
                <c:pt idx="180" formatCode="0%">
                  <c:v>0.1</c:v>
                </c:pt>
                <c:pt idx="181" formatCode="0%">
                  <c:v>0.1</c:v>
                </c:pt>
                <c:pt idx="182" formatCode="0%">
                  <c:v>0</c:v>
                </c:pt>
                <c:pt idx="183" formatCode="0%">
                  <c:v>0</c:v>
                </c:pt>
                <c:pt idx="184" formatCode="0%">
                  <c:v>0</c:v>
                </c:pt>
                <c:pt idx="185" formatCode="0%">
                  <c:v>0</c:v>
                </c:pt>
                <c:pt idx="186" formatCode="0%">
                  <c:v>0</c:v>
                </c:pt>
                <c:pt idx="187" formatCode="0%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E4-47AD-A671-1BDFE7A3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00352"/>
        <c:axId val="142101888"/>
      </c:lineChart>
      <c:dateAx>
        <c:axId val="142100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1888"/>
        <c:crosses val="autoZero"/>
        <c:auto val="1"/>
        <c:lblOffset val="100"/>
        <c:baseTimeUnit val="months"/>
      </c:dateAx>
      <c:valAx>
        <c:axId val="142101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0.03852</cdr:x>
      <cdr:y>0.46047</cdr:y>
    </cdr:from>
    <cdr:to>
      <cdr:x>0.98265</cdr:x>
      <cdr:y>0.46047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33782" y="2898205"/>
          <a:ext cx="81817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0.03759</cdr:x>
      <cdr:y>0.47995</cdr:y>
    </cdr:from>
    <cdr:to>
      <cdr:x>0.98872</cdr:x>
      <cdr:y>0.48124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25641" y="3020321"/>
          <a:ext cx="8238718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3"/>
  <sheetViews>
    <sheetView topLeftCell="AB1" zoomScale="115" zoomScaleNormal="115" workbookViewId="0">
      <pane ySplit="2" topLeftCell="A522" activePane="bottomLeft" state="frozen"/>
      <selection pane="bottomLeft" activeCell="BA540" sqref="BA540"/>
    </sheetView>
  </sheetViews>
  <sheetFormatPr defaultColWidth="9.140625" defaultRowHeight="15" x14ac:dyDescent="0.25"/>
  <cols>
    <col min="1" max="1" width="11" style="3" bestFit="1" customWidth="1"/>
    <col min="2" max="4" width="7.85546875" style="3" customWidth="1"/>
    <col min="5" max="5" width="7.85546875" style="4" customWidth="1"/>
    <col min="6" max="11" width="7.85546875" style="3" customWidth="1"/>
    <col min="12" max="13" width="7.85546875" style="54" customWidth="1"/>
    <col min="14" max="18" width="7.85546875" style="5" customWidth="1"/>
    <col min="19" max="23" width="7.85546875" style="3" customWidth="1"/>
    <col min="24" max="24" width="7.85546875" customWidth="1"/>
    <col min="25" max="54" width="7.85546875" style="3" customWidth="1"/>
    <col min="55" max="16384" width="9.140625" style="3"/>
  </cols>
  <sheetData>
    <row r="1" spans="1:54" s="6" customFormat="1" ht="12" x14ac:dyDescent="0.2">
      <c r="B1" s="6" t="s">
        <v>15</v>
      </c>
      <c r="E1" s="7"/>
      <c r="J1" s="95"/>
      <c r="K1" s="6" t="s">
        <v>16</v>
      </c>
      <c r="L1" s="53"/>
      <c r="M1" s="53"/>
      <c r="N1" s="8"/>
      <c r="O1" s="8"/>
      <c r="P1" s="8"/>
      <c r="Q1" s="8"/>
      <c r="R1" s="8"/>
      <c r="S1" s="6" t="s">
        <v>17</v>
      </c>
      <c r="Y1" s="6" t="s">
        <v>20</v>
      </c>
      <c r="AO1" s="6" t="s">
        <v>21</v>
      </c>
      <c r="AW1" s="6" t="s">
        <v>22</v>
      </c>
    </row>
    <row r="2" spans="1:54" s="9" customFormat="1" ht="135.75" x14ac:dyDescent="0.2">
      <c r="A2" s="77" t="s">
        <v>0</v>
      </c>
      <c r="B2" s="78" t="s">
        <v>23</v>
      </c>
      <c r="C2" s="78" t="s">
        <v>24</v>
      </c>
      <c r="D2" s="83" t="s">
        <v>1</v>
      </c>
      <c r="E2" s="80" t="s">
        <v>2</v>
      </c>
      <c r="F2" s="84" t="s">
        <v>3</v>
      </c>
      <c r="G2" s="81" t="s">
        <v>27</v>
      </c>
      <c r="H2" s="82" t="s">
        <v>42</v>
      </c>
      <c r="I2" s="82" t="s">
        <v>40</v>
      </c>
      <c r="J2" s="96" t="s">
        <v>127</v>
      </c>
      <c r="K2" s="83" t="s">
        <v>4</v>
      </c>
      <c r="L2" s="85" t="s">
        <v>5</v>
      </c>
      <c r="M2" s="85" t="s">
        <v>6</v>
      </c>
      <c r="N2" s="86" t="s">
        <v>11</v>
      </c>
      <c r="O2" s="87" t="s">
        <v>12</v>
      </c>
      <c r="P2" s="87" t="s">
        <v>13</v>
      </c>
      <c r="Q2" s="87" t="s">
        <v>14</v>
      </c>
      <c r="R2" s="87" t="s">
        <v>41</v>
      </c>
      <c r="S2" s="83" t="s">
        <v>9</v>
      </c>
      <c r="T2" s="87" t="s">
        <v>7</v>
      </c>
      <c r="U2" s="87" t="s">
        <v>19</v>
      </c>
      <c r="V2" s="87" t="s">
        <v>8</v>
      </c>
      <c r="W2" s="87" t="s">
        <v>18</v>
      </c>
      <c r="X2" s="83" t="s">
        <v>14</v>
      </c>
      <c r="Y2" s="83" t="s">
        <v>9</v>
      </c>
      <c r="Z2" s="87" t="s">
        <v>7</v>
      </c>
      <c r="AA2" s="87" t="s">
        <v>19</v>
      </c>
      <c r="AB2" s="87" t="s">
        <v>8</v>
      </c>
      <c r="AC2" s="94" t="s">
        <v>18</v>
      </c>
      <c r="AD2" s="87" t="s">
        <v>18</v>
      </c>
      <c r="AE2" s="94" t="s">
        <v>122</v>
      </c>
      <c r="AF2" s="83" t="s">
        <v>14</v>
      </c>
      <c r="AG2" s="89" t="str">
        <f>R2</f>
        <v>Earnings Deviation 25 Mo</v>
      </c>
      <c r="AH2" s="94" t="s">
        <v>123</v>
      </c>
      <c r="AI2" s="94" t="s">
        <v>128</v>
      </c>
      <c r="AJ2" s="94" t="s">
        <v>124</v>
      </c>
      <c r="AK2" s="94" t="s">
        <v>125</v>
      </c>
      <c r="AL2" s="94" t="s">
        <v>126</v>
      </c>
      <c r="AM2" s="94" t="s">
        <v>129</v>
      </c>
      <c r="AN2" s="89" t="str">
        <f>I2</f>
        <v>S&amp;P 500 Monthly Return</v>
      </c>
      <c r="AO2" s="83" t="s">
        <v>9</v>
      </c>
      <c r="AP2" s="87" t="s">
        <v>7</v>
      </c>
      <c r="AQ2" s="87" t="s">
        <v>19</v>
      </c>
      <c r="AR2" s="87" t="s">
        <v>8</v>
      </c>
      <c r="AS2" s="87" t="s">
        <v>18</v>
      </c>
      <c r="AT2" s="83" t="s">
        <v>14</v>
      </c>
      <c r="AU2" s="89" t="str">
        <f>AG2</f>
        <v>Earnings Deviation 25 Mo</v>
      </c>
      <c r="AV2" s="89" t="str">
        <f>AN2</f>
        <v>S&amp;P 500 Monthly Return</v>
      </c>
      <c r="AW2" s="83" t="s">
        <v>9</v>
      </c>
      <c r="AX2" s="87" t="s">
        <v>7</v>
      </c>
      <c r="AY2" s="87" t="s">
        <v>19</v>
      </c>
      <c r="AZ2" s="87" t="s">
        <v>8</v>
      </c>
      <c r="BA2" s="87" t="s">
        <v>18</v>
      </c>
      <c r="BB2" s="83" t="s">
        <v>14</v>
      </c>
    </row>
    <row r="3" spans="1:54" s="2" customFormat="1" ht="11.25" x14ac:dyDescent="0.2">
      <c r="A3" s="17">
        <v>17563</v>
      </c>
      <c r="B3" s="15">
        <v>10.199999999999999</v>
      </c>
      <c r="C3" s="2">
        <v>3.4</v>
      </c>
      <c r="D3" s="37">
        <f>(100-C3)/100</f>
        <v>0.96599999999999997</v>
      </c>
      <c r="E3" s="79"/>
      <c r="F3" s="37">
        <f t="shared" ref="F3:F66" si="0">(1-E3)</f>
        <v>1</v>
      </c>
      <c r="G3" s="37"/>
      <c r="H3" s="37"/>
      <c r="I3" s="37"/>
      <c r="J3" s="37"/>
      <c r="K3" s="37">
        <f>(F3/D3)-1</f>
        <v>3.5196687370600444E-2</v>
      </c>
      <c r="L3" s="38"/>
      <c r="M3" s="38"/>
      <c r="N3" s="15"/>
      <c r="O3" s="15"/>
      <c r="P3" s="15"/>
      <c r="Q3" s="15"/>
      <c r="R3" s="15"/>
      <c r="S3" s="2" t="s">
        <v>10</v>
      </c>
    </row>
    <row r="4" spans="1:54" s="2" customFormat="1" ht="11.25" x14ac:dyDescent="0.2">
      <c r="A4" s="17">
        <v>17592</v>
      </c>
      <c r="B4" s="15">
        <v>9.3000000000000007</v>
      </c>
      <c r="C4" s="2">
        <v>3.8</v>
      </c>
      <c r="D4" s="37">
        <f t="shared" ref="D4:D67" si="1">(100-C4)/100</f>
        <v>0.96200000000000008</v>
      </c>
      <c r="E4" s="37"/>
      <c r="F4" s="37">
        <f t="shared" si="0"/>
        <v>1</v>
      </c>
      <c r="G4" s="37"/>
      <c r="H4" s="37"/>
      <c r="I4" s="37"/>
      <c r="J4" s="37"/>
      <c r="K4" s="37">
        <f t="shared" ref="K4:K67" si="2">(F4/D4)-1</f>
        <v>3.9501039501039337E-2</v>
      </c>
      <c r="L4" s="38"/>
      <c r="M4" s="38"/>
      <c r="N4" s="15"/>
      <c r="O4" s="15"/>
      <c r="P4" s="15"/>
      <c r="Q4" s="15"/>
      <c r="R4" s="15"/>
    </row>
    <row r="5" spans="1:54" s="2" customFormat="1" ht="11.25" x14ac:dyDescent="0.2">
      <c r="A5" s="17">
        <v>17623</v>
      </c>
      <c r="B5" s="15">
        <v>6.8</v>
      </c>
      <c r="C5" s="2">
        <v>4</v>
      </c>
      <c r="D5" s="37">
        <f t="shared" si="1"/>
        <v>0.96</v>
      </c>
      <c r="E5" s="37"/>
      <c r="F5" s="37">
        <f t="shared" si="0"/>
        <v>1</v>
      </c>
      <c r="G5" s="37"/>
      <c r="H5" s="37"/>
      <c r="I5" s="37"/>
      <c r="J5" s="37"/>
      <c r="K5" s="37">
        <f t="shared" si="2"/>
        <v>4.1666666666666741E-2</v>
      </c>
      <c r="L5" s="38"/>
      <c r="M5" s="38"/>
      <c r="N5" s="15"/>
      <c r="O5" s="15"/>
      <c r="P5" s="15"/>
      <c r="Q5" s="15"/>
      <c r="R5" s="15"/>
    </row>
    <row r="6" spans="1:54" s="2" customFormat="1" ht="11.25" x14ac:dyDescent="0.2">
      <c r="A6" s="17">
        <v>17653</v>
      </c>
      <c r="B6" s="15">
        <v>8.6999999999999993</v>
      </c>
      <c r="C6" s="2">
        <v>3.9</v>
      </c>
      <c r="D6" s="37">
        <f t="shared" si="1"/>
        <v>0.96099999999999997</v>
      </c>
      <c r="E6" s="37"/>
      <c r="F6" s="37">
        <f t="shared" si="0"/>
        <v>1</v>
      </c>
      <c r="G6" s="37"/>
      <c r="H6" s="37"/>
      <c r="I6" s="37"/>
      <c r="J6" s="37"/>
      <c r="K6" s="37">
        <f t="shared" si="2"/>
        <v>4.058272632674309E-2</v>
      </c>
      <c r="L6" s="38"/>
      <c r="M6" s="38"/>
      <c r="N6" s="15"/>
      <c r="O6" s="15"/>
      <c r="P6" s="15"/>
      <c r="Q6" s="15"/>
      <c r="R6" s="15"/>
    </row>
    <row r="7" spans="1:54" s="2" customFormat="1" ht="11.25" x14ac:dyDescent="0.2">
      <c r="A7" s="17">
        <v>17684</v>
      </c>
      <c r="B7" s="15">
        <v>9.1</v>
      </c>
      <c r="C7" s="2">
        <v>3.5</v>
      </c>
      <c r="D7" s="37">
        <f t="shared" si="1"/>
        <v>0.96499999999999997</v>
      </c>
      <c r="E7" s="37"/>
      <c r="F7" s="37">
        <f t="shared" si="0"/>
        <v>1</v>
      </c>
      <c r="G7" s="37"/>
      <c r="H7" s="37"/>
      <c r="I7" s="37"/>
      <c r="J7" s="37"/>
      <c r="K7" s="37">
        <f t="shared" si="2"/>
        <v>3.62694300518136E-2</v>
      </c>
      <c r="L7" s="38"/>
      <c r="M7" s="38"/>
      <c r="N7" s="15"/>
      <c r="O7" s="15"/>
      <c r="P7" s="15"/>
      <c r="Q7" s="15"/>
      <c r="R7" s="15"/>
    </row>
    <row r="8" spans="1:54" s="2" customFormat="1" ht="11.25" x14ac:dyDescent="0.2">
      <c r="A8" s="17">
        <v>17714</v>
      </c>
      <c r="B8" s="15">
        <v>9.5</v>
      </c>
      <c r="C8" s="2">
        <v>3.6</v>
      </c>
      <c r="D8" s="37">
        <f t="shared" si="1"/>
        <v>0.96400000000000008</v>
      </c>
      <c r="E8" s="37"/>
      <c r="F8" s="37">
        <f t="shared" si="0"/>
        <v>1</v>
      </c>
      <c r="G8" s="37"/>
      <c r="H8" s="37"/>
      <c r="I8" s="37"/>
      <c r="J8" s="37"/>
      <c r="K8" s="37">
        <f t="shared" si="2"/>
        <v>3.734439834024883E-2</v>
      </c>
      <c r="L8" s="38"/>
      <c r="M8" s="38"/>
      <c r="N8" s="15"/>
      <c r="O8" s="15"/>
      <c r="P8" s="15"/>
      <c r="Q8" s="15"/>
      <c r="R8" s="15"/>
    </row>
    <row r="9" spans="1:54" s="2" customFormat="1" ht="11.25" x14ac:dyDescent="0.2">
      <c r="A9" s="17">
        <v>17745</v>
      </c>
      <c r="B9" s="15">
        <v>9.9</v>
      </c>
      <c r="C9" s="2">
        <v>3.6</v>
      </c>
      <c r="D9" s="37">
        <f t="shared" si="1"/>
        <v>0.96400000000000008</v>
      </c>
      <c r="E9" s="37"/>
      <c r="F9" s="37">
        <f t="shared" si="0"/>
        <v>1</v>
      </c>
      <c r="G9" s="37"/>
      <c r="H9" s="37"/>
      <c r="I9" s="37"/>
      <c r="J9" s="37"/>
      <c r="K9" s="37">
        <f t="shared" si="2"/>
        <v>3.734439834024883E-2</v>
      </c>
      <c r="L9" s="38"/>
      <c r="M9" s="38"/>
      <c r="N9" s="15"/>
      <c r="O9" s="15"/>
      <c r="P9" s="15"/>
      <c r="Q9" s="15"/>
      <c r="R9" s="15"/>
    </row>
    <row r="10" spans="1:54" s="2" customFormat="1" ht="11.25" x14ac:dyDescent="0.2">
      <c r="A10" s="17">
        <v>17776</v>
      </c>
      <c r="B10" s="15">
        <v>8.9</v>
      </c>
      <c r="C10" s="2">
        <v>3.9</v>
      </c>
      <c r="D10" s="37">
        <f t="shared" si="1"/>
        <v>0.96099999999999997</v>
      </c>
      <c r="E10" s="37"/>
      <c r="F10" s="37">
        <f t="shared" si="0"/>
        <v>1</v>
      </c>
      <c r="G10" s="37"/>
      <c r="H10" s="37"/>
      <c r="I10" s="37"/>
      <c r="J10" s="37"/>
      <c r="K10" s="37">
        <f t="shared" si="2"/>
        <v>4.058272632674309E-2</v>
      </c>
      <c r="L10" s="38"/>
      <c r="M10" s="38"/>
      <c r="N10" s="15"/>
      <c r="O10" s="15"/>
      <c r="P10" s="15"/>
      <c r="Q10" s="15"/>
      <c r="R10" s="15"/>
    </row>
    <row r="11" spans="1:54" s="2" customFormat="1" ht="11.25" x14ac:dyDescent="0.2">
      <c r="A11" s="17">
        <v>17806</v>
      </c>
      <c r="B11" s="15">
        <v>6.5</v>
      </c>
      <c r="C11" s="2">
        <v>3.8</v>
      </c>
      <c r="D11" s="37">
        <f t="shared" si="1"/>
        <v>0.96200000000000008</v>
      </c>
      <c r="E11" s="37"/>
      <c r="F11" s="37">
        <f t="shared" si="0"/>
        <v>1</v>
      </c>
      <c r="G11" s="37"/>
      <c r="H11" s="37"/>
      <c r="I11" s="37"/>
      <c r="J11" s="37"/>
      <c r="K11" s="37">
        <f t="shared" si="2"/>
        <v>3.9501039501039337E-2</v>
      </c>
      <c r="L11" s="38"/>
      <c r="M11" s="38"/>
      <c r="N11" s="15"/>
      <c r="O11" s="15"/>
      <c r="P11" s="15"/>
      <c r="Q11" s="15"/>
      <c r="R11" s="15"/>
    </row>
    <row r="12" spans="1:54" s="2" customFormat="1" ht="11.25" x14ac:dyDescent="0.2">
      <c r="A12" s="17">
        <v>17837</v>
      </c>
      <c r="B12" s="15">
        <v>6.1</v>
      </c>
      <c r="C12" s="2">
        <v>3.7</v>
      </c>
      <c r="D12" s="37">
        <f t="shared" si="1"/>
        <v>0.96299999999999997</v>
      </c>
      <c r="E12" s="37"/>
      <c r="F12" s="37">
        <f t="shared" si="0"/>
        <v>1</v>
      </c>
      <c r="G12" s="37"/>
      <c r="H12" s="37"/>
      <c r="I12" s="37"/>
      <c r="J12" s="37"/>
      <c r="K12" s="37">
        <f t="shared" si="2"/>
        <v>3.8421599169262688E-2</v>
      </c>
      <c r="L12" s="38"/>
      <c r="M12" s="38"/>
      <c r="N12" s="15"/>
      <c r="O12" s="15"/>
      <c r="P12" s="15"/>
      <c r="Q12" s="15"/>
      <c r="R12" s="15"/>
    </row>
    <row r="13" spans="1:54" s="2" customFormat="1" ht="11.25" x14ac:dyDescent="0.2">
      <c r="A13" s="17">
        <v>17867</v>
      </c>
      <c r="B13" s="15">
        <v>4.8</v>
      </c>
      <c r="C13" s="2">
        <v>3.8</v>
      </c>
      <c r="D13" s="37">
        <f t="shared" si="1"/>
        <v>0.96200000000000008</v>
      </c>
      <c r="E13" s="37"/>
      <c r="F13" s="37">
        <f t="shared" si="0"/>
        <v>1</v>
      </c>
      <c r="G13" s="37"/>
      <c r="H13" s="37"/>
      <c r="I13" s="37"/>
      <c r="J13" s="37"/>
      <c r="K13" s="37">
        <f t="shared" si="2"/>
        <v>3.9501039501039337E-2</v>
      </c>
      <c r="L13" s="38"/>
      <c r="M13" s="38"/>
      <c r="N13" s="15"/>
      <c r="O13" s="15"/>
      <c r="P13" s="15"/>
      <c r="Q13" s="15"/>
      <c r="R13" s="15"/>
    </row>
    <row r="14" spans="1:54" s="2" customFormat="1" ht="11.25" x14ac:dyDescent="0.2">
      <c r="A14" s="17">
        <v>17898</v>
      </c>
      <c r="B14" s="15">
        <v>3</v>
      </c>
      <c r="C14" s="2">
        <v>4</v>
      </c>
      <c r="D14" s="37">
        <f t="shared" si="1"/>
        <v>0.96</v>
      </c>
      <c r="E14" s="37"/>
      <c r="F14" s="37">
        <f t="shared" si="0"/>
        <v>1</v>
      </c>
      <c r="G14" s="37"/>
      <c r="H14" s="37"/>
      <c r="I14" s="37"/>
      <c r="J14" s="37"/>
      <c r="K14" s="37">
        <f t="shared" si="2"/>
        <v>4.1666666666666741E-2</v>
      </c>
      <c r="L14" s="38"/>
      <c r="M14" s="38"/>
      <c r="N14" s="15"/>
      <c r="O14" s="15"/>
      <c r="P14" s="15"/>
      <c r="Q14" s="15"/>
      <c r="R14" s="15"/>
    </row>
    <row r="15" spans="1:54" s="2" customFormat="1" ht="11.25" x14ac:dyDescent="0.2">
      <c r="A15" s="17">
        <v>17929</v>
      </c>
      <c r="B15" s="15">
        <v>1.3</v>
      </c>
      <c r="C15" s="2">
        <v>4.3</v>
      </c>
      <c r="D15" s="37">
        <f t="shared" si="1"/>
        <v>0.95700000000000007</v>
      </c>
      <c r="E15" s="37"/>
      <c r="F15" s="37">
        <f t="shared" si="0"/>
        <v>1</v>
      </c>
      <c r="G15" s="37"/>
      <c r="H15" s="37"/>
      <c r="I15" s="37"/>
      <c r="J15" s="37"/>
      <c r="K15" s="37">
        <f t="shared" si="2"/>
        <v>4.4932079414838011E-2</v>
      </c>
      <c r="L15" s="38"/>
      <c r="M15" s="38"/>
      <c r="N15" s="15"/>
      <c r="O15" s="15"/>
      <c r="P15" s="15"/>
      <c r="Q15" s="15"/>
      <c r="R15" s="15"/>
    </row>
    <row r="16" spans="1:54" s="2" customFormat="1" ht="11.25" x14ac:dyDescent="0.2">
      <c r="A16" s="17">
        <v>17957</v>
      </c>
      <c r="B16" s="15">
        <v>1.3</v>
      </c>
      <c r="C16" s="2">
        <v>4.7</v>
      </c>
      <c r="D16" s="37">
        <f t="shared" si="1"/>
        <v>0.95299999999999996</v>
      </c>
      <c r="E16" s="37"/>
      <c r="F16" s="37">
        <f t="shared" si="0"/>
        <v>1</v>
      </c>
      <c r="G16" s="37"/>
      <c r="H16" s="37"/>
      <c r="I16" s="37"/>
      <c r="J16" s="37"/>
      <c r="K16" s="37">
        <f t="shared" si="2"/>
        <v>4.9317943336831149E-2</v>
      </c>
      <c r="L16" s="38"/>
      <c r="M16" s="38"/>
      <c r="N16" s="15"/>
      <c r="O16" s="15"/>
      <c r="P16" s="15"/>
      <c r="Q16" s="15"/>
      <c r="R16" s="15"/>
    </row>
    <row r="17" spans="1:18" s="2" customFormat="1" ht="11.25" x14ac:dyDescent="0.2">
      <c r="A17" s="17">
        <v>17988</v>
      </c>
      <c r="B17" s="15">
        <v>1.7</v>
      </c>
      <c r="C17" s="2">
        <v>5</v>
      </c>
      <c r="D17" s="37">
        <f t="shared" si="1"/>
        <v>0.95</v>
      </c>
      <c r="E17" s="37"/>
      <c r="F17" s="37">
        <f t="shared" si="0"/>
        <v>1</v>
      </c>
      <c r="G17" s="37"/>
      <c r="H17" s="37"/>
      <c r="I17" s="37"/>
      <c r="J17" s="37"/>
      <c r="K17" s="37">
        <f t="shared" si="2"/>
        <v>5.2631578947368363E-2</v>
      </c>
      <c r="L17" s="38"/>
      <c r="M17" s="38"/>
      <c r="N17" s="15"/>
      <c r="O17" s="15"/>
      <c r="P17" s="15"/>
      <c r="Q17" s="15"/>
      <c r="R17" s="15"/>
    </row>
    <row r="18" spans="1:18" s="2" customFormat="1" ht="11.25" x14ac:dyDescent="0.2">
      <c r="A18" s="17">
        <v>18018</v>
      </c>
      <c r="B18" s="15">
        <v>0.4</v>
      </c>
      <c r="C18" s="2">
        <v>5.3</v>
      </c>
      <c r="D18" s="37">
        <f t="shared" si="1"/>
        <v>0.94700000000000006</v>
      </c>
      <c r="E18" s="37"/>
      <c r="F18" s="37">
        <f t="shared" si="0"/>
        <v>1</v>
      </c>
      <c r="G18" s="37"/>
      <c r="H18" s="37"/>
      <c r="I18" s="37"/>
      <c r="J18" s="37"/>
      <c r="K18" s="37">
        <f t="shared" si="2"/>
        <v>5.5966209081309337E-2</v>
      </c>
      <c r="L18" s="38"/>
      <c r="M18" s="38"/>
      <c r="N18" s="15"/>
      <c r="O18" s="15"/>
      <c r="P18" s="15"/>
      <c r="Q18" s="15"/>
      <c r="R18" s="15"/>
    </row>
    <row r="19" spans="1:18" s="2" customFormat="1" ht="11.25" x14ac:dyDescent="0.2">
      <c r="A19" s="17">
        <v>18049</v>
      </c>
      <c r="B19" s="15">
        <v>-0.4</v>
      </c>
      <c r="C19" s="2">
        <v>6.1</v>
      </c>
      <c r="D19" s="37">
        <f t="shared" si="1"/>
        <v>0.93900000000000006</v>
      </c>
      <c r="E19" s="37"/>
      <c r="F19" s="37">
        <f t="shared" si="0"/>
        <v>1</v>
      </c>
      <c r="G19" s="37"/>
      <c r="H19" s="37"/>
      <c r="I19" s="37"/>
      <c r="J19" s="37"/>
      <c r="K19" s="37">
        <f t="shared" si="2"/>
        <v>6.4962726304579332E-2</v>
      </c>
      <c r="L19" s="38"/>
      <c r="M19" s="38"/>
      <c r="N19" s="15"/>
      <c r="O19" s="15"/>
      <c r="P19" s="15"/>
      <c r="Q19" s="15"/>
      <c r="R19" s="15"/>
    </row>
    <row r="20" spans="1:18" s="2" customFormat="1" ht="11.25" x14ac:dyDescent="0.2">
      <c r="A20" s="17">
        <v>18079</v>
      </c>
      <c r="B20" s="15">
        <v>-0.8</v>
      </c>
      <c r="C20" s="2">
        <v>6.2</v>
      </c>
      <c r="D20" s="37">
        <f t="shared" si="1"/>
        <v>0.93799999999999994</v>
      </c>
      <c r="E20" s="37"/>
      <c r="F20" s="37">
        <f t="shared" si="0"/>
        <v>1</v>
      </c>
      <c r="G20" s="37"/>
      <c r="H20" s="37"/>
      <c r="I20" s="37"/>
      <c r="J20" s="37"/>
      <c r="K20" s="37">
        <f t="shared" si="2"/>
        <v>6.6098081023454158E-2</v>
      </c>
      <c r="L20" s="38"/>
      <c r="M20" s="38"/>
      <c r="N20" s="15"/>
      <c r="O20" s="15"/>
      <c r="P20" s="15"/>
      <c r="Q20" s="15"/>
      <c r="R20" s="15"/>
    </row>
    <row r="21" spans="1:18" s="2" customFormat="1" ht="11.25" x14ac:dyDescent="0.2">
      <c r="A21" s="17">
        <v>18110</v>
      </c>
      <c r="B21" s="15">
        <v>-2.9</v>
      </c>
      <c r="C21" s="2">
        <v>6.7</v>
      </c>
      <c r="D21" s="37">
        <f t="shared" si="1"/>
        <v>0.93299999999999994</v>
      </c>
      <c r="E21" s="37"/>
      <c r="F21" s="37">
        <f t="shared" si="0"/>
        <v>1</v>
      </c>
      <c r="G21" s="37"/>
      <c r="H21" s="37"/>
      <c r="I21" s="37"/>
      <c r="J21" s="37"/>
      <c r="K21" s="37">
        <f t="shared" si="2"/>
        <v>7.1811361200428747E-2</v>
      </c>
      <c r="L21" s="38"/>
      <c r="M21" s="38"/>
      <c r="N21" s="15"/>
      <c r="O21" s="15"/>
      <c r="P21" s="15"/>
      <c r="Q21" s="15"/>
      <c r="R21" s="15"/>
    </row>
    <row r="22" spans="1:18" s="2" customFormat="1" ht="11.25" x14ac:dyDescent="0.2">
      <c r="A22" s="17">
        <v>18141</v>
      </c>
      <c r="B22" s="15">
        <v>-2.9</v>
      </c>
      <c r="C22" s="2">
        <v>6.8</v>
      </c>
      <c r="D22" s="37">
        <f t="shared" si="1"/>
        <v>0.93200000000000005</v>
      </c>
      <c r="E22" s="37"/>
      <c r="F22" s="37">
        <f t="shared" si="0"/>
        <v>1</v>
      </c>
      <c r="G22" s="37"/>
      <c r="H22" s="37"/>
      <c r="I22" s="37"/>
      <c r="J22" s="37"/>
      <c r="K22" s="37">
        <f t="shared" si="2"/>
        <v>7.296137339055786E-2</v>
      </c>
      <c r="L22" s="38"/>
      <c r="M22" s="38"/>
      <c r="N22" s="15"/>
      <c r="O22" s="15"/>
      <c r="P22" s="15"/>
      <c r="Q22" s="15"/>
      <c r="R22" s="15"/>
    </row>
    <row r="23" spans="1:18" s="2" customFormat="1" ht="11.25" x14ac:dyDescent="0.2">
      <c r="A23" s="17">
        <v>18171</v>
      </c>
      <c r="B23" s="15">
        <v>-2.4</v>
      </c>
      <c r="C23" s="2">
        <v>6.6</v>
      </c>
      <c r="D23" s="37">
        <f t="shared" si="1"/>
        <v>0.93400000000000005</v>
      </c>
      <c r="E23" s="37"/>
      <c r="F23" s="37">
        <f t="shared" si="0"/>
        <v>1</v>
      </c>
      <c r="G23" s="37"/>
      <c r="H23" s="37"/>
      <c r="I23" s="37"/>
      <c r="J23" s="37"/>
      <c r="K23" s="37">
        <f t="shared" si="2"/>
        <v>7.0663811563169032E-2</v>
      </c>
      <c r="L23" s="38"/>
      <c r="M23" s="38"/>
      <c r="N23" s="15"/>
      <c r="O23" s="15"/>
      <c r="P23" s="15"/>
      <c r="Q23" s="15"/>
      <c r="R23" s="15"/>
    </row>
    <row r="24" spans="1:18" s="2" customFormat="1" ht="11.25" x14ac:dyDescent="0.2">
      <c r="A24" s="17">
        <v>18202</v>
      </c>
      <c r="B24" s="15">
        <v>-2.9</v>
      </c>
      <c r="C24" s="2">
        <v>7.9</v>
      </c>
      <c r="D24" s="37">
        <f t="shared" si="1"/>
        <v>0.92099999999999993</v>
      </c>
      <c r="E24" s="37"/>
      <c r="F24" s="37">
        <f t="shared" si="0"/>
        <v>1</v>
      </c>
      <c r="G24" s="37"/>
      <c r="H24" s="37"/>
      <c r="I24" s="37"/>
      <c r="J24" s="37"/>
      <c r="K24" s="37">
        <f t="shared" si="2"/>
        <v>8.5776330076004381E-2</v>
      </c>
      <c r="L24" s="38"/>
      <c r="M24" s="38"/>
      <c r="N24" s="15"/>
      <c r="O24" s="15"/>
      <c r="P24" s="15"/>
      <c r="Q24" s="15"/>
      <c r="R24" s="15"/>
    </row>
    <row r="25" spans="1:18" s="2" customFormat="1" ht="11.25" x14ac:dyDescent="0.2">
      <c r="A25" s="17">
        <v>18232</v>
      </c>
      <c r="B25" s="15">
        <v>-1.7</v>
      </c>
      <c r="C25" s="2">
        <v>6.4</v>
      </c>
      <c r="D25" s="37">
        <f t="shared" si="1"/>
        <v>0.93599999999999994</v>
      </c>
      <c r="E25" s="37"/>
      <c r="F25" s="37">
        <f t="shared" si="0"/>
        <v>1</v>
      </c>
      <c r="G25" s="37"/>
      <c r="H25" s="37"/>
      <c r="I25" s="37"/>
      <c r="J25" s="37"/>
      <c r="K25" s="37">
        <f t="shared" si="2"/>
        <v>6.8376068376068355E-2</v>
      </c>
      <c r="L25" s="38"/>
      <c r="M25" s="38"/>
      <c r="N25" s="15"/>
      <c r="O25" s="15"/>
      <c r="P25" s="15"/>
      <c r="Q25" s="15"/>
      <c r="R25" s="15"/>
    </row>
    <row r="26" spans="1:18" s="2" customFormat="1" ht="11.25" x14ac:dyDescent="0.2">
      <c r="A26" s="17">
        <v>18263</v>
      </c>
      <c r="B26" s="15">
        <v>-2.1</v>
      </c>
      <c r="C26" s="2">
        <v>6.6</v>
      </c>
      <c r="D26" s="37">
        <f t="shared" si="1"/>
        <v>0.93400000000000005</v>
      </c>
      <c r="E26" s="37"/>
      <c r="F26" s="37">
        <f t="shared" si="0"/>
        <v>1</v>
      </c>
      <c r="G26" s="37"/>
      <c r="H26" s="38">
        <v>-1.9445146928717062E-2</v>
      </c>
      <c r="I26" s="37"/>
      <c r="J26" s="37"/>
      <c r="K26" s="37">
        <f t="shared" si="2"/>
        <v>7.0663811563169032E-2</v>
      </c>
      <c r="L26" s="38"/>
      <c r="M26" s="38"/>
      <c r="N26" s="15"/>
      <c r="O26" s="15"/>
      <c r="P26" s="15"/>
      <c r="Q26" s="15"/>
      <c r="R26" s="15"/>
    </row>
    <row r="27" spans="1:18" s="2" customFormat="1" ht="11.25" x14ac:dyDescent="0.2">
      <c r="A27" s="17">
        <v>18294</v>
      </c>
      <c r="B27" s="15">
        <v>-2.1</v>
      </c>
      <c r="C27" s="2">
        <v>6.5</v>
      </c>
      <c r="D27" s="37">
        <f t="shared" si="1"/>
        <v>0.93500000000000005</v>
      </c>
      <c r="E27" s="37"/>
      <c r="F27" s="37">
        <f t="shared" si="0"/>
        <v>1</v>
      </c>
      <c r="G27" s="37"/>
      <c r="H27" s="38">
        <v>2.3366699999999998</v>
      </c>
      <c r="I27" s="37"/>
      <c r="J27" s="37"/>
      <c r="K27" s="37">
        <f t="shared" si="2"/>
        <v>6.9518716577539941E-2</v>
      </c>
      <c r="L27" s="38"/>
      <c r="M27" s="38"/>
      <c r="N27" s="15"/>
      <c r="O27" s="15"/>
      <c r="P27" s="15"/>
      <c r="Q27" s="15"/>
      <c r="R27" s="15"/>
    </row>
    <row r="28" spans="1:18" s="2" customFormat="1" ht="11.25" x14ac:dyDescent="0.2">
      <c r="A28" s="17">
        <v>18322</v>
      </c>
      <c r="B28" s="15">
        <v>-1.3</v>
      </c>
      <c r="C28" s="2">
        <v>6.4</v>
      </c>
      <c r="D28" s="37">
        <f t="shared" si="1"/>
        <v>0.93599999999999994</v>
      </c>
      <c r="E28" s="37"/>
      <c r="F28" s="37">
        <f t="shared" si="0"/>
        <v>1</v>
      </c>
      <c r="G28" s="37"/>
      <c r="H28" s="38">
        <v>2.3449999999999998</v>
      </c>
      <c r="I28" s="37"/>
      <c r="J28" s="37"/>
      <c r="K28" s="37">
        <f t="shared" si="2"/>
        <v>6.8376068376068355E-2</v>
      </c>
      <c r="L28" s="38"/>
      <c r="M28" s="38"/>
      <c r="N28" s="15"/>
      <c r="O28" s="15"/>
      <c r="P28" s="15"/>
      <c r="Q28" s="15"/>
      <c r="R28" s="15"/>
    </row>
    <row r="29" spans="1:18" s="2" customFormat="1" ht="11.25" x14ac:dyDescent="0.2">
      <c r="A29" s="17">
        <v>18353</v>
      </c>
      <c r="B29" s="15">
        <v>-0.8</v>
      </c>
      <c r="C29" s="2">
        <v>6.3</v>
      </c>
      <c r="D29" s="37">
        <f t="shared" si="1"/>
        <v>0.93700000000000006</v>
      </c>
      <c r="E29" s="37"/>
      <c r="F29" s="37">
        <f t="shared" si="0"/>
        <v>1</v>
      </c>
      <c r="G29" s="37"/>
      <c r="H29" s="38">
        <v>2.3533333333333335</v>
      </c>
      <c r="I29" s="37"/>
      <c r="J29" s="37"/>
      <c r="K29" s="37">
        <f t="shared" si="2"/>
        <v>6.7235859124866515E-2</v>
      </c>
      <c r="L29" s="38"/>
      <c r="M29" s="38"/>
      <c r="N29" s="15"/>
      <c r="O29" s="15"/>
      <c r="P29" s="15"/>
      <c r="Q29" s="15"/>
      <c r="R29" s="15"/>
    </row>
    <row r="30" spans="1:18" s="2" customFormat="1" ht="11.25" x14ac:dyDescent="0.2">
      <c r="A30" s="17">
        <v>18383</v>
      </c>
      <c r="B30" s="15">
        <v>-1.3</v>
      </c>
      <c r="C30" s="2">
        <v>5.8</v>
      </c>
      <c r="D30" s="37">
        <f t="shared" si="1"/>
        <v>0.94200000000000006</v>
      </c>
      <c r="E30" s="37"/>
      <c r="F30" s="37">
        <f t="shared" si="0"/>
        <v>1</v>
      </c>
      <c r="G30" s="37"/>
      <c r="H30" s="38">
        <v>2.3716675</v>
      </c>
      <c r="I30" s="37"/>
      <c r="J30" s="37"/>
      <c r="K30" s="37">
        <f t="shared" si="2"/>
        <v>6.1571125265392768E-2</v>
      </c>
      <c r="L30" s="38"/>
      <c r="M30" s="38"/>
      <c r="N30" s="15"/>
      <c r="O30" s="15"/>
      <c r="P30" s="15"/>
      <c r="Q30" s="15"/>
      <c r="R30" s="15"/>
    </row>
    <row r="31" spans="1:18" s="2" customFormat="1" ht="11.25" x14ac:dyDescent="0.2">
      <c r="A31" s="17">
        <v>18414</v>
      </c>
      <c r="B31" s="15">
        <v>-0.4</v>
      </c>
      <c r="C31" s="2">
        <v>5.5</v>
      </c>
      <c r="D31" s="37">
        <f t="shared" si="1"/>
        <v>0.94499999999999995</v>
      </c>
      <c r="E31" s="37"/>
      <c r="F31" s="37">
        <f t="shared" si="0"/>
        <v>1</v>
      </c>
      <c r="G31" s="37"/>
      <c r="H31" s="38">
        <v>2.3940000000000001</v>
      </c>
      <c r="I31" s="37"/>
      <c r="J31" s="37"/>
      <c r="K31" s="37">
        <f t="shared" si="2"/>
        <v>5.8201058201058364E-2</v>
      </c>
      <c r="L31" s="38"/>
      <c r="M31" s="38"/>
      <c r="N31" s="15"/>
      <c r="O31" s="15"/>
      <c r="P31" s="15"/>
      <c r="Q31" s="15"/>
      <c r="R31" s="15"/>
    </row>
    <row r="32" spans="1:18" s="2" customFormat="1" ht="11.25" x14ac:dyDescent="0.2">
      <c r="A32" s="17">
        <v>18444</v>
      </c>
      <c r="B32" s="15">
        <v>-0.4</v>
      </c>
      <c r="C32" s="2">
        <v>5.4</v>
      </c>
      <c r="D32" s="37">
        <f t="shared" si="1"/>
        <v>0.94599999999999995</v>
      </c>
      <c r="E32" s="37"/>
      <c r="F32" s="37">
        <f t="shared" si="0"/>
        <v>1</v>
      </c>
      <c r="G32" s="37"/>
      <c r="H32" s="38">
        <v>2.4183333333333334</v>
      </c>
      <c r="I32" s="37"/>
      <c r="J32" s="37"/>
      <c r="K32" s="37">
        <f t="shared" si="2"/>
        <v>5.7082452431289621E-2</v>
      </c>
      <c r="L32" s="38"/>
      <c r="M32" s="38"/>
      <c r="N32" s="15"/>
      <c r="O32" s="15"/>
      <c r="P32" s="15"/>
      <c r="Q32" s="15"/>
      <c r="R32" s="15"/>
    </row>
    <row r="33" spans="1:18" s="2" customFormat="1" ht="11.25" x14ac:dyDescent="0.2">
      <c r="A33" s="17">
        <v>18475</v>
      </c>
      <c r="B33" s="15">
        <v>1.7</v>
      </c>
      <c r="C33" s="2">
        <v>5</v>
      </c>
      <c r="D33" s="37">
        <f t="shared" si="1"/>
        <v>0.95</v>
      </c>
      <c r="E33" s="37"/>
      <c r="F33" s="37">
        <f t="shared" si="0"/>
        <v>1</v>
      </c>
      <c r="G33" s="37"/>
      <c r="H33" s="38">
        <v>2.4442857142857144</v>
      </c>
      <c r="I33" s="37"/>
      <c r="J33" s="37"/>
      <c r="K33" s="37">
        <f t="shared" si="2"/>
        <v>5.2631578947368363E-2</v>
      </c>
      <c r="L33" s="38"/>
      <c r="M33" s="38"/>
      <c r="N33" s="15"/>
      <c r="O33" s="15"/>
      <c r="P33" s="15"/>
      <c r="Q33" s="15"/>
      <c r="R33" s="15"/>
    </row>
    <row r="34" spans="1:18" s="2" customFormat="1" ht="11.25" x14ac:dyDescent="0.2">
      <c r="A34" s="17">
        <v>18506</v>
      </c>
      <c r="B34" s="15">
        <v>2.1</v>
      </c>
      <c r="C34" s="2">
        <v>4.5</v>
      </c>
      <c r="D34" s="37">
        <f t="shared" si="1"/>
        <v>0.95499999999999996</v>
      </c>
      <c r="E34" s="37"/>
      <c r="F34" s="37">
        <f t="shared" si="0"/>
        <v>1</v>
      </c>
      <c r="G34" s="37"/>
      <c r="H34" s="38">
        <v>2.4712499999999995</v>
      </c>
      <c r="I34" s="37"/>
      <c r="J34" s="37"/>
      <c r="K34" s="37">
        <f t="shared" si="2"/>
        <v>4.7120418848167533E-2</v>
      </c>
      <c r="L34" s="38"/>
      <c r="M34" s="38"/>
      <c r="N34" s="15"/>
      <c r="O34" s="15"/>
      <c r="P34" s="15"/>
      <c r="Q34" s="15"/>
      <c r="R34" s="15"/>
    </row>
    <row r="35" spans="1:18" s="2" customFormat="1" ht="11.25" x14ac:dyDescent="0.2">
      <c r="A35" s="17">
        <v>18536</v>
      </c>
      <c r="B35" s="15">
        <v>2.1</v>
      </c>
      <c r="C35" s="2">
        <v>4.4000000000000004</v>
      </c>
      <c r="D35" s="37">
        <f t="shared" si="1"/>
        <v>0.95599999999999996</v>
      </c>
      <c r="E35" s="37"/>
      <c r="F35" s="37">
        <f t="shared" si="0"/>
        <v>1</v>
      </c>
      <c r="G35" s="55"/>
      <c r="H35" s="38">
        <v>2.4988888888888892</v>
      </c>
      <c r="I35" s="37"/>
      <c r="J35" s="37"/>
      <c r="K35" s="37">
        <f t="shared" si="2"/>
        <v>4.6025104602510414E-2</v>
      </c>
      <c r="L35" s="38"/>
      <c r="M35" s="38"/>
      <c r="N35" s="15"/>
      <c r="O35" s="15"/>
      <c r="P35" s="15"/>
      <c r="Q35" s="15"/>
      <c r="R35" s="15"/>
    </row>
    <row r="36" spans="1:18" s="2" customFormat="1" ht="11.25" x14ac:dyDescent="0.2">
      <c r="A36" s="17">
        <v>18567</v>
      </c>
      <c r="B36" s="15">
        <v>3.8</v>
      </c>
      <c r="C36" s="2">
        <v>4.2</v>
      </c>
      <c r="D36" s="37">
        <f t="shared" si="1"/>
        <v>0.95799999999999996</v>
      </c>
      <c r="E36" s="37"/>
      <c r="F36" s="37">
        <f t="shared" si="0"/>
        <v>1</v>
      </c>
      <c r="G36" s="55"/>
      <c r="H36" s="38">
        <v>2.5249999999999999</v>
      </c>
      <c r="I36" s="37"/>
      <c r="J36" s="37"/>
      <c r="K36" s="37">
        <f t="shared" si="2"/>
        <v>4.3841336116910323E-2</v>
      </c>
      <c r="L36" s="38"/>
      <c r="M36" s="38"/>
      <c r="N36" s="15"/>
      <c r="O36" s="15"/>
      <c r="P36" s="15"/>
      <c r="Q36" s="15"/>
      <c r="R36" s="15"/>
    </row>
    <row r="37" spans="1:18" s="2" customFormat="1" ht="11.25" x14ac:dyDescent="0.2">
      <c r="A37" s="17">
        <v>18597</v>
      </c>
      <c r="B37" s="15">
        <v>3.8</v>
      </c>
      <c r="C37" s="2">
        <v>4.2</v>
      </c>
      <c r="D37" s="37">
        <f t="shared" si="1"/>
        <v>0.95799999999999996</v>
      </c>
      <c r="E37" s="37"/>
      <c r="F37" s="37">
        <f t="shared" si="0"/>
        <v>1</v>
      </c>
      <c r="G37" s="55"/>
      <c r="H37" s="38">
        <v>2.5499999999999998</v>
      </c>
      <c r="I37" s="37"/>
      <c r="J37" s="37"/>
      <c r="K37" s="37">
        <f t="shared" si="2"/>
        <v>4.3841336116910323E-2</v>
      </c>
      <c r="L37" s="38"/>
      <c r="M37" s="38"/>
      <c r="N37" s="15"/>
      <c r="O37" s="15"/>
      <c r="P37" s="15"/>
      <c r="Q37" s="15"/>
      <c r="R37" s="15"/>
    </row>
    <row r="38" spans="1:18" s="2" customFormat="1" ht="11.25" x14ac:dyDescent="0.2">
      <c r="A38" s="17">
        <v>18628</v>
      </c>
      <c r="B38" s="15">
        <v>5.9</v>
      </c>
      <c r="C38" s="2">
        <v>4.3</v>
      </c>
      <c r="D38" s="37">
        <f t="shared" si="1"/>
        <v>0.95700000000000007</v>
      </c>
      <c r="E38" s="37"/>
      <c r="F38" s="37">
        <f t="shared" si="0"/>
        <v>1</v>
      </c>
      <c r="G38" s="55"/>
      <c r="H38" s="38">
        <v>2.5741666666666667</v>
      </c>
      <c r="I38" s="37">
        <v>-4.0342914775591682E-3</v>
      </c>
      <c r="J38" s="37"/>
      <c r="K38" s="37">
        <f t="shared" si="2"/>
        <v>4.4932079414838011E-2</v>
      </c>
      <c r="L38" s="38"/>
      <c r="M38" s="38"/>
      <c r="N38" s="15"/>
      <c r="O38" s="15"/>
      <c r="P38" s="15"/>
      <c r="Q38" s="15"/>
      <c r="R38" s="15"/>
    </row>
    <row r="39" spans="1:18" s="2" customFormat="1" ht="11.25" x14ac:dyDescent="0.2">
      <c r="A39" s="17">
        <v>18659</v>
      </c>
      <c r="B39" s="15">
        <v>8.1</v>
      </c>
      <c r="C39" s="2">
        <v>3.7</v>
      </c>
      <c r="D39" s="37">
        <f t="shared" si="1"/>
        <v>0.96299999999999997</v>
      </c>
      <c r="E39" s="37"/>
      <c r="F39" s="37">
        <f t="shared" si="0"/>
        <v>1</v>
      </c>
      <c r="G39" s="55"/>
      <c r="H39" s="38">
        <v>2.5943592307692307</v>
      </c>
      <c r="I39" s="37">
        <v>7.3924050632911437E-2</v>
      </c>
      <c r="J39" s="37">
        <f>+AVERAGE(I39,I38)</f>
        <v>3.4944879577676134E-2</v>
      </c>
      <c r="K39" s="37">
        <f t="shared" si="2"/>
        <v>3.8421599169262688E-2</v>
      </c>
      <c r="L39" s="38"/>
      <c r="M39" s="38"/>
      <c r="N39" s="15"/>
      <c r="O39" s="15"/>
      <c r="P39" s="15"/>
      <c r="Q39" s="15"/>
      <c r="R39" s="15"/>
    </row>
    <row r="40" spans="1:18" s="2" customFormat="1" ht="11.25" x14ac:dyDescent="0.2">
      <c r="A40" s="17">
        <v>18687</v>
      </c>
      <c r="B40" s="15">
        <v>9.4</v>
      </c>
      <c r="C40" s="2">
        <v>3.4</v>
      </c>
      <c r="D40" s="37">
        <f t="shared" si="1"/>
        <v>0.96599999999999997</v>
      </c>
      <c r="E40" s="37"/>
      <c r="F40" s="37">
        <f t="shared" si="0"/>
        <v>1</v>
      </c>
      <c r="G40" s="55"/>
      <c r="H40" s="38">
        <v>2.6114285714285717</v>
      </c>
      <c r="I40" s="37">
        <v>3.7246581801037203E-2</v>
      </c>
      <c r="J40" s="37">
        <f t="shared" ref="J40:J103" si="3">+AVERAGE(I40,I39)</f>
        <v>5.5585316216974323E-2</v>
      </c>
      <c r="K40" s="37">
        <f t="shared" si="2"/>
        <v>3.5196687370600444E-2</v>
      </c>
      <c r="L40" s="38"/>
      <c r="M40" s="38"/>
      <c r="N40" s="15"/>
      <c r="O40" s="15"/>
      <c r="P40" s="15"/>
      <c r="Q40" s="15"/>
      <c r="R40" s="15"/>
    </row>
    <row r="41" spans="1:18" s="2" customFormat="1" ht="11.25" x14ac:dyDescent="0.2">
      <c r="A41" s="17">
        <v>18718</v>
      </c>
      <c r="B41" s="15">
        <v>9.3000000000000007</v>
      </c>
      <c r="C41" s="2">
        <v>3.4</v>
      </c>
      <c r="D41" s="37">
        <f t="shared" si="1"/>
        <v>0.96599999999999997</v>
      </c>
      <c r="E41" s="37"/>
      <c r="F41" s="37">
        <f t="shared" si="0"/>
        <v>1</v>
      </c>
      <c r="G41" s="55"/>
      <c r="H41" s="38">
        <v>2.6259999999999994</v>
      </c>
      <c r="I41" s="37">
        <v>-1.6818181818181864E-2</v>
      </c>
      <c r="J41" s="37">
        <f t="shared" si="3"/>
        <v>1.0214199991427669E-2</v>
      </c>
      <c r="K41" s="37">
        <f t="shared" si="2"/>
        <v>3.5196687370600444E-2</v>
      </c>
      <c r="L41" s="38"/>
      <c r="M41" s="38"/>
      <c r="N41" s="15"/>
      <c r="O41" s="15"/>
      <c r="P41" s="15"/>
      <c r="Q41" s="15"/>
      <c r="R41" s="15"/>
    </row>
    <row r="42" spans="1:18" s="2" customFormat="1" ht="11.25" x14ac:dyDescent="0.2">
      <c r="A42" s="17">
        <v>18748</v>
      </c>
      <c r="B42" s="15">
        <v>9.3000000000000007</v>
      </c>
      <c r="C42" s="2">
        <v>3.1</v>
      </c>
      <c r="D42" s="37">
        <f t="shared" si="1"/>
        <v>0.96900000000000008</v>
      </c>
      <c r="E42" s="37"/>
      <c r="F42" s="37">
        <f t="shared" si="0"/>
        <v>1</v>
      </c>
      <c r="G42" s="55"/>
      <c r="H42" s="38">
        <v>2.6364581249999994</v>
      </c>
      <c r="I42" s="37">
        <v>1.3407304669440716E-2</v>
      </c>
      <c r="J42" s="37">
        <f t="shared" si="3"/>
        <v>-1.7054385743705738E-3</v>
      </c>
      <c r="K42" s="37">
        <f t="shared" si="2"/>
        <v>3.1991744066047323E-2</v>
      </c>
      <c r="L42" s="38"/>
      <c r="M42" s="38"/>
      <c r="N42" s="15"/>
      <c r="O42" s="15"/>
      <c r="P42" s="15"/>
      <c r="Q42" s="15"/>
      <c r="R42" s="15"/>
    </row>
    <row r="43" spans="1:18" s="2" customFormat="1" ht="11.25" x14ac:dyDescent="0.2">
      <c r="A43" s="17">
        <v>18779</v>
      </c>
      <c r="B43" s="15">
        <v>9.3000000000000007</v>
      </c>
      <c r="C43" s="2">
        <v>3</v>
      </c>
      <c r="D43" s="37">
        <f t="shared" si="1"/>
        <v>0.97</v>
      </c>
      <c r="E43" s="37"/>
      <c r="F43" s="37">
        <f t="shared" si="0"/>
        <v>1</v>
      </c>
      <c r="G43" s="55"/>
      <c r="H43" s="38">
        <v>2.6435294117647063</v>
      </c>
      <c r="I43" s="37">
        <v>4.5620437956195298E-4</v>
      </c>
      <c r="J43" s="37">
        <f t="shared" si="3"/>
        <v>6.9317545245013348E-3</v>
      </c>
      <c r="K43" s="37">
        <f t="shared" si="2"/>
        <v>3.0927835051546504E-2</v>
      </c>
      <c r="L43" s="38"/>
      <c r="M43" s="38"/>
      <c r="N43" s="15"/>
      <c r="O43" s="15"/>
      <c r="P43" s="15"/>
      <c r="Q43" s="15"/>
      <c r="R43" s="15"/>
    </row>
    <row r="44" spans="1:18" s="2" customFormat="1" ht="11.25" x14ac:dyDescent="0.2">
      <c r="A44" s="17">
        <v>18809</v>
      </c>
      <c r="B44" s="15">
        <v>8.8000000000000007</v>
      </c>
      <c r="C44" s="2">
        <v>3.2</v>
      </c>
      <c r="D44" s="37">
        <f t="shared" si="1"/>
        <v>0.96799999999999997</v>
      </c>
      <c r="E44" s="37"/>
      <c r="F44" s="37">
        <f t="shared" si="0"/>
        <v>1</v>
      </c>
      <c r="G44" s="55"/>
      <c r="H44" s="38">
        <v>2.6477777777777778</v>
      </c>
      <c r="I44" s="37">
        <v>-1.7327861377108938E-2</v>
      </c>
      <c r="J44" s="37">
        <f t="shared" si="3"/>
        <v>-8.4358284987734924E-3</v>
      </c>
      <c r="K44" s="37">
        <f t="shared" si="2"/>
        <v>3.3057851239669533E-2</v>
      </c>
      <c r="L44" s="38"/>
      <c r="M44" s="38"/>
      <c r="N44" s="15"/>
      <c r="O44" s="15"/>
      <c r="P44" s="15"/>
      <c r="Q44" s="15"/>
      <c r="R44" s="15"/>
    </row>
    <row r="45" spans="1:18" s="2" customFormat="1" ht="11.25" x14ac:dyDescent="0.2">
      <c r="A45" s="17">
        <v>18840</v>
      </c>
      <c r="B45" s="15">
        <v>7.5</v>
      </c>
      <c r="C45" s="2">
        <v>3.1</v>
      </c>
      <c r="D45" s="37">
        <f t="shared" si="1"/>
        <v>0.96900000000000008</v>
      </c>
      <c r="E45" s="37"/>
      <c r="F45" s="37">
        <f t="shared" si="0"/>
        <v>1</v>
      </c>
      <c r="G45" s="55"/>
      <c r="H45" s="38">
        <v>2.6478947368421055</v>
      </c>
      <c r="I45" s="37">
        <v>1.7633410672853782E-2</v>
      </c>
      <c r="J45" s="37">
        <f t="shared" si="3"/>
        <v>1.52774647872422E-4</v>
      </c>
      <c r="K45" s="37">
        <f t="shared" si="2"/>
        <v>3.1991744066047323E-2</v>
      </c>
      <c r="L45" s="38"/>
      <c r="M45" s="38"/>
      <c r="N45" s="15"/>
      <c r="O45" s="15"/>
      <c r="P45" s="15"/>
      <c r="Q45" s="15"/>
      <c r="R45" s="15"/>
    </row>
    <row r="46" spans="1:18" s="2" customFormat="1" ht="11.25" x14ac:dyDescent="0.2">
      <c r="A46" s="17">
        <v>18871</v>
      </c>
      <c r="B46" s="15">
        <v>6.6</v>
      </c>
      <c r="C46" s="2">
        <v>3.1</v>
      </c>
      <c r="D46" s="37">
        <f t="shared" si="1"/>
        <v>0.96900000000000008</v>
      </c>
      <c r="E46" s="37"/>
      <c r="F46" s="37">
        <f t="shared" si="0"/>
        <v>1</v>
      </c>
      <c r="G46" s="55"/>
      <c r="H46" s="38">
        <v>2.6444999999999999</v>
      </c>
      <c r="I46" s="37">
        <v>4.3775649794801683E-2</v>
      </c>
      <c r="J46" s="37">
        <f t="shared" si="3"/>
        <v>3.0704530233827732E-2</v>
      </c>
      <c r="K46" s="37">
        <f t="shared" si="2"/>
        <v>3.1991744066047323E-2</v>
      </c>
      <c r="L46" s="38"/>
      <c r="M46" s="38"/>
      <c r="N46" s="15"/>
      <c r="O46" s="15"/>
      <c r="P46" s="15"/>
      <c r="Q46" s="15"/>
      <c r="R46" s="15"/>
    </row>
    <row r="47" spans="1:18" s="2" customFormat="1" ht="11.25" x14ac:dyDescent="0.2">
      <c r="A47" s="17">
        <v>18901</v>
      </c>
      <c r="B47" s="15">
        <v>7</v>
      </c>
      <c r="C47" s="2">
        <v>3.3</v>
      </c>
      <c r="D47" s="37">
        <f t="shared" si="1"/>
        <v>0.96700000000000008</v>
      </c>
      <c r="E47" s="37"/>
      <c r="F47" s="37">
        <f t="shared" si="0"/>
        <v>1</v>
      </c>
      <c r="G47" s="55"/>
      <c r="H47" s="38">
        <v>2.6380952380952385</v>
      </c>
      <c r="I47" s="37">
        <v>2.577544779379641E-2</v>
      </c>
      <c r="J47" s="37">
        <f t="shared" si="3"/>
        <v>3.4775548794299047E-2</v>
      </c>
      <c r="K47" s="37">
        <f t="shared" si="2"/>
        <v>3.4126163391933639E-2</v>
      </c>
      <c r="L47" s="38"/>
      <c r="M47" s="38"/>
      <c r="N47" s="15"/>
      <c r="O47" s="15"/>
      <c r="P47" s="15"/>
      <c r="Q47" s="15"/>
      <c r="R47" s="15"/>
    </row>
    <row r="48" spans="1:18" s="2" customFormat="1" ht="11.25" x14ac:dyDescent="0.2">
      <c r="A48" s="17">
        <v>18932</v>
      </c>
      <c r="B48" s="15">
        <v>6.5</v>
      </c>
      <c r="C48" s="2">
        <v>3.5</v>
      </c>
      <c r="D48" s="37">
        <f t="shared" si="1"/>
        <v>0.96499999999999997</v>
      </c>
      <c r="E48" s="37"/>
      <c r="F48" s="37">
        <f t="shared" si="0"/>
        <v>1</v>
      </c>
      <c r="G48" s="55"/>
      <c r="H48" s="38">
        <v>2.6312122727272724</v>
      </c>
      <c r="I48" s="37">
        <v>-5.1107325383305362E-3</v>
      </c>
      <c r="J48" s="37">
        <f t="shared" si="3"/>
        <v>1.0332357627732937E-2</v>
      </c>
      <c r="K48" s="37">
        <f t="shared" si="2"/>
        <v>3.62694300518136E-2</v>
      </c>
      <c r="L48" s="38"/>
      <c r="M48" s="38"/>
      <c r="N48" s="15"/>
      <c r="O48" s="15"/>
      <c r="P48" s="15"/>
      <c r="Q48" s="15"/>
      <c r="R48" s="15"/>
    </row>
    <row r="49" spans="1:18" s="2" customFormat="1" ht="11.25" x14ac:dyDescent="0.2">
      <c r="A49" s="17">
        <v>18962</v>
      </c>
      <c r="B49" s="15">
        <v>6.9</v>
      </c>
      <c r="C49" s="2">
        <v>3.5</v>
      </c>
      <c r="D49" s="37">
        <f t="shared" si="1"/>
        <v>0.96499999999999997</v>
      </c>
      <c r="E49" s="37"/>
      <c r="F49" s="37">
        <f t="shared" si="0"/>
        <v>1</v>
      </c>
      <c r="G49" s="55"/>
      <c r="H49" s="38">
        <v>2.6239130434782605</v>
      </c>
      <c r="I49" s="37">
        <v>-2.7825342465753366E-2</v>
      </c>
      <c r="J49" s="37">
        <f t="shared" si="3"/>
        <v>-1.6468037502041951E-2</v>
      </c>
      <c r="K49" s="37">
        <f t="shared" si="2"/>
        <v>3.62694300518136E-2</v>
      </c>
      <c r="L49" s="38"/>
      <c r="M49" s="38"/>
      <c r="N49" s="15"/>
      <c r="O49" s="15"/>
      <c r="P49" s="15"/>
      <c r="Q49" s="15"/>
      <c r="R49" s="15"/>
    </row>
    <row r="50" spans="1:18" s="2" customFormat="1" ht="11.25" x14ac:dyDescent="0.2">
      <c r="A50" s="17">
        <v>18993</v>
      </c>
      <c r="B50" s="15">
        <v>6</v>
      </c>
      <c r="C50" s="2">
        <v>3.1</v>
      </c>
      <c r="D50" s="37">
        <f t="shared" si="1"/>
        <v>0.96900000000000008</v>
      </c>
      <c r="E50" s="37"/>
      <c r="F50" s="37">
        <f t="shared" si="0"/>
        <v>1</v>
      </c>
      <c r="G50" s="55"/>
      <c r="H50" s="38">
        <v>2.6162500000000004</v>
      </c>
      <c r="I50" s="37">
        <v>3.0823425803610711E-2</v>
      </c>
      <c r="J50" s="37">
        <f t="shared" si="3"/>
        <v>1.4990416689286724E-3</v>
      </c>
      <c r="K50" s="37">
        <f t="shared" si="2"/>
        <v>3.1991744066047323E-2</v>
      </c>
      <c r="L50" s="38"/>
      <c r="M50" s="38"/>
      <c r="N50" s="15"/>
      <c r="O50" s="15"/>
      <c r="P50" s="15"/>
      <c r="Q50" s="15"/>
      <c r="R50" s="15"/>
    </row>
    <row r="51" spans="1:18" s="2" customFormat="1" ht="11.25" x14ac:dyDescent="0.2">
      <c r="A51" s="17">
        <v>19024</v>
      </c>
      <c r="B51" s="15">
        <v>4.3</v>
      </c>
      <c r="C51" s="2">
        <v>3.2</v>
      </c>
      <c r="D51" s="37">
        <f t="shared" si="1"/>
        <v>0.96799999999999997</v>
      </c>
      <c r="E51" s="37"/>
      <c r="F51" s="37">
        <f t="shared" si="0"/>
        <v>1</v>
      </c>
      <c r="G51" s="55"/>
      <c r="H51" s="38">
        <v>2.6086668</v>
      </c>
      <c r="I51" s="37">
        <v>3.3319094404100857E-2</v>
      </c>
      <c r="J51" s="37">
        <f t="shared" si="3"/>
        <v>3.2071260103855782E-2</v>
      </c>
      <c r="K51" s="37">
        <f t="shared" si="2"/>
        <v>3.3057851239669533E-2</v>
      </c>
      <c r="L51" s="38"/>
      <c r="M51" s="38"/>
      <c r="N51" s="15"/>
      <c r="O51" s="15"/>
      <c r="P51" s="15"/>
      <c r="Q51" s="15"/>
      <c r="R51" s="15"/>
    </row>
    <row r="52" spans="1:18" s="2" customFormat="1" ht="11.25" x14ac:dyDescent="0.2">
      <c r="A52" s="17">
        <v>19053</v>
      </c>
      <c r="B52" s="15">
        <v>2.2999999999999998</v>
      </c>
      <c r="C52" s="2">
        <v>3.1</v>
      </c>
      <c r="D52" s="37">
        <f t="shared" si="1"/>
        <v>0.96900000000000008</v>
      </c>
      <c r="E52" s="37"/>
      <c r="F52" s="37">
        <f t="shared" si="0"/>
        <v>1</v>
      </c>
      <c r="G52" s="55"/>
      <c r="H52" s="38">
        <v>2.6117331999999998</v>
      </c>
      <c r="I52" s="37">
        <v>-1.818933443571729E-2</v>
      </c>
      <c r="J52" s="37">
        <f t="shared" si="3"/>
        <v>7.5648799841917837E-3</v>
      </c>
      <c r="K52" s="37">
        <f t="shared" si="2"/>
        <v>3.1991744066047323E-2</v>
      </c>
      <c r="L52" s="38"/>
      <c r="M52" s="38"/>
      <c r="N52" s="15"/>
      <c r="O52" s="15"/>
      <c r="P52" s="15"/>
      <c r="Q52" s="15"/>
      <c r="R52" s="15"/>
    </row>
    <row r="53" spans="1:18" s="2" customFormat="1" ht="11.25" x14ac:dyDescent="0.2">
      <c r="A53" s="17">
        <v>19084</v>
      </c>
      <c r="B53" s="15">
        <v>1.9</v>
      </c>
      <c r="C53" s="2">
        <v>2.9</v>
      </c>
      <c r="D53" s="37">
        <f t="shared" si="1"/>
        <v>0.97099999999999997</v>
      </c>
      <c r="E53" s="37"/>
      <c r="F53" s="37">
        <f t="shared" si="0"/>
        <v>1</v>
      </c>
      <c r="G53" s="55"/>
      <c r="H53" s="38">
        <v>2.6135999999999999</v>
      </c>
      <c r="I53" s="37">
        <v>2.5263157894736305E-3</v>
      </c>
      <c r="J53" s="37">
        <f t="shared" si="3"/>
        <v>-7.83150932312183E-3</v>
      </c>
      <c r="K53" s="37">
        <f t="shared" si="2"/>
        <v>2.9866117404737436E-2</v>
      </c>
      <c r="L53" s="38"/>
      <c r="M53" s="38"/>
      <c r="N53" s="15"/>
      <c r="O53" s="15"/>
      <c r="P53" s="15"/>
      <c r="Q53" s="15"/>
      <c r="R53" s="15"/>
    </row>
    <row r="54" spans="1:18" s="2" customFormat="1" ht="11.25" x14ac:dyDescent="0.2">
      <c r="A54" s="17">
        <v>19114</v>
      </c>
      <c r="B54" s="15">
        <v>2.2999999999999998</v>
      </c>
      <c r="C54" s="2">
        <v>2.9</v>
      </c>
      <c r="D54" s="37">
        <f t="shared" si="1"/>
        <v>0.97099999999999997</v>
      </c>
      <c r="E54" s="37"/>
      <c r="F54" s="37">
        <f t="shared" si="0"/>
        <v>1</v>
      </c>
      <c r="G54" s="55"/>
      <c r="H54" s="38">
        <v>2.613999999999999</v>
      </c>
      <c r="I54" s="37">
        <v>-2.9399412011759884E-3</v>
      </c>
      <c r="J54" s="37">
        <f t="shared" si="3"/>
        <v>-2.0681270585117895E-4</v>
      </c>
      <c r="K54" s="37">
        <f t="shared" si="2"/>
        <v>2.9866117404737436E-2</v>
      </c>
      <c r="L54" s="38"/>
      <c r="M54" s="38"/>
      <c r="N54" s="15"/>
      <c r="O54" s="15"/>
      <c r="P54" s="15"/>
      <c r="Q54" s="15"/>
      <c r="R54" s="15"/>
    </row>
    <row r="55" spans="1:18" s="2" customFormat="1" ht="11.25" x14ac:dyDescent="0.2">
      <c r="A55" s="17">
        <v>19145</v>
      </c>
      <c r="B55" s="15">
        <v>1.9</v>
      </c>
      <c r="C55" s="2">
        <v>3</v>
      </c>
      <c r="D55" s="37">
        <f t="shared" si="1"/>
        <v>0.97</v>
      </c>
      <c r="E55" s="37"/>
      <c r="F55" s="37">
        <f t="shared" si="0"/>
        <v>1</v>
      </c>
      <c r="G55" s="55"/>
      <c r="H55" s="38">
        <v>2.6113331999999998</v>
      </c>
      <c r="I55" s="37">
        <v>-4.2122999157531639E-4</v>
      </c>
      <c r="J55" s="37">
        <f t="shared" si="3"/>
        <v>-1.6805855963756525E-3</v>
      </c>
      <c r="K55" s="37">
        <f t="shared" si="2"/>
        <v>3.0927835051546504E-2</v>
      </c>
      <c r="L55" s="38"/>
      <c r="M55" s="38"/>
      <c r="N55" s="15"/>
      <c r="O55" s="15"/>
      <c r="P55" s="15"/>
      <c r="Q55" s="15"/>
      <c r="R55" s="15"/>
    </row>
    <row r="56" spans="1:18" s="2" customFormat="1" ht="11.25" x14ac:dyDescent="0.2">
      <c r="A56" s="17">
        <v>19175</v>
      </c>
      <c r="B56" s="15">
        <v>2.2999999999999998</v>
      </c>
      <c r="C56" s="2">
        <v>3</v>
      </c>
      <c r="D56" s="37">
        <f t="shared" si="1"/>
        <v>0.97</v>
      </c>
      <c r="E56" s="37"/>
      <c r="F56" s="37">
        <f t="shared" si="0"/>
        <v>1</v>
      </c>
      <c r="G56" s="55"/>
      <c r="H56" s="38">
        <v>2.6055999999999995</v>
      </c>
      <c r="I56" s="37">
        <v>2.7391487568478659E-2</v>
      </c>
      <c r="J56" s="37">
        <f t="shared" si="3"/>
        <v>1.3485128788451671E-2</v>
      </c>
      <c r="K56" s="37">
        <f t="shared" si="2"/>
        <v>3.0927835051546504E-2</v>
      </c>
      <c r="L56" s="38"/>
      <c r="M56" s="38"/>
      <c r="N56" s="15"/>
      <c r="O56" s="15"/>
      <c r="P56" s="15"/>
      <c r="Q56" s="15"/>
      <c r="R56" s="15"/>
    </row>
    <row r="57" spans="1:18" s="2" customFormat="1" ht="11.25" x14ac:dyDescent="0.2">
      <c r="A57" s="17">
        <v>19206</v>
      </c>
      <c r="B57" s="15">
        <v>3.1</v>
      </c>
      <c r="C57" s="2">
        <v>3.2</v>
      </c>
      <c r="D57" s="37">
        <f t="shared" si="1"/>
        <v>0.96799999999999997</v>
      </c>
      <c r="E57" s="37"/>
      <c r="F57" s="37">
        <f t="shared" si="0"/>
        <v>1</v>
      </c>
      <c r="G57" s="55"/>
      <c r="H57" s="38">
        <v>2.5978667999999994</v>
      </c>
      <c r="I57" s="37">
        <v>2.8712059064807192E-2</v>
      </c>
      <c r="J57" s="37">
        <f t="shared" si="3"/>
        <v>2.8051773316642926E-2</v>
      </c>
      <c r="K57" s="37">
        <f t="shared" si="2"/>
        <v>3.3057851239669533E-2</v>
      </c>
      <c r="L57" s="38"/>
      <c r="M57" s="38"/>
      <c r="N57" s="15"/>
      <c r="O57" s="15"/>
      <c r="P57" s="15"/>
      <c r="Q57" s="15"/>
      <c r="R57" s="15"/>
    </row>
    <row r="58" spans="1:18" s="2" customFormat="1" ht="11.25" x14ac:dyDescent="0.2">
      <c r="A58" s="17">
        <v>19237</v>
      </c>
      <c r="B58" s="15">
        <v>3.1</v>
      </c>
      <c r="C58" s="2">
        <v>3.4</v>
      </c>
      <c r="D58" s="37">
        <f t="shared" si="1"/>
        <v>0.96599999999999997</v>
      </c>
      <c r="E58" s="37"/>
      <c r="F58" s="37">
        <f t="shared" si="0"/>
        <v>1</v>
      </c>
      <c r="G58" s="55"/>
      <c r="H58" s="38">
        <v>2.5879999999999996</v>
      </c>
      <c r="I58" s="37">
        <v>3.9872408293461494E-3</v>
      </c>
      <c r="J58" s="37">
        <f t="shared" si="3"/>
        <v>1.6349649947076671E-2</v>
      </c>
      <c r="K58" s="37">
        <f t="shared" si="2"/>
        <v>3.5196687370600444E-2</v>
      </c>
      <c r="L58" s="38"/>
      <c r="M58" s="38"/>
      <c r="N58" s="15"/>
      <c r="O58" s="15"/>
      <c r="P58" s="15"/>
      <c r="Q58" s="15"/>
      <c r="R58" s="15"/>
    </row>
    <row r="59" spans="1:18" s="2" customFormat="1" ht="11.25" x14ac:dyDescent="0.2">
      <c r="A59" s="17">
        <v>19267</v>
      </c>
      <c r="B59" s="15">
        <v>2.2999999999999998</v>
      </c>
      <c r="C59" s="2">
        <v>3.1</v>
      </c>
      <c r="D59" s="37">
        <f t="shared" si="1"/>
        <v>0.96900000000000008</v>
      </c>
      <c r="E59" s="37"/>
      <c r="F59" s="37">
        <f t="shared" si="0"/>
        <v>1</v>
      </c>
      <c r="G59" s="55"/>
      <c r="H59" s="38">
        <v>2.5759999999999996</v>
      </c>
      <c r="I59" s="37">
        <v>-1.588562351072274E-2</v>
      </c>
      <c r="J59" s="37">
        <f t="shared" si="3"/>
        <v>-5.9491913406882948E-3</v>
      </c>
      <c r="K59" s="37">
        <f t="shared" si="2"/>
        <v>3.1991744066047323E-2</v>
      </c>
      <c r="L59" s="38"/>
      <c r="M59" s="38"/>
      <c r="N59" s="15"/>
      <c r="O59" s="15"/>
      <c r="P59" s="15"/>
      <c r="Q59" s="15"/>
      <c r="R59" s="15"/>
    </row>
    <row r="60" spans="1:18" s="2" customFormat="1" ht="11.25" x14ac:dyDescent="0.2">
      <c r="A60" s="17">
        <v>19298</v>
      </c>
      <c r="B60" s="15">
        <v>1.9</v>
      </c>
      <c r="C60" s="2">
        <v>3</v>
      </c>
      <c r="D60" s="37">
        <f t="shared" si="1"/>
        <v>0.97</v>
      </c>
      <c r="E60" s="37"/>
      <c r="F60" s="37">
        <f t="shared" si="0"/>
        <v>1</v>
      </c>
      <c r="G60" s="55"/>
      <c r="H60" s="38">
        <v>2.5621331999999994</v>
      </c>
      <c r="I60" s="37">
        <v>-2.0984665052461646E-2</v>
      </c>
      <c r="J60" s="37">
        <f t="shared" si="3"/>
        <v>-1.8435144281592195E-2</v>
      </c>
      <c r="K60" s="37">
        <f t="shared" si="2"/>
        <v>3.0927835051546504E-2</v>
      </c>
      <c r="L60" s="38"/>
      <c r="M60" s="38"/>
      <c r="N60" s="15"/>
      <c r="O60" s="15"/>
      <c r="P60" s="15"/>
      <c r="Q60" s="15"/>
      <c r="R60" s="15"/>
    </row>
    <row r="61" spans="1:18" s="2" customFormat="1" ht="11.25" x14ac:dyDescent="0.2">
      <c r="A61" s="17">
        <v>19328</v>
      </c>
      <c r="B61" s="15">
        <v>1.1000000000000001</v>
      </c>
      <c r="C61" s="2">
        <v>2.8</v>
      </c>
      <c r="D61" s="37">
        <f t="shared" si="1"/>
        <v>0.97199999999999998</v>
      </c>
      <c r="E61" s="37"/>
      <c r="F61" s="37">
        <f t="shared" si="0"/>
        <v>1</v>
      </c>
      <c r="G61" s="55"/>
      <c r="H61" s="38">
        <v>2.5471999999999997</v>
      </c>
      <c r="I61" s="37">
        <v>3.1739488870568815E-2</v>
      </c>
      <c r="J61" s="37">
        <f t="shared" si="3"/>
        <v>5.3774119090535845E-3</v>
      </c>
      <c r="K61" s="37">
        <f t="shared" si="2"/>
        <v>2.8806584362139898E-2</v>
      </c>
      <c r="L61" s="38"/>
      <c r="M61" s="38"/>
      <c r="N61" s="15"/>
      <c r="O61" s="15"/>
      <c r="P61" s="15"/>
      <c r="Q61" s="15"/>
      <c r="R61" s="15"/>
    </row>
    <row r="62" spans="1:18" s="2" customFormat="1" ht="11.25" x14ac:dyDescent="0.2">
      <c r="A62" s="17">
        <v>19359</v>
      </c>
      <c r="B62" s="15">
        <v>0.8</v>
      </c>
      <c r="C62" s="2">
        <v>2.7</v>
      </c>
      <c r="D62" s="37">
        <f t="shared" si="1"/>
        <v>0.97299999999999998</v>
      </c>
      <c r="E62" s="37"/>
      <c r="F62" s="37">
        <f t="shared" si="0"/>
        <v>1</v>
      </c>
      <c r="G62" s="55"/>
      <c r="H62" s="38">
        <v>2.5312000000000001</v>
      </c>
      <c r="I62" s="37">
        <v>4.0351578106272393E-2</v>
      </c>
      <c r="J62" s="37">
        <f t="shared" si="3"/>
        <v>3.60455334884206E-2</v>
      </c>
      <c r="K62" s="37">
        <f t="shared" si="2"/>
        <v>2.7749229188078095E-2</v>
      </c>
      <c r="L62" s="38"/>
      <c r="M62" s="38"/>
      <c r="N62" s="15"/>
      <c r="O62" s="15"/>
      <c r="P62" s="15"/>
      <c r="Q62" s="15"/>
      <c r="R62" s="15"/>
    </row>
    <row r="63" spans="1:18" s="2" customFormat="1" ht="11.25" x14ac:dyDescent="0.2">
      <c r="A63" s="17">
        <v>19390</v>
      </c>
      <c r="B63" s="15">
        <v>0.4</v>
      </c>
      <c r="C63" s="2">
        <v>2.9</v>
      </c>
      <c r="D63" s="37">
        <f t="shared" si="1"/>
        <v>0.97099999999999997</v>
      </c>
      <c r="E63" s="37"/>
      <c r="F63" s="37">
        <f t="shared" si="0"/>
        <v>1</v>
      </c>
      <c r="G63" s="55"/>
      <c r="H63" s="38">
        <v>2.5139999999999993</v>
      </c>
      <c r="I63" s="37">
        <v>5.3763440860215275E-3</v>
      </c>
      <c r="J63" s="37">
        <f t="shared" si="3"/>
        <v>2.2863961096146961E-2</v>
      </c>
      <c r="K63" s="37">
        <f t="shared" si="2"/>
        <v>2.9866117404737436E-2</v>
      </c>
      <c r="L63" s="38"/>
      <c r="M63" s="38"/>
      <c r="N63" s="15"/>
      <c r="O63" s="15"/>
      <c r="P63" s="15"/>
      <c r="Q63" s="15"/>
      <c r="R63" s="15"/>
    </row>
    <row r="64" spans="1:18" s="2" customFormat="1" ht="11.25" x14ac:dyDescent="0.2">
      <c r="A64" s="17">
        <v>19418</v>
      </c>
      <c r="B64" s="15">
        <v>0.8</v>
      </c>
      <c r="C64" s="2">
        <v>2.6</v>
      </c>
      <c r="D64" s="37">
        <f t="shared" si="1"/>
        <v>0.97400000000000009</v>
      </c>
      <c r="E64" s="37"/>
      <c r="F64" s="37">
        <f t="shared" si="0"/>
        <v>1</v>
      </c>
      <c r="G64" s="55"/>
      <c r="H64" s="38">
        <v>2.4973331999999995</v>
      </c>
      <c r="I64" s="37">
        <v>-1.2223071046600469E-2</v>
      </c>
      <c r="J64" s="37">
        <f t="shared" si="3"/>
        <v>-3.4233634802894705E-3</v>
      </c>
      <c r="K64" s="37">
        <f t="shared" si="2"/>
        <v>2.6694045174537884E-2</v>
      </c>
      <c r="L64" s="38"/>
      <c r="M64" s="38"/>
      <c r="N64" s="15"/>
      <c r="O64" s="15"/>
      <c r="P64" s="15"/>
      <c r="Q64" s="15"/>
      <c r="R64" s="15"/>
    </row>
    <row r="65" spans="1:18" s="2" customFormat="1" ht="11.25" x14ac:dyDescent="0.2">
      <c r="A65" s="17">
        <v>19449</v>
      </c>
      <c r="B65" s="15">
        <v>1.1000000000000001</v>
      </c>
      <c r="C65" s="2">
        <v>2.6</v>
      </c>
      <c r="D65" s="37">
        <f t="shared" si="1"/>
        <v>0.97400000000000009</v>
      </c>
      <c r="E65" s="37"/>
      <c r="F65" s="37">
        <f t="shared" si="0"/>
        <v>1</v>
      </c>
      <c r="G65" s="55"/>
      <c r="H65" s="38">
        <v>2.4811999999999994</v>
      </c>
      <c r="I65" s="37">
        <v>5.0270688321732019E-3</v>
      </c>
      <c r="J65" s="37">
        <f t="shared" si="3"/>
        <v>-3.5980011072136333E-3</v>
      </c>
      <c r="K65" s="37">
        <f t="shared" si="2"/>
        <v>2.6694045174537884E-2</v>
      </c>
      <c r="L65" s="38"/>
      <c r="M65" s="38"/>
      <c r="N65" s="15"/>
      <c r="O65" s="15"/>
      <c r="P65" s="15"/>
      <c r="Q65" s="15"/>
      <c r="R65" s="15"/>
    </row>
    <row r="66" spans="1:18" s="2" customFormat="1" ht="11.25" x14ac:dyDescent="0.2">
      <c r="A66" s="17">
        <v>19479</v>
      </c>
      <c r="B66" s="15">
        <v>0.8</v>
      </c>
      <c r="C66" s="2">
        <v>2.7</v>
      </c>
      <c r="D66" s="37">
        <f t="shared" si="1"/>
        <v>0.97299999999999998</v>
      </c>
      <c r="E66" s="37"/>
      <c r="F66" s="37">
        <f t="shared" si="0"/>
        <v>1</v>
      </c>
      <c r="G66" s="55"/>
      <c r="H66" s="38">
        <v>2.4662667999999996</v>
      </c>
      <c r="I66" s="37">
        <v>-4.9249711427472018E-2</v>
      </c>
      <c r="J66" s="37">
        <f t="shared" si="3"/>
        <v>-2.2111321297649408E-2</v>
      </c>
      <c r="K66" s="37">
        <f t="shared" si="2"/>
        <v>2.7749229188078095E-2</v>
      </c>
      <c r="L66" s="38"/>
      <c r="M66" s="38"/>
      <c r="N66" s="15"/>
      <c r="O66" s="15"/>
      <c r="P66" s="15"/>
      <c r="Q66" s="15"/>
      <c r="R66" s="15"/>
    </row>
    <row r="67" spans="1:18" s="2" customFormat="1" ht="11.25" x14ac:dyDescent="0.2">
      <c r="A67" s="17">
        <v>19510</v>
      </c>
      <c r="B67" s="15">
        <v>1.1000000000000001</v>
      </c>
      <c r="C67" s="2">
        <v>2.5</v>
      </c>
      <c r="D67" s="37">
        <f t="shared" si="1"/>
        <v>0.97499999999999998</v>
      </c>
      <c r="E67" s="37"/>
      <c r="F67" s="37">
        <f t="shared" ref="F67:F130" si="4">(1-E67)</f>
        <v>1</v>
      </c>
      <c r="G67" s="55"/>
      <c r="H67" s="38">
        <v>2.4538667999999997</v>
      </c>
      <c r="I67" s="37">
        <v>5.2610279239174015E-3</v>
      </c>
      <c r="J67" s="37">
        <f t="shared" si="3"/>
        <v>-2.1994341751777308E-2</v>
      </c>
      <c r="K67" s="37">
        <f t="shared" si="2"/>
        <v>2.5641025641025772E-2</v>
      </c>
      <c r="L67" s="38"/>
      <c r="M67" s="38"/>
      <c r="N67" s="15"/>
      <c r="O67" s="15"/>
      <c r="P67" s="15"/>
      <c r="Q67" s="15"/>
      <c r="R67" s="15"/>
    </row>
    <row r="68" spans="1:18" s="2" customFormat="1" ht="11.25" x14ac:dyDescent="0.2">
      <c r="A68" s="17">
        <v>19540</v>
      </c>
      <c r="B68" s="15">
        <v>1.1000000000000001</v>
      </c>
      <c r="C68" s="2">
        <v>2.5</v>
      </c>
      <c r="D68" s="37">
        <f t="shared" ref="D68:D131" si="5">(100-C68)/100</f>
        <v>0.97499999999999998</v>
      </c>
      <c r="E68" s="37"/>
      <c r="F68" s="37">
        <f t="shared" si="4"/>
        <v>1</v>
      </c>
      <c r="G68" s="55"/>
      <c r="H68" s="38">
        <v>2.444</v>
      </c>
      <c r="I68" s="37">
        <v>-3.5829307568438024E-2</v>
      </c>
      <c r="J68" s="37">
        <f t="shared" si="3"/>
        <v>-1.5284139822260311E-2</v>
      </c>
      <c r="K68" s="37">
        <f t="shared" ref="K68:K131" si="6">(F68/D68)-1</f>
        <v>2.5641025641025772E-2</v>
      </c>
      <c r="L68" s="38"/>
      <c r="M68" s="38"/>
      <c r="N68" s="15"/>
      <c r="O68" s="15"/>
      <c r="P68" s="15"/>
      <c r="Q68" s="15"/>
      <c r="R68" s="15"/>
    </row>
    <row r="69" spans="1:18" s="2" customFormat="1" ht="11.25" x14ac:dyDescent="0.2">
      <c r="A69" s="17">
        <v>19571</v>
      </c>
      <c r="B69" s="15">
        <v>0.4</v>
      </c>
      <c r="C69" s="2">
        <v>2.6</v>
      </c>
      <c r="D69" s="37">
        <f t="shared" si="5"/>
        <v>0.97400000000000009</v>
      </c>
      <c r="E69" s="37"/>
      <c r="F69" s="37">
        <f t="shared" si="4"/>
        <v>1</v>
      </c>
      <c r="G69" s="55"/>
      <c r="H69" s="38">
        <v>2.4361332</v>
      </c>
      <c r="I69" s="37">
        <v>1.4196242171189973E-2</v>
      </c>
      <c r="J69" s="37">
        <f t="shared" si="3"/>
        <v>-1.0816532698624025E-2</v>
      </c>
      <c r="K69" s="37">
        <f t="shared" si="6"/>
        <v>2.6694045174537884E-2</v>
      </c>
      <c r="L69" s="38"/>
      <c r="M69" s="38"/>
      <c r="N69" s="15"/>
      <c r="O69" s="15"/>
      <c r="P69" s="15"/>
      <c r="Q69" s="15"/>
      <c r="R69" s="15"/>
    </row>
    <row r="70" spans="1:18" s="2" customFormat="1" ht="11.25" x14ac:dyDescent="0.2">
      <c r="A70" s="17">
        <v>19602</v>
      </c>
      <c r="B70" s="15">
        <v>0.7</v>
      </c>
      <c r="C70" s="2">
        <v>2.7</v>
      </c>
      <c r="D70" s="37">
        <f t="shared" si="5"/>
        <v>0.97299999999999998</v>
      </c>
      <c r="E70" s="37"/>
      <c r="F70" s="37">
        <f t="shared" si="4"/>
        <v>1</v>
      </c>
      <c r="G70" s="55"/>
      <c r="H70" s="38">
        <v>2.4316</v>
      </c>
      <c r="I70" s="37">
        <v>4.1169205434335703E-3</v>
      </c>
      <c r="J70" s="37">
        <f t="shared" si="3"/>
        <v>9.1565813573117709E-3</v>
      </c>
      <c r="K70" s="37">
        <f t="shared" si="6"/>
        <v>2.7749229188078095E-2</v>
      </c>
      <c r="L70" s="38"/>
      <c r="M70" s="38"/>
      <c r="N70" s="15"/>
      <c r="O70" s="15"/>
      <c r="P70" s="15"/>
      <c r="Q70" s="15"/>
      <c r="R70" s="15"/>
    </row>
    <row r="71" spans="1:18" s="2" customFormat="1" ht="11.25" x14ac:dyDescent="0.2">
      <c r="A71" s="17">
        <v>19632</v>
      </c>
      <c r="B71" s="15">
        <v>0.7</v>
      </c>
      <c r="C71" s="2">
        <v>2.9</v>
      </c>
      <c r="D71" s="37">
        <f t="shared" si="5"/>
        <v>0.97099999999999997</v>
      </c>
      <c r="E71" s="37"/>
      <c r="F71" s="37">
        <f t="shared" si="4"/>
        <v>1</v>
      </c>
      <c r="G71" s="55"/>
      <c r="H71" s="38">
        <v>2.4304000000000001</v>
      </c>
      <c r="I71" s="37">
        <v>-4.5920459204592083E-2</v>
      </c>
      <c r="J71" s="37">
        <f t="shared" si="3"/>
        <v>-2.0901769330579256E-2</v>
      </c>
      <c r="K71" s="37">
        <f t="shared" si="6"/>
        <v>2.9866117404737436E-2</v>
      </c>
      <c r="L71" s="38"/>
      <c r="M71" s="38"/>
      <c r="N71" s="15"/>
      <c r="O71" s="15"/>
      <c r="P71" s="15"/>
      <c r="Q71" s="15"/>
      <c r="R71" s="15"/>
    </row>
    <row r="72" spans="1:18" s="2" customFormat="1" ht="11.25" x14ac:dyDescent="0.2">
      <c r="A72" s="17">
        <v>19663</v>
      </c>
      <c r="B72" s="15">
        <v>1.1000000000000001</v>
      </c>
      <c r="C72" s="2">
        <v>3.1</v>
      </c>
      <c r="D72" s="37">
        <f t="shared" si="5"/>
        <v>0.96900000000000008</v>
      </c>
      <c r="E72" s="37"/>
      <c r="F72" s="37">
        <f t="shared" si="4"/>
        <v>1</v>
      </c>
      <c r="G72" s="55"/>
      <c r="H72" s="38">
        <v>2.4314667999999999</v>
      </c>
      <c r="I72" s="37">
        <v>3.0081650193382006E-2</v>
      </c>
      <c r="J72" s="37">
        <f t="shared" si="3"/>
        <v>-7.9194045056050384E-3</v>
      </c>
      <c r="K72" s="37">
        <f t="shared" si="6"/>
        <v>3.1991744066047323E-2</v>
      </c>
      <c r="L72" s="38"/>
      <c r="M72" s="38"/>
      <c r="N72" s="15"/>
      <c r="O72" s="15"/>
      <c r="P72" s="15"/>
      <c r="Q72" s="15"/>
      <c r="R72" s="15"/>
    </row>
    <row r="73" spans="1:18" s="2" customFormat="1" ht="11.25" x14ac:dyDescent="0.2">
      <c r="A73" s="17">
        <v>19693</v>
      </c>
      <c r="B73" s="15">
        <v>0.7</v>
      </c>
      <c r="C73" s="2">
        <v>3.5</v>
      </c>
      <c r="D73" s="37">
        <f t="shared" si="5"/>
        <v>0.96499999999999997</v>
      </c>
      <c r="E73" s="37"/>
      <c r="F73" s="37">
        <f t="shared" si="4"/>
        <v>1</v>
      </c>
      <c r="G73" s="55"/>
      <c r="H73" s="38">
        <v>2.4329331999999999</v>
      </c>
      <c r="I73" s="37">
        <v>2.2110972048393875E-2</v>
      </c>
      <c r="J73" s="37">
        <f t="shared" si="3"/>
        <v>2.6096311120887943E-2</v>
      </c>
      <c r="K73" s="37">
        <f t="shared" si="6"/>
        <v>3.62694300518136E-2</v>
      </c>
      <c r="L73" s="38"/>
      <c r="M73" s="38"/>
      <c r="N73" s="15"/>
      <c r="O73" s="15"/>
      <c r="P73" s="15"/>
      <c r="Q73" s="15"/>
      <c r="R73" s="15"/>
    </row>
    <row r="74" spans="1:18" s="2" customFormat="1" ht="11.25" x14ac:dyDescent="0.2">
      <c r="A74" s="17">
        <v>19724</v>
      </c>
      <c r="B74" s="15">
        <v>0.7</v>
      </c>
      <c r="C74" s="2">
        <v>4.5</v>
      </c>
      <c r="D74" s="37">
        <f t="shared" si="5"/>
        <v>0.95499999999999996</v>
      </c>
      <c r="E74" s="37"/>
      <c r="F74" s="37">
        <f t="shared" si="4"/>
        <v>1</v>
      </c>
      <c r="G74" s="55"/>
      <c r="H74" s="38">
        <v>2.4348000000000001</v>
      </c>
      <c r="I74" s="37">
        <v>1.3469387755101972E-2</v>
      </c>
      <c r="J74" s="37">
        <f t="shared" si="3"/>
        <v>1.7790179901747923E-2</v>
      </c>
      <c r="K74" s="37">
        <f t="shared" si="6"/>
        <v>4.7120418848167533E-2</v>
      </c>
      <c r="L74" s="38"/>
      <c r="M74" s="38"/>
      <c r="N74" s="15"/>
      <c r="O74" s="15"/>
      <c r="P74" s="15"/>
      <c r="Q74" s="15"/>
      <c r="R74" s="15"/>
    </row>
    <row r="75" spans="1:18" s="2" customFormat="1" ht="11.25" x14ac:dyDescent="0.2">
      <c r="A75" s="17">
        <v>19755</v>
      </c>
      <c r="B75" s="15">
        <v>1.1000000000000001</v>
      </c>
      <c r="C75" s="2">
        <v>4.9000000000000004</v>
      </c>
      <c r="D75" s="37">
        <f t="shared" si="5"/>
        <v>0.95099999999999996</v>
      </c>
      <c r="E75" s="37"/>
      <c r="F75" s="37">
        <f t="shared" si="4"/>
        <v>1</v>
      </c>
      <c r="G75" s="55"/>
      <c r="H75" s="38">
        <v>2.4381332000000002</v>
      </c>
      <c r="I75" s="37">
        <v>2.5372533225936474E-2</v>
      </c>
      <c r="J75" s="37">
        <f t="shared" si="3"/>
        <v>1.9420960490519223E-2</v>
      </c>
      <c r="K75" s="37">
        <f t="shared" si="6"/>
        <v>5.1524710830704645E-2</v>
      </c>
      <c r="L75" s="38"/>
      <c r="M75" s="38"/>
      <c r="N75" s="15"/>
      <c r="O75" s="15"/>
      <c r="P75" s="15"/>
      <c r="Q75" s="15"/>
      <c r="R75" s="15"/>
    </row>
    <row r="76" spans="1:18" s="2" customFormat="1" ht="11.25" x14ac:dyDescent="0.2">
      <c r="A76" s="17">
        <v>19783</v>
      </c>
      <c r="B76" s="15">
        <v>1.5</v>
      </c>
      <c r="C76" s="2">
        <v>5.2</v>
      </c>
      <c r="D76" s="37">
        <f t="shared" si="5"/>
        <v>0.94799999999999995</v>
      </c>
      <c r="E76" s="37"/>
      <c r="F76" s="37">
        <f t="shared" si="4"/>
        <v>1</v>
      </c>
      <c r="G76" s="55"/>
      <c r="H76" s="38">
        <v>2.4425332000000002</v>
      </c>
      <c r="I76" s="37">
        <v>2.1995286724273318E-2</v>
      </c>
      <c r="J76" s="37">
        <f t="shared" si="3"/>
        <v>2.3683909975104896E-2</v>
      </c>
      <c r="K76" s="37">
        <f t="shared" si="6"/>
        <v>5.4852320675105481E-2</v>
      </c>
      <c r="L76" s="38"/>
      <c r="M76" s="38"/>
      <c r="N76" s="15"/>
      <c r="O76" s="15"/>
      <c r="P76" s="15"/>
      <c r="Q76" s="15"/>
      <c r="R76" s="15"/>
    </row>
    <row r="77" spans="1:18" s="2" customFormat="1" ht="11.25" x14ac:dyDescent="0.2">
      <c r="A77" s="17">
        <v>19814</v>
      </c>
      <c r="B77" s="15">
        <v>1.1000000000000001</v>
      </c>
      <c r="C77" s="2">
        <v>5.7</v>
      </c>
      <c r="D77" s="37">
        <f t="shared" si="5"/>
        <v>0.94299999999999995</v>
      </c>
      <c r="E77" s="37"/>
      <c r="F77" s="37">
        <f t="shared" si="4"/>
        <v>1</v>
      </c>
      <c r="G77" s="55"/>
      <c r="H77" s="38">
        <v>2.448</v>
      </c>
      <c r="I77" s="37">
        <v>2.1137586471944685E-2</v>
      </c>
      <c r="J77" s="37">
        <f t="shared" si="3"/>
        <v>2.1566436598109001E-2</v>
      </c>
      <c r="K77" s="37">
        <f t="shared" si="6"/>
        <v>6.0445387062566303E-2</v>
      </c>
      <c r="L77" s="38"/>
      <c r="M77" s="38"/>
      <c r="N77" s="15"/>
      <c r="O77" s="15"/>
      <c r="P77" s="15"/>
      <c r="Q77" s="15"/>
      <c r="R77" s="15"/>
    </row>
    <row r="78" spans="1:18" s="2" customFormat="1" ht="11.25" x14ac:dyDescent="0.2">
      <c r="A78" s="17">
        <v>19844</v>
      </c>
      <c r="B78" s="15">
        <v>0.8</v>
      </c>
      <c r="C78" s="2">
        <v>5.9</v>
      </c>
      <c r="D78" s="37">
        <f t="shared" si="5"/>
        <v>0.94099999999999995</v>
      </c>
      <c r="E78" s="37"/>
      <c r="F78" s="37">
        <f t="shared" si="4"/>
        <v>1</v>
      </c>
      <c r="G78" s="55"/>
      <c r="H78" s="38">
        <v>2.4549332000000001</v>
      </c>
      <c r="I78" s="37">
        <v>3.989461799021448E-2</v>
      </c>
      <c r="J78" s="37">
        <f t="shared" si="3"/>
        <v>3.0516102231079582E-2</v>
      </c>
      <c r="K78" s="37">
        <f t="shared" si="6"/>
        <v>6.2699256110520851E-2</v>
      </c>
      <c r="L78" s="38"/>
      <c r="M78" s="38"/>
      <c r="N78" s="15"/>
      <c r="O78" s="15"/>
      <c r="P78" s="15"/>
      <c r="Q78" s="15"/>
      <c r="R78" s="15"/>
    </row>
    <row r="79" spans="1:18" s="2" customFormat="1" ht="11.25" x14ac:dyDescent="0.2">
      <c r="A79" s="17">
        <v>19875</v>
      </c>
      <c r="B79" s="15">
        <v>0.7</v>
      </c>
      <c r="C79" s="2">
        <v>5.9</v>
      </c>
      <c r="D79" s="37">
        <f t="shared" si="5"/>
        <v>0.94099999999999995</v>
      </c>
      <c r="E79" s="37"/>
      <c r="F79" s="37">
        <f t="shared" si="4"/>
        <v>1</v>
      </c>
      <c r="G79" s="55"/>
      <c r="H79" s="38">
        <v>2.4636000000000009</v>
      </c>
      <c r="I79" s="37">
        <v>3.9811798769453545E-2</v>
      </c>
      <c r="J79" s="37">
        <f t="shared" si="3"/>
        <v>3.9853208379834013E-2</v>
      </c>
      <c r="K79" s="37">
        <f t="shared" si="6"/>
        <v>6.2699256110520851E-2</v>
      </c>
      <c r="L79" s="38"/>
      <c r="M79" s="38"/>
      <c r="N79" s="15"/>
      <c r="O79" s="15"/>
      <c r="P79" s="15"/>
      <c r="Q79" s="15"/>
      <c r="R79" s="15"/>
    </row>
    <row r="80" spans="1:18" s="2" customFormat="1" ht="11.25" x14ac:dyDescent="0.2">
      <c r="A80" s="17">
        <v>19905</v>
      </c>
      <c r="B80" s="15">
        <v>0.4</v>
      </c>
      <c r="C80" s="2">
        <v>5.6</v>
      </c>
      <c r="D80" s="37">
        <f t="shared" si="5"/>
        <v>0.94400000000000006</v>
      </c>
      <c r="E80" s="37"/>
      <c r="F80" s="37">
        <f t="shared" si="4"/>
        <v>1</v>
      </c>
      <c r="G80" s="55"/>
      <c r="H80" s="38">
        <v>2.4740000000000002</v>
      </c>
      <c r="I80" s="37">
        <v>8.0055690915419569E-3</v>
      </c>
      <c r="J80" s="37">
        <f t="shared" si="3"/>
        <v>2.3908683930497752E-2</v>
      </c>
      <c r="K80" s="37">
        <f t="shared" si="6"/>
        <v>5.9322033898304927E-2</v>
      </c>
      <c r="L80" s="38"/>
      <c r="M80" s="38"/>
      <c r="N80" s="15"/>
      <c r="O80" s="15"/>
      <c r="P80" s="15"/>
      <c r="Q80" s="15"/>
      <c r="R80" s="15"/>
    </row>
    <row r="81" spans="1:18" s="2" customFormat="1" ht="11.25" x14ac:dyDescent="0.2">
      <c r="A81" s="17">
        <v>19936</v>
      </c>
      <c r="B81" s="15">
        <v>0.4</v>
      </c>
      <c r="C81" s="2">
        <v>5.8</v>
      </c>
      <c r="D81" s="37">
        <f t="shared" si="5"/>
        <v>0.94200000000000006</v>
      </c>
      <c r="E81" s="37"/>
      <c r="F81" s="37">
        <f t="shared" si="4"/>
        <v>1</v>
      </c>
      <c r="G81" s="55"/>
      <c r="H81" s="38">
        <v>2.4853332000000004</v>
      </c>
      <c r="I81" s="37">
        <v>4.0400552486187784E-2</v>
      </c>
      <c r="J81" s="37">
        <f t="shared" si="3"/>
        <v>2.4203060788864871E-2</v>
      </c>
      <c r="K81" s="37">
        <f t="shared" si="6"/>
        <v>6.1571125265392768E-2</v>
      </c>
      <c r="L81" s="38"/>
      <c r="M81" s="38"/>
      <c r="N81" s="15"/>
      <c r="O81" s="15"/>
      <c r="P81" s="15"/>
      <c r="Q81" s="15"/>
      <c r="R81" s="15"/>
    </row>
    <row r="82" spans="1:18" s="2" customFormat="1" ht="11.25" x14ac:dyDescent="0.2">
      <c r="A82" s="17">
        <v>19967</v>
      </c>
      <c r="B82" s="15">
        <v>0</v>
      </c>
      <c r="C82" s="2">
        <v>6</v>
      </c>
      <c r="D82" s="37">
        <f t="shared" si="5"/>
        <v>0.94</v>
      </c>
      <c r="E82" s="37"/>
      <c r="F82" s="37">
        <f t="shared" si="4"/>
        <v>1</v>
      </c>
      <c r="G82" s="55"/>
      <c r="H82" s="38">
        <v>2.4965332000000005</v>
      </c>
      <c r="I82" s="37">
        <v>1.9913707268503202E-2</v>
      </c>
      <c r="J82" s="37">
        <f t="shared" si="3"/>
        <v>3.0157129877345493E-2</v>
      </c>
      <c r="K82" s="37">
        <f t="shared" si="6"/>
        <v>6.3829787234042534E-2</v>
      </c>
      <c r="L82" s="38"/>
      <c r="M82" s="38"/>
      <c r="N82" s="15"/>
      <c r="O82" s="15"/>
      <c r="P82" s="15"/>
      <c r="Q82" s="15"/>
      <c r="R82" s="15"/>
    </row>
    <row r="83" spans="1:18" s="2" customFormat="1" ht="11.25" x14ac:dyDescent="0.2">
      <c r="A83" s="17">
        <v>19997</v>
      </c>
      <c r="B83" s="15">
        <v>-0.4</v>
      </c>
      <c r="C83" s="2">
        <v>6.1</v>
      </c>
      <c r="D83" s="37">
        <f t="shared" si="5"/>
        <v>0.93900000000000006</v>
      </c>
      <c r="E83" s="37"/>
      <c r="F83" s="37">
        <f t="shared" si="4"/>
        <v>1</v>
      </c>
      <c r="G83" s="55"/>
      <c r="H83" s="38">
        <v>2.5076000000000001</v>
      </c>
      <c r="I83" s="37">
        <v>2.3429873088187402E-2</v>
      </c>
      <c r="J83" s="37">
        <f t="shared" si="3"/>
        <v>2.16717901783453E-2</v>
      </c>
      <c r="K83" s="37">
        <f t="shared" si="6"/>
        <v>6.4962726304579332E-2</v>
      </c>
      <c r="L83" s="38"/>
      <c r="M83" s="38"/>
      <c r="N83" s="15"/>
      <c r="O83" s="15"/>
      <c r="P83" s="15"/>
      <c r="Q83" s="15"/>
      <c r="R83" s="15"/>
    </row>
    <row r="84" spans="1:18" s="2" customFormat="1" ht="11.25" x14ac:dyDescent="0.2">
      <c r="A84" s="17">
        <v>20028</v>
      </c>
      <c r="B84" s="15">
        <v>-0.7</v>
      </c>
      <c r="C84" s="2">
        <v>5.7</v>
      </c>
      <c r="D84" s="37">
        <f t="shared" si="5"/>
        <v>0.94299999999999995</v>
      </c>
      <c r="E84" s="37"/>
      <c r="F84" s="37">
        <f t="shared" si="4"/>
        <v>1</v>
      </c>
      <c r="G84" s="55"/>
      <c r="H84" s="38">
        <v>2.5202668000000004</v>
      </c>
      <c r="I84" s="37">
        <v>2.3211446740858521E-2</v>
      </c>
      <c r="J84" s="37">
        <f t="shared" si="3"/>
        <v>2.3320659914522961E-2</v>
      </c>
      <c r="K84" s="37">
        <f t="shared" si="6"/>
        <v>6.0445387062566303E-2</v>
      </c>
      <c r="L84" s="38"/>
      <c r="M84" s="38"/>
      <c r="N84" s="15"/>
      <c r="O84" s="15"/>
      <c r="P84" s="15"/>
      <c r="Q84" s="15"/>
      <c r="R84" s="15"/>
    </row>
    <row r="85" spans="1:18" s="2" customFormat="1" ht="11.25" x14ac:dyDescent="0.2">
      <c r="A85" s="17">
        <v>20058</v>
      </c>
      <c r="B85" s="15">
        <v>-0.4</v>
      </c>
      <c r="C85" s="2">
        <v>5.3</v>
      </c>
      <c r="D85" s="37">
        <f t="shared" si="5"/>
        <v>0.94700000000000006</v>
      </c>
      <c r="E85" s="37"/>
      <c r="F85" s="37">
        <f t="shared" si="4"/>
        <v>1</v>
      </c>
      <c r="G85" s="55"/>
      <c r="H85" s="38">
        <v>2.5342668000000002</v>
      </c>
      <c r="I85" s="37">
        <v>3.9154754505904228E-2</v>
      </c>
      <c r="J85" s="37">
        <f t="shared" si="3"/>
        <v>3.1183100623381373E-2</v>
      </c>
      <c r="K85" s="37">
        <f t="shared" si="6"/>
        <v>5.5966209081309337E-2</v>
      </c>
      <c r="L85" s="38"/>
      <c r="M85" s="38"/>
      <c r="N85" s="15"/>
      <c r="O85" s="15"/>
      <c r="P85" s="15"/>
      <c r="Q85" s="15"/>
      <c r="R85" s="15"/>
    </row>
    <row r="86" spans="1:18" s="2" customFormat="1" ht="11.25" x14ac:dyDescent="0.2">
      <c r="A86" s="17">
        <v>20089</v>
      </c>
      <c r="B86" s="15">
        <v>-0.7</v>
      </c>
      <c r="C86" s="2">
        <v>5</v>
      </c>
      <c r="D86" s="37">
        <f t="shared" si="5"/>
        <v>0.95</v>
      </c>
      <c r="E86" s="37"/>
      <c r="F86" s="37">
        <f t="shared" si="4"/>
        <v>1</v>
      </c>
      <c r="G86" s="55"/>
      <c r="H86" s="38">
        <v>2.5495999999999999</v>
      </c>
      <c r="I86" s="37">
        <v>4.5753588516746449E-2</v>
      </c>
      <c r="J86" s="37">
        <f t="shared" si="3"/>
        <v>4.2454171511325342E-2</v>
      </c>
      <c r="K86" s="37">
        <f t="shared" si="6"/>
        <v>5.2631578947368363E-2</v>
      </c>
      <c r="L86" s="38"/>
      <c r="M86" s="38"/>
      <c r="N86" s="15"/>
      <c r="O86" s="15"/>
      <c r="P86" s="15"/>
      <c r="Q86" s="15"/>
      <c r="R86" s="15"/>
    </row>
    <row r="87" spans="1:18" s="2" customFormat="1" ht="11.25" x14ac:dyDescent="0.2">
      <c r="A87" s="17">
        <v>20120</v>
      </c>
      <c r="B87" s="15">
        <v>-0.7</v>
      </c>
      <c r="C87" s="2">
        <v>4.9000000000000004</v>
      </c>
      <c r="D87" s="37">
        <f t="shared" si="5"/>
        <v>0.95099999999999996</v>
      </c>
      <c r="E87" s="37"/>
      <c r="F87" s="37">
        <f t="shared" si="4"/>
        <v>1</v>
      </c>
      <c r="G87" s="55"/>
      <c r="H87" s="38">
        <v>2.5669332000000002</v>
      </c>
      <c r="I87" s="37">
        <v>1.8015441807263444E-2</v>
      </c>
      <c r="J87" s="37">
        <f t="shared" si="3"/>
        <v>3.1884515162004946E-2</v>
      </c>
      <c r="K87" s="37">
        <f t="shared" si="6"/>
        <v>5.1524710830704645E-2</v>
      </c>
      <c r="L87" s="38"/>
      <c r="M87" s="38"/>
      <c r="N87" s="15"/>
      <c r="O87" s="15"/>
      <c r="P87" s="15"/>
      <c r="Q87" s="15"/>
      <c r="R87" s="15"/>
    </row>
    <row r="88" spans="1:18" s="2" customFormat="1" ht="11.25" x14ac:dyDescent="0.2">
      <c r="A88" s="17">
        <v>20148</v>
      </c>
      <c r="B88" s="15">
        <v>-0.7</v>
      </c>
      <c r="C88" s="2">
        <v>4.7</v>
      </c>
      <c r="D88" s="37">
        <f t="shared" si="5"/>
        <v>0.95299999999999996</v>
      </c>
      <c r="E88" s="37"/>
      <c r="F88" s="37">
        <f t="shared" si="4"/>
        <v>1</v>
      </c>
      <c r="G88" s="55"/>
      <c r="H88" s="38">
        <v>2.5863999999999998</v>
      </c>
      <c r="I88" s="37">
        <v>3.3426966292134763E-2</v>
      </c>
      <c r="J88" s="37">
        <f t="shared" si="3"/>
        <v>2.5721204049699103E-2</v>
      </c>
      <c r="K88" s="37">
        <f t="shared" si="6"/>
        <v>4.9317943336831149E-2</v>
      </c>
      <c r="L88" s="38"/>
      <c r="M88" s="38"/>
      <c r="N88" s="15"/>
      <c r="O88" s="15"/>
      <c r="P88" s="15"/>
      <c r="Q88" s="15"/>
      <c r="R88" s="15"/>
    </row>
    <row r="89" spans="1:18" s="2" customFormat="1" ht="11.25" x14ac:dyDescent="0.2">
      <c r="A89" s="17">
        <v>20179</v>
      </c>
      <c r="B89" s="15">
        <v>-0.7</v>
      </c>
      <c r="C89" s="2">
        <v>4.5999999999999996</v>
      </c>
      <c r="D89" s="37">
        <f t="shared" si="5"/>
        <v>0.95400000000000007</v>
      </c>
      <c r="E89" s="37"/>
      <c r="F89" s="37">
        <f t="shared" si="4"/>
        <v>1</v>
      </c>
      <c r="G89" s="55"/>
      <c r="H89" s="38">
        <v>2.6080000000000001</v>
      </c>
      <c r="I89" s="37">
        <v>-7.882576787170404E-3</v>
      </c>
      <c r="J89" s="37">
        <f t="shared" si="3"/>
        <v>1.277219475248218E-2</v>
      </c>
      <c r="K89" s="37">
        <f t="shared" si="6"/>
        <v>4.8218029350104663E-2</v>
      </c>
      <c r="L89" s="38"/>
      <c r="M89" s="38"/>
      <c r="N89" s="15"/>
      <c r="O89" s="15"/>
      <c r="P89" s="15"/>
      <c r="Q89" s="15"/>
      <c r="R89" s="15"/>
    </row>
    <row r="90" spans="1:18" s="2" customFormat="1" ht="11.25" x14ac:dyDescent="0.2">
      <c r="A90" s="17">
        <v>20209</v>
      </c>
      <c r="B90" s="15">
        <v>-0.4</v>
      </c>
      <c r="C90" s="2">
        <v>4.7</v>
      </c>
      <c r="D90" s="37">
        <f t="shared" si="5"/>
        <v>0.95299999999999996</v>
      </c>
      <c r="E90" s="37"/>
      <c r="F90" s="37">
        <f t="shared" si="4"/>
        <v>1</v>
      </c>
      <c r="G90" s="55"/>
      <c r="H90" s="38">
        <v>2.6326668</v>
      </c>
      <c r="I90" s="37">
        <v>3.4520547945205426E-2</v>
      </c>
      <c r="J90" s="37">
        <f t="shared" si="3"/>
        <v>1.3318985579017511E-2</v>
      </c>
      <c r="K90" s="37">
        <f t="shared" si="6"/>
        <v>4.9317943336831149E-2</v>
      </c>
      <c r="L90" s="38"/>
      <c r="M90" s="38"/>
      <c r="N90" s="15"/>
      <c r="O90" s="15"/>
      <c r="P90" s="15"/>
      <c r="Q90" s="15"/>
      <c r="R90" s="15"/>
    </row>
    <row r="91" spans="1:18" s="2" customFormat="1" ht="11.25" x14ac:dyDescent="0.2">
      <c r="A91" s="17">
        <v>20240</v>
      </c>
      <c r="B91" s="15">
        <v>-0.7</v>
      </c>
      <c r="C91" s="2">
        <v>4.3</v>
      </c>
      <c r="D91" s="37">
        <f t="shared" si="5"/>
        <v>0.95700000000000007</v>
      </c>
      <c r="E91" s="37"/>
      <c r="F91" s="37">
        <f t="shared" si="4"/>
        <v>1</v>
      </c>
      <c r="G91" s="55"/>
      <c r="H91" s="38">
        <v>2.6597331999999998</v>
      </c>
      <c r="I91" s="37">
        <v>-4.2372881355931301E-3</v>
      </c>
      <c r="J91" s="37">
        <f t="shared" si="3"/>
        <v>1.5141629904806149E-2</v>
      </c>
      <c r="K91" s="37">
        <f t="shared" si="6"/>
        <v>4.4932079414838011E-2</v>
      </c>
      <c r="L91" s="38"/>
      <c r="M91" s="38"/>
      <c r="N91" s="15"/>
      <c r="O91" s="15"/>
      <c r="P91" s="15"/>
      <c r="Q91" s="15"/>
      <c r="R91" s="15"/>
    </row>
    <row r="92" spans="1:18" s="2" customFormat="1" ht="11.25" x14ac:dyDescent="0.2">
      <c r="A92" s="17">
        <v>20270</v>
      </c>
      <c r="B92" s="15">
        <v>-0.7</v>
      </c>
      <c r="C92" s="2">
        <v>4.2</v>
      </c>
      <c r="D92" s="37">
        <f t="shared" si="5"/>
        <v>0.95799999999999996</v>
      </c>
      <c r="E92" s="37"/>
      <c r="F92" s="37">
        <f t="shared" si="4"/>
        <v>1</v>
      </c>
      <c r="G92" s="55"/>
      <c r="H92" s="38">
        <v>2.6892</v>
      </c>
      <c r="I92" s="37">
        <v>5.7978723404255313E-2</v>
      </c>
      <c r="J92" s="37">
        <f t="shared" si="3"/>
        <v>2.687071763433109E-2</v>
      </c>
      <c r="K92" s="37">
        <f t="shared" si="6"/>
        <v>4.3841336116910323E-2</v>
      </c>
      <c r="L92" s="38"/>
      <c r="M92" s="38"/>
      <c r="N92" s="15"/>
      <c r="O92" s="15"/>
      <c r="P92" s="15"/>
      <c r="Q92" s="15"/>
      <c r="R92" s="15"/>
    </row>
    <row r="93" spans="1:18" s="2" customFormat="1" ht="11.25" x14ac:dyDescent="0.2">
      <c r="A93" s="17">
        <v>20301</v>
      </c>
      <c r="B93" s="15">
        <v>-0.4</v>
      </c>
      <c r="C93" s="2">
        <v>4</v>
      </c>
      <c r="D93" s="37">
        <f t="shared" si="5"/>
        <v>0.96</v>
      </c>
      <c r="E93" s="37"/>
      <c r="F93" s="37">
        <f t="shared" si="4"/>
        <v>1</v>
      </c>
      <c r="G93" s="55"/>
      <c r="H93" s="38">
        <v>2.7205331999999998</v>
      </c>
      <c r="I93" s="37">
        <v>7.3152337858220118E-2</v>
      </c>
      <c r="J93" s="37">
        <f t="shared" si="3"/>
        <v>6.5565530631237712E-2</v>
      </c>
      <c r="K93" s="37">
        <f t="shared" si="6"/>
        <v>4.1666666666666741E-2</v>
      </c>
      <c r="L93" s="38"/>
      <c r="M93" s="38"/>
      <c r="N93" s="15"/>
      <c r="O93" s="15"/>
      <c r="P93" s="15"/>
      <c r="Q93" s="15"/>
      <c r="R93" s="15"/>
    </row>
    <row r="94" spans="1:18" s="2" customFormat="1" ht="11.25" x14ac:dyDescent="0.2">
      <c r="A94" s="17">
        <v>20332</v>
      </c>
      <c r="B94" s="15">
        <v>-0.4</v>
      </c>
      <c r="C94" s="2">
        <v>4.2</v>
      </c>
      <c r="D94" s="37">
        <f t="shared" si="5"/>
        <v>0.95799999999999996</v>
      </c>
      <c r="E94" s="37"/>
      <c r="F94" s="37">
        <f t="shared" si="4"/>
        <v>1</v>
      </c>
      <c r="G94" s="55"/>
      <c r="H94" s="38">
        <v>2.7542668000000003</v>
      </c>
      <c r="I94" s="37">
        <v>-6.0904193019442028E-3</v>
      </c>
      <c r="J94" s="37">
        <f t="shared" si="3"/>
        <v>3.3530959278137956E-2</v>
      </c>
      <c r="K94" s="37">
        <f t="shared" si="6"/>
        <v>4.3841336116910323E-2</v>
      </c>
      <c r="L94" s="38"/>
      <c r="M94" s="38"/>
      <c r="N94" s="15"/>
      <c r="O94" s="15"/>
      <c r="P94" s="15"/>
      <c r="Q94" s="15"/>
      <c r="R94" s="15"/>
    </row>
    <row r="95" spans="1:18" s="2" customFormat="1" ht="11.25" x14ac:dyDescent="0.2">
      <c r="A95" s="17">
        <v>20362</v>
      </c>
      <c r="B95" s="15">
        <v>0.4</v>
      </c>
      <c r="C95" s="2">
        <v>4.0999999999999996</v>
      </c>
      <c r="D95" s="37">
        <f t="shared" si="5"/>
        <v>0.95900000000000007</v>
      </c>
      <c r="E95" s="37"/>
      <c r="F95" s="37">
        <f t="shared" si="4"/>
        <v>1</v>
      </c>
      <c r="G95" s="55"/>
      <c r="H95" s="38">
        <v>2.7903999999999995</v>
      </c>
      <c r="I95" s="37">
        <v>4.5015319349516941E-2</v>
      </c>
      <c r="J95" s="37">
        <f t="shared" si="3"/>
        <v>1.9462450023786368E-2</v>
      </c>
      <c r="K95" s="37">
        <f t="shared" si="6"/>
        <v>4.2752867570385655E-2</v>
      </c>
      <c r="L95" s="38"/>
      <c r="M95" s="38"/>
      <c r="N95" s="15"/>
      <c r="O95" s="15"/>
      <c r="P95" s="15"/>
      <c r="Q95" s="15"/>
      <c r="R95" s="15"/>
    </row>
    <row r="96" spans="1:18" s="2" customFormat="1" ht="11.25" x14ac:dyDescent="0.2">
      <c r="A96" s="17">
        <v>20393</v>
      </c>
      <c r="B96" s="15">
        <v>0.4</v>
      </c>
      <c r="C96" s="2">
        <v>4.3</v>
      </c>
      <c r="D96" s="37">
        <f t="shared" si="5"/>
        <v>0.95700000000000007</v>
      </c>
      <c r="E96" s="37"/>
      <c r="F96" s="37">
        <f t="shared" si="4"/>
        <v>1</v>
      </c>
      <c r="G96" s="55"/>
      <c r="H96" s="38">
        <v>2.8284000000000002</v>
      </c>
      <c r="I96" s="37">
        <v>-5.0293188994136304E-2</v>
      </c>
      <c r="J96" s="37">
        <f t="shared" si="3"/>
        <v>-2.6389348223096812E-3</v>
      </c>
      <c r="K96" s="37">
        <f t="shared" si="6"/>
        <v>4.4932079414838011E-2</v>
      </c>
      <c r="L96" s="38"/>
      <c r="M96" s="38"/>
      <c r="N96" s="15"/>
      <c r="O96" s="15"/>
      <c r="P96" s="15"/>
      <c r="Q96" s="15"/>
      <c r="R96" s="15"/>
    </row>
    <row r="97" spans="1:18" s="2" customFormat="1" ht="11.25" x14ac:dyDescent="0.2">
      <c r="A97" s="17">
        <v>20423</v>
      </c>
      <c r="B97" s="15">
        <v>0.4</v>
      </c>
      <c r="C97" s="2">
        <v>4.2</v>
      </c>
      <c r="D97" s="37">
        <f t="shared" si="5"/>
        <v>0.95799999999999996</v>
      </c>
      <c r="E97" s="37"/>
      <c r="F97" s="37">
        <f t="shared" si="4"/>
        <v>1</v>
      </c>
      <c r="G97" s="55"/>
      <c r="H97" s="38">
        <v>2.8693332000000003</v>
      </c>
      <c r="I97" s="37">
        <v>6.7442412728568116E-2</v>
      </c>
      <c r="J97" s="37">
        <f t="shared" si="3"/>
        <v>8.5746118672159061E-3</v>
      </c>
      <c r="K97" s="37">
        <f t="shared" si="6"/>
        <v>4.3841336116910323E-2</v>
      </c>
      <c r="L97" s="38"/>
      <c r="M97" s="38"/>
      <c r="N97" s="15"/>
      <c r="O97" s="15"/>
      <c r="P97" s="15"/>
      <c r="Q97" s="15"/>
      <c r="R97" s="15"/>
    </row>
    <row r="98" spans="1:18" s="2" customFormat="1" ht="11.25" x14ac:dyDescent="0.2">
      <c r="A98" s="17">
        <v>20454</v>
      </c>
      <c r="B98" s="15">
        <v>0.4</v>
      </c>
      <c r="C98" s="2">
        <v>4.2</v>
      </c>
      <c r="D98" s="37">
        <f t="shared" si="5"/>
        <v>0.95799999999999996</v>
      </c>
      <c r="E98" s="37"/>
      <c r="F98" s="37">
        <f t="shared" si="4"/>
        <v>1</v>
      </c>
      <c r="G98" s="55"/>
      <c r="H98" s="38">
        <v>2.9132000000000007</v>
      </c>
      <c r="I98" s="37">
        <v>9.3437152391544955E-3</v>
      </c>
      <c r="J98" s="37">
        <f t="shared" si="3"/>
        <v>3.8393063983861303E-2</v>
      </c>
      <c r="K98" s="37">
        <f t="shared" si="6"/>
        <v>4.3841336116910323E-2</v>
      </c>
      <c r="L98" s="38"/>
      <c r="M98" s="38"/>
      <c r="N98" s="15"/>
      <c r="O98" s="15"/>
      <c r="P98" s="15"/>
      <c r="Q98" s="15"/>
      <c r="R98" s="15"/>
    </row>
    <row r="99" spans="1:18" s="2" customFormat="1" ht="11.25" x14ac:dyDescent="0.2">
      <c r="A99" s="17">
        <v>20485</v>
      </c>
      <c r="B99" s="15">
        <v>0.4</v>
      </c>
      <c r="C99" s="2">
        <v>4</v>
      </c>
      <c r="D99" s="37">
        <f t="shared" si="5"/>
        <v>0.96</v>
      </c>
      <c r="E99" s="37"/>
      <c r="F99" s="37">
        <f t="shared" si="4"/>
        <v>1</v>
      </c>
      <c r="G99" s="55"/>
      <c r="H99" s="38">
        <v>2.9585331999999998</v>
      </c>
      <c r="I99" s="37">
        <v>-2.6890015428697355E-2</v>
      </c>
      <c r="J99" s="37">
        <f t="shared" si="3"/>
        <v>-8.7731500947714307E-3</v>
      </c>
      <c r="K99" s="37">
        <f t="shared" si="6"/>
        <v>4.1666666666666741E-2</v>
      </c>
      <c r="L99" s="38"/>
      <c r="M99" s="38"/>
      <c r="N99" s="15"/>
      <c r="O99" s="15"/>
      <c r="P99" s="15"/>
      <c r="Q99" s="15"/>
      <c r="R99" s="15"/>
    </row>
    <row r="100" spans="1:18" s="2" customFormat="1" ht="11.25" x14ac:dyDescent="0.2">
      <c r="A100" s="17">
        <v>20514</v>
      </c>
      <c r="B100" s="15">
        <v>0.4</v>
      </c>
      <c r="C100" s="2">
        <v>3.9</v>
      </c>
      <c r="D100" s="37">
        <f t="shared" si="5"/>
        <v>0.96099999999999997</v>
      </c>
      <c r="E100" s="37"/>
      <c r="F100" s="37">
        <f t="shared" si="4"/>
        <v>1</v>
      </c>
      <c r="G100" s="55"/>
      <c r="H100" s="38">
        <v>3.0042668000000003</v>
      </c>
      <c r="I100" s="37">
        <v>6.3420158550396635E-3</v>
      </c>
      <c r="J100" s="37">
        <f t="shared" si="3"/>
        <v>-1.0273999786828846E-2</v>
      </c>
      <c r="K100" s="37">
        <f t="shared" si="6"/>
        <v>4.058272632674309E-2</v>
      </c>
      <c r="L100" s="38"/>
      <c r="M100" s="38"/>
      <c r="N100" s="15"/>
      <c r="O100" s="15"/>
      <c r="P100" s="15"/>
      <c r="Q100" s="15"/>
      <c r="R100" s="15"/>
    </row>
    <row r="101" spans="1:18" s="2" customFormat="1" ht="11.25" x14ac:dyDescent="0.2">
      <c r="A101" s="17">
        <v>20545</v>
      </c>
      <c r="B101" s="15">
        <v>0.4</v>
      </c>
      <c r="C101" s="2">
        <v>4.2</v>
      </c>
      <c r="D101" s="37">
        <f t="shared" si="5"/>
        <v>0.95799999999999996</v>
      </c>
      <c r="E101" s="37"/>
      <c r="F101" s="37">
        <f t="shared" si="4"/>
        <v>1</v>
      </c>
      <c r="G101" s="55"/>
      <c r="H101" s="38">
        <v>3.0504000000000002</v>
      </c>
      <c r="I101" s="37">
        <v>6.8872383524645558E-2</v>
      </c>
      <c r="J101" s="37">
        <f t="shared" si="3"/>
        <v>3.7607199689842608E-2</v>
      </c>
      <c r="K101" s="37">
        <f t="shared" si="6"/>
        <v>4.3841336116910323E-2</v>
      </c>
      <c r="L101" s="38"/>
      <c r="M101" s="38"/>
      <c r="N101" s="15"/>
      <c r="O101" s="15"/>
      <c r="P101" s="15"/>
      <c r="Q101" s="15"/>
      <c r="R101" s="15"/>
    </row>
    <row r="102" spans="1:18" s="2" customFormat="1" ht="11.25" x14ac:dyDescent="0.2">
      <c r="A102" s="17">
        <v>20575</v>
      </c>
      <c r="B102" s="15">
        <v>0.7</v>
      </c>
      <c r="C102" s="2">
        <v>4</v>
      </c>
      <c r="D102" s="37">
        <f t="shared" si="5"/>
        <v>0.96</v>
      </c>
      <c r="E102" s="37"/>
      <c r="F102" s="37">
        <f t="shared" si="4"/>
        <v>1</v>
      </c>
      <c r="G102" s="55"/>
      <c r="H102" s="38">
        <v>3.0948000000000002</v>
      </c>
      <c r="I102" s="37">
        <v>1.1791956201305435E-2</v>
      </c>
      <c r="J102" s="37">
        <f t="shared" si="3"/>
        <v>4.0332169862975498E-2</v>
      </c>
      <c r="K102" s="37">
        <f t="shared" si="6"/>
        <v>4.1666666666666741E-2</v>
      </c>
      <c r="L102" s="38"/>
      <c r="M102" s="38"/>
      <c r="N102" s="15"/>
      <c r="O102" s="15"/>
      <c r="P102" s="15"/>
      <c r="Q102" s="15"/>
      <c r="R102" s="15"/>
    </row>
    <row r="103" spans="1:18" s="2" customFormat="1" ht="11.25" x14ac:dyDescent="0.2">
      <c r="A103" s="17">
        <v>20606</v>
      </c>
      <c r="B103" s="15">
        <v>1.1000000000000001</v>
      </c>
      <c r="C103" s="2">
        <v>4.3</v>
      </c>
      <c r="D103" s="37">
        <f t="shared" si="5"/>
        <v>0.95700000000000007</v>
      </c>
      <c r="E103" s="37"/>
      <c r="F103" s="37">
        <f t="shared" si="4"/>
        <v>1</v>
      </c>
      <c r="G103" s="55"/>
      <c r="H103" s="38">
        <v>3.1370667999999999</v>
      </c>
      <c r="I103" s="37">
        <v>-3.1425598335067598E-2</v>
      </c>
      <c r="J103" s="37">
        <f t="shared" si="3"/>
        <v>-9.8168210668810804E-3</v>
      </c>
      <c r="K103" s="37">
        <f t="shared" si="6"/>
        <v>4.4932079414838011E-2</v>
      </c>
      <c r="L103" s="38"/>
      <c r="M103" s="38"/>
      <c r="N103" s="15"/>
      <c r="O103" s="15"/>
      <c r="P103" s="15"/>
      <c r="Q103" s="15"/>
      <c r="R103" s="15"/>
    </row>
    <row r="104" spans="1:18" s="2" customFormat="1" ht="11.25" x14ac:dyDescent="0.2">
      <c r="A104" s="17">
        <v>20636</v>
      </c>
      <c r="B104" s="15">
        <v>1.9</v>
      </c>
      <c r="C104" s="2">
        <v>4.3</v>
      </c>
      <c r="D104" s="37">
        <f t="shared" si="5"/>
        <v>0.95700000000000007</v>
      </c>
      <c r="E104" s="37"/>
      <c r="F104" s="37">
        <f t="shared" si="4"/>
        <v>1</v>
      </c>
      <c r="G104" s="55"/>
      <c r="H104" s="38">
        <v>3.1771999999999996</v>
      </c>
      <c r="I104" s="37">
        <v>-5.8014611087235934E-3</v>
      </c>
      <c r="J104" s="37">
        <f t="shared" ref="J104:J167" si="7">+AVERAGE(I104,I103)</f>
        <v>-1.8613529721895596E-2</v>
      </c>
      <c r="K104" s="37">
        <f t="shared" si="6"/>
        <v>4.4932079414838011E-2</v>
      </c>
      <c r="L104" s="38"/>
      <c r="M104" s="38"/>
      <c r="N104" s="15"/>
      <c r="O104" s="15"/>
      <c r="P104" s="15"/>
      <c r="Q104" s="15"/>
      <c r="R104" s="15"/>
    </row>
    <row r="105" spans="1:18" s="2" customFormat="1" ht="11.25" x14ac:dyDescent="0.2">
      <c r="A105" s="17">
        <v>20667</v>
      </c>
      <c r="B105" s="15">
        <v>2.2000000000000002</v>
      </c>
      <c r="C105" s="2">
        <v>4.4000000000000004</v>
      </c>
      <c r="D105" s="37">
        <f t="shared" si="5"/>
        <v>0.95599999999999996</v>
      </c>
      <c r="E105" s="37"/>
      <c r="F105" s="37">
        <f t="shared" si="4"/>
        <v>1</v>
      </c>
      <c r="G105" s="55"/>
      <c r="H105" s="38">
        <v>3.2145331999999995</v>
      </c>
      <c r="I105" s="37">
        <v>5.4246812189323486E-2</v>
      </c>
      <c r="J105" s="37">
        <f t="shared" si="7"/>
        <v>2.4222675540299946E-2</v>
      </c>
      <c r="K105" s="37">
        <f t="shared" si="6"/>
        <v>4.6025104602510414E-2</v>
      </c>
      <c r="L105" s="38"/>
      <c r="M105" s="38"/>
      <c r="N105" s="15"/>
      <c r="O105" s="15"/>
      <c r="P105" s="15"/>
      <c r="Q105" s="15"/>
      <c r="R105" s="15"/>
    </row>
    <row r="106" spans="1:18" s="2" customFormat="1" ht="11.25" x14ac:dyDescent="0.2">
      <c r="A106" s="17">
        <v>20698</v>
      </c>
      <c r="B106" s="15">
        <v>1.9</v>
      </c>
      <c r="C106" s="2">
        <v>4.0999999999999996</v>
      </c>
      <c r="D106" s="37">
        <f t="shared" si="5"/>
        <v>0.95900000000000007</v>
      </c>
      <c r="E106" s="37"/>
      <c r="F106" s="37">
        <f t="shared" si="4"/>
        <v>1</v>
      </c>
      <c r="G106" s="55"/>
      <c r="H106" s="38">
        <v>3.2498667999999999</v>
      </c>
      <c r="I106" s="37">
        <v>-5.9450594505944887E-3</v>
      </c>
      <c r="J106" s="37">
        <f t="shared" si="7"/>
        <v>2.4150876369364499E-2</v>
      </c>
      <c r="K106" s="37">
        <f t="shared" si="6"/>
        <v>4.2752867570385655E-2</v>
      </c>
      <c r="L106" s="38"/>
      <c r="M106" s="38"/>
      <c r="N106" s="15"/>
      <c r="O106" s="15"/>
      <c r="P106" s="15"/>
      <c r="Q106" s="15"/>
      <c r="R106" s="15"/>
    </row>
    <row r="107" spans="1:18" s="2" customFormat="1" ht="11.25" x14ac:dyDescent="0.2">
      <c r="A107" s="17">
        <v>20728</v>
      </c>
      <c r="B107" s="15">
        <v>1.9</v>
      </c>
      <c r="C107" s="2">
        <v>3.9</v>
      </c>
      <c r="D107" s="37">
        <f t="shared" si="5"/>
        <v>0.96099999999999997</v>
      </c>
      <c r="E107" s="37"/>
      <c r="F107" s="37">
        <f t="shared" si="4"/>
        <v>1</v>
      </c>
      <c r="G107" s="55"/>
      <c r="H107" s="38">
        <v>3.2831999999999999</v>
      </c>
      <c r="I107" s="37">
        <v>-3.4027634563827562E-2</v>
      </c>
      <c r="J107" s="37">
        <f t="shared" si="7"/>
        <v>-1.9986347007211025E-2</v>
      </c>
      <c r="K107" s="37">
        <f t="shared" si="6"/>
        <v>4.058272632674309E-2</v>
      </c>
      <c r="L107" s="38"/>
      <c r="M107" s="38"/>
      <c r="N107" s="15"/>
      <c r="O107" s="15"/>
      <c r="P107" s="15"/>
      <c r="Q107" s="15"/>
      <c r="R107" s="15"/>
    </row>
    <row r="108" spans="1:18" s="2" customFormat="1" ht="11.25" x14ac:dyDescent="0.2">
      <c r="A108" s="17">
        <v>20759</v>
      </c>
      <c r="B108" s="15">
        <v>2.2000000000000002</v>
      </c>
      <c r="C108" s="2">
        <v>3.9</v>
      </c>
      <c r="D108" s="37">
        <f t="shared" si="5"/>
        <v>0.96099999999999997</v>
      </c>
      <c r="E108" s="37"/>
      <c r="F108" s="37">
        <f t="shared" si="4"/>
        <v>1</v>
      </c>
      <c r="G108" s="55"/>
      <c r="H108" s="38">
        <v>3.3157331999999995</v>
      </c>
      <c r="I108" s="37">
        <v>-1.2809564474807886E-2</v>
      </c>
      <c r="J108" s="37">
        <f t="shared" si="7"/>
        <v>-2.3418599519317726E-2</v>
      </c>
      <c r="K108" s="37">
        <f t="shared" si="6"/>
        <v>4.058272632674309E-2</v>
      </c>
      <c r="L108" s="38"/>
      <c r="M108" s="38"/>
      <c r="N108" s="15"/>
      <c r="O108" s="15"/>
      <c r="P108" s="15"/>
      <c r="Q108" s="15"/>
      <c r="R108" s="15"/>
    </row>
    <row r="109" spans="1:18" s="2" customFormat="1" ht="11.25" x14ac:dyDescent="0.2">
      <c r="A109" s="17">
        <v>20789</v>
      </c>
      <c r="B109" s="15">
        <v>2.2000000000000002</v>
      </c>
      <c r="C109" s="2">
        <v>4.3</v>
      </c>
      <c r="D109" s="37">
        <f t="shared" si="5"/>
        <v>0.95700000000000007</v>
      </c>
      <c r="E109" s="37"/>
      <c r="F109" s="37">
        <f t="shared" si="4"/>
        <v>1</v>
      </c>
      <c r="G109" s="55"/>
      <c r="H109" s="38">
        <v>3.3457331999999997</v>
      </c>
      <c r="I109" s="37">
        <v>-1.0380622837370328E-2</v>
      </c>
      <c r="J109" s="37">
        <f t="shared" si="7"/>
        <v>-1.1595093656089107E-2</v>
      </c>
      <c r="K109" s="37">
        <f t="shared" si="6"/>
        <v>4.4932079414838011E-2</v>
      </c>
      <c r="L109" s="38"/>
      <c r="M109" s="38"/>
      <c r="N109" s="15"/>
      <c r="O109" s="15"/>
      <c r="P109" s="15"/>
      <c r="Q109" s="15"/>
      <c r="R109" s="15"/>
    </row>
    <row r="110" spans="1:18" s="2" customFormat="1" ht="11.25" x14ac:dyDescent="0.2">
      <c r="A110" s="17">
        <v>20820</v>
      </c>
      <c r="B110" s="15">
        <v>3</v>
      </c>
      <c r="C110" s="2">
        <v>4.2</v>
      </c>
      <c r="D110" s="37">
        <f t="shared" si="5"/>
        <v>0.95799999999999996</v>
      </c>
      <c r="E110" s="37"/>
      <c r="F110" s="37">
        <f t="shared" si="4"/>
        <v>1</v>
      </c>
      <c r="G110" s="55"/>
      <c r="H110" s="38">
        <v>3.3731999999999993</v>
      </c>
      <c r="I110" s="37">
        <v>1.4860139860139855E-2</v>
      </c>
      <c r="J110" s="37">
        <f t="shared" si="7"/>
        <v>2.2397585113847632E-3</v>
      </c>
      <c r="K110" s="37">
        <f t="shared" si="6"/>
        <v>4.3841336116910323E-2</v>
      </c>
      <c r="L110" s="38"/>
      <c r="M110" s="38"/>
      <c r="N110" s="15"/>
      <c r="O110" s="15"/>
      <c r="P110" s="15"/>
      <c r="Q110" s="15"/>
      <c r="R110" s="15"/>
    </row>
    <row r="111" spans="1:18" s="2" customFormat="1" ht="11.25" x14ac:dyDescent="0.2">
      <c r="A111" s="17">
        <v>20851</v>
      </c>
      <c r="B111" s="15">
        <v>3</v>
      </c>
      <c r="C111" s="2">
        <v>4.2</v>
      </c>
      <c r="D111" s="37">
        <f t="shared" si="5"/>
        <v>0.95799999999999996</v>
      </c>
      <c r="E111" s="37"/>
      <c r="F111" s="37">
        <f t="shared" si="4"/>
        <v>1</v>
      </c>
      <c r="G111" s="55"/>
      <c r="H111" s="38">
        <v>3.3986667999999995</v>
      </c>
      <c r="I111" s="37">
        <v>-2.1748492678725195E-2</v>
      </c>
      <c r="J111" s="37">
        <f t="shared" si="7"/>
        <v>-3.4441764092926703E-3</v>
      </c>
      <c r="K111" s="37">
        <f t="shared" si="6"/>
        <v>4.3841336116910323E-2</v>
      </c>
      <c r="L111" s="38"/>
      <c r="M111" s="38"/>
      <c r="N111" s="15"/>
      <c r="O111" s="15"/>
      <c r="P111" s="15"/>
      <c r="Q111" s="15"/>
      <c r="R111" s="15"/>
    </row>
    <row r="112" spans="1:18" s="2" customFormat="1" ht="11.25" x14ac:dyDescent="0.2">
      <c r="A112" s="17">
        <v>20879</v>
      </c>
      <c r="B112" s="15">
        <v>3.4</v>
      </c>
      <c r="C112" s="2">
        <v>3.9</v>
      </c>
      <c r="D112" s="37">
        <f t="shared" si="5"/>
        <v>0.96099999999999997</v>
      </c>
      <c r="E112" s="37"/>
      <c r="F112" s="37">
        <f t="shared" si="4"/>
        <v>1</v>
      </c>
      <c r="G112" s="55"/>
      <c r="H112" s="38">
        <v>3.4214667999999993</v>
      </c>
      <c r="I112" s="37">
        <v>-4.3143297380585532E-2</v>
      </c>
      <c r="J112" s="37">
        <f t="shared" si="7"/>
        <v>-3.2445895029655364E-2</v>
      </c>
      <c r="K112" s="37">
        <f t="shared" si="6"/>
        <v>4.058272632674309E-2</v>
      </c>
      <c r="L112" s="38"/>
      <c r="M112" s="38"/>
      <c r="N112" s="15"/>
      <c r="O112" s="15"/>
      <c r="P112" s="15"/>
      <c r="Q112" s="15"/>
      <c r="R112" s="15"/>
    </row>
    <row r="113" spans="1:18" s="2" customFormat="1" ht="11.25" x14ac:dyDescent="0.2">
      <c r="A113" s="17">
        <v>20910</v>
      </c>
      <c r="B113" s="15">
        <v>3.7</v>
      </c>
      <c r="C113" s="2">
        <v>3.7</v>
      </c>
      <c r="D113" s="37">
        <f t="shared" si="5"/>
        <v>0.96299999999999997</v>
      </c>
      <c r="E113" s="37"/>
      <c r="F113" s="37">
        <f t="shared" si="4"/>
        <v>1</v>
      </c>
      <c r="G113" s="55"/>
      <c r="H113" s="38">
        <v>3.4415999999999998</v>
      </c>
      <c r="I113" s="37">
        <v>1.2882447665056413E-2</v>
      </c>
      <c r="J113" s="37">
        <f t="shared" si="7"/>
        <v>-1.5130424857764561E-2</v>
      </c>
      <c r="K113" s="37">
        <f t="shared" si="6"/>
        <v>3.8421599169262688E-2</v>
      </c>
      <c r="L113" s="38"/>
      <c r="M113" s="38"/>
      <c r="N113" s="15"/>
      <c r="O113" s="15"/>
      <c r="P113" s="15"/>
      <c r="Q113" s="15"/>
      <c r="R113" s="15"/>
    </row>
    <row r="114" spans="1:18" s="2" customFormat="1" ht="11.25" x14ac:dyDescent="0.2">
      <c r="A114" s="17">
        <v>20940</v>
      </c>
      <c r="B114" s="15">
        <v>3.7</v>
      </c>
      <c r="C114" s="2">
        <v>3.9</v>
      </c>
      <c r="D114" s="37">
        <f t="shared" si="5"/>
        <v>0.96099999999999997</v>
      </c>
      <c r="E114" s="37"/>
      <c r="F114" s="37">
        <f t="shared" si="4"/>
        <v>1</v>
      </c>
      <c r="G114" s="55"/>
      <c r="H114" s="38">
        <v>3.4594668</v>
      </c>
      <c r="I114" s="37">
        <v>2.3166023166023075E-2</v>
      </c>
      <c r="J114" s="37">
        <f t="shared" si="7"/>
        <v>1.8024235415539745E-2</v>
      </c>
      <c r="K114" s="37">
        <f t="shared" si="6"/>
        <v>4.058272632674309E-2</v>
      </c>
      <c r="L114" s="38"/>
      <c r="M114" s="38"/>
      <c r="N114" s="15"/>
      <c r="O114" s="15"/>
      <c r="P114" s="15"/>
      <c r="Q114" s="15"/>
      <c r="R114" s="15"/>
    </row>
    <row r="115" spans="1:18" s="2" customFormat="1" ht="11.25" x14ac:dyDescent="0.2">
      <c r="A115" s="17">
        <v>20971</v>
      </c>
      <c r="B115" s="15">
        <v>3.7</v>
      </c>
      <c r="C115" s="2">
        <v>4.0999999999999996</v>
      </c>
      <c r="D115" s="37">
        <f t="shared" si="5"/>
        <v>0.95900000000000007</v>
      </c>
      <c r="E115" s="37"/>
      <c r="F115" s="37">
        <f t="shared" si="4"/>
        <v>1</v>
      </c>
      <c r="G115" s="55"/>
      <c r="H115" s="38">
        <v>3.4741331999999998</v>
      </c>
      <c r="I115" s="37">
        <v>3.840177580466158E-2</v>
      </c>
      <c r="J115" s="37">
        <f t="shared" si="7"/>
        <v>3.0783899485342325E-2</v>
      </c>
      <c r="K115" s="37">
        <f t="shared" si="6"/>
        <v>4.2752867570385655E-2</v>
      </c>
      <c r="L115" s="38"/>
      <c r="M115" s="38"/>
      <c r="N115" s="15"/>
      <c r="O115" s="15"/>
      <c r="P115" s="15"/>
      <c r="Q115" s="15"/>
      <c r="R115" s="15"/>
    </row>
    <row r="116" spans="1:18" s="2" customFormat="1" ht="11.25" x14ac:dyDescent="0.2">
      <c r="A116" s="17">
        <v>21001</v>
      </c>
      <c r="B116" s="15">
        <v>3.3</v>
      </c>
      <c r="C116" s="2">
        <v>4.3</v>
      </c>
      <c r="D116" s="37">
        <f t="shared" si="5"/>
        <v>0.95700000000000007</v>
      </c>
      <c r="E116" s="37"/>
      <c r="F116" s="37">
        <f t="shared" si="4"/>
        <v>1</v>
      </c>
      <c r="G116" s="55"/>
      <c r="H116" s="38">
        <v>3.4855999999999998</v>
      </c>
      <c r="I116" s="37">
        <v>1.6460025651987942E-2</v>
      </c>
      <c r="J116" s="37">
        <f t="shared" si="7"/>
        <v>2.7430900728324763E-2</v>
      </c>
      <c r="K116" s="37">
        <f t="shared" si="6"/>
        <v>4.4932079414838011E-2</v>
      </c>
      <c r="L116" s="38"/>
      <c r="M116" s="38"/>
      <c r="N116" s="15"/>
      <c r="O116" s="15"/>
      <c r="P116" s="15"/>
      <c r="Q116" s="15"/>
      <c r="R116" s="15"/>
    </row>
    <row r="117" spans="1:18" s="2" customFormat="1" ht="11.25" x14ac:dyDescent="0.2">
      <c r="A117" s="17">
        <v>21032</v>
      </c>
      <c r="B117" s="15">
        <v>3.3</v>
      </c>
      <c r="C117" s="2">
        <v>4.2</v>
      </c>
      <c r="D117" s="37">
        <f t="shared" si="5"/>
        <v>0.95799999999999996</v>
      </c>
      <c r="E117" s="37"/>
      <c r="F117" s="37">
        <f t="shared" si="4"/>
        <v>1</v>
      </c>
      <c r="G117" s="55"/>
      <c r="H117" s="38">
        <v>3.4942668000000001</v>
      </c>
      <c r="I117" s="37">
        <v>2.0189274447949546E-2</v>
      </c>
      <c r="J117" s="37">
        <f t="shared" si="7"/>
        <v>1.8324650049968742E-2</v>
      </c>
      <c r="K117" s="37">
        <f t="shared" si="6"/>
        <v>4.3841336116910323E-2</v>
      </c>
      <c r="L117" s="38"/>
      <c r="M117" s="38"/>
      <c r="N117" s="15"/>
      <c r="O117" s="15"/>
      <c r="P117" s="15"/>
      <c r="Q117" s="15"/>
      <c r="R117" s="15"/>
    </row>
    <row r="118" spans="1:18" s="2" customFormat="1" ht="11.25" x14ac:dyDescent="0.2">
      <c r="A118" s="17">
        <v>21063</v>
      </c>
      <c r="B118" s="15">
        <v>3.7</v>
      </c>
      <c r="C118" s="2">
        <v>4.0999999999999996</v>
      </c>
      <c r="D118" s="37">
        <f t="shared" si="5"/>
        <v>0.95900000000000007</v>
      </c>
      <c r="E118" s="37"/>
      <c r="F118" s="37">
        <f t="shared" si="4"/>
        <v>1</v>
      </c>
      <c r="G118" s="55"/>
      <c r="H118" s="38">
        <v>3.5006668000000003</v>
      </c>
      <c r="I118" s="37">
        <v>-5.5040197897340645E-2</v>
      </c>
      <c r="J118" s="37">
        <f t="shared" si="7"/>
        <v>-1.742546172469555E-2</v>
      </c>
      <c r="K118" s="37">
        <f t="shared" si="6"/>
        <v>4.2752867570385655E-2</v>
      </c>
      <c r="L118" s="38"/>
      <c r="M118" s="38"/>
      <c r="N118" s="15"/>
      <c r="O118" s="15"/>
      <c r="P118" s="15"/>
      <c r="Q118" s="15"/>
      <c r="R118" s="15"/>
    </row>
    <row r="119" spans="1:18" s="2" customFormat="1" ht="11.25" x14ac:dyDescent="0.2">
      <c r="A119" s="17">
        <v>21093</v>
      </c>
      <c r="B119" s="15">
        <v>3.3</v>
      </c>
      <c r="C119" s="2">
        <v>4.4000000000000004</v>
      </c>
      <c r="D119" s="37">
        <f t="shared" si="5"/>
        <v>0.95599999999999996</v>
      </c>
      <c r="E119" s="37"/>
      <c r="F119" s="37">
        <f t="shared" si="4"/>
        <v>1</v>
      </c>
      <c r="G119" s="55"/>
      <c r="H119" s="38">
        <v>3.5048000000000008</v>
      </c>
      <c r="I119" s="37">
        <v>-4.0575916230366632E-2</v>
      </c>
      <c r="J119" s="37">
        <f t="shared" si="7"/>
        <v>-4.7808057063853639E-2</v>
      </c>
      <c r="K119" s="37">
        <f t="shared" si="6"/>
        <v>4.6025104602510414E-2</v>
      </c>
      <c r="L119" s="38"/>
      <c r="M119" s="38"/>
      <c r="N119" s="15"/>
      <c r="O119" s="15"/>
      <c r="P119" s="15"/>
      <c r="Q119" s="15"/>
      <c r="R119" s="15"/>
    </row>
    <row r="120" spans="1:18" s="2" customFormat="1" ht="11.25" x14ac:dyDescent="0.2">
      <c r="A120" s="17">
        <v>21124</v>
      </c>
      <c r="B120" s="15">
        <v>2.9</v>
      </c>
      <c r="C120" s="2">
        <v>4.5</v>
      </c>
      <c r="D120" s="37">
        <f t="shared" si="5"/>
        <v>0.95499999999999996</v>
      </c>
      <c r="E120" s="37"/>
      <c r="F120" s="37">
        <f t="shared" si="4"/>
        <v>1</v>
      </c>
      <c r="G120" s="55"/>
      <c r="H120" s="38">
        <v>3.5046668000000012</v>
      </c>
      <c r="I120" s="37">
        <v>-6.2301045929968053E-2</v>
      </c>
      <c r="J120" s="37">
        <f t="shared" si="7"/>
        <v>-5.1438481080167339E-2</v>
      </c>
      <c r="K120" s="37">
        <f t="shared" si="6"/>
        <v>4.7120418848167533E-2</v>
      </c>
      <c r="L120" s="38"/>
      <c r="M120" s="38"/>
      <c r="N120" s="15"/>
      <c r="O120" s="15"/>
      <c r="P120" s="15"/>
      <c r="Q120" s="15"/>
      <c r="R120" s="15"/>
    </row>
    <row r="121" spans="1:18" s="2" customFormat="1" ht="11.25" x14ac:dyDescent="0.2">
      <c r="A121" s="17">
        <v>21154</v>
      </c>
      <c r="B121" s="15">
        <v>3.3</v>
      </c>
      <c r="C121" s="2">
        <v>5.0999999999999996</v>
      </c>
      <c r="D121" s="37">
        <f t="shared" si="5"/>
        <v>0.94900000000000007</v>
      </c>
      <c r="E121" s="37"/>
      <c r="F121" s="37">
        <f t="shared" si="4"/>
        <v>1</v>
      </c>
      <c r="G121" s="55"/>
      <c r="H121" s="38">
        <v>3.5007999999999999</v>
      </c>
      <c r="I121" s="37">
        <v>-2.1580989330746859E-2</v>
      </c>
      <c r="J121" s="37">
        <f t="shared" si="7"/>
        <v>-4.1941017630357458E-2</v>
      </c>
      <c r="K121" s="37">
        <f t="shared" si="6"/>
        <v>5.3740779768177038E-2</v>
      </c>
      <c r="L121" s="38"/>
      <c r="M121" s="38"/>
      <c r="N121" s="15"/>
      <c r="O121" s="15"/>
      <c r="P121" s="15"/>
      <c r="Q121" s="15"/>
      <c r="R121" s="15"/>
    </row>
    <row r="122" spans="1:18" s="2" customFormat="1" ht="11.25" x14ac:dyDescent="0.2">
      <c r="A122" s="17">
        <v>21185</v>
      </c>
      <c r="B122" s="15">
        <v>2.9</v>
      </c>
      <c r="C122" s="2">
        <v>5.2</v>
      </c>
      <c r="D122" s="37">
        <f t="shared" si="5"/>
        <v>0.94799999999999995</v>
      </c>
      <c r="E122" s="37"/>
      <c r="F122" s="37">
        <f t="shared" si="4"/>
        <v>1</v>
      </c>
      <c r="G122" s="55"/>
      <c r="H122" s="38">
        <v>3.4931999999999999</v>
      </c>
      <c r="I122" s="37">
        <v>-4.9566294919462515E-4</v>
      </c>
      <c r="J122" s="37">
        <f t="shared" si="7"/>
        <v>-1.1038326139970743E-2</v>
      </c>
      <c r="K122" s="37">
        <f t="shared" si="6"/>
        <v>5.4852320675105481E-2</v>
      </c>
      <c r="L122" s="38"/>
      <c r="M122" s="38"/>
      <c r="N122" s="15"/>
      <c r="O122" s="15"/>
      <c r="P122" s="15"/>
      <c r="Q122" s="15"/>
      <c r="R122" s="15"/>
    </row>
    <row r="123" spans="1:18" s="2" customFormat="1" ht="11.25" x14ac:dyDescent="0.2">
      <c r="A123" s="17">
        <v>21216</v>
      </c>
      <c r="B123" s="15">
        <v>3.6</v>
      </c>
      <c r="C123" s="2">
        <v>5.8</v>
      </c>
      <c r="D123" s="37">
        <f t="shared" si="5"/>
        <v>0.94200000000000006</v>
      </c>
      <c r="E123" s="37"/>
      <c r="F123" s="37">
        <f t="shared" si="4"/>
        <v>1</v>
      </c>
      <c r="G123" s="55"/>
      <c r="H123" s="38">
        <v>3.4801331999999991</v>
      </c>
      <c r="I123" s="37">
        <v>1.9588395735184706E-2</v>
      </c>
      <c r="J123" s="37">
        <f t="shared" si="7"/>
        <v>9.5463663929950399E-3</v>
      </c>
      <c r="K123" s="37">
        <f t="shared" si="6"/>
        <v>6.1571125265392768E-2</v>
      </c>
      <c r="L123" s="38"/>
      <c r="M123" s="38"/>
      <c r="N123" s="15"/>
      <c r="O123" s="15"/>
      <c r="P123" s="15"/>
      <c r="Q123" s="15"/>
      <c r="R123" s="15"/>
    </row>
    <row r="124" spans="1:18" s="2" customFormat="1" ht="11.25" x14ac:dyDescent="0.2">
      <c r="A124" s="17">
        <v>21244</v>
      </c>
      <c r="B124" s="15">
        <v>3.2</v>
      </c>
      <c r="C124" s="2">
        <v>6.4</v>
      </c>
      <c r="D124" s="37">
        <f t="shared" si="5"/>
        <v>0.93599999999999994</v>
      </c>
      <c r="E124" s="37"/>
      <c r="F124" s="37">
        <f t="shared" si="4"/>
        <v>1</v>
      </c>
      <c r="G124" s="55"/>
      <c r="H124" s="38">
        <v>3.4630667999999996</v>
      </c>
      <c r="I124" s="37">
        <v>3.404669260700403E-3</v>
      </c>
      <c r="J124" s="37">
        <f t="shared" si="7"/>
        <v>1.1496532497942556E-2</v>
      </c>
      <c r="K124" s="37">
        <f t="shared" si="6"/>
        <v>6.8376068376068355E-2</v>
      </c>
      <c r="L124" s="38"/>
      <c r="M124" s="38"/>
      <c r="N124" s="15"/>
      <c r="O124" s="15"/>
      <c r="P124" s="15"/>
      <c r="Q124" s="15"/>
      <c r="R124" s="15"/>
    </row>
    <row r="125" spans="1:18" s="2" customFormat="1" ht="11.25" x14ac:dyDescent="0.2">
      <c r="A125" s="17">
        <v>21275</v>
      </c>
      <c r="B125" s="15">
        <v>3.6</v>
      </c>
      <c r="C125" s="2">
        <v>6.7</v>
      </c>
      <c r="D125" s="37">
        <f t="shared" si="5"/>
        <v>0.93299999999999994</v>
      </c>
      <c r="E125" s="37"/>
      <c r="F125" s="37">
        <f t="shared" si="4"/>
        <v>1</v>
      </c>
      <c r="G125" s="55"/>
      <c r="H125" s="38">
        <v>3.4419999999999993</v>
      </c>
      <c r="I125" s="37">
        <v>2.0601066408143517E-2</v>
      </c>
      <c r="J125" s="37">
        <f t="shared" si="7"/>
        <v>1.2002867834421959E-2</v>
      </c>
      <c r="K125" s="37">
        <f t="shared" si="6"/>
        <v>7.1811361200428747E-2</v>
      </c>
      <c r="L125" s="38"/>
      <c r="M125" s="38"/>
      <c r="N125" s="15"/>
      <c r="O125" s="15"/>
      <c r="P125" s="15"/>
      <c r="Q125" s="15"/>
      <c r="R125" s="15"/>
    </row>
    <row r="126" spans="1:18" s="2" customFormat="1" ht="11.25" x14ac:dyDescent="0.2">
      <c r="A126" s="17">
        <v>21305</v>
      </c>
      <c r="B126" s="15">
        <v>3.6</v>
      </c>
      <c r="C126" s="2">
        <v>7.4</v>
      </c>
      <c r="D126" s="37">
        <f t="shared" si="5"/>
        <v>0.92599999999999993</v>
      </c>
      <c r="E126" s="37"/>
      <c r="F126" s="37">
        <f t="shared" si="4"/>
        <v>1</v>
      </c>
      <c r="G126" s="55"/>
      <c r="H126" s="38">
        <v>3.4171999999999993</v>
      </c>
      <c r="I126" s="37">
        <v>5.4618855378770837E-3</v>
      </c>
      <c r="J126" s="37">
        <f t="shared" si="7"/>
        <v>1.30314759730103E-2</v>
      </c>
      <c r="K126" s="37">
        <f t="shared" si="6"/>
        <v>7.9913606911447221E-2</v>
      </c>
      <c r="L126" s="38"/>
      <c r="M126" s="38"/>
      <c r="N126" s="15"/>
      <c r="O126" s="15"/>
      <c r="P126" s="15"/>
      <c r="Q126" s="15"/>
      <c r="R126" s="15"/>
    </row>
    <row r="127" spans="1:18" s="2" customFormat="1" ht="11.25" x14ac:dyDescent="0.2">
      <c r="A127" s="17">
        <v>21336</v>
      </c>
      <c r="B127" s="15">
        <v>3.2</v>
      </c>
      <c r="C127" s="2">
        <v>7.4</v>
      </c>
      <c r="D127" s="37">
        <f t="shared" si="5"/>
        <v>0.92599999999999993</v>
      </c>
      <c r="E127" s="37"/>
      <c r="F127" s="37">
        <f t="shared" si="4"/>
        <v>1</v>
      </c>
      <c r="G127" s="55"/>
      <c r="H127" s="38">
        <v>3.3907999999999991</v>
      </c>
      <c r="I127" s="37">
        <v>3.2120925838450623E-2</v>
      </c>
      <c r="J127" s="37">
        <f t="shared" si="7"/>
        <v>1.8791405688163853E-2</v>
      </c>
      <c r="K127" s="37">
        <f t="shared" si="6"/>
        <v>7.9913606911447221E-2</v>
      </c>
      <c r="L127" s="38"/>
      <c r="M127" s="38"/>
      <c r="N127" s="15"/>
      <c r="O127" s="15"/>
      <c r="P127" s="15"/>
      <c r="Q127" s="15"/>
      <c r="R127" s="15"/>
    </row>
    <row r="128" spans="1:18" s="2" customFormat="1" ht="11.25" x14ac:dyDescent="0.2">
      <c r="A128" s="17">
        <v>21366</v>
      </c>
      <c r="B128" s="15">
        <v>2.8</v>
      </c>
      <c r="C128" s="2">
        <v>7.3</v>
      </c>
      <c r="D128" s="37">
        <f t="shared" si="5"/>
        <v>0.92700000000000005</v>
      </c>
      <c r="E128" s="37"/>
      <c r="F128" s="37">
        <f t="shared" si="4"/>
        <v>1</v>
      </c>
      <c r="G128" s="55"/>
      <c r="H128" s="38">
        <v>3.3627999999999996</v>
      </c>
      <c r="I128" s="37">
        <v>2.4027459954233343E-2</v>
      </c>
      <c r="J128" s="37">
        <f t="shared" si="7"/>
        <v>2.8074192896341985E-2</v>
      </c>
      <c r="K128" s="37">
        <f t="shared" si="6"/>
        <v>7.8748651564185534E-2</v>
      </c>
      <c r="L128" s="38"/>
      <c r="M128" s="38"/>
      <c r="N128" s="15"/>
      <c r="O128" s="15"/>
      <c r="P128" s="15"/>
      <c r="Q128" s="15"/>
      <c r="R128" s="15"/>
    </row>
    <row r="129" spans="1:18" s="2" customFormat="1" ht="11.25" x14ac:dyDescent="0.2">
      <c r="A129" s="17">
        <v>21397</v>
      </c>
      <c r="B129" s="15">
        <v>2.5</v>
      </c>
      <c r="C129" s="2">
        <v>7.5</v>
      </c>
      <c r="D129" s="37">
        <f t="shared" si="5"/>
        <v>0.92500000000000004</v>
      </c>
      <c r="E129" s="37"/>
      <c r="F129" s="37">
        <f t="shared" si="4"/>
        <v>1</v>
      </c>
      <c r="G129" s="55"/>
      <c r="H129" s="38">
        <v>3.3353332</v>
      </c>
      <c r="I129" s="37">
        <v>2.7486033519553001E-2</v>
      </c>
      <c r="J129" s="37">
        <f t="shared" si="7"/>
        <v>2.5756746736893172E-2</v>
      </c>
      <c r="K129" s="37">
        <f t="shared" si="6"/>
        <v>8.1081081081080919E-2</v>
      </c>
      <c r="L129" s="38"/>
      <c r="M129" s="38"/>
      <c r="N129" s="15"/>
      <c r="O129" s="15"/>
      <c r="P129" s="15"/>
      <c r="Q129" s="15"/>
      <c r="R129" s="15"/>
    </row>
    <row r="130" spans="1:18" s="2" customFormat="1" ht="11.25" x14ac:dyDescent="0.2">
      <c r="A130" s="17">
        <v>21428</v>
      </c>
      <c r="B130" s="15">
        <v>2.1</v>
      </c>
      <c r="C130" s="2">
        <v>7.4</v>
      </c>
      <c r="D130" s="37">
        <f t="shared" si="5"/>
        <v>0.92599999999999993</v>
      </c>
      <c r="E130" s="37"/>
      <c r="F130" s="37">
        <f t="shared" si="4"/>
        <v>1</v>
      </c>
      <c r="G130" s="55"/>
      <c r="H130" s="38">
        <v>3.3090668000000001</v>
      </c>
      <c r="I130" s="37">
        <v>3.7407568508047107E-2</v>
      </c>
      <c r="J130" s="37">
        <f t="shared" si="7"/>
        <v>3.2446801013800056E-2</v>
      </c>
      <c r="K130" s="37">
        <f t="shared" si="6"/>
        <v>7.9913606911447221E-2</v>
      </c>
      <c r="L130" s="38"/>
      <c r="M130" s="38"/>
      <c r="N130" s="15"/>
      <c r="O130" s="15"/>
      <c r="P130" s="15"/>
      <c r="Q130" s="15"/>
      <c r="R130" s="15"/>
    </row>
    <row r="131" spans="1:18" s="2" customFormat="1" ht="11.25" x14ac:dyDescent="0.2">
      <c r="A131" s="17">
        <v>21458</v>
      </c>
      <c r="B131" s="15">
        <v>2.1</v>
      </c>
      <c r="C131" s="2">
        <v>7.1</v>
      </c>
      <c r="D131" s="37">
        <f t="shared" si="5"/>
        <v>0.92900000000000005</v>
      </c>
      <c r="E131" s="37"/>
      <c r="F131" s="37">
        <f t="shared" ref="F131:F194" si="8">(1-E131)</f>
        <v>1</v>
      </c>
      <c r="G131" s="55"/>
      <c r="H131" s="38">
        <v>3.2839999999999998</v>
      </c>
      <c r="I131" s="37">
        <v>2.6415094339622597E-2</v>
      </c>
      <c r="J131" s="37">
        <f t="shared" si="7"/>
        <v>3.191133142383485E-2</v>
      </c>
      <c r="K131" s="37">
        <f t="shared" si="6"/>
        <v>7.6426264800861121E-2</v>
      </c>
      <c r="L131" s="38"/>
      <c r="M131" s="38"/>
      <c r="N131" s="15"/>
      <c r="O131" s="15"/>
      <c r="P131" s="15"/>
      <c r="Q131" s="15"/>
      <c r="R131" s="15"/>
    </row>
    <row r="132" spans="1:18" s="2" customFormat="1" ht="11.25" x14ac:dyDescent="0.2">
      <c r="A132" s="17">
        <v>21489</v>
      </c>
      <c r="B132" s="15">
        <v>2.1</v>
      </c>
      <c r="C132" s="2">
        <v>6.7</v>
      </c>
      <c r="D132" s="37">
        <f t="shared" ref="D132:D195" si="9">(100-C132)/100</f>
        <v>0.93299999999999994</v>
      </c>
      <c r="E132" s="37"/>
      <c r="F132" s="37">
        <f t="shared" si="8"/>
        <v>1</v>
      </c>
      <c r="G132" s="55"/>
      <c r="H132" s="38">
        <v>3.2609332000000002</v>
      </c>
      <c r="I132" s="37">
        <v>4.064542483660135E-2</v>
      </c>
      <c r="J132" s="37">
        <f t="shared" si="7"/>
        <v>3.3530259588111976E-2</v>
      </c>
      <c r="K132" s="37">
        <f t="shared" ref="K132:K195" si="10">(F132/D132)-1</f>
        <v>7.1811361200428747E-2</v>
      </c>
      <c r="L132" s="38"/>
      <c r="M132" s="38"/>
      <c r="N132" s="15"/>
      <c r="O132" s="15"/>
      <c r="P132" s="15"/>
      <c r="Q132" s="15"/>
      <c r="R132" s="15"/>
    </row>
    <row r="133" spans="1:18" s="2" customFormat="1" ht="11.25" x14ac:dyDescent="0.2">
      <c r="A133" s="17">
        <v>21519</v>
      </c>
      <c r="B133" s="15">
        <v>2.1</v>
      </c>
      <c r="C133" s="2">
        <v>6.2</v>
      </c>
      <c r="D133" s="37">
        <f t="shared" si="9"/>
        <v>0.93799999999999994</v>
      </c>
      <c r="E133" s="37"/>
      <c r="F133" s="37">
        <f t="shared" si="8"/>
        <v>1</v>
      </c>
      <c r="G133" s="55"/>
      <c r="H133" s="38">
        <v>3.2386667999999998</v>
      </c>
      <c r="I133" s="37">
        <v>3.0421982335623102E-2</v>
      </c>
      <c r="J133" s="37">
        <f t="shared" si="7"/>
        <v>3.5533703586112228E-2</v>
      </c>
      <c r="K133" s="37">
        <f t="shared" si="10"/>
        <v>6.6098081023454158E-2</v>
      </c>
      <c r="L133" s="38"/>
      <c r="M133" s="38"/>
      <c r="N133" s="15"/>
      <c r="O133" s="15"/>
      <c r="P133" s="15"/>
      <c r="Q133" s="15"/>
      <c r="R133" s="15"/>
    </row>
    <row r="134" spans="1:18" s="2" customFormat="1" ht="11.25" x14ac:dyDescent="0.2">
      <c r="A134" s="17">
        <v>21550</v>
      </c>
      <c r="B134" s="15">
        <v>1.8</v>
      </c>
      <c r="C134" s="2">
        <v>6.2</v>
      </c>
      <c r="D134" s="37">
        <f t="shared" si="9"/>
        <v>0.93799999999999994</v>
      </c>
      <c r="E134" s="37"/>
      <c r="F134" s="37">
        <f t="shared" si="8"/>
        <v>1</v>
      </c>
      <c r="G134" s="55"/>
      <c r="H134" s="38">
        <v>3.2172000000000001</v>
      </c>
      <c r="I134" s="37">
        <v>1.8857142857142895E-2</v>
      </c>
      <c r="J134" s="37">
        <f t="shared" si="7"/>
        <v>2.4639562596382999E-2</v>
      </c>
      <c r="K134" s="37">
        <f t="shared" si="10"/>
        <v>6.6098081023454158E-2</v>
      </c>
      <c r="L134" s="38"/>
      <c r="M134" s="38"/>
      <c r="N134" s="15"/>
      <c r="O134" s="15"/>
      <c r="P134" s="15"/>
      <c r="Q134" s="15"/>
      <c r="R134" s="15"/>
    </row>
    <row r="135" spans="1:18" s="2" customFormat="1" ht="11.25" x14ac:dyDescent="0.2">
      <c r="A135" s="17">
        <v>21581</v>
      </c>
      <c r="B135" s="15">
        <v>1.4</v>
      </c>
      <c r="C135" s="2">
        <v>6</v>
      </c>
      <c r="D135" s="37">
        <f t="shared" si="9"/>
        <v>0.94</v>
      </c>
      <c r="E135" s="37"/>
      <c r="F135" s="37">
        <f t="shared" si="8"/>
        <v>1</v>
      </c>
      <c r="G135" s="55"/>
      <c r="H135" s="38">
        <v>3.1993332000000003</v>
      </c>
      <c r="I135" s="37">
        <v>3.9820527201345962E-2</v>
      </c>
      <c r="J135" s="37">
        <f t="shared" si="7"/>
        <v>2.9338835029244427E-2</v>
      </c>
      <c r="K135" s="37">
        <f t="shared" si="10"/>
        <v>6.3829787234042534E-2</v>
      </c>
      <c r="L135" s="38"/>
      <c r="M135" s="38"/>
      <c r="N135" s="15"/>
      <c r="O135" s="15"/>
      <c r="P135" s="15"/>
      <c r="Q135" s="15"/>
      <c r="R135" s="15"/>
    </row>
    <row r="136" spans="1:18" s="2" customFormat="1" ht="11.25" x14ac:dyDescent="0.2">
      <c r="A136" s="17">
        <v>21609</v>
      </c>
      <c r="B136" s="15">
        <v>1</v>
      </c>
      <c r="C136" s="2">
        <v>5.9</v>
      </c>
      <c r="D136" s="37">
        <f t="shared" si="9"/>
        <v>0.94099999999999995</v>
      </c>
      <c r="E136" s="37"/>
      <c r="F136" s="37">
        <f t="shared" si="8"/>
        <v>1</v>
      </c>
      <c r="G136" s="55"/>
      <c r="H136" s="38">
        <v>3.1845332000000002</v>
      </c>
      <c r="I136" s="37">
        <v>-1.5282272563825861E-2</v>
      </c>
      <c r="J136" s="37">
        <f t="shared" si="7"/>
        <v>1.2269127318760051E-2</v>
      </c>
      <c r="K136" s="37">
        <f t="shared" si="10"/>
        <v>6.2699256110520851E-2</v>
      </c>
      <c r="L136" s="38"/>
      <c r="M136" s="38"/>
      <c r="N136" s="15"/>
      <c r="O136" s="15"/>
      <c r="P136" s="15"/>
      <c r="Q136" s="15"/>
      <c r="R136" s="15"/>
    </row>
    <row r="137" spans="1:18" s="2" customFormat="1" ht="11.25" x14ac:dyDescent="0.2">
      <c r="A137" s="17">
        <v>21640</v>
      </c>
      <c r="B137" s="15">
        <v>0.3</v>
      </c>
      <c r="C137" s="2">
        <v>5.6</v>
      </c>
      <c r="D137" s="37">
        <f t="shared" si="9"/>
        <v>0.94400000000000006</v>
      </c>
      <c r="E137" s="37"/>
      <c r="F137" s="37">
        <f t="shared" si="8"/>
        <v>1</v>
      </c>
      <c r="G137" s="55"/>
      <c r="H137" s="38">
        <v>3.1728000000000005</v>
      </c>
      <c r="I137" s="37">
        <v>2.5378857038524619E-2</v>
      </c>
      <c r="J137" s="37">
        <f t="shared" si="7"/>
        <v>5.0482922373493791E-3</v>
      </c>
      <c r="K137" s="37">
        <f t="shared" si="10"/>
        <v>5.9322033898304927E-2</v>
      </c>
      <c r="L137" s="38"/>
      <c r="M137" s="38"/>
      <c r="N137" s="15"/>
      <c r="O137" s="15"/>
      <c r="P137" s="15"/>
      <c r="Q137" s="15"/>
      <c r="R137" s="15"/>
    </row>
    <row r="138" spans="1:18" s="2" customFormat="1" ht="11.25" x14ac:dyDescent="0.2">
      <c r="A138" s="17">
        <v>21670</v>
      </c>
      <c r="B138" s="15">
        <v>0.3</v>
      </c>
      <c r="C138" s="2">
        <v>5.2</v>
      </c>
      <c r="D138" s="37">
        <f t="shared" si="9"/>
        <v>0.94799999999999995</v>
      </c>
      <c r="E138" s="37"/>
      <c r="F138" s="37">
        <f t="shared" si="8"/>
        <v>1</v>
      </c>
      <c r="G138" s="55"/>
      <c r="H138" s="38">
        <v>3.1650668</v>
      </c>
      <c r="I138" s="37">
        <v>1.6737891737891825E-2</v>
      </c>
      <c r="J138" s="37">
        <f t="shared" si="7"/>
        <v>2.105837438820822E-2</v>
      </c>
      <c r="K138" s="37">
        <f t="shared" si="10"/>
        <v>5.4852320675105481E-2</v>
      </c>
      <c r="L138" s="38"/>
      <c r="M138" s="38"/>
      <c r="N138" s="15"/>
      <c r="O138" s="15"/>
      <c r="P138" s="15"/>
      <c r="Q138" s="15"/>
      <c r="R138" s="15"/>
    </row>
    <row r="139" spans="1:18" s="2" customFormat="1" ht="11.25" x14ac:dyDescent="0.2">
      <c r="A139" s="17">
        <v>21701</v>
      </c>
      <c r="B139" s="15">
        <v>0.3</v>
      </c>
      <c r="C139" s="2">
        <v>5.0999999999999996</v>
      </c>
      <c r="D139" s="37">
        <f t="shared" si="9"/>
        <v>0.94900000000000007</v>
      </c>
      <c r="E139" s="37"/>
      <c r="F139" s="37">
        <f t="shared" si="8"/>
        <v>1</v>
      </c>
      <c r="G139" s="55"/>
      <c r="H139" s="38">
        <v>3.1609332000000001</v>
      </c>
      <c r="I139" s="37">
        <v>1.5061295971978974E-2</v>
      </c>
      <c r="J139" s="37">
        <f t="shared" si="7"/>
        <v>1.58995938549354E-2</v>
      </c>
      <c r="K139" s="37">
        <f t="shared" si="10"/>
        <v>5.3740779768177038E-2</v>
      </c>
      <c r="L139" s="38"/>
      <c r="M139" s="38"/>
      <c r="N139" s="15"/>
      <c r="O139" s="15"/>
      <c r="P139" s="15"/>
      <c r="Q139" s="15"/>
      <c r="R139" s="15"/>
    </row>
    <row r="140" spans="1:18" s="2" customFormat="1" ht="11.25" x14ac:dyDescent="0.2">
      <c r="A140" s="17">
        <v>21731</v>
      </c>
      <c r="B140" s="15">
        <v>0.7</v>
      </c>
      <c r="C140" s="2">
        <v>5</v>
      </c>
      <c r="D140" s="37">
        <f t="shared" si="9"/>
        <v>0.95</v>
      </c>
      <c r="E140" s="37"/>
      <c r="F140" s="37">
        <f t="shared" si="8"/>
        <v>1</v>
      </c>
      <c r="G140" s="55"/>
      <c r="H140" s="38">
        <v>3.1603999999999997</v>
      </c>
      <c r="I140" s="37">
        <v>-8.62663906142167E-3</v>
      </c>
      <c r="J140" s="37">
        <f t="shared" si="7"/>
        <v>3.2173284552786518E-3</v>
      </c>
      <c r="K140" s="37">
        <f t="shared" si="10"/>
        <v>5.2631578947368363E-2</v>
      </c>
      <c r="L140" s="38"/>
      <c r="M140" s="38"/>
      <c r="N140" s="15"/>
      <c r="O140" s="15"/>
      <c r="P140" s="15"/>
      <c r="Q140" s="15"/>
      <c r="R140" s="15"/>
    </row>
    <row r="141" spans="1:18" s="2" customFormat="1" ht="11.25" x14ac:dyDescent="0.2">
      <c r="A141" s="17">
        <v>21762</v>
      </c>
      <c r="B141" s="15">
        <v>0.7</v>
      </c>
      <c r="C141" s="2">
        <v>5.0999999999999996</v>
      </c>
      <c r="D141" s="37">
        <f t="shared" si="9"/>
        <v>0.94900000000000007</v>
      </c>
      <c r="E141" s="37"/>
      <c r="F141" s="37">
        <f t="shared" si="8"/>
        <v>1</v>
      </c>
      <c r="G141" s="55"/>
      <c r="H141" s="38">
        <v>3.16</v>
      </c>
      <c r="I141" s="37">
        <v>3.9679777236338344E-2</v>
      </c>
      <c r="J141" s="37">
        <f t="shared" si="7"/>
        <v>1.5526569087458336E-2</v>
      </c>
      <c r="K141" s="37">
        <f t="shared" si="10"/>
        <v>5.3740779768177038E-2</v>
      </c>
      <c r="L141" s="38"/>
      <c r="M141" s="38"/>
      <c r="N141" s="15"/>
      <c r="O141" s="15"/>
      <c r="P141" s="15"/>
      <c r="Q141" s="15"/>
      <c r="R141" s="15"/>
    </row>
    <row r="142" spans="1:18" s="2" customFormat="1" ht="11.25" x14ac:dyDescent="0.2">
      <c r="A142" s="17">
        <v>21793</v>
      </c>
      <c r="B142" s="15">
        <v>1</v>
      </c>
      <c r="C142" s="2">
        <v>5.2</v>
      </c>
      <c r="D142" s="37">
        <f t="shared" si="9"/>
        <v>0.94799999999999995</v>
      </c>
      <c r="E142" s="37"/>
      <c r="F142" s="37">
        <f t="shared" si="8"/>
        <v>1</v>
      </c>
      <c r="G142" s="55"/>
      <c r="H142" s="38">
        <v>3.1593331999999998</v>
      </c>
      <c r="I142" s="37">
        <v>-5.6913290927352424E-3</v>
      </c>
      <c r="J142" s="37">
        <f t="shared" si="7"/>
        <v>1.699422407180155E-2</v>
      </c>
      <c r="K142" s="37">
        <f t="shared" si="10"/>
        <v>5.4852320675105481E-2</v>
      </c>
      <c r="L142" s="38"/>
      <c r="M142" s="38"/>
      <c r="N142" s="15"/>
      <c r="O142" s="15"/>
      <c r="P142" s="15"/>
      <c r="Q142" s="15"/>
      <c r="R142" s="15"/>
    </row>
    <row r="143" spans="1:18" s="2" customFormat="1" ht="11.25" x14ac:dyDescent="0.2">
      <c r="A143" s="17">
        <v>21823</v>
      </c>
      <c r="B143" s="15">
        <v>1.4</v>
      </c>
      <c r="C143" s="2">
        <v>5.5</v>
      </c>
      <c r="D143" s="37">
        <f t="shared" si="9"/>
        <v>0.94499999999999995</v>
      </c>
      <c r="E143" s="37"/>
      <c r="F143" s="37">
        <f t="shared" si="8"/>
        <v>1</v>
      </c>
      <c r="G143" s="55"/>
      <c r="H143" s="38">
        <v>3.1584000000000003</v>
      </c>
      <c r="I143" s="37">
        <v>-3.956228956228959E-2</v>
      </c>
      <c r="J143" s="37">
        <f t="shared" si="7"/>
        <v>-2.2626809327512418E-2</v>
      </c>
      <c r="K143" s="37">
        <f t="shared" si="10"/>
        <v>5.8201058201058364E-2</v>
      </c>
      <c r="L143" s="38"/>
      <c r="M143" s="38"/>
      <c r="N143" s="15"/>
      <c r="O143" s="15"/>
      <c r="P143" s="15"/>
      <c r="Q143" s="15"/>
      <c r="R143" s="15"/>
    </row>
    <row r="144" spans="1:18" s="2" customFormat="1" ht="11.25" x14ac:dyDescent="0.2">
      <c r="A144" s="17">
        <v>21854</v>
      </c>
      <c r="B144" s="15">
        <v>1.7</v>
      </c>
      <c r="C144" s="2">
        <v>5.7</v>
      </c>
      <c r="D144" s="37">
        <f t="shared" si="9"/>
        <v>0.94299999999999995</v>
      </c>
      <c r="E144" s="37"/>
      <c r="F144" s="37">
        <f t="shared" si="8"/>
        <v>1</v>
      </c>
      <c r="G144" s="55"/>
      <c r="H144" s="38">
        <v>3.1562668</v>
      </c>
      <c r="I144" s="37">
        <v>-8.7642418930757515E-4</v>
      </c>
      <c r="J144" s="37">
        <f t="shared" si="7"/>
        <v>-2.0219356875798584E-2</v>
      </c>
      <c r="K144" s="37">
        <f t="shared" si="10"/>
        <v>6.0445387062566303E-2</v>
      </c>
      <c r="L144" s="38"/>
      <c r="M144" s="38"/>
      <c r="N144" s="15"/>
      <c r="O144" s="15"/>
      <c r="P144" s="15"/>
      <c r="Q144" s="15"/>
      <c r="R144" s="15"/>
    </row>
    <row r="145" spans="1:18" s="2" customFormat="1" ht="11.25" x14ac:dyDescent="0.2">
      <c r="A145" s="17">
        <v>21884</v>
      </c>
      <c r="B145" s="15">
        <v>1.4</v>
      </c>
      <c r="C145" s="2">
        <v>5.8</v>
      </c>
      <c r="D145" s="37">
        <f t="shared" si="9"/>
        <v>0.94200000000000006</v>
      </c>
      <c r="E145" s="37"/>
      <c r="F145" s="37">
        <f t="shared" si="8"/>
        <v>1</v>
      </c>
      <c r="G145" s="55"/>
      <c r="H145" s="38">
        <v>3.1549331999999999</v>
      </c>
      <c r="I145" s="37">
        <v>4.035087719298191E-3</v>
      </c>
      <c r="J145" s="37">
        <f t="shared" si="7"/>
        <v>1.579331764995308E-3</v>
      </c>
      <c r="K145" s="37">
        <f t="shared" si="10"/>
        <v>6.1571125265392768E-2</v>
      </c>
      <c r="L145" s="38"/>
      <c r="M145" s="38"/>
      <c r="N145" s="15"/>
      <c r="O145" s="15"/>
      <c r="P145" s="15"/>
      <c r="Q145" s="15"/>
      <c r="R145" s="15"/>
    </row>
    <row r="146" spans="1:18" s="2" customFormat="1" ht="11.25" x14ac:dyDescent="0.2">
      <c r="A146" s="17">
        <v>21915</v>
      </c>
      <c r="B146" s="15">
        <v>1.7</v>
      </c>
      <c r="C146" s="2">
        <v>5.3</v>
      </c>
      <c r="D146" s="37">
        <f t="shared" si="9"/>
        <v>0.94700000000000006</v>
      </c>
      <c r="E146" s="37"/>
      <c r="F146" s="37">
        <f t="shared" si="8"/>
        <v>1</v>
      </c>
      <c r="G146" s="55"/>
      <c r="H146" s="38">
        <v>3.1543999999999999</v>
      </c>
      <c r="I146" s="37">
        <v>3.1976236239734501E-2</v>
      </c>
      <c r="J146" s="37">
        <f t="shared" si="7"/>
        <v>1.8005661979516346E-2</v>
      </c>
      <c r="K146" s="37">
        <f t="shared" si="10"/>
        <v>5.5966209081309337E-2</v>
      </c>
      <c r="L146" s="38"/>
      <c r="M146" s="38"/>
      <c r="N146" s="15"/>
      <c r="O146" s="15"/>
      <c r="P146" s="15"/>
      <c r="Q146" s="15"/>
      <c r="R146" s="15"/>
    </row>
    <row r="147" spans="1:18" s="2" customFormat="1" ht="11.25" x14ac:dyDescent="0.2">
      <c r="A147" s="17">
        <v>21946</v>
      </c>
      <c r="B147" s="15">
        <v>1</v>
      </c>
      <c r="C147" s="2">
        <v>5.2</v>
      </c>
      <c r="D147" s="37">
        <f t="shared" si="9"/>
        <v>0.94799999999999995</v>
      </c>
      <c r="E147" s="37"/>
      <c r="F147" s="37">
        <f t="shared" si="8"/>
        <v>1</v>
      </c>
      <c r="G147" s="55"/>
      <c r="H147" s="38">
        <v>3.1551999999999998</v>
      </c>
      <c r="I147" s="37">
        <v>-1.7439891635624805E-2</v>
      </c>
      <c r="J147" s="37">
        <f t="shared" si="7"/>
        <v>7.268172302054848E-3</v>
      </c>
      <c r="K147" s="37">
        <f t="shared" si="10"/>
        <v>5.4852320675105481E-2</v>
      </c>
      <c r="L147" s="38"/>
      <c r="M147" s="38"/>
      <c r="N147" s="15"/>
      <c r="O147" s="15"/>
      <c r="P147" s="15"/>
      <c r="Q147" s="15"/>
      <c r="R147" s="15"/>
    </row>
    <row r="148" spans="1:18" s="2" customFormat="1" ht="11.25" x14ac:dyDescent="0.2">
      <c r="A148" s="17">
        <v>21975</v>
      </c>
      <c r="B148" s="15">
        <v>1.7</v>
      </c>
      <c r="C148" s="2">
        <v>4.8</v>
      </c>
      <c r="D148" s="37">
        <f t="shared" si="9"/>
        <v>0.95200000000000007</v>
      </c>
      <c r="E148" s="37"/>
      <c r="F148" s="37">
        <f t="shared" si="8"/>
        <v>1</v>
      </c>
      <c r="G148" s="55"/>
      <c r="H148" s="38">
        <v>3.1590667999999997</v>
      </c>
      <c r="I148" s="37">
        <v>-3.8773048423229366E-2</v>
      </c>
      <c r="J148" s="37">
        <f t="shared" si="7"/>
        <v>-2.8106470029427087E-2</v>
      </c>
      <c r="K148" s="37">
        <f t="shared" si="10"/>
        <v>5.0420168067226712E-2</v>
      </c>
      <c r="L148" s="38"/>
      <c r="M148" s="38"/>
      <c r="N148" s="15"/>
      <c r="O148" s="15"/>
      <c r="P148" s="15"/>
      <c r="Q148" s="15"/>
      <c r="R148" s="15"/>
    </row>
    <row r="149" spans="1:18" s="2" customFormat="1" ht="11.25" x14ac:dyDescent="0.2">
      <c r="A149" s="17">
        <v>22006</v>
      </c>
      <c r="B149" s="15">
        <v>1.7</v>
      </c>
      <c r="C149" s="2">
        <v>5.4</v>
      </c>
      <c r="D149" s="37">
        <f t="shared" si="9"/>
        <v>0.94599999999999995</v>
      </c>
      <c r="E149" s="37"/>
      <c r="F149" s="37">
        <f t="shared" si="8"/>
        <v>1</v>
      </c>
      <c r="G149" s="55"/>
      <c r="H149" s="38">
        <v>3.1660000000000004</v>
      </c>
      <c r="I149" s="37">
        <v>-1.3624955181068448E-2</v>
      </c>
      <c r="J149" s="37">
        <f t="shared" si="7"/>
        <v>-2.6199001802148906E-2</v>
      </c>
      <c r="K149" s="37">
        <f t="shared" si="10"/>
        <v>5.7082452431289621E-2</v>
      </c>
      <c r="L149" s="38"/>
      <c r="M149" s="38"/>
      <c r="N149" s="15"/>
      <c r="O149" s="15"/>
      <c r="P149" s="15"/>
      <c r="Q149" s="15"/>
      <c r="R149" s="15"/>
    </row>
    <row r="150" spans="1:18" s="2" customFormat="1" ht="11.25" x14ac:dyDescent="0.2">
      <c r="A150" s="17">
        <v>22036</v>
      </c>
      <c r="B150" s="15">
        <v>1.7</v>
      </c>
      <c r="C150" s="2">
        <v>5.2</v>
      </c>
      <c r="D150" s="37">
        <f t="shared" si="9"/>
        <v>0.94799999999999995</v>
      </c>
      <c r="E150" s="37"/>
      <c r="F150" s="37">
        <f t="shared" si="8"/>
        <v>1</v>
      </c>
      <c r="G150" s="55"/>
      <c r="H150" s="38">
        <v>3.1742668000000003</v>
      </c>
      <c r="I150" s="37">
        <v>1.2904398400581493E-2</v>
      </c>
      <c r="J150" s="37">
        <f t="shared" si="7"/>
        <v>-3.6027839024347762E-4</v>
      </c>
      <c r="K150" s="37">
        <f t="shared" si="10"/>
        <v>5.4852320675105481E-2</v>
      </c>
      <c r="L150" s="38"/>
      <c r="M150" s="38"/>
      <c r="N150" s="15"/>
      <c r="O150" s="15"/>
      <c r="P150" s="15"/>
      <c r="Q150" s="15"/>
      <c r="R150" s="15"/>
    </row>
    <row r="151" spans="1:18" s="2" customFormat="1" ht="11.25" x14ac:dyDescent="0.2">
      <c r="A151" s="17">
        <v>22067</v>
      </c>
      <c r="B151" s="15">
        <v>1.7</v>
      </c>
      <c r="C151" s="2">
        <v>5.0999999999999996</v>
      </c>
      <c r="D151" s="37">
        <f t="shared" si="9"/>
        <v>0.94900000000000007</v>
      </c>
      <c r="E151" s="37"/>
      <c r="F151" s="37">
        <f t="shared" si="8"/>
        <v>1</v>
      </c>
      <c r="G151" s="55"/>
      <c r="H151" s="38">
        <v>3.1836000000000007</v>
      </c>
      <c r="I151" s="37">
        <v>-9.1512650278126328E-3</v>
      </c>
      <c r="J151" s="37">
        <f t="shared" si="7"/>
        <v>1.8765666863844298E-3</v>
      </c>
      <c r="K151" s="37">
        <f t="shared" si="10"/>
        <v>5.3740779768177038E-2</v>
      </c>
      <c r="L151" s="38"/>
      <c r="M151" s="38"/>
      <c r="N151" s="15"/>
      <c r="O151" s="15"/>
      <c r="P151" s="15"/>
      <c r="Q151" s="15"/>
      <c r="R151" s="15"/>
    </row>
    <row r="152" spans="1:18" s="2" customFormat="1" ht="11.25" x14ac:dyDescent="0.2">
      <c r="A152" s="17">
        <v>22097</v>
      </c>
      <c r="B152" s="15">
        <v>1.7</v>
      </c>
      <c r="C152" s="2">
        <v>5.4</v>
      </c>
      <c r="D152" s="37">
        <f t="shared" si="9"/>
        <v>0.94599999999999995</v>
      </c>
      <c r="E152" s="37"/>
      <c r="F152" s="37">
        <f t="shared" si="8"/>
        <v>1</v>
      </c>
      <c r="G152" s="55"/>
      <c r="H152" s="38">
        <v>3.1940000000000008</v>
      </c>
      <c r="I152" s="37">
        <v>3.6943136544730158E-2</v>
      </c>
      <c r="J152" s="37">
        <f t="shared" si="7"/>
        <v>1.3895935758458763E-2</v>
      </c>
      <c r="K152" s="37">
        <f t="shared" si="10"/>
        <v>5.7082452431289621E-2</v>
      </c>
      <c r="L152" s="38"/>
      <c r="M152" s="38"/>
      <c r="N152" s="15"/>
      <c r="O152" s="15"/>
      <c r="P152" s="15"/>
      <c r="Q152" s="15"/>
      <c r="R152" s="15"/>
    </row>
    <row r="153" spans="1:18" s="2" customFormat="1" ht="11.25" x14ac:dyDescent="0.2">
      <c r="A153" s="17">
        <v>22128</v>
      </c>
      <c r="B153" s="15">
        <v>1.4</v>
      </c>
      <c r="C153" s="2">
        <v>5.5</v>
      </c>
      <c r="D153" s="37">
        <f t="shared" si="9"/>
        <v>0.94499999999999995</v>
      </c>
      <c r="E153" s="37"/>
      <c r="F153" s="37">
        <f t="shared" si="8"/>
        <v>1</v>
      </c>
      <c r="G153" s="55"/>
      <c r="H153" s="38">
        <v>3.2073331999999999</v>
      </c>
      <c r="I153" s="37">
        <v>-2.4799161718477028E-2</v>
      </c>
      <c r="J153" s="37">
        <f t="shared" si="7"/>
        <v>6.0719874131265651E-3</v>
      </c>
      <c r="K153" s="37">
        <f t="shared" si="10"/>
        <v>5.8201058201058364E-2</v>
      </c>
      <c r="L153" s="38"/>
      <c r="M153" s="38"/>
      <c r="N153" s="15"/>
      <c r="O153" s="15"/>
      <c r="P153" s="15"/>
      <c r="Q153" s="15"/>
      <c r="R153" s="15"/>
    </row>
    <row r="154" spans="1:18" s="2" customFormat="1" ht="11.25" x14ac:dyDescent="0.2">
      <c r="A154" s="17">
        <v>22159</v>
      </c>
      <c r="B154" s="15">
        <v>1.4</v>
      </c>
      <c r="C154" s="2">
        <v>5.6</v>
      </c>
      <c r="D154" s="37">
        <f t="shared" si="9"/>
        <v>0.94400000000000006</v>
      </c>
      <c r="E154" s="37"/>
      <c r="F154" s="37">
        <f t="shared" si="8"/>
        <v>1</v>
      </c>
      <c r="G154" s="55"/>
      <c r="H154" s="38">
        <v>3.2214668</v>
      </c>
      <c r="I154" s="37">
        <v>1.1998567335243456E-2</v>
      </c>
      <c r="J154" s="37">
        <f t="shared" si="7"/>
        <v>-6.4002971916167859E-3</v>
      </c>
      <c r="K154" s="37">
        <f t="shared" si="10"/>
        <v>5.9322033898304927E-2</v>
      </c>
      <c r="L154" s="38"/>
      <c r="M154" s="38"/>
      <c r="N154" s="15"/>
      <c r="O154" s="15"/>
      <c r="P154" s="15"/>
      <c r="Q154" s="15"/>
      <c r="R154" s="15"/>
    </row>
    <row r="155" spans="1:18" s="2" customFormat="1" ht="11.25" x14ac:dyDescent="0.2">
      <c r="A155" s="17">
        <v>22189</v>
      </c>
      <c r="B155" s="15">
        <v>1</v>
      </c>
      <c r="C155" s="2">
        <v>5.5</v>
      </c>
      <c r="D155" s="37">
        <f t="shared" si="9"/>
        <v>0.94499999999999995</v>
      </c>
      <c r="E155" s="37"/>
      <c r="F155" s="37">
        <f t="shared" si="8"/>
        <v>1</v>
      </c>
      <c r="G155" s="55"/>
      <c r="H155" s="38">
        <v>3.2363999999999997</v>
      </c>
      <c r="I155" s="37">
        <v>-3.0083171120155652E-2</v>
      </c>
      <c r="J155" s="37">
        <f t="shared" si="7"/>
        <v>-9.0423018924560977E-3</v>
      </c>
      <c r="K155" s="37">
        <f t="shared" si="10"/>
        <v>5.8201058201058364E-2</v>
      </c>
      <c r="L155" s="38"/>
      <c r="M155" s="38"/>
      <c r="N155" s="15"/>
      <c r="O155" s="15"/>
      <c r="P155" s="15"/>
      <c r="Q155" s="15"/>
      <c r="R155" s="15"/>
    </row>
    <row r="156" spans="1:18" s="2" customFormat="1" ht="11.25" x14ac:dyDescent="0.2">
      <c r="A156" s="17">
        <v>22220</v>
      </c>
      <c r="B156" s="15">
        <v>1.4</v>
      </c>
      <c r="C156" s="2">
        <v>6.1</v>
      </c>
      <c r="D156" s="37">
        <f t="shared" si="9"/>
        <v>0.93900000000000006</v>
      </c>
      <c r="E156" s="37"/>
      <c r="F156" s="37">
        <f t="shared" si="8"/>
        <v>1</v>
      </c>
      <c r="G156" s="55"/>
      <c r="H156" s="38">
        <v>3.2520000000000007</v>
      </c>
      <c r="I156" s="37">
        <v>-1.9704433497537043E-2</v>
      </c>
      <c r="J156" s="37">
        <f t="shared" si="7"/>
        <v>-2.4893802308846347E-2</v>
      </c>
      <c r="K156" s="37">
        <f t="shared" si="10"/>
        <v>6.4962726304579332E-2</v>
      </c>
      <c r="L156" s="38"/>
      <c r="M156" s="38"/>
      <c r="N156" s="15"/>
      <c r="O156" s="15"/>
      <c r="P156" s="15"/>
      <c r="Q156" s="15"/>
      <c r="R156" s="15"/>
    </row>
    <row r="157" spans="1:18" s="2" customFormat="1" ht="11.25" x14ac:dyDescent="0.2">
      <c r="A157" s="17">
        <v>22250</v>
      </c>
      <c r="B157" s="15">
        <v>1.4</v>
      </c>
      <c r="C157" s="2">
        <v>6.1</v>
      </c>
      <c r="D157" s="37">
        <f t="shared" si="9"/>
        <v>0.93900000000000006</v>
      </c>
      <c r="E157" s="37"/>
      <c r="F157" s="37">
        <f t="shared" si="8"/>
        <v>1</v>
      </c>
      <c r="G157" s="55"/>
      <c r="H157" s="38">
        <v>3.2674667999999998</v>
      </c>
      <c r="I157" s="37">
        <v>3.2384142936906793E-2</v>
      </c>
      <c r="J157" s="37">
        <f t="shared" si="7"/>
        <v>6.3398547196848749E-3</v>
      </c>
      <c r="K157" s="37">
        <f t="shared" si="10"/>
        <v>6.4962726304579332E-2</v>
      </c>
      <c r="L157" s="38"/>
      <c r="M157" s="38"/>
      <c r="N157" s="15"/>
      <c r="O157" s="15"/>
      <c r="P157" s="15"/>
      <c r="Q157" s="15"/>
      <c r="R157" s="15"/>
    </row>
    <row r="158" spans="1:18" s="2" customFormat="1" ht="11.25" x14ac:dyDescent="0.2">
      <c r="A158" s="17">
        <v>22281</v>
      </c>
      <c r="B158" s="15">
        <v>1.4</v>
      </c>
      <c r="C158" s="2">
        <v>6.6</v>
      </c>
      <c r="D158" s="37">
        <f t="shared" si="9"/>
        <v>0.93400000000000005</v>
      </c>
      <c r="E158" s="37"/>
      <c r="F158" s="37">
        <f t="shared" si="8"/>
        <v>1</v>
      </c>
      <c r="G158" s="55"/>
      <c r="H158" s="38">
        <v>3.2827999999999999</v>
      </c>
      <c r="I158" s="37">
        <v>2.3976924463674026E-2</v>
      </c>
      <c r="J158" s="37">
        <f t="shared" si="7"/>
        <v>2.818053370029041E-2</v>
      </c>
      <c r="K158" s="37">
        <f t="shared" si="10"/>
        <v>7.0663811563169032E-2</v>
      </c>
      <c r="L158" s="38"/>
      <c r="M158" s="38"/>
      <c r="N158" s="15"/>
      <c r="O158" s="15"/>
      <c r="P158" s="15"/>
      <c r="Q158" s="15"/>
      <c r="R158" s="15"/>
    </row>
    <row r="159" spans="1:18" s="2" customFormat="1" ht="11.25" x14ac:dyDescent="0.2">
      <c r="A159" s="17">
        <v>22312</v>
      </c>
      <c r="B159" s="15">
        <v>1.7</v>
      </c>
      <c r="C159" s="2">
        <v>6.6</v>
      </c>
      <c r="D159" s="37">
        <f t="shared" si="9"/>
        <v>0.93400000000000005</v>
      </c>
      <c r="E159" s="37"/>
      <c r="F159" s="37">
        <f t="shared" si="8"/>
        <v>1</v>
      </c>
      <c r="G159" s="55"/>
      <c r="H159" s="38">
        <v>3.2956000000000008</v>
      </c>
      <c r="I159" s="37">
        <v>5.1408450704225388E-2</v>
      </c>
      <c r="J159" s="37">
        <f t="shared" si="7"/>
        <v>3.7692687583949711E-2</v>
      </c>
      <c r="K159" s="37">
        <f t="shared" si="10"/>
        <v>7.0663811563169032E-2</v>
      </c>
      <c r="L159" s="38"/>
      <c r="M159" s="38"/>
      <c r="N159" s="15"/>
      <c r="O159" s="15"/>
      <c r="P159" s="15"/>
      <c r="Q159" s="15"/>
      <c r="R159" s="15"/>
    </row>
    <row r="160" spans="1:18" s="2" customFormat="1" ht="11.25" x14ac:dyDescent="0.2">
      <c r="A160" s="17">
        <v>22340</v>
      </c>
      <c r="B160" s="15">
        <v>1.4</v>
      </c>
      <c r="C160" s="2">
        <v>6.9</v>
      </c>
      <c r="D160" s="37">
        <f t="shared" si="9"/>
        <v>0.93099999999999994</v>
      </c>
      <c r="E160" s="37"/>
      <c r="F160" s="37">
        <f t="shared" si="8"/>
        <v>1</v>
      </c>
      <c r="G160" s="55"/>
      <c r="H160" s="38">
        <v>3.3030668000000007</v>
      </c>
      <c r="I160" s="37">
        <v>4.1024782317481627E-2</v>
      </c>
      <c r="J160" s="37">
        <f t="shared" si="7"/>
        <v>4.6216616510853507E-2</v>
      </c>
      <c r="K160" s="37">
        <f t="shared" si="10"/>
        <v>7.4113856068743322E-2</v>
      </c>
      <c r="L160" s="38"/>
      <c r="M160" s="38"/>
      <c r="N160" s="15"/>
      <c r="O160" s="15"/>
      <c r="P160" s="15"/>
      <c r="Q160" s="15"/>
      <c r="R160" s="15"/>
    </row>
    <row r="161" spans="1:18" s="2" customFormat="1" ht="11.25" x14ac:dyDescent="0.2">
      <c r="A161" s="17">
        <v>22371</v>
      </c>
      <c r="B161" s="15">
        <v>1.4</v>
      </c>
      <c r="C161" s="2">
        <v>6.9</v>
      </c>
      <c r="D161" s="37">
        <f t="shared" si="9"/>
        <v>0.93099999999999994</v>
      </c>
      <c r="E161" s="37"/>
      <c r="F161" s="37">
        <f t="shared" si="8"/>
        <v>1</v>
      </c>
      <c r="G161" s="55"/>
      <c r="H161" s="38">
        <v>3.3052000000000006</v>
      </c>
      <c r="I161" s="37">
        <v>3.1365610423033666E-2</v>
      </c>
      <c r="J161" s="37">
        <f t="shared" si="7"/>
        <v>3.6195196370257643E-2</v>
      </c>
      <c r="K161" s="37">
        <f t="shared" si="10"/>
        <v>7.4113856068743322E-2</v>
      </c>
      <c r="L161" s="38"/>
      <c r="M161" s="38"/>
      <c r="N161" s="15"/>
      <c r="O161" s="15"/>
      <c r="P161" s="15"/>
      <c r="Q161" s="15"/>
      <c r="R161" s="15"/>
    </row>
    <row r="162" spans="1:18" s="2" customFormat="1" ht="11.25" x14ac:dyDescent="0.2">
      <c r="A162" s="17">
        <v>22401</v>
      </c>
      <c r="B162" s="15">
        <v>1</v>
      </c>
      <c r="C162" s="2">
        <v>7</v>
      </c>
      <c r="D162" s="37">
        <f t="shared" si="9"/>
        <v>0.93</v>
      </c>
      <c r="E162" s="37"/>
      <c r="F162" s="37">
        <f t="shared" si="8"/>
        <v>1</v>
      </c>
      <c r="G162" s="55"/>
      <c r="H162" s="38">
        <v>3.3036000000000008</v>
      </c>
      <c r="I162" s="37">
        <v>2.6668746101060414E-2</v>
      </c>
      <c r="J162" s="37">
        <f t="shared" si="7"/>
        <v>2.9017178262047041E-2</v>
      </c>
      <c r="K162" s="37">
        <f t="shared" si="10"/>
        <v>7.5268817204301008E-2</v>
      </c>
      <c r="L162" s="38"/>
      <c r="M162" s="38"/>
      <c r="N162" s="15"/>
      <c r="O162" s="15"/>
      <c r="P162" s="15"/>
      <c r="Q162" s="15"/>
      <c r="R162" s="15"/>
    </row>
    <row r="163" spans="1:18" s="2" customFormat="1" ht="11.25" x14ac:dyDescent="0.2">
      <c r="A163" s="17">
        <v>22432</v>
      </c>
      <c r="B163" s="15">
        <v>1</v>
      </c>
      <c r="C163" s="2">
        <v>7.1</v>
      </c>
      <c r="D163" s="37">
        <f t="shared" si="9"/>
        <v>0.92900000000000005</v>
      </c>
      <c r="E163" s="37"/>
      <c r="F163" s="37">
        <f t="shared" si="8"/>
        <v>1</v>
      </c>
      <c r="G163" s="55"/>
      <c r="H163" s="38">
        <v>3.2973332000000006</v>
      </c>
      <c r="I163" s="37">
        <v>1.0177730518000938E-2</v>
      </c>
      <c r="J163" s="37">
        <f t="shared" si="7"/>
        <v>1.8423238309530677E-2</v>
      </c>
      <c r="K163" s="37">
        <f t="shared" si="10"/>
        <v>7.6426264800861121E-2</v>
      </c>
      <c r="L163" s="38"/>
      <c r="M163" s="38"/>
      <c r="N163" s="15"/>
      <c r="O163" s="15"/>
      <c r="P163" s="15"/>
      <c r="Q163" s="15"/>
      <c r="R163" s="15"/>
    </row>
    <row r="164" spans="1:18" s="2" customFormat="1" ht="11.25" x14ac:dyDescent="0.2">
      <c r="A164" s="17">
        <v>22462</v>
      </c>
      <c r="B164" s="15">
        <v>0.7</v>
      </c>
      <c r="C164" s="2">
        <v>6.9</v>
      </c>
      <c r="D164" s="37">
        <f t="shared" si="9"/>
        <v>0.93099999999999994</v>
      </c>
      <c r="E164" s="37"/>
      <c r="F164" s="37">
        <f t="shared" si="8"/>
        <v>1</v>
      </c>
      <c r="G164" s="55"/>
      <c r="H164" s="38">
        <v>3.2864000000000004</v>
      </c>
      <c r="I164" s="37">
        <v>-1.3233082706766848E-2</v>
      </c>
      <c r="J164" s="37">
        <f t="shared" si="7"/>
        <v>-1.527676094382955E-3</v>
      </c>
      <c r="K164" s="37">
        <f t="shared" si="10"/>
        <v>7.4113856068743322E-2</v>
      </c>
      <c r="L164" s="38"/>
      <c r="M164" s="38"/>
      <c r="N164" s="15"/>
      <c r="O164" s="15"/>
      <c r="P164" s="15"/>
      <c r="Q164" s="15"/>
      <c r="R164" s="15"/>
    </row>
    <row r="165" spans="1:18" s="2" customFormat="1" ht="11.25" x14ac:dyDescent="0.2">
      <c r="A165" s="17">
        <v>22493</v>
      </c>
      <c r="B165" s="15">
        <v>1.4</v>
      </c>
      <c r="C165" s="2">
        <v>7</v>
      </c>
      <c r="D165" s="37">
        <f t="shared" si="9"/>
        <v>0.93</v>
      </c>
      <c r="E165" s="37"/>
      <c r="F165" s="37">
        <f t="shared" si="8"/>
        <v>1</v>
      </c>
      <c r="G165" s="55"/>
      <c r="H165" s="38">
        <v>3.2718667999999997</v>
      </c>
      <c r="I165" s="37">
        <v>-2.743066138372551E-3</v>
      </c>
      <c r="J165" s="37">
        <f t="shared" si="7"/>
        <v>-7.9880744225696992E-3</v>
      </c>
      <c r="K165" s="37">
        <f t="shared" si="10"/>
        <v>7.5268817204301008E-2</v>
      </c>
      <c r="L165" s="38"/>
      <c r="M165" s="38"/>
      <c r="N165" s="15"/>
      <c r="O165" s="15"/>
      <c r="P165" s="15"/>
      <c r="Q165" s="15"/>
      <c r="R165" s="15"/>
    </row>
    <row r="166" spans="1:18" s="2" customFormat="1" ht="11.25" x14ac:dyDescent="0.2">
      <c r="A166" s="17">
        <v>22524</v>
      </c>
      <c r="B166" s="15">
        <v>1</v>
      </c>
      <c r="C166" s="2">
        <v>6.6</v>
      </c>
      <c r="D166" s="37">
        <f t="shared" si="9"/>
        <v>0.93400000000000005</v>
      </c>
      <c r="E166" s="37"/>
      <c r="F166" s="37">
        <f t="shared" si="8"/>
        <v>1</v>
      </c>
      <c r="G166" s="55"/>
      <c r="H166" s="38">
        <v>3.2572000000000001</v>
      </c>
      <c r="I166" s="37">
        <v>3.5910757946210403E-2</v>
      </c>
      <c r="J166" s="37">
        <f t="shared" si="7"/>
        <v>1.6583845903918926E-2</v>
      </c>
      <c r="K166" s="37">
        <f t="shared" si="10"/>
        <v>7.0663811563169032E-2</v>
      </c>
      <c r="L166" s="38"/>
      <c r="M166" s="38"/>
      <c r="N166" s="15"/>
      <c r="O166" s="15"/>
      <c r="P166" s="15"/>
      <c r="Q166" s="15"/>
      <c r="R166" s="15"/>
    </row>
    <row r="167" spans="1:18" s="2" customFormat="1" ht="11.25" x14ac:dyDescent="0.2">
      <c r="A167" s="17">
        <v>22554</v>
      </c>
      <c r="B167" s="15">
        <v>1.4</v>
      </c>
      <c r="C167" s="2">
        <v>6.7</v>
      </c>
      <c r="D167" s="37">
        <f t="shared" si="9"/>
        <v>0.93299999999999994</v>
      </c>
      <c r="E167" s="37"/>
      <c r="F167" s="37">
        <f t="shared" si="8"/>
        <v>1</v>
      </c>
      <c r="G167" s="55"/>
      <c r="H167" s="38">
        <v>3.2423999999999999</v>
      </c>
      <c r="I167" s="37">
        <v>-7.8182622805723721E-3</v>
      </c>
      <c r="J167" s="37">
        <f t="shared" si="7"/>
        <v>1.4046247832819016E-2</v>
      </c>
      <c r="K167" s="37">
        <f t="shared" si="10"/>
        <v>7.1811361200428747E-2</v>
      </c>
      <c r="L167" s="38"/>
      <c r="M167" s="38"/>
      <c r="N167" s="15"/>
      <c r="O167" s="15"/>
      <c r="P167" s="15"/>
      <c r="Q167" s="15"/>
      <c r="R167" s="15"/>
    </row>
    <row r="168" spans="1:18" s="2" customFormat="1" ht="11.25" x14ac:dyDescent="0.2">
      <c r="A168" s="17">
        <v>22585</v>
      </c>
      <c r="B168" s="15">
        <v>0.7</v>
      </c>
      <c r="C168" s="2">
        <v>6.5</v>
      </c>
      <c r="D168" s="37">
        <f t="shared" si="9"/>
        <v>0.93500000000000005</v>
      </c>
      <c r="E168" s="37"/>
      <c r="F168" s="37">
        <f t="shared" si="8"/>
        <v>1</v>
      </c>
      <c r="G168" s="55"/>
      <c r="H168" s="38">
        <v>3.2290668</v>
      </c>
      <c r="I168" s="37">
        <v>1.1002081474873547E-2</v>
      </c>
      <c r="J168" s="37">
        <f t="shared" ref="J168:J231" si="11">+AVERAGE(I168,I167)</f>
        <v>1.5919095971505875E-3</v>
      </c>
      <c r="K168" s="37">
        <f t="shared" si="10"/>
        <v>6.9518716577539941E-2</v>
      </c>
      <c r="L168" s="38"/>
      <c r="M168" s="38"/>
      <c r="N168" s="15"/>
      <c r="O168" s="15"/>
      <c r="P168" s="15"/>
      <c r="Q168" s="15"/>
      <c r="R168" s="15"/>
    </row>
    <row r="169" spans="1:18" s="2" customFormat="1" ht="11.25" x14ac:dyDescent="0.2">
      <c r="A169" s="17">
        <v>22615</v>
      </c>
      <c r="B169" s="15">
        <v>0.7</v>
      </c>
      <c r="C169" s="2">
        <v>6.1</v>
      </c>
      <c r="D169" s="37">
        <f t="shared" si="9"/>
        <v>0.93900000000000006</v>
      </c>
      <c r="E169" s="37"/>
      <c r="F169" s="37">
        <f t="shared" si="8"/>
        <v>1</v>
      </c>
      <c r="G169" s="55"/>
      <c r="H169" s="38">
        <v>3.2181332000000005</v>
      </c>
      <c r="I169" s="37">
        <v>4.5294117647058797E-2</v>
      </c>
      <c r="J169" s="37">
        <f t="shared" si="11"/>
        <v>2.8148099560966172E-2</v>
      </c>
      <c r="K169" s="37">
        <f t="shared" si="10"/>
        <v>6.4962726304579332E-2</v>
      </c>
      <c r="L169" s="38"/>
      <c r="M169" s="38"/>
      <c r="N169" s="15"/>
      <c r="O169" s="15"/>
      <c r="P169" s="15"/>
      <c r="Q169" s="15"/>
      <c r="R169" s="15"/>
    </row>
    <row r="170" spans="1:18" s="2" customFormat="1" ht="11.25" x14ac:dyDescent="0.2">
      <c r="A170" s="17">
        <v>22646</v>
      </c>
      <c r="B170" s="15">
        <v>0.7</v>
      </c>
      <c r="C170" s="2">
        <v>6</v>
      </c>
      <c r="D170" s="37">
        <f t="shared" si="9"/>
        <v>0.94</v>
      </c>
      <c r="E170" s="37"/>
      <c r="F170" s="37">
        <f t="shared" si="8"/>
        <v>1</v>
      </c>
      <c r="G170" s="55"/>
      <c r="H170" s="38">
        <v>3.2096000000000005</v>
      </c>
      <c r="I170" s="37">
        <v>9.2853123241417642E-3</v>
      </c>
      <c r="J170" s="37">
        <f t="shared" si="11"/>
        <v>2.7289714985600282E-2</v>
      </c>
      <c r="K170" s="37">
        <f t="shared" si="10"/>
        <v>6.3829787234042534E-2</v>
      </c>
      <c r="L170" s="38"/>
      <c r="M170" s="38"/>
      <c r="N170" s="15"/>
      <c r="O170" s="15"/>
      <c r="P170" s="15"/>
      <c r="Q170" s="15"/>
      <c r="R170" s="15"/>
    </row>
    <row r="171" spans="1:18" s="2" customFormat="1" ht="11.25" x14ac:dyDescent="0.2">
      <c r="A171" s="17">
        <v>22677</v>
      </c>
      <c r="B171" s="15">
        <v>0.7</v>
      </c>
      <c r="C171" s="2">
        <v>5.8</v>
      </c>
      <c r="D171" s="37">
        <f t="shared" si="9"/>
        <v>0.94200000000000006</v>
      </c>
      <c r="E171" s="37"/>
      <c r="F171" s="37">
        <f t="shared" si="8"/>
        <v>1</v>
      </c>
      <c r="G171" s="55"/>
      <c r="H171" s="38">
        <v>3.2040000000000002</v>
      </c>
      <c r="I171" s="37">
        <v>-3.7217730694173431E-2</v>
      </c>
      <c r="J171" s="37">
        <f t="shared" si="11"/>
        <v>-1.3966209185015833E-2</v>
      </c>
      <c r="K171" s="37">
        <f t="shared" si="10"/>
        <v>6.1571125265392768E-2</v>
      </c>
      <c r="L171" s="38"/>
      <c r="M171" s="38"/>
      <c r="N171" s="15"/>
      <c r="O171" s="15"/>
      <c r="P171" s="15"/>
      <c r="Q171" s="15"/>
      <c r="R171" s="15"/>
    </row>
    <row r="172" spans="1:18" s="2" customFormat="1" ht="11.25" x14ac:dyDescent="0.2">
      <c r="A172" s="17">
        <v>22705</v>
      </c>
      <c r="B172" s="15">
        <v>1</v>
      </c>
      <c r="C172" s="2">
        <v>5.5</v>
      </c>
      <c r="D172" s="37">
        <f t="shared" si="9"/>
        <v>0.94499999999999995</v>
      </c>
      <c r="E172" s="37"/>
      <c r="F172" s="37">
        <f t="shared" si="8"/>
        <v>1</v>
      </c>
      <c r="G172" s="55"/>
      <c r="H172" s="38">
        <v>3.200800000000001</v>
      </c>
      <c r="I172" s="37">
        <v>1.6649775589981264E-2</v>
      </c>
      <c r="J172" s="37">
        <f t="shared" si="11"/>
        <v>-1.0283977552096084E-2</v>
      </c>
      <c r="K172" s="37">
        <f t="shared" si="10"/>
        <v>5.8201058201058364E-2</v>
      </c>
      <c r="L172" s="38"/>
      <c r="M172" s="38"/>
      <c r="N172" s="15"/>
      <c r="O172" s="15"/>
      <c r="P172" s="15"/>
      <c r="Q172" s="15"/>
      <c r="R172" s="15"/>
    </row>
    <row r="173" spans="1:18" s="2" customFormat="1" ht="11.25" x14ac:dyDescent="0.2">
      <c r="A173" s="17">
        <v>22736</v>
      </c>
      <c r="B173" s="15">
        <v>1</v>
      </c>
      <c r="C173" s="2">
        <v>5.6</v>
      </c>
      <c r="D173" s="37">
        <f t="shared" si="9"/>
        <v>0.94400000000000006</v>
      </c>
      <c r="E173" s="37"/>
      <c r="F173" s="37">
        <f t="shared" si="8"/>
        <v>1</v>
      </c>
      <c r="G173" s="55"/>
      <c r="H173" s="38">
        <v>3.2000000000000011</v>
      </c>
      <c r="I173" s="37">
        <v>9.9686698946179712E-4</v>
      </c>
      <c r="J173" s="37">
        <f t="shared" si="11"/>
        <v>8.82332128972153E-3</v>
      </c>
      <c r="K173" s="37">
        <f t="shared" si="10"/>
        <v>5.9322033898304927E-2</v>
      </c>
      <c r="L173" s="38"/>
      <c r="M173" s="38"/>
      <c r="N173" s="15"/>
      <c r="O173" s="15"/>
      <c r="P173" s="15"/>
      <c r="Q173" s="15"/>
      <c r="R173" s="15"/>
    </row>
    <row r="174" spans="1:18" s="2" customFormat="1" ht="11.25" x14ac:dyDescent="0.2">
      <c r="A174" s="17">
        <v>22766</v>
      </c>
      <c r="B174" s="15">
        <v>1.3</v>
      </c>
      <c r="C174" s="2">
        <v>5.6</v>
      </c>
      <c r="D174" s="37">
        <f t="shared" si="9"/>
        <v>0.94400000000000006</v>
      </c>
      <c r="E174" s="37"/>
      <c r="F174" s="37">
        <f t="shared" si="8"/>
        <v>1</v>
      </c>
      <c r="G174" s="55"/>
      <c r="H174" s="38">
        <v>3.2005332000000011</v>
      </c>
      <c r="I174" s="37">
        <v>-3.1867975529947488E-2</v>
      </c>
      <c r="J174" s="37">
        <f t="shared" si="11"/>
        <v>-1.5435554270242846E-2</v>
      </c>
      <c r="K174" s="37">
        <f t="shared" si="10"/>
        <v>5.9322033898304927E-2</v>
      </c>
      <c r="L174" s="38"/>
      <c r="M174" s="38"/>
      <c r="N174" s="15"/>
      <c r="O174" s="15"/>
      <c r="P174" s="15"/>
      <c r="Q174" s="15"/>
      <c r="R174" s="15"/>
    </row>
    <row r="175" spans="1:18" s="2" customFormat="1" ht="11.25" x14ac:dyDescent="0.2">
      <c r="A175" s="17">
        <v>22797</v>
      </c>
      <c r="B175" s="15">
        <v>1.3</v>
      </c>
      <c r="C175" s="2">
        <v>5.5</v>
      </c>
      <c r="D175" s="37">
        <f t="shared" si="9"/>
        <v>0.94499999999999995</v>
      </c>
      <c r="E175" s="37"/>
      <c r="F175" s="37">
        <f t="shared" si="8"/>
        <v>1</v>
      </c>
      <c r="G175" s="55"/>
      <c r="H175" s="38">
        <v>3.2041332000000011</v>
      </c>
      <c r="I175" s="37">
        <v>-7.4357090374724405E-2</v>
      </c>
      <c r="J175" s="37">
        <f t="shared" si="11"/>
        <v>-5.311253295233595E-2</v>
      </c>
      <c r="K175" s="37">
        <f t="shared" si="10"/>
        <v>5.8201058201058364E-2</v>
      </c>
      <c r="L175" s="38"/>
      <c r="M175" s="38"/>
      <c r="N175" s="15"/>
      <c r="O175" s="15"/>
      <c r="P175" s="15"/>
      <c r="Q175" s="15"/>
      <c r="R175" s="15"/>
    </row>
    <row r="176" spans="1:18" s="2" customFormat="1" ht="11.25" x14ac:dyDescent="0.2">
      <c r="A176" s="17">
        <v>22827</v>
      </c>
      <c r="B176" s="15">
        <v>1.3</v>
      </c>
      <c r="C176" s="2">
        <v>5.5</v>
      </c>
      <c r="D176" s="37">
        <f t="shared" si="9"/>
        <v>0.94499999999999995</v>
      </c>
      <c r="E176" s="37"/>
      <c r="F176" s="37">
        <f t="shared" si="8"/>
        <v>1</v>
      </c>
      <c r="G176" s="55"/>
      <c r="H176" s="38">
        <v>3.2107999999999999</v>
      </c>
      <c r="I176" s="37">
        <v>-0.11684394348309254</v>
      </c>
      <c r="J176" s="37">
        <f t="shared" si="11"/>
        <v>-9.5600516928908474E-2</v>
      </c>
      <c r="K176" s="37">
        <f t="shared" si="10"/>
        <v>5.8201058201058364E-2</v>
      </c>
      <c r="L176" s="38"/>
      <c r="M176" s="38"/>
      <c r="N176" s="15"/>
      <c r="O176" s="15"/>
      <c r="P176" s="15"/>
      <c r="Q176" s="15"/>
      <c r="R176" s="15"/>
    </row>
    <row r="177" spans="1:18" s="2" customFormat="1" ht="11.25" x14ac:dyDescent="0.2">
      <c r="A177" s="17">
        <v>22858</v>
      </c>
      <c r="B177" s="15">
        <v>1</v>
      </c>
      <c r="C177" s="2">
        <v>5.4</v>
      </c>
      <c r="D177" s="37">
        <f t="shared" si="9"/>
        <v>0.94599999999999995</v>
      </c>
      <c r="E177" s="37"/>
      <c r="F177" s="37">
        <f t="shared" si="8"/>
        <v>1</v>
      </c>
      <c r="G177" s="55"/>
      <c r="H177" s="38">
        <v>3.2199999999999993</v>
      </c>
      <c r="I177" s="37">
        <v>2.4087722451914366E-2</v>
      </c>
      <c r="J177" s="37">
        <f t="shared" si="11"/>
        <v>-4.6378110515589085E-2</v>
      </c>
      <c r="K177" s="37">
        <f t="shared" si="10"/>
        <v>5.7082452431289621E-2</v>
      </c>
      <c r="L177" s="38"/>
      <c r="M177" s="38"/>
      <c r="N177" s="15"/>
      <c r="O177" s="15"/>
      <c r="P177" s="15"/>
      <c r="Q177" s="15"/>
      <c r="R177" s="15"/>
    </row>
    <row r="178" spans="1:18" s="2" customFormat="1" ht="11.25" x14ac:dyDescent="0.2">
      <c r="A178" s="17">
        <v>22889</v>
      </c>
      <c r="B178" s="15">
        <v>1.3</v>
      </c>
      <c r="C178" s="2">
        <v>5.7</v>
      </c>
      <c r="D178" s="37">
        <f t="shared" si="9"/>
        <v>0.94299999999999995</v>
      </c>
      <c r="E178" s="37"/>
      <c r="F178" s="37">
        <f t="shared" si="8"/>
        <v>1</v>
      </c>
      <c r="G178" s="55"/>
      <c r="H178" s="38">
        <v>3.229866799999999</v>
      </c>
      <c r="I178" s="37">
        <v>2.720730208881875E-2</v>
      </c>
      <c r="J178" s="37">
        <f t="shared" si="11"/>
        <v>2.564751227036656E-2</v>
      </c>
      <c r="K178" s="37">
        <f t="shared" si="10"/>
        <v>6.0445387062566303E-2</v>
      </c>
      <c r="L178" s="38"/>
      <c r="M178" s="38"/>
      <c r="N178" s="15"/>
      <c r="O178" s="15"/>
      <c r="P178" s="15"/>
      <c r="Q178" s="15"/>
      <c r="R178" s="15"/>
    </row>
    <row r="179" spans="1:18" s="2" customFormat="1" ht="11.25" x14ac:dyDescent="0.2">
      <c r="A179" s="17">
        <v>22919</v>
      </c>
      <c r="B179" s="15">
        <v>1.3</v>
      </c>
      <c r="C179" s="2">
        <v>5.6</v>
      </c>
      <c r="D179" s="37">
        <f t="shared" si="9"/>
        <v>0.94400000000000006</v>
      </c>
      <c r="E179" s="37"/>
      <c r="F179" s="37">
        <f t="shared" si="8"/>
        <v>1</v>
      </c>
      <c r="G179" s="55"/>
      <c r="H179" s="38">
        <v>3.2403999999999993</v>
      </c>
      <c r="I179" s="37">
        <v>-8.8858509911142018E-3</v>
      </c>
      <c r="J179" s="37">
        <f t="shared" si="11"/>
        <v>9.1607255488522742E-3</v>
      </c>
      <c r="K179" s="37">
        <f t="shared" si="10"/>
        <v>5.9322033898304927E-2</v>
      </c>
      <c r="L179" s="38"/>
      <c r="M179" s="38"/>
      <c r="N179" s="15"/>
      <c r="O179" s="15"/>
      <c r="P179" s="15"/>
      <c r="Q179" s="15"/>
      <c r="R179" s="15"/>
    </row>
    <row r="180" spans="1:18" s="2" customFormat="1" ht="11.25" x14ac:dyDescent="0.2">
      <c r="A180" s="17">
        <v>22950</v>
      </c>
      <c r="B180" s="15">
        <v>1.3</v>
      </c>
      <c r="C180" s="2">
        <v>5.4</v>
      </c>
      <c r="D180" s="37">
        <f t="shared" si="9"/>
        <v>0.94599999999999995</v>
      </c>
      <c r="E180" s="37"/>
      <c r="F180" s="37">
        <f t="shared" si="8"/>
        <v>1</v>
      </c>
      <c r="G180" s="55"/>
      <c r="H180" s="38">
        <v>3.2526667999999996</v>
      </c>
      <c r="I180" s="37">
        <v>-3.1551724137931003E-2</v>
      </c>
      <c r="J180" s="37">
        <f t="shared" si="11"/>
        <v>-2.0218787564522604E-2</v>
      </c>
      <c r="K180" s="37">
        <f t="shared" si="10"/>
        <v>5.7082452431289621E-2</v>
      </c>
      <c r="L180" s="38"/>
      <c r="M180" s="38"/>
      <c r="N180" s="15"/>
      <c r="O180" s="15"/>
      <c r="P180" s="15"/>
      <c r="Q180" s="15"/>
      <c r="R180" s="15"/>
    </row>
    <row r="181" spans="1:18" s="2" customFormat="1" ht="11.25" x14ac:dyDescent="0.2">
      <c r="A181" s="17">
        <v>22980</v>
      </c>
      <c r="B181" s="15">
        <v>1.3</v>
      </c>
      <c r="C181" s="2">
        <v>5.7</v>
      </c>
      <c r="D181" s="37">
        <f t="shared" si="9"/>
        <v>0.94299999999999995</v>
      </c>
      <c r="E181" s="37"/>
      <c r="F181" s="37">
        <f t="shared" si="8"/>
        <v>1</v>
      </c>
      <c r="G181" s="55"/>
      <c r="H181" s="38">
        <v>3.2667999999999995</v>
      </c>
      <c r="I181" s="37">
        <v>6.8897988249955439E-2</v>
      </c>
      <c r="J181" s="37">
        <f t="shared" si="11"/>
        <v>1.8673132056012218E-2</v>
      </c>
      <c r="K181" s="37">
        <f t="shared" si="10"/>
        <v>6.0445387062566303E-2</v>
      </c>
      <c r="L181" s="38"/>
      <c r="M181" s="38"/>
      <c r="N181" s="15"/>
      <c r="O181" s="15"/>
      <c r="P181" s="15"/>
      <c r="Q181" s="15"/>
      <c r="R181" s="15"/>
    </row>
    <row r="182" spans="1:18" s="2" customFormat="1" ht="11.25" x14ac:dyDescent="0.2">
      <c r="A182" s="17">
        <v>23011</v>
      </c>
      <c r="B182" s="15">
        <v>1.3</v>
      </c>
      <c r="C182" s="2">
        <v>5.5</v>
      </c>
      <c r="D182" s="37">
        <f t="shared" si="9"/>
        <v>0.94499999999999995</v>
      </c>
      <c r="E182" s="37"/>
      <c r="F182" s="37">
        <f t="shared" si="8"/>
        <v>1</v>
      </c>
      <c r="G182" s="55"/>
      <c r="H182" s="38">
        <v>3.2827999999999999</v>
      </c>
      <c r="I182" s="37">
        <v>4.3304463690872777E-2</v>
      </c>
      <c r="J182" s="37">
        <f t="shared" si="11"/>
        <v>5.6101225970414108E-2</v>
      </c>
      <c r="K182" s="37">
        <f t="shared" si="10"/>
        <v>5.8201058201058364E-2</v>
      </c>
      <c r="L182" s="38"/>
      <c r="M182" s="38"/>
      <c r="N182" s="15"/>
      <c r="O182" s="15"/>
      <c r="P182" s="15"/>
      <c r="Q182" s="15"/>
      <c r="R182" s="15"/>
    </row>
    <row r="183" spans="1:18" s="2" customFormat="1" ht="11.25" x14ac:dyDescent="0.2">
      <c r="A183" s="17">
        <v>23042</v>
      </c>
      <c r="B183" s="15">
        <v>1.3</v>
      </c>
      <c r="C183" s="2">
        <v>5.7</v>
      </c>
      <c r="D183" s="37">
        <f t="shared" si="9"/>
        <v>0.94299999999999995</v>
      </c>
      <c r="E183" s="37"/>
      <c r="F183" s="37">
        <f t="shared" si="8"/>
        <v>1</v>
      </c>
      <c r="G183" s="55"/>
      <c r="H183" s="38">
        <v>3.2993331999999991</v>
      </c>
      <c r="I183" s="37">
        <v>3.8633461047254181E-2</v>
      </c>
      <c r="J183" s="37">
        <f t="shared" si="11"/>
        <v>4.0968962369063479E-2</v>
      </c>
      <c r="K183" s="37">
        <f t="shared" si="10"/>
        <v>6.0445387062566303E-2</v>
      </c>
      <c r="L183" s="38"/>
      <c r="M183" s="38"/>
      <c r="N183" s="15"/>
      <c r="O183" s="15"/>
      <c r="P183" s="15"/>
      <c r="Q183" s="15"/>
      <c r="R183" s="15"/>
    </row>
    <row r="184" spans="1:18" s="2" customFormat="1" ht="11.25" x14ac:dyDescent="0.2">
      <c r="A184" s="17">
        <v>23070</v>
      </c>
      <c r="B184" s="15">
        <v>1</v>
      </c>
      <c r="C184" s="2">
        <v>5.9</v>
      </c>
      <c r="D184" s="37">
        <f t="shared" si="9"/>
        <v>0.94099999999999995</v>
      </c>
      <c r="E184" s="37"/>
      <c r="F184" s="37">
        <f t="shared" si="8"/>
        <v>1</v>
      </c>
      <c r="G184" s="55"/>
      <c r="H184" s="38">
        <v>3.3188</v>
      </c>
      <c r="I184" s="37">
        <v>1.3218567476175828E-2</v>
      </c>
      <c r="J184" s="37">
        <f t="shared" si="11"/>
        <v>2.5926014261715005E-2</v>
      </c>
      <c r="K184" s="37">
        <f t="shared" si="10"/>
        <v>6.2699256110520851E-2</v>
      </c>
      <c r="L184" s="38"/>
      <c r="M184" s="38"/>
      <c r="N184" s="15"/>
      <c r="O184" s="15"/>
      <c r="P184" s="15"/>
      <c r="Q184" s="15"/>
      <c r="R184" s="15"/>
    </row>
    <row r="185" spans="1:18" s="2" customFormat="1" ht="11.25" x14ac:dyDescent="0.2">
      <c r="A185" s="17">
        <v>23101</v>
      </c>
      <c r="B185" s="15">
        <v>1.3</v>
      </c>
      <c r="C185" s="2">
        <v>5.7</v>
      </c>
      <c r="D185" s="37">
        <f t="shared" si="9"/>
        <v>0.94299999999999995</v>
      </c>
      <c r="E185" s="37"/>
      <c r="F185" s="37">
        <f t="shared" si="8"/>
        <v>1</v>
      </c>
      <c r="G185" s="55"/>
      <c r="H185" s="38">
        <v>3.3411999999999993</v>
      </c>
      <c r="I185" s="37">
        <v>-3.7924757281553399E-3</v>
      </c>
      <c r="J185" s="37">
        <f t="shared" si="11"/>
        <v>4.7130458740102443E-3</v>
      </c>
      <c r="K185" s="37">
        <f t="shared" si="10"/>
        <v>6.0445387062566303E-2</v>
      </c>
      <c r="L185" s="38"/>
      <c r="M185" s="38"/>
      <c r="N185" s="15"/>
      <c r="O185" s="15"/>
      <c r="P185" s="15"/>
      <c r="Q185" s="15"/>
      <c r="R185" s="15"/>
    </row>
    <row r="186" spans="1:18" s="2" customFormat="1" ht="11.25" x14ac:dyDescent="0.2">
      <c r="A186" s="17">
        <v>23131</v>
      </c>
      <c r="B186" s="15">
        <v>1</v>
      </c>
      <c r="C186" s="2">
        <v>5.7</v>
      </c>
      <c r="D186" s="37">
        <f t="shared" si="9"/>
        <v>0.94299999999999995</v>
      </c>
      <c r="E186" s="37"/>
      <c r="F186" s="37">
        <f t="shared" si="8"/>
        <v>1</v>
      </c>
      <c r="G186" s="55"/>
      <c r="H186" s="38">
        <v>3.3677331999999991</v>
      </c>
      <c r="I186" s="37">
        <v>4.7053449063499363E-2</v>
      </c>
      <c r="J186" s="37">
        <f t="shared" si="11"/>
        <v>2.1630486667672012E-2</v>
      </c>
      <c r="K186" s="37">
        <f t="shared" si="10"/>
        <v>6.0445387062566303E-2</v>
      </c>
      <c r="L186" s="38"/>
      <c r="M186" s="38"/>
      <c r="N186" s="15"/>
      <c r="O186" s="15"/>
      <c r="P186" s="15"/>
      <c r="Q186" s="15"/>
      <c r="R186" s="15"/>
    </row>
    <row r="187" spans="1:18" s="2" customFormat="1" ht="11.25" x14ac:dyDescent="0.2">
      <c r="A187" s="17">
        <v>23162</v>
      </c>
      <c r="B187" s="15">
        <v>1</v>
      </c>
      <c r="C187" s="2">
        <v>5.9</v>
      </c>
      <c r="D187" s="37">
        <f t="shared" si="9"/>
        <v>0.94099999999999995</v>
      </c>
      <c r="E187" s="37"/>
      <c r="F187" s="37">
        <f t="shared" si="8"/>
        <v>1</v>
      </c>
      <c r="G187" s="55"/>
      <c r="H187" s="38">
        <v>3.3967999999999994</v>
      </c>
      <c r="I187" s="37">
        <v>2.0069808027923144E-2</v>
      </c>
      <c r="J187" s="37">
        <f t="shared" si="11"/>
        <v>3.356162854571125E-2</v>
      </c>
      <c r="K187" s="37">
        <f t="shared" si="10"/>
        <v>6.2699256110520851E-2</v>
      </c>
      <c r="L187" s="38"/>
      <c r="M187" s="38"/>
      <c r="N187" s="15"/>
      <c r="O187" s="15"/>
      <c r="P187" s="15"/>
      <c r="Q187" s="15"/>
      <c r="R187" s="15"/>
    </row>
    <row r="188" spans="1:18" s="2" customFormat="1" ht="11.25" x14ac:dyDescent="0.2">
      <c r="A188" s="17">
        <v>23192</v>
      </c>
      <c r="B188" s="15">
        <v>1.3</v>
      </c>
      <c r="C188" s="2">
        <v>5.6</v>
      </c>
      <c r="D188" s="37">
        <f t="shared" si="9"/>
        <v>0.94400000000000006</v>
      </c>
      <c r="E188" s="37"/>
      <c r="F188" s="37">
        <f t="shared" si="8"/>
        <v>1</v>
      </c>
      <c r="G188" s="55"/>
      <c r="H188" s="38">
        <v>3.4284000000000003</v>
      </c>
      <c r="I188" s="37">
        <v>-4.2771599657828822E-4</v>
      </c>
      <c r="J188" s="37">
        <f t="shared" si="11"/>
        <v>9.8210460156724286E-3</v>
      </c>
      <c r="K188" s="37">
        <f t="shared" si="10"/>
        <v>5.9322033898304927E-2</v>
      </c>
      <c r="L188" s="38"/>
      <c r="M188" s="38"/>
      <c r="N188" s="15"/>
      <c r="O188" s="15"/>
      <c r="P188" s="15"/>
      <c r="Q188" s="15"/>
      <c r="R188" s="15"/>
    </row>
    <row r="189" spans="1:18" s="2" customFormat="1" ht="11.25" x14ac:dyDescent="0.2">
      <c r="A189" s="17">
        <v>23223</v>
      </c>
      <c r="B189" s="15">
        <v>1.3</v>
      </c>
      <c r="C189" s="2">
        <v>5.6</v>
      </c>
      <c r="D189" s="37">
        <f t="shared" si="9"/>
        <v>0.94400000000000006</v>
      </c>
      <c r="E189" s="37"/>
      <c r="F189" s="37">
        <f t="shared" si="8"/>
        <v>1</v>
      </c>
      <c r="G189" s="55"/>
      <c r="H189" s="38">
        <v>3.4624000000000001</v>
      </c>
      <c r="I189" s="37">
        <v>-1.4833832548851894E-2</v>
      </c>
      <c r="J189" s="37">
        <f t="shared" si="11"/>
        <v>-7.6307742727150917E-3</v>
      </c>
      <c r="K189" s="37">
        <f t="shared" si="10"/>
        <v>5.9322033898304927E-2</v>
      </c>
      <c r="L189" s="38"/>
      <c r="M189" s="38"/>
      <c r="N189" s="15"/>
      <c r="O189" s="15"/>
      <c r="P189" s="15"/>
      <c r="Q189" s="15"/>
      <c r="R189" s="15"/>
    </row>
    <row r="190" spans="1:18" s="2" customFormat="1" ht="11.25" x14ac:dyDescent="0.2">
      <c r="A190" s="17">
        <v>23254</v>
      </c>
      <c r="B190" s="15">
        <v>1.3</v>
      </c>
      <c r="C190" s="2">
        <v>5.4</v>
      </c>
      <c r="D190" s="37">
        <f t="shared" si="9"/>
        <v>0.94599999999999995</v>
      </c>
      <c r="E190" s="37"/>
      <c r="F190" s="37">
        <f t="shared" si="8"/>
        <v>1</v>
      </c>
      <c r="G190" s="55"/>
      <c r="H190" s="38">
        <v>3.4977332000000003</v>
      </c>
      <c r="I190" s="37">
        <v>2.7653105545099334E-2</v>
      </c>
      <c r="J190" s="37">
        <f t="shared" si="11"/>
        <v>6.40963649812372E-3</v>
      </c>
      <c r="K190" s="37">
        <f t="shared" si="10"/>
        <v>5.7082452431289621E-2</v>
      </c>
      <c r="L190" s="38"/>
      <c r="M190" s="38"/>
      <c r="N190" s="15"/>
      <c r="O190" s="15"/>
      <c r="P190" s="15"/>
      <c r="Q190" s="15"/>
      <c r="R190" s="15"/>
    </row>
    <row r="191" spans="1:18" s="2" customFormat="1" ht="11.25" x14ac:dyDescent="0.2">
      <c r="A191" s="17">
        <v>23284</v>
      </c>
      <c r="B191" s="15">
        <v>1</v>
      </c>
      <c r="C191" s="2">
        <v>5.5</v>
      </c>
      <c r="D191" s="37">
        <f t="shared" si="9"/>
        <v>0.94499999999999995</v>
      </c>
      <c r="E191" s="37"/>
      <c r="F191" s="37">
        <f t="shared" si="8"/>
        <v>1</v>
      </c>
      <c r="G191" s="55"/>
      <c r="H191" s="38">
        <v>3.5344000000000007</v>
      </c>
      <c r="I191" s="37">
        <v>2.6345449422372363E-2</v>
      </c>
      <c r="J191" s="37">
        <f t="shared" si="11"/>
        <v>2.6999277483735849E-2</v>
      </c>
      <c r="K191" s="37">
        <f t="shared" si="10"/>
        <v>5.8201058201058364E-2</v>
      </c>
      <c r="L191" s="38"/>
      <c r="M191" s="38"/>
      <c r="N191" s="15"/>
      <c r="O191" s="15"/>
      <c r="P191" s="15"/>
      <c r="Q191" s="15"/>
      <c r="R191" s="15"/>
    </row>
    <row r="192" spans="1:18" s="2" customFormat="1" ht="11.25" x14ac:dyDescent="0.2">
      <c r="A192" s="17">
        <v>23315</v>
      </c>
      <c r="B192" s="15">
        <v>1.3</v>
      </c>
      <c r="C192" s="2">
        <v>5.5</v>
      </c>
      <c r="D192" s="37">
        <f t="shared" si="9"/>
        <v>0.94499999999999995</v>
      </c>
      <c r="E192" s="37"/>
      <c r="F192" s="37">
        <f t="shared" si="8"/>
        <v>1</v>
      </c>
      <c r="G192" s="55"/>
      <c r="H192" s="38">
        <v>3.5716000000000001</v>
      </c>
      <c r="I192" s="37">
        <v>2.4708304735759348E-3</v>
      </c>
      <c r="J192" s="37">
        <f t="shared" si="11"/>
        <v>1.4408139947974149E-2</v>
      </c>
      <c r="K192" s="37">
        <f t="shared" si="10"/>
        <v>5.8201058201058364E-2</v>
      </c>
      <c r="L192" s="38"/>
      <c r="M192" s="38"/>
      <c r="N192" s="15"/>
      <c r="O192" s="15"/>
      <c r="P192" s="15"/>
      <c r="Q192" s="15"/>
      <c r="R192" s="15"/>
    </row>
    <row r="193" spans="1:18" s="2" customFormat="1" ht="11.25" x14ac:dyDescent="0.2">
      <c r="A193" s="17">
        <v>23345</v>
      </c>
      <c r="B193" s="15">
        <v>1.3</v>
      </c>
      <c r="C193" s="2">
        <v>5.7</v>
      </c>
      <c r="D193" s="37">
        <f t="shared" si="9"/>
        <v>0.94299999999999995</v>
      </c>
      <c r="E193" s="37"/>
      <c r="F193" s="37">
        <f t="shared" si="8"/>
        <v>1</v>
      </c>
      <c r="G193" s="55"/>
      <c r="H193" s="38">
        <v>3.6077332000000006</v>
      </c>
      <c r="I193" s="37">
        <v>-5.614131178967501E-3</v>
      </c>
      <c r="J193" s="37">
        <f t="shared" si="11"/>
        <v>-1.5716503526957831E-3</v>
      </c>
      <c r="K193" s="37">
        <f t="shared" si="10"/>
        <v>6.0445387062566303E-2</v>
      </c>
      <c r="L193" s="38"/>
      <c r="M193" s="38"/>
      <c r="N193" s="15"/>
      <c r="O193" s="15"/>
      <c r="P193" s="15"/>
      <c r="Q193" s="15"/>
      <c r="R193" s="15"/>
    </row>
    <row r="194" spans="1:18" s="2" customFormat="1" ht="11.25" x14ac:dyDescent="0.2">
      <c r="A194" s="17">
        <v>23376</v>
      </c>
      <c r="B194" s="15">
        <v>1.6</v>
      </c>
      <c r="C194" s="2">
        <v>5.5</v>
      </c>
      <c r="D194" s="37">
        <f t="shared" si="9"/>
        <v>0.94499999999999995</v>
      </c>
      <c r="E194" s="37"/>
      <c r="F194" s="37">
        <f t="shared" si="8"/>
        <v>1</v>
      </c>
      <c r="G194" s="55"/>
      <c r="H194" s="38">
        <v>3.6428000000000003</v>
      </c>
      <c r="I194" s="37">
        <v>2.1343982374001612E-2</v>
      </c>
      <c r="J194" s="37">
        <f t="shared" si="11"/>
        <v>7.864925597517055E-3</v>
      </c>
      <c r="K194" s="37">
        <f t="shared" si="10"/>
        <v>5.8201058201058364E-2</v>
      </c>
      <c r="L194" s="38"/>
      <c r="M194" s="38"/>
      <c r="N194" s="15"/>
      <c r="O194" s="15"/>
      <c r="P194" s="15"/>
      <c r="Q194" s="15"/>
      <c r="R194" s="15"/>
    </row>
    <row r="195" spans="1:18" s="2" customFormat="1" ht="11.25" x14ac:dyDescent="0.2">
      <c r="A195" s="17">
        <v>23407</v>
      </c>
      <c r="B195" s="15">
        <v>1.6</v>
      </c>
      <c r="C195" s="2">
        <v>5.6</v>
      </c>
      <c r="D195" s="37">
        <f t="shared" si="9"/>
        <v>0.94400000000000006</v>
      </c>
      <c r="E195" s="37"/>
      <c r="F195" s="37">
        <f t="shared" ref="F195:F258" si="12">(1-E195)</f>
        <v>1</v>
      </c>
      <c r="G195" s="55"/>
      <c r="H195" s="38">
        <v>3.6781332000000004</v>
      </c>
      <c r="I195" s="37">
        <v>3.0740191452069583E-2</v>
      </c>
      <c r="J195" s="37">
        <f t="shared" si="11"/>
        <v>2.6042086913035598E-2</v>
      </c>
      <c r="K195" s="37">
        <f t="shared" si="10"/>
        <v>5.9322033898304927E-2</v>
      </c>
      <c r="L195" s="38"/>
      <c r="M195" s="38"/>
      <c r="N195" s="15"/>
      <c r="O195" s="15"/>
      <c r="P195" s="15"/>
      <c r="Q195" s="15"/>
      <c r="R195" s="15"/>
    </row>
    <row r="196" spans="1:18" s="2" customFormat="1" ht="11.25" x14ac:dyDescent="0.2">
      <c r="A196" s="17">
        <v>23436</v>
      </c>
      <c r="B196" s="15">
        <v>1.6</v>
      </c>
      <c r="C196" s="2">
        <v>5.4</v>
      </c>
      <c r="D196" s="37">
        <f t="shared" ref="D196:D259" si="13">(100-C196)/100</f>
        <v>0.94599999999999995</v>
      </c>
      <c r="E196" s="37"/>
      <c r="F196" s="37">
        <f t="shared" si="12"/>
        <v>1</v>
      </c>
      <c r="G196" s="55"/>
      <c r="H196" s="38">
        <v>3.7132000000000005</v>
      </c>
      <c r="I196" s="37">
        <v>1.2295618051013705E-2</v>
      </c>
      <c r="J196" s="37">
        <f t="shared" si="11"/>
        <v>2.1517904751541646E-2</v>
      </c>
      <c r="K196" s="37">
        <f t="shared" ref="K196:K259" si="14">(F196/D196)-1</f>
        <v>5.7082452431289621E-2</v>
      </c>
      <c r="L196" s="38"/>
      <c r="M196" s="38"/>
      <c r="N196" s="15"/>
      <c r="O196" s="15"/>
      <c r="P196" s="15"/>
      <c r="Q196" s="15"/>
      <c r="R196" s="15"/>
    </row>
    <row r="197" spans="1:18" s="2" customFormat="1" ht="11.25" x14ac:dyDescent="0.2">
      <c r="A197" s="17">
        <v>23467</v>
      </c>
      <c r="B197" s="15">
        <v>1.3</v>
      </c>
      <c r="C197" s="2">
        <v>5.4</v>
      </c>
      <c r="D197" s="37">
        <f t="shared" si="13"/>
        <v>0.94599999999999995</v>
      </c>
      <c r="E197" s="37"/>
      <c r="F197" s="37">
        <f t="shared" si="12"/>
        <v>1</v>
      </c>
      <c r="G197" s="55"/>
      <c r="H197" s="38">
        <v>3.7480000000000007</v>
      </c>
      <c r="I197" s="37">
        <v>1.821940819227286E-2</v>
      </c>
      <c r="J197" s="37">
        <f t="shared" si="11"/>
        <v>1.5257513121643283E-2</v>
      </c>
      <c r="K197" s="37">
        <f t="shared" si="14"/>
        <v>5.7082452431289621E-2</v>
      </c>
      <c r="L197" s="38"/>
      <c r="M197" s="38"/>
      <c r="N197" s="15"/>
      <c r="O197" s="15"/>
      <c r="P197" s="15"/>
      <c r="Q197" s="15"/>
      <c r="R197" s="15"/>
    </row>
    <row r="198" spans="1:18" s="2" customFormat="1" ht="11.25" x14ac:dyDescent="0.2">
      <c r="A198" s="17">
        <v>23497</v>
      </c>
      <c r="B198" s="15">
        <v>1.3</v>
      </c>
      <c r="C198" s="2">
        <v>5.3</v>
      </c>
      <c r="D198" s="37">
        <f t="shared" si="13"/>
        <v>0.94700000000000006</v>
      </c>
      <c r="E198" s="37"/>
      <c r="F198" s="37">
        <f t="shared" si="12"/>
        <v>1</v>
      </c>
      <c r="G198" s="55"/>
      <c r="H198" s="38">
        <v>3.7824</v>
      </c>
      <c r="I198" s="37">
        <v>1.4467005076142139E-2</v>
      </c>
      <c r="J198" s="37">
        <f t="shared" si="11"/>
        <v>1.6343206634207498E-2</v>
      </c>
      <c r="K198" s="37">
        <f t="shared" si="14"/>
        <v>5.5966209081309337E-2</v>
      </c>
      <c r="L198" s="38"/>
      <c r="M198" s="38"/>
      <c r="N198" s="15"/>
      <c r="O198" s="15"/>
      <c r="P198" s="15"/>
      <c r="Q198" s="15"/>
      <c r="R198" s="15"/>
    </row>
    <row r="199" spans="1:18" s="2" customFormat="1" ht="11.25" x14ac:dyDescent="0.2">
      <c r="A199" s="17">
        <v>23528</v>
      </c>
      <c r="B199" s="15">
        <v>1.3</v>
      </c>
      <c r="C199" s="2">
        <v>5.0999999999999996</v>
      </c>
      <c r="D199" s="37">
        <f t="shared" si="13"/>
        <v>0.94900000000000007</v>
      </c>
      <c r="E199" s="37"/>
      <c r="F199" s="37">
        <f t="shared" si="12"/>
        <v>1</v>
      </c>
      <c r="G199" s="55"/>
      <c r="H199" s="38">
        <v>3.8174668</v>
      </c>
      <c r="I199" s="37">
        <v>9.7573179884913822E-3</v>
      </c>
      <c r="J199" s="37">
        <f t="shared" si="11"/>
        <v>1.211216153231676E-2</v>
      </c>
      <c r="K199" s="37">
        <f t="shared" si="14"/>
        <v>5.3740779768177038E-2</v>
      </c>
      <c r="L199" s="38"/>
      <c r="M199" s="38"/>
      <c r="N199" s="15"/>
      <c r="O199" s="15"/>
      <c r="P199" s="15"/>
      <c r="Q199" s="15"/>
      <c r="R199" s="15"/>
    </row>
    <row r="200" spans="1:18" s="2" customFormat="1" ht="11.25" x14ac:dyDescent="0.2">
      <c r="A200" s="17">
        <v>23558</v>
      </c>
      <c r="B200" s="15">
        <v>1.3</v>
      </c>
      <c r="C200" s="2">
        <v>5.2</v>
      </c>
      <c r="D200" s="37">
        <f t="shared" si="13"/>
        <v>0.94799999999999995</v>
      </c>
      <c r="E200" s="37"/>
      <c r="F200" s="37">
        <f t="shared" si="12"/>
        <v>1</v>
      </c>
      <c r="G200" s="55"/>
      <c r="H200" s="38">
        <v>3.8531999999999993</v>
      </c>
      <c r="I200" s="37">
        <v>-5.9464816650149155E-3</v>
      </c>
      <c r="J200" s="37">
        <f t="shared" si="11"/>
        <v>1.9054181617382334E-3</v>
      </c>
      <c r="K200" s="37">
        <f t="shared" si="14"/>
        <v>5.4852320675105481E-2</v>
      </c>
      <c r="L200" s="38"/>
      <c r="M200" s="38"/>
      <c r="N200" s="15"/>
      <c r="O200" s="15"/>
      <c r="P200" s="15"/>
      <c r="Q200" s="15"/>
      <c r="R200" s="15"/>
    </row>
    <row r="201" spans="1:18" s="2" customFormat="1" ht="11.25" x14ac:dyDescent="0.2">
      <c r="A201" s="17">
        <v>23589</v>
      </c>
      <c r="B201" s="15">
        <v>1.3</v>
      </c>
      <c r="C201" s="2">
        <v>4.9000000000000004</v>
      </c>
      <c r="D201" s="37">
        <f t="shared" si="13"/>
        <v>0.95099999999999996</v>
      </c>
      <c r="E201" s="37"/>
      <c r="F201" s="37">
        <f t="shared" si="12"/>
        <v>1</v>
      </c>
      <c r="G201" s="55"/>
      <c r="H201" s="38">
        <v>3.8894667999999992</v>
      </c>
      <c r="I201" s="37">
        <v>3.7138584247258279E-2</v>
      </c>
      <c r="J201" s="37">
        <f t="shared" si="11"/>
        <v>1.5596051291121682E-2</v>
      </c>
      <c r="K201" s="37">
        <f t="shared" si="14"/>
        <v>5.1524710830704645E-2</v>
      </c>
      <c r="L201" s="38"/>
      <c r="M201" s="38"/>
      <c r="N201" s="15"/>
      <c r="O201" s="15"/>
      <c r="P201" s="15"/>
      <c r="Q201" s="15"/>
      <c r="R201" s="15"/>
    </row>
    <row r="202" spans="1:18" s="2" customFormat="1" ht="11.25" x14ac:dyDescent="0.2">
      <c r="A202" s="17">
        <v>23620</v>
      </c>
      <c r="B202" s="15">
        <v>1</v>
      </c>
      <c r="C202" s="2">
        <v>5</v>
      </c>
      <c r="D202" s="37">
        <f t="shared" si="13"/>
        <v>0.95</v>
      </c>
      <c r="E202" s="37"/>
      <c r="F202" s="37">
        <f t="shared" si="12"/>
        <v>1</v>
      </c>
      <c r="G202" s="55"/>
      <c r="H202" s="38">
        <v>3.9268000000000001</v>
      </c>
      <c r="I202" s="37">
        <v>-1.4659937515020415E-2</v>
      </c>
      <c r="J202" s="37">
        <f t="shared" si="11"/>
        <v>1.1239323366118933E-2</v>
      </c>
      <c r="K202" s="37">
        <f t="shared" si="14"/>
        <v>5.2631578947368363E-2</v>
      </c>
      <c r="L202" s="38"/>
      <c r="M202" s="38"/>
      <c r="N202" s="15"/>
      <c r="O202" s="15"/>
      <c r="P202" s="15"/>
      <c r="Q202" s="15"/>
      <c r="R202" s="15"/>
    </row>
    <row r="203" spans="1:18" s="2" customFormat="1" ht="11.25" x14ac:dyDescent="0.2">
      <c r="A203" s="17">
        <v>23650</v>
      </c>
      <c r="B203" s="15">
        <v>1.3</v>
      </c>
      <c r="C203" s="2">
        <v>5.0999999999999996</v>
      </c>
      <c r="D203" s="37">
        <f t="shared" si="13"/>
        <v>0.94900000000000007</v>
      </c>
      <c r="E203" s="37"/>
      <c r="F203" s="37">
        <f t="shared" si="12"/>
        <v>1</v>
      </c>
      <c r="G203" s="55"/>
      <c r="H203" s="38">
        <v>3.9651999999999998</v>
      </c>
      <c r="I203" s="37">
        <v>1.7195121951219472E-2</v>
      </c>
      <c r="J203" s="37">
        <f t="shared" si="11"/>
        <v>1.2675922180995286E-3</v>
      </c>
      <c r="K203" s="37">
        <f t="shared" si="14"/>
        <v>5.3740779768177038E-2</v>
      </c>
      <c r="L203" s="38"/>
      <c r="M203" s="38"/>
      <c r="N203" s="15"/>
      <c r="O203" s="15"/>
      <c r="P203" s="15"/>
      <c r="Q203" s="15"/>
      <c r="R203" s="15"/>
    </row>
    <row r="204" spans="1:18" s="2" customFormat="1" ht="11.25" x14ac:dyDescent="0.2">
      <c r="A204" s="17">
        <v>23681</v>
      </c>
      <c r="B204" s="15">
        <v>1</v>
      </c>
      <c r="C204" s="2">
        <v>5.0999999999999996</v>
      </c>
      <c r="D204" s="37">
        <f t="shared" si="13"/>
        <v>0.94900000000000007</v>
      </c>
      <c r="E204" s="37"/>
      <c r="F204" s="37">
        <f t="shared" si="12"/>
        <v>1</v>
      </c>
      <c r="G204" s="55"/>
      <c r="H204" s="38">
        <v>4.0038667999999999</v>
      </c>
      <c r="I204" s="37">
        <v>1.7264117012348614E-2</v>
      </c>
      <c r="J204" s="37">
        <f t="shared" si="11"/>
        <v>1.7229619481784045E-2</v>
      </c>
      <c r="K204" s="37">
        <f t="shared" si="14"/>
        <v>5.3740779768177038E-2</v>
      </c>
      <c r="L204" s="38"/>
      <c r="M204" s="38"/>
      <c r="N204" s="15"/>
      <c r="O204" s="15"/>
      <c r="P204" s="15"/>
      <c r="Q204" s="15"/>
      <c r="R204" s="15"/>
    </row>
    <row r="205" spans="1:18" s="2" customFormat="1" ht="11.25" x14ac:dyDescent="0.2">
      <c r="A205" s="17">
        <v>23711</v>
      </c>
      <c r="B205" s="15">
        <v>1.3</v>
      </c>
      <c r="C205" s="2">
        <v>4.8</v>
      </c>
      <c r="D205" s="37">
        <f t="shared" si="13"/>
        <v>0.95200000000000007</v>
      </c>
      <c r="E205" s="37"/>
      <c r="F205" s="37">
        <f t="shared" si="12"/>
        <v>1</v>
      </c>
      <c r="G205" s="55"/>
      <c r="H205" s="38">
        <v>4.0417331999999995</v>
      </c>
      <c r="I205" s="37">
        <v>6.9534472598704001E-3</v>
      </c>
      <c r="J205" s="37">
        <f t="shared" si="11"/>
        <v>1.2108782136109508E-2</v>
      </c>
      <c r="K205" s="37">
        <f t="shared" si="14"/>
        <v>5.0420168067226712E-2</v>
      </c>
      <c r="L205" s="38"/>
      <c r="M205" s="38"/>
      <c r="N205" s="15"/>
      <c r="O205" s="15"/>
      <c r="P205" s="15"/>
      <c r="Q205" s="15"/>
      <c r="R205" s="15"/>
    </row>
    <row r="206" spans="1:18" s="2" customFormat="1" ht="11.25" x14ac:dyDescent="0.2">
      <c r="A206" s="17">
        <v>23742</v>
      </c>
      <c r="B206" s="15">
        <v>1</v>
      </c>
      <c r="C206" s="2">
        <v>5</v>
      </c>
      <c r="D206" s="37">
        <f t="shared" si="13"/>
        <v>0.95</v>
      </c>
      <c r="E206" s="37"/>
      <c r="F206" s="37">
        <f t="shared" si="12"/>
        <v>1</v>
      </c>
      <c r="G206" s="55"/>
      <c r="H206" s="38">
        <v>4.0788000000000002</v>
      </c>
      <c r="I206" s="37">
        <v>-1.7322097378277199E-2</v>
      </c>
      <c r="J206" s="37">
        <f t="shared" si="11"/>
        <v>-5.1843250592033992E-3</v>
      </c>
      <c r="K206" s="37">
        <f t="shared" si="14"/>
        <v>5.2631578947368363E-2</v>
      </c>
      <c r="L206" s="38"/>
      <c r="M206" s="38"/>
      <c r="N206" s="15"/>
      <c r="O206" s="15"/>
      <c r="P206" s="15"/>
      <c r="Q206" s="15"/>
      <c r="R206" s="15"/>
    </row>
    <row r="207" spans="1:18" s="2" customFormat="1" ht="11.25" x14ac:dyDescent="0.2">
      <c r="A207" s="17">
        <v>23773</v>
      </c>
      <c r="B207" s="15">
        <v>1</v>
      </c>
      <c r="C207" s="2">
        <v>4.9000000000000004</v>
      </c>
      <c r="D207" s="37">
        <f t="shared" si="13"/>
        <v>0.95099999999999996</v>
      </c>
      <c r="E207" s="37"/>
      <c r="F207" s="37">
        <f t="shared" si="12"/>
        <v>1</v>
      </c>
      <c r="G207" s="55"/>
      <c r="H207" s="38">
        <v>4.1157331999999993</v>
      </c>
      <c r="I207" s="37">
        <v>2.5726536445926762E-2</v>
      </c>
      <c r="J207" s="37">
        <f t="shared" si="11"/>
        <v>4.2022195338247813E-3</v>
      </c>
      <c r="K207" s="37">
        <f t="shared" si="14"/>
        <v>5.1524710830704645E-2</v>
      </c>
      <c r="L207" s="38"/>
      <c r="M207" s="38"/>
      <c r="N207" s="15"/>
      <c r="O207" s="15"/>
      <c r="P207" s="15"/>
      <c r="Q207" s="15"/>
      <c r="R207" s="15"/>
    </row>
    <row r="208" spans="1:18" s="2" customFormat="1" ht="11.25" x14ac:dyDescent="0.2">
      <c r="A208" s="17">
        <v>23801</v>
      </c>
      <c r="B208" s="15">
        <v>1</v>
      </c>
      <c r="C208" s="2">
        <v>5.0999999999999996</v>
      </c>
      <c r="D208" s="37">
        <f t="shared" si="13"/>
        <v>0.94900000000000007</v>
      </c>
      <c r="E208" s="37"/>
      <c r="F208" s="37">
        <f t="shared" si="12"/>
        <v>1</v>
      </c>
      <c r="G208" s="55"/>
      <c r="H208" s="38">
        <v>4.1538667999999994</v>
      </c>
      <c r="I208" s="37">
        <v>7.3153738968880101E-3</v>
      </c>
      <c r="J208" s="37">
        <f t="shared" si="11"/>
        <v>1.6520955171407385E-2</v>
      </c>
      <c r="K208" s="37">
        <f t="shared" si="14"/>
        <v>5.3740779768177038E-2</v>
      </c>
      <c r="L208" s="38"/>
      <c r="M208" s="38"/>
      <c r="N208" s="15"/>
      <c r="O208" s="15"/>
      <c r="P208" s="15"/>
      <c r="Q208" s="15"/>
      <c r="R208" s="15"/>
    </row>
    <row r="209" spans="1:18" s="2" customFormat="1" ht="11.25" x14ac:dyDescent="0.2">
      <c r="A209" s="17">
        <v>23832</v>
      </c>
      <c r="B209" s="15">
        <v>1.3</v>
      </c>
      <c r="C209" s="2">
        <v>4.7</v>
      </c>
      <c r="D209" s="37">
        <f t="shared" si="13"/>
        <v>0.95299999999999996</v>
      </c>
      <c r="E209" s="37"/>
      <c r="F209" s="37">
        <f t="shared" si="12"/>
        <v>1</v>
      </c>
      <c r="G209" s="55"/>
      <c r="H209" s="38">
        <v>4.1931999999999992</v>
      </c>
      <c r="I209" s="37">
        <v>9.2219020172908692E-4</v>
      </c>
      <c r="J209" s="37">
        <f t="shared" si="11"/>
        <v>4.1187820493085482E-3</v>
      </c>
      <c r="K209" s="37">
        <f t="shared" si="14"/>
        <v>4.9317943336831149E-2</v>
      </c>
      <c r="L209" s="38"/>
      <c r="M209" s="38"/>
      <c r="N209" s="15"/>
      <c r="O209" s="15"/>
      <c r="P209" s="15"/>
      <c r="Q209" s="15"/>
      <c r="R209" s="15"/>
    </row>
    <row r="210" spans="1:18" s="2" customFormat="1" ht="11.25" x14ac:dyDescent="0.2">
      <c r="A210" s="17">
        <v>23862</v>
      </c>
      <c r="B210" s="15">
        <v>1.6</v>
      </c>
      <c r="C210" s="2">
        <v>4.8</v>
      </c>
      <c r="D210" s="37">
        <f t="shared" si="13"/>
        <v>0.95200000000000007</v>
      </c>
      <c r="E210" s="37"/>
      <c r="F210" s="37">
        <f t="shared" si="12"/>
        <v>1</v>
      </c>
      <c r="G210" s="55"/>
      <c r="H210" s="38">
        <v>4.2341331999999996</v>
      </c>
      <c r="I210" s="37">
        <v>1.3129102844638956E-2</v>
      </c>
      <c r="J210" s="37">
        <f t="shared" si="11"/>
        <v>7.0256465231840213E-3</v>
      </c>
      <c r="K210" s="37">
        <f t="shared" si="14"/>
        <v>5.0420168067226712E-2</v>
      </c>
      <c r="L210" s="38"/>
      <c r="M210" s="38"/>
      <c r="N210" s="15"/>
      <c r="O210" s="15"/>
      <c r="P210" s="15"/>
      <c r="Q210" s="15"/>
      <c r="R210" s="15"/>
    </row>
    <row r="211" spans="1:18" s="2" customFormat="1" ht="11.25" x14ac:dyDescent="0.2">
      <c r="A211" s="17">
        <v>23893</v>
      </c>
      <c r="B211" s="15">
        <v>1.6</v>
      </c>
      <c r="C211" s="2">
        <v>4.5999999999999996</v>
      </c>
      <c r="D211" s="37">
        <f t="shared" si="13"/>
        <v>0.95400000000000007</v>
      </c>
      <c r="E211" s="37"/>
      <c r="F211" s="37">
        <f t="shared" si="12"/>
        <v>1</v>
      </c>
      <c r="G211" s="55"/>
      <c r="H211" s="38">
        <v>4.2754668000000002</v>
      </c>
      <c r="I211" s="37">
        <v>1.4891440263726297E-2</v>
      </c>
      <c r="J211" s="37">
        <f t="shared" si="11"/>
        <v>1.4010271554182626E-2</v>
      </c>
      <c r="K211" s="37">
        <f t="shared" si="14"/>
        <v>4.8218029350104663E-2</v>
      </c>
      <c r="L211" s="38"/>
      <c r="M211" s="38"/>
      <c r="N211" s="15"/>
      <c r="O211" s="15"/>
      <c r="P211" s="15"/>
      <c r="Q211" s="15"/>
      <c r="R211" s="15"/>
    </row>
    <row r="212" spans="1:18" s="2" customFormat="1" ht="11.25" x14ac:dyDescent="0.2">
      <c r="A212" s="17">
        <v>23923</v>
      </c>
      <c r="B212" s="15">
        <v>1.9</v>
      </c>
      <c r="C212" s="2">
        <v>4.5999999999999996</v>
      </c>
      <c r="D212" s="37">
        <f t="shared" si="13"/>
        <v>0.95400000000000007</v>
      </c>
      <c r="E212" s="37"/>
      <c r="F212" s="37">
        <f t="shared" si="12"/>
        <v>1</v>
      </c>
      <c r="G212" s="55"/>
      <c r="H212" s="38">
        <v>4.3171999999999997</v>
      </c>
      <c r="I212" s="37">
        <v>-4.7491039426523239E-2</v>
      </c>
      <c r="J212" s="37">
        <f t="shared" si="11"/>
        <v>-1.6299799581398471E-2</v>
      </c>
      <c r="K212" s="37">
        <f t="shared" si="14"/>
        <v>4.8218029350104663E-2</v>
      </c>
      <c r="L212" s="38"/>
      <c r="M212" s="38"/>
      <c r="N212" s="15"/>
      <c r="O212" s="15"/>
      <c r="P212" s="15"/>
      <c r="Q212" s="15"/>
      <c r="R212" s="15"/>
    </row>
    <row r="213" spans="1:18" s="2" customFormat="1" ht="11.25" x14ac:dyDescent="0.2">
      <c r="A213" s="17">
        <v>23954</v>
      </c>
      <c r="B213" s="15">
        <v>1.6</v>
      </c>
      <c r="C213" s="2">
        <v>4.4000000000000004</v>
      </c>
      <c r="D213" s="37">
        <f t="shared" si="13"/>
        <v>0.95599999999999996</v>
      </c>
      <c r="E213" s="37"/>
      <c r="F213" s="37">
        <f t="shared" si="12"/>
        <v>1</v>
      </c>
      <c r="G213" s="55"/>
      <c r="H213" s="38">
        <v>4.3590667999999999</v>
      </c>
      <c r="I213" s="37">
        <v>-1.5286923800565575E-3</v>
      </c>
      <c r="J213" s="37">
        <f t="shared" si="11"/>
        <v>-2.45098659032899E-2</v>
      </c>
      <c r="K213" s="37">
        <f t="shared" si="14"/>
        <v>4.6025104602510414E-2</v>
      </c>
      <c r="L213" s="38"/>
      <c r="M213" s="38"/>
      <c r="N213" s="15"/>
      <c r="O213" s="15"/>
      <c r="P213" s="15"/>
      <c r="Q213" s="15"/>
      <c r="R213" s="15"/>
    </row>
    <row r="214" spans="1:18" s="2" customFormat="1" ht="11.25" x14ac:dyDescent="0.2">
      <c r="A214" s="17">
        <v>23985</v>
      </c>
      <c r="B214" s="15">
        <v>1.9</v>
      </c>
      <c r="C214" s="2">
        <v>4.4000000000000004</v>
      </c>
      <c r="D214" s="37">
        <f t="shared" si="13"/>
        <v>0.95599999999999996</v>
      </c>
      <c r="E214" s="37"/>
      <c r="F214" s="37">
        <f t="shared" si="12"/>
        <v>1</v>
      </c>
      <c r="G214" s="55"/>
      <c r="H214" s="38">
        <v>4.4012000000000002</v>
      </c>
      <c r="I214" s="37">
        <v>1.8607937816511582E-2</v>
      </c>
      <c r="J214" s="37">
        <f t="shared" si="11"/>
        <v>8.5396227182275124E-3</v>
      </c>
      <c r="K214" s="37">
        <f t="shared" si="14"/>
        <v>4.6025104602510414E-2</v>
      </c>
      <c r="L214" s="38"/>
      <c r="M214" s="38"/>
      <c r="N214" s="15"/>
      <c r="O214" s="15"/>
      <c r="P214" s="15"/>
      <c r="Q214" s="15"/>
      <c r="R214" s="15"/>
    </row>
    <row r="215" spans="1:18" s="2" customFormat="1" ht="11.25" x14ac:dyDescent="0.2">
      <c r="A215" s="17">
        <v>24015</v>
      </c>
      <c r="B215" s="15">
        <v>1.6</v>
      </c>
      <c r="C215" s="2">
        <v>4.3</v>
      </c>
      <c r="D215" s="37">
        <f t="shared" si="13"/>
        <v>0.95700000000000007</v>
      </c>
      <c r="E215" s="37"/>
      <c r="F215" s="37">
        <f t="shared" si="12"/>
        <v>1</v>
      </c>
      <c r="G215" s="55"/>
      <c r="H215" s="38">
        <v>4.4436</v>
      </c>
      <c r="I215" s="37">
        <v>3.3414267545380974E-2</v>
      </c>
      <c r="J215" s="37">
        <f t="shared" si="11"/>
        <v>2.601110268094628E-2</v>
      </c>
      <c r="K215" s="37">
        <f t="shared" si="14"/>
        <v>4.4932079414838011E-2</v>
      </c>
      <c r="L215" s="38"/>
      <c r="M215" s="38"/>
      <c r="N215" s="15"/>
      <c r="O215" s="15"/>
      <c r="P215" s="15"/>
      <c r="Q215" s="15"/>
      <c r="R215" s="15"/>
    </row>
    <row r="216" spans="1:18" s="2" customFormat="1" ht="11.25" x14ac:dyDescent="0.2">
      <c r="A216" s="17">
        <v>24046</v>
      </c>
      <c r="B216" s="15">
        <v>1.9</v>
      </c>
      <c r="C216" s="2">
        <v>4.2</v>
      </c>
      <c r="D216" s="37">
        <f t="shared" si="13"/>
        <v>0.95799999999999996</v>
      </c>
      <c r="E216" s="37"/>
      <c r="F216" s="37">
        <f t="shared" si="12"/>
        <v>1</v>
      </c>
      <c r="G216" s="55"/>
      <c r="H216" s="38">
        <v>4.4872000000000005</v>
      </c>
      <c r="I216" s="37">
        <v>2.2488252405459892E-2</v>
      </c>
      <c r="J216" s="37">
        <f t="shared" si="11"/>
        <v>2.7951259975420431E-2</v>
      </c>
      <c r="K216" s="37">
        <f t="shared" si="14"/>
        <v>4.3841336116910323E-2</v>
      </c>
      <c r="L216" s="38"/>
      <c r="M216" s="38"/>
      <c r="N216" s="15"/>
      <c r="O216" s="15"/>
      <c r="P216" s="15"/>
      <c r="Q216" s="15"/>
      <c r="R216" s="15"/>
    </row>
    <row r="217" spans="1:18" s="2" customFormat="1" ht="11.25" x14ac:dyDescent="0.2">
      <c r="A217" s="17">
        <v>24076</v>
      </c>
      <c r="B217" s="15">
        <v>1.6</v>
      </c>
      <c r="C217" s="2">
        <v>4.0999999999999996</v>
      </c>
      <c r="D217" s="37">
        <f t="shared" si="13"/>
        <v>0.95900000000000007</v>
      </c>
      <c r="E217" s="79"/>
      <c r="F217" s="37">
        <f t="shared" si="12"/>
        <v>1</v>
      </c>
      <c r="G217" s="55"/>
      <c r="H217" s="38">
        <v>4.5327999999999999</v>
      </c>
      <c r="I217" s="37">
        <v>8.316008316008372E-3</v>
      </c>
      <c r="J217" s="37">
        <f t="shared" si="11"/>
        <v>1.5402130360734132E-2</v>
      </c>
      <c r="K217" s="37">
        <f t="shared" si="14"/>
        <v>4.2752867570385655E-2</v>
      </c>
      <c r="L217" s="38"/>
      <c r="M217" s="38"/>
      <c r="N217" s="15"/>
      <c r="O217" s="15"/>
      <c r="P217" s="15"/>
      <c r="Q217" s="15"/>
      <c r="R217" s="15"/>
    </row>
    <row r="218" spans="1:18" s="2" customFormat="1" ht="11.25" x14ac:dyDescent="0.2">
      <c r="A218" s="17">
        <v>24107</v>
      </c>
      <c r="B218" s="15">
        <v>1.9</v>
      </c>
      <c r="C218" s="2">
        <v>4</v>
      </c>
      <c r="D218" s="37">
        <f t="shared" si="13"/>
        <v>0.96</v>
      </c>
      <c r="E218" s="37">
        <v>5.8000000000000003E-2</v>
      </c>
      <c r="F218" s="37">
        <f t="shared" si="12"/>
        <v>0.94199999999999995</v>
      </c>
      <c r="G218" s="39">
        <v>5.19</v>
      </c>
      <c r="H218" s="38">
        <v>4.5804</v>
      </c>
      <c r="I218" s="37">
        <v>-4.5577862181226444E-3</v>
      </c>
      <c r="J218" s="37">
        <f t="shared" si="11"/>
        <v>1.8791110489428638E-3</v>
      </c>
      <c r="K218" s="37">
        <f t="shared" si="14"/>
        <v>-1.8750000000000044E-2</v>
      </c>
      <c r="L218" s="38"/>
      <c r="M218" s="40"/>
      <c r="N218" s="40"/>
      <c r="O218" s="40"/>
      <c r="P218" s="41"/>
      <c r="Q218" s="41"/>
      <c r="R218" s="15"/>
    </row>
    <row r="219" spans="1:18" s="2" customFormat="1" ht="11.25" x14ac:dyDescent="0.2">
      <c r="A219" s="17">
        <v>24138</v>
      </c>
      <c r="B219" s="15">
        <v>1.9</v>
      </c>
      <c r="C219" s="2">
        <v>4</v>
      </c>
      <c r="D219" s="37">
        <f t="shared" si="13"/>
        <v>0.96</v>
      </c>
      <c r="E219" s="37">
        <v>5.8000000000000003E-2</v>
      </c>
      <c r="F219" s="37">
        <f t="shared" si="12"/>
        <v>0.94199999999999995</v>
      </c>
      <c r="G219" s="39">
        <v>5.24</v>
      </c>
      <c r="H219" s="38">
        <v>4.6292</v>
      </c>
      <c r="I219" s="37">
        <v>1.7333478687452188E-2</v>
      </c>
      <c r="J219" s="37">
        <f t="shared" si="11"/>
        <v>6.387846234664772E-3</v>
      </c>
      <c r="K219" s="37">
        <f t="shared" si="14"/>
        <v>-1.8750000000000044E-2</v>
      </c>
      <c r="L219" s="38"/>
      <c r="M219" s="40"/>
      <c r="N219" s="40"/>
      <c r="O219" s="40"/>
      <c r="P219" s="41"/>
      <c r="Q219" s="41"/>
      <c r="R219" s="15"/>
    </row>
    <row r="220" spans="1:18" s="2" customFormat="1" ht="11.25" x14ac:dyDescent="0.2">
      <c r="A220" s="17">
        <v>24166</v>
      </c>
      <c r="B220" s="15">
        <v>2.6</v>
      </c>
      <c r="C220" s="2">
        <v>3.8</v>
      </c>
      <c r="D220" s="37">
        <f t="shared" si="13"/>
        <v>0.96200000000000008</v>
      </c>
      <c r="E220" s="37">
        <v>5.8000000000000003E-2</v>
      </c>
      <c r="F220" s="37">
        <f t="shared" si="12"/>
        <v>0.94199999999999995</v>
      </c>
      <c r="G220" s="39">
        <v>5.29</v>
      </c>
      <c r="H220" s="38">
        <v>4.6778668000000003</v>
      </c>
      <c r="I220" s="37">
        <v>-6.7509644234890216E-3</v>
      </c>
      <c r="J220" s="37">
        <f t="shared" si="11"/>
        <v>5.2912571319815834E-3</v>
      </c>
      <c r="K220" s="37">
        <f t="shared" si="14"/>
        <v>-2.0790020790020902E-2</v>
      </c>
      <c r="L220" s="38"/>
      <c r="M220" s="40"/>
      <c r="N220" s="40"/>
      <c r="O220" s="40"/>
      <c r="P220" s="41"/>
      <c r="Q220" s="41"/>
      <c r="R220" s="15"/>
    </row>
    <row r="221" spans="1:18" s="2" customFormat="1" ht="11.25" x14ac:dyDescent="0.2">
      <c r="A221" s="17">
        <v>24197</v>
      </c>
      <c r="B221" s="15">
        <v>2.6</v>
      </c>
      <c r="C221" s="2">
        <v>3.8</v>
      </c>
      <c r="D221" s="37">
        <f t="shared" si="13"/>
        <v>0.96200000000000008</v>
      </c>
      <c r="E221" s="37">
        <v>5.8000000000000003E-2</v>
      </c>
      <c r="F221" s="37">
        <f t="shared" si="12"/>
        <v>0.94199999999999995</v>
      </c>
      <c r="G221" s="39">
        <v>5.34</v>
      </c>
      <c r="H221" s="38">
        <v>4.7263999999999999</v>
      </c>
      <c r="I221" s="37">
        <v>-4.1104757794799898E-2</v>
      </c>
      <c r="J221" s="37">
        <f t="shared" si="11"/>
        <v>-2.3927861109144459E-2</v>
      </c>
      <c r="K221" s="37">
        <f t="shared" si="14"/>
        <v>-2.0790020790020902E-2</v>
      </c>
      <c r="L221" s="38"/>
      <c r="M221" s="40"/>
      <c r="N221" s="40"/>
      <c r="O221" s="40"/>
      <c r="P221" s="41"/>
      <c r="Q221" s="41"/>
      <c r="R221" s="15"/>
    </row>
    <row r="222" spans="1:18" s="2" customFormat="1" ht="11.25" x14ac:dyDescent="0.2">
      <c r="A222" s="17">
        <v>24227</v>
      </c>
      <c r="B222" s="15">
        <v>2.9</v>
      </c>
      <c r="C222" s="2">
        <v>3.8</v>
      </c>
      <c r="D222" s="37">
        <f t="shared" si="13"/>
        <v>0.96200000000000008</v>
      </c>
      <c r="E222" s="37">
        <v>5.8000000000000003E-2</v>
      </c>
      <c r="F222" s="37">
        <f t="shared" si="12"/>
        <v>0.94199999999999995</v>
      </c>
      <c r="G222" s="39">
        <v>5.38</v>
      </c>
      <c r="H222" s="38">
        <v>4.7743999999999991</v>
      </c>
      <c r="I222" s="37">
        <v>3.0603060306030591E-2</v>
      </c>
      <c r="J222" s="37">
        <f t="shared" si="11"/>
        <v>-5.2508487443846535E-3</v>
      </c>
      <c r="K222" s="37">
        <f t="shared" si="14"/>
        <v>-2.0790020790020902E-2</v>
      </c>
      <c r="L222" s="38"/>
      <c r="M222" s="40"/>
      <c r="N222" s="40"/>
      <c r="O222" s="40"/>
      <c r="P222" s="41"/>
      <c r="Q222" s="41"/>
      <c r="R222" s="15"/>
    </row>
    <row r="223" spans="1:18" s="2" customFormat="1" ht="11.25" x14ac:dyDescent="0.2">
      <c r="A223" s="17">
        <v>24258</v>
      </c>
      <c r="B223" s="15">
        <v>2.9</v>
      </c>
      <c r="C223" s="2">
        <v>3.9</v>
      </c>
      <c r="D223" s="37">
        <f t="shared" si="13"/>
        <v>0.96099999999999997</v>
      </c>
      <c r="E223" s="37">
        <v>5.8000000000000003E-2</v>
      </c>
      <c r="F223" s="37">
        <f t="shared" si="12"/>
        <v>0.94199999999999995</v>
      </c>
      <c r="G223" s="39">
        <v>5.42</v>
      </c>
      <c r="H223" s="38">
        <v>4.8219999999999992</v>
      </c>
      <c r="I223" s="37">
        <v>-5.2620087336244473E-2</v>
      </c>
      <c r="J223" s="37">
        <f t="shared" si="11"/>
        <v>-1.1008513515106941E-2</v>
      </c>
      <c r="K223" s="37">
        <f t="shared" si="14"/>
        <v>-1.9771071800208095E-2</v>
      </c>
      <c r="L223" s="38"/>
      <c r="M223" s="40"/>
      <c r="N223" s="40"/>
      <c r="O223" s="40"/>
      <c r="P223" s="41"/>
      <c r="Q223" s="41"/>
      <c r="R223" s="15"/>
    </row>
    <row r="224" spans="1:18" s="2" customFormat="1" ht="11.25" x14ac:dyDescent="0.2">
      <c r="A224" s="17">
        <v>24288</v>
      </c>
      <c r="B224" s="15">
        <v>2.5</v>
      </c>
      <c r="C224" s="2">
        <v>3.8</v>
      </c>
      <c r="D224" s="37">
        <f t="shared" si="13"/>
        <v>0.96200000000000008</v>
      </c>
      <c r="E224" s="37">
        <v>5.8000000000000003E-2</v>
      </c>
      <c r="F224" s="37">
        <f t="shared" si="12"/>
        <v>0.94199999999999995</v>
      </c>
      <c r="G224" s="39">
        <v>5.46</v>
      </c>
      <c r="H224" s="38">
        <v>4.8691999999999984</v>
      </c>
      <c r="I224" s="37">
        <v>-8.2968425904586182E-3</v>
      </c>
      <c r="J224" s="37">
        <f t="shared" si="11"/>
        <v>-3.0458464963351545E-2</v>
      </c>
      <c r="K224" s="37">
        <f t="shared" si="14"/>
        <v>-2.0790020790020902E-2</v>
      </c>
      <c r="L224" s="38"/>
      <c r="M224" s="40"/>
      <c r="N224" s="40"/>
      <c r="O224" s="40"/>
      <c r="P224" s="41"/>
      <c r="Q224" s="41"/>
      <c r="R224" s="15"/>
    </row>
    <row r="225" spans="1:18" s="2" customFormat="1" ht="11.25" x14ac:dyDescent="0.2">
      <c r="A225" s="17">
        <v>24319</v>
      </c>
      <c r="B225" s="15">
        <v>2.8</v>
      </c>
      <c r="C225" s="2">
        <v>3.8</v>
      </c>
      <c r="D225" s="37">
        <f t="shared" si="13"/>
        <v>0.96200000000000008</v>
      </c>
      <c r="E225" s="37">
        <v>5.8000000000000003E-2</v>
      </c>
      <c r="F225" s="37">
        <f t="shared" si="12"/>
        <v>0.94199999999999995</v>
      </c>
      <c r="G225" s="39">
        <v>5.4766700000000004</v>
      </c>
      <c r="H225" s="38">
        <v>4.9150667999999991</v>
      </c>
      <c r="I225" s="37">
        <v>-2.5563560306762589E-3</v>
      </c>
      <c r="J225" s="37">
        <f t="shared" si="11"/>
        <v>-5.4265993105674388E-3</v>
      </c>
      <c r="K225" s="37">
        <f t="shared" si="14"/>
        <v>-2.0790020790020902E-2</v>
      </c>
      <c r="L225" s="38"/>
      <c r="M225" s="40"/>
      <c r="N225" s="40"/>
      <c r="O225" s="40"/>
      <c r="P225" s="41"/>
      <c r="Q225" s="41"/>
      <c r="R225" s="15"/>
    </row>
    <row r="226" spans="1:18" s="2" customFormat="1" ht="11.25" x14ac:dyDescent="0.2">
      <c r="A226" s="17">
        <v>24350</v>
      </c>
      <c r="B226" s="15">
        <v>3.5</v>
      </c>
      <c r="C226" s="2">
        <v>3.8</v>
      </c>
      <c r="D226" s="37">
        <f t="shared" si="13"/>
        <v>0.96200000000000008</v>
      </c>
      <c r="E226" s="37">
        <v>5.8000000000000003E-2</v>
      </c>
      <c r="F226" s="37">
        <f t="shared" si="12"/>
        <v>0.94199999999999995</v>
      </c>
      <c r="G226" s="39">
        <v>5.4933300000000003</v>
      </c>
      <c r="H226" s="38">
        <v>4.9597331999999987</v>
      </c>
      <c r="I226" s="37">
        <v>-6.0461323392357845E-2</v>
      </c>
      <c r="J226" s="37">
        <f t="shared" si="11"/>
        <v>-3.150883971151705E-2</v>
      </c>
      <c r="K226" s="37">
        <f t="shared" si="14"/>
        <v>-2.0790020790020902E-2</v>
      </c>
      <c r="L226" s="38"/>
      <c r="M226" s="40"/>
      <c r="N226" s="40"/>
      <c r="O226" s="40"/>
      <c r="P226" s="41"/>
      <c r="Q226" s="41"/>
      <c r="R226" s="15"/>
    </row>
    <row r="227" spans="1:18" s="2" customFormat="1" ht="11.25" x14ac:dyDescent="0.2">
      <c r="A227" s="17">
        <v>24380</v>
      </c>
      <c r="B227" s="15">
        <v>3.5</v>
      </c>
      <c r="C227" s="2">
        <v>3.7</v>
      </c>
      <c r="D227" s="37">
        <f t="shared" si="13"/>
        <v>0.96299999999999997</v>
      </c>
      <c r="E227" s="37">
        <v>5.8000000000000003E-2</v>
      </c>
      <c r="F227" s="37">
        <f t="shared" si="12"/>
        <v>0.94199999999999995</v>
      </c>
      <c r="G227" s="39">
        <v>5.51</v>
      </c>
      <c r="H227" s="38">
        <v>5.0031999999999979</v>
      </c>
      <c r="I227" s="37">
        <v>-3.5213887166770035E-2</v>
      </c>
      <c r="J227" s="37">
        <f t="shared" si="11"/>
        <v>-4.783760527956394E-2</v>
      </c>
      <c r="K227" s="37">
        <f t="shared" si="14"/>
        <v>-2.180685358255452E-2</v>
      </c>
      <c r="L227" s="38"/>
      <c r="M227" s="40"/>
      <c r="N227" s="40"/>
      <c r="O227" s="40"/>
      <c r="P227" s="41"/>
      <c r="Q227" s="41"/>
      <c r="R227" s="15"/>
    </row>
    <row r="228" spans="1:18" s="2" customFormat="1" ht="11.25" x14ac:dyDescent="0.2">
      <c r="A228" s="17">
        <v>24411</v>
      </c>
      <c r="B228" s="15">
        <v>3.8</v>
      </c>
      <c r="C228" s="2">
        <v>3.7</v>
      </c>
      <c r="D228" s="37">
        <f t="shared" si="13"/>
        <v>0.96299999999999997</v>
      </c>
      <c r="E228" s="37">
        <v>5.8000000000000003E-2</v>
      </c>
      <c r="F228" s="37">
        <f t="shared" si="12"/>
        <v>0.94199999999999995</v>
      </c>
      <c r="G228" s="39">
        <v>5.5233299999999996</v>
      </c>
      <c r="H228" s="38">
        <v>5.0453331999999991</v>
      </c>
      <c r="I228" s="37">
        <v>-8.7392366019792677E-3</v>
      </c>
      <c r="J228" s="37">
        <f t="shared" si="11"/>
        <v>-2.1976561884374652E-2</v>
      </c>
      <c r="K228" s="37">
        <f t="shared" si="14"/>
        <v>-2.180685358255452E-2</v>
      </c>
      <c r="L228" s="38"/>
      <c r="M228" s="40"/>
      <c r="N228" s="40"/>
      <c r="O228" s="40"/>
      <c r="P228" s="41"/>
      <c r="Q228" s="41"/>
      <c r="R228" s="15"/>
    </row>
    <row r="229" spans="1:18" s="2" customFormat="1" ht="11.25" x14ac:dyDescent="0.2">
      <c r="A229" s="17">
        <v>24441</v>
      </c>
      <c r="B229" s="15">
        <v>3.8</v>
      </c>
      <c r="C229" s="2">
        <v>3.6</v>
      </c>
      <c r="D229" s="37">
        <f t="shared" si="13"/>
        <v>0.96400000000000008</v>
      </c>
      <c r="E229" s="37">
        <v>5.8000000000000003E-2</v>
      </c>
      <c r="F229" s="37">
        <f t="shared" si="12"/>
        <v>0.94199999999999995</v>
      </c>
      <c r="G229" s="39">
        <v>5.53667</v>
      </c>
      <c r="H229" s="38">
        <v>5.0869331999999998</v>
      </c>
      <c r="I229" s="37">
        <v>5.004537793335926E-2</v>
      </c>
      <c r="J229" s="37">
        <f t="shared" si="11"/>
        <v>2.0653070665689995E-2</v>
      </c>
      <c r="K229" s="37">
        <f t="shared" si="14"/>
        <v>-2.2821576763485618E-2</v>
      </c>
      <c r="L229" s="38"/>
      <c r="M229" s="40"/>
      <c r="N229" s="40"/>
      <c r="O229" s="40"/>
      <c r="P229" s="41"/>
      <c r="Q229" s="41"/>
      <c r="R229" s="15"/>
    </row>
    <row r="230" spans="1:18" s="2" customFormat="1" ht="11.25" x14ac:dyDescent="0.2">
      <c r="A230" s="17">
        <v>24472</v>
      </c>
      <c r="B230" s="15">
        <v>3.5</v>
      </c>
      <c r="C230" s="2">
        <v>3.8</v>
      </c>
      <c r="D230" s="37">
        <f t="shared" si="13"/>
        <v>0.96200000000000008</v>
      </c>
      <c r="E230" s="37">
        <v>5.8000000000000003E-2</v>
      </c>
      <c r="F230" s="37">
        <f t="shared" si="12"/>
        <v>0.94199999999999995</v>
      </c>
      <c r="G230" s="39">
        <v>5.55</v>
      </c>
      <c r="H230" s="38">
        <v>5.1279999999999992</v>
      </c>
      <c r="I230" s="37">
        <v>4.1980491418694092E-3</v>
      </c>
      <c r="J230" s="37">
        <f t="shared" si="11"/>
        <v>2.7121713537614334E-2</v>
      </c>
      <c r="K230" s="37">
        <f t="shared" si="14"/>
        <v>-2.0790020790020902E-2</v>
      </c>
      <c r="L230" s="38"/>
      <c r="M230" s="40"/>
      <c r="N230" s="40"/>
      <c r="O230" s="40"/>
      <c r="P230" s="41"/>
      <c r="Q230" s="41"/>
      <c r="R230" s="15"/>
    </row>
    <row r="231" spans="1:18" s="2" customFormat="1" ht="11.25" x14ac:dyDescent="0.2">
      <c r="A231" s="17">
        <v>24503</v>
      </c>
      <c r="B231" s="15">
        <v>3.5</v>
      </c>
      <c r="C231" s="2">
        <v>3.9</v>
      </c>
      <c r="D231" s="37">
        <f t="shared" si="13"/>
        <v>0.96099999999999997</v>
      </c>
      <c r="E231" s="37">
        <v>5.8000000000000003E-2</v>
      </c>
      <c r="F231" s="37">
        <f t="shared" si="12"/>
        <v>0.94199999999999995</v>
      </c>
      <c r="G231" s="39">
        <v>5.5166700000000004</v>
      </c>
      <c r="H231" s="38">
        <v>5.1666667999999989</v>
      </c>
      <c r="I231" s="37">
        <v>3.8362227960162358E-2</v>
      </c>
      <c r="J231" s="37">
        <f t="shared" si="11"/>
        <v>2.1280138551015883E-2</v>
      </c>
      <c r="K231" s="37">
        <f t="shared" si="14"/>
        <v>-1.9771071800208095E-2</v>
      </c>
      <c r="L231" s="38"/>
      <c r="M231" s="40"/>
      <c r="N231" s="40"/>
      <c r="O231" s="40"/>
      <c r="P231" s="41"/>
      <c r="Q231" s="41"/>
      <c r="R231" s="15"/>
    </row>
    <row r="232" spans="1:18" s="2" customFormat="1" ht="11.25" x14ac:dyDescent="0.2">
      <c r="A232" s="17">
        <v>24531</v>
      </c>
      <c r="B232" s="15">
        <v>2.8</v>
      </c>
      <c r="C232" s="2">
        <v>3.8</v>
      </c>
      <c r="D232" s="37">
        <f t="shared" si="13"/>
        <v>0.96200000000000008</v>
      </c>
      <c r="E232" s="37">
        <v>5.8000000000000003E-2</v>
      </c>
      <c r="F232" s="37">
        <f t="shared" si="12"/>
        <v>0.94199999999999995</v>
      </c>
      <c r="G232" s="39">
        <v>5.4833299999999996</v>
      </c>
      <c r="H232" s="38">
        <v>5.2022668000000003</v>
      </c>
      <c r="I232" s="37">
        <v>3.4458259325044364E-2</v>
      </c>
      <c r="J232" s="37">
        <f t="shared" ref="J232:J295" si="15">+AVERAGE(I232,I231)</f>
        <v>3.6410243642603361E-2</v>
      </c>
      <c r="K232" s="37">
        <f t="shared" si="14"/>
        <v>-2.0790020790020902E-2</v>
      </c>
      <c r="L232" s="38"/>
      <c r="M232" s="40"/>
      <c r="N232" s="40"/>
      <c r="O232" s="40"/>
      <c r="P232" s="41"/>
      <c r="Q232" s="41"/>
      <c r="R232" s="15"/>
    </row>
    <row r="233" spans="1:18" s="2" customFormat="1" ht="11.25" x14ac:dyDescent="0.2">
      <c r="A233" s="17">
        <v>24562</v>
      </c>
      <c r="B233" s="15">
        <v>2.8</v>
      </c>
      <c r="C233" s="2">
        <v>3.8</v>
      </c>
      <c r="D233" s="37">
        <f t="shared" si="13"/>
        <v>0.96200000000000008</v>
      </c>
      <c r="E233" s="37">
        <v>5.8000000000000003E-2</v>
      </c>
      <c r="F233" s="37">
        <f t="shared" si="12"/>
        <v>0.94199999999999995</v>
      </c>
      <c r="G233" s="39">
        <v>5.45</v>
      </c>
      <c r="H233" s="38">
        <v>5.2347999999999999</v>
      </c>
      <c r="I233" s="37">
        <v>2.3580586080586108E-2</v>
      </c>
      <c r="J233" s="37">
        <f t="shared" si="15"/>
        <v>2.9019422702815236E-2</v>
      </c>
      <c r="K233" s="37">
        <f t="shared" si="14"/>
        <v>-2.0790020790020902E-2</v>
      </c>
      <c r="L233" s="38"/>
      <c r="M233" s="40"/>
      <c r="N233" s="40"/>
      <c r="O233" s="40"/>
      <c r="P233" s="41"/>
      <c r="Q233" s="41"/>
      <c r="R233" s="15"/>
    </row>
    <row r="234" spans="1:18" s="2" customFormat="1" ht="11.25" x14ac:dyDescent="0.2">
      <c r="A234" s="17">
        <v>24592</v>
      </c>
      <c r="B234" s="15">
        <v>2.5</v>
      </c>
      <c r="C234" s="2">
        <v>3.8</v>
      </c>
      <c r="D234" s="37">
        <f t="shared" si="13"/>
        <v>0.96200000000000008</v>
      </c>
      <c r="E234" s="37">
        <v>5.8000000000000003E-2</v>
      </c>
      <c r="F234" s="37">
        <f t="shared" si="12"/>
        <v>0.94199999999999995</v>
      </c>
      <c r="G234" s="39">
        <v>5.41</v>
      </c>
      <c r="H234" s="38">
        <v>5.2639999999999993</v>
      </c>
      <c r="I234" s="37">
        <v>1.7222097964661062E-2</v>
      </c>
      <c r="J234" s="37">
        <f t="shared" si="15"/>
        <v>2.0401342022623586E-2</v>
      </c>
      <c r="K234" s="37">
        <f t="shared" si="14"/>
        <v>-2.0790020790020902E-2</v>
      </c>
      <c r="L234" s="38"/>
      <c r="M234" s="40"/>
      <c r="N234" s="40"/>
      <c r="O234" s="40"/>
      <c r="P234" s="41"/>
      <c r="Q234" s="41"/>
      <c r="R234" s="15"/>
    </row>
    <row r="235" spans="1:18" s="2" customFormat="1" ht="11.25" x14ac:dyDescent="0.2">
      <c r="A235" s="17">
        <v>24623</v>
      </c>
      <c r="B235" s="15">
        <v>2.8</v>
      </c>
      <c r="C235" s="2">
        <v>3.8</v>
      </c>
      <c r="D235" s="37">
        <f t="shared" si="13"/>
        <v>0.96200000000000008</v>
      </c>
      <c r="E235" s="37">
        <v>5.8000000000000003E-2</v>
      </c>
      <c r="F235" s="37">
        <f t="shared" si="12"/>
        <v>0.94199999999999995</v>
      </c>
      <c r="G235" s="39">
        <v>5.37</v>
      </c>
      <c r="H235" s="38">
        <v>5.2894668000000005</v>
      </c>
      <c r="I235" s="37">
        <v>1.7919964819701074E-2</v>
      </c>
      <c r="J235" s="37">
        <f t="shared" si="15"/>
        <v>1.7571031392181066E-2</v>
      </c>
      <c r="K235" s="37">
        <f t="shared" si="14"/>
        <v>-2.0790020790020902E-2</v>
      </c>
      <c r="L235" s="38"/>
      <c r="M235" s="40"/>
      <c r="N235" s="40"/>
      <c r="O235" s="40"/>
      <c r="P235" s="41"/>
      <c r="Q235" s="41"/>
      <c r="R235" s="15"/>
    </row>
    <row r="236" spans="1:18" s="2" customFormat="1" ht="11.25" x14ac:dyDescent="0.2">
      <c r="A236" s="17">
        <v>24653</v>
      </c>
      <c r="B236" s="15">
        <v>2.8</v>
      </c>
      <c r="C236" s="2">
        <v>3.9</v>
      </c>
      <c r="D236" s="37">
        <f t="shared" si="13"/>
        <v>0.96099999999999997</v>
      </c>
      <c r="E236" s="37">
        <v>5.8000000000000003E-2</v>
      </c>
      <c r="F236" s="37">
        <f t="shared" si="12"/>
        <v>0.94199999999999995</v>
      </c>
      <c r="G236" s="39">
        <v>5.33</v>
      </c>
      <c r="H236" s="38">
        <v>5.3111999999999986</v>
      </c>
      <c r="I236" s="37">
        <v>-1.2528350793822189E-2</v>
      </c>
      <c r="J236" s="37">
        <f t="shared" si="15"/>
        <v>2.6958070129394426E-3</v>
      </c>
      <c r="K236" s="37">
        <f t="shared" si="14"/>
        <v>-1.9771071800208095E-2</v>
      </c>
      <c r="L236" s="38"/>
      <c r="M236" s="40"/>
      <c r="N236" s="40"/>
      <c r="O236" s="40"/>
      <c r="P236" s="41"/>
      <c r="Q236" s="41"/>
      <c r="R236" s="15"/>
    </row>
    <row r="237" spans="1:18" s="2" customFormat="1" ht="11.25" x14ac:dyDescent="0.2">
      <c r="A237" s="17">
        <v>24684</v>
      </c>
      <c r="B237" s="15">
        <v>2.8</v>
      </c>
      <c r="C237" s="2">
        <v>3.8</v>
      </c>
      <c r="D237" s="37">
        <f t="shared" si="13"/>
        <v>0.96200000000000008</v>
      </c>
      <c r="E237" s="37">
        <v>5.8000000000000003E-2</v>
      </c>
      <c r="F237" s="37">
        <f t="shared" si="12"/>
        <v>0.94199999999999995</v>
      </c>
      <c r="G237" s="39">
        <v>5.32</v>
      </c>
      <c r="H237" s="38">
        <v>5.3304</v>
      </c>
      <c r="I237" s="37">
        <v>1.7280979984687719E-2</v>
      </c>
      <c r="J237" s="37">
        <f t="shared" si="15"/>
        <v>2.3763145954327648E-3</v>
      </c>
      <c r="K237" s="37">
        <f t="shared" si="14"/>
        <v>-2.0790020790020902E-2</v>
      </c>
      <c r="L237" s="38"/>
      <c r="M237" s="40"/>
      <c r="N237" s="40"/>
      <c r="O237" s="40"/>
      <c r="P237" s="41"/>
      <c r="Q237" s="41"/>
      <c r="R237" s="15"/>
    </row>
    <row r="238" spans="1:18" s="2" customFormat="1" ht="11.25" x14ac:dyDescent="0.2">
      <c r="A238" s="17">
        <v>24715</v>
      </c>
      <c r="B238" s="15">
        <v>2.4</v>
      </c>
      <c r="C238" s="2">
        <v>3.8</v>
      </c>
      <c r="D238" s="37">
        <f t="shared" si="13"/>
        <v>0.96200000000000008</v>
      </c>
      <c r="E238" s="37">
        <v>5.8000000000000003E-2</v>
      </c>
      <c r="F238" s="37">
        <f t="shared" si="12"/>
        <v>0.94199999999999995</v>
      </c>
      <c r="G238" s="39">
        <v>5.31</v>
      </c>
      <c r="H238" s="38">
        <v>5.3473332000000005</v>
      </c>
      <c r="I238" s="37">
        <v>1.591226749811837E-2</v>
      </c>
      <c r="J238" s="37">
        <f t="shared" si="15"/>
        <v>1.6596623741403044E-2</v>
      </c>
      <c r="K238" s="37">
        <f t="shared" si="14"/>
        <v>-2.0790020790020902E-2</v>
      </c>
      <c r="L238" s="38"/>
      <c r="M238" s="40"/>
      <c r="N238" s="40"/>
      <c r="O238" s="40"/>
      <c r="P238" s="41"/>
      <c r="Q238" s="41"/>
      <c r="R238" s="15"/>
    </row>
    <row r="239" spans="1:18" s="2" customFormat="1" ht="11.25" x14ac:dyDescent="0.2">
      <c r="A239" s="17">
        <v>24745</v>
      </c>
      <c r="B239" s="15">
        <v>2.8</v>
      </c>
      <c r="C239" s="2">
        <v>3.8</v>
      </c>
      <c r="D239" s="37">
        <f t="shared" si="13"/>
        <v>0.96200000000000008</v>
      </c>
      <c r="E239" s="37">
        <v>5.8000000000000003E-2</v>
      </c>
      <c r="F239" s="37">
        <f t="shared" si="12"/>
        <v>0.94199999999999995</v>
      </c>
      <c r="G239" s="39">
        <v>5.3</v>
      </c>
      <c r="H239" s="38">
        <v>5.3619999999999992</v>
      </c>
      <c r="I239" s="37">
        <v>1.3969732246798683E-2</v>
      </c>
      <c r="J239" s="37">
        <f t="shared" si="15"/>
        <v>1.4940999872458526E-2</v>
      </c>
      <c r="K239" s="37">
        <f t="shared" si="14"/>
        <v>-2.0790020790020902E-2</v>
      </c>
      <c r="L239" s="38"/>
      <c r="M239" s="40"/>
      <c r="N239" s="40"/>
      <c r="O239" s="40"/>
      <c r="P239" s="41"/>
      <c r="Q239" s="41"/>
      <c r="R239" s="15"/>
    </row>
    <row r="240" spans="1:18" s="2" customFormat="1" ht="11.25" x14ac:dyDescent="0.2">
      <c r="A240" s="17">
        <v>24776</v>
      </c>
      <c r="B240" s="15">
        <v>2.4</v>
      </c>
      <c r="C240" s="2">
        <v>4</v>
      </c>
      <c r="D240" s="37">
        <f t="shared" si="13"/>
        <v>0.96</v>
      </c>
      <c r="E240" s="37">
        <v>5.8000000000000003E-2</v>
      </c>
      <c r="F240" s="37">
        <f t="shared" si="12"/>
        <v>0.94199999999999995</v>
      </c>
      <c r="G240" s="39">
        <v>5.31</v>
      </c>
      <c r="H240" s="38">
        <v>5.3751999999999995</v>
      </c>
      <c r="I240" s="37">
        <v>-1.5655985805240131E-3</v>
      </c>
      <c r="J240" s="37">
        <f t="shared" si="15"/>
        <v>6.2020668331373343E-3</v>
      </c>
      <c r="K240" s="37">
        <f t="shared" si="14"/>
        <v>-1.8750000000000044E-2</v>
      </c>
      <c r="L240" s="38"/>
      <c r="M240" s="40"/>
      <c r="N240" s="40"/>
      <c r="O240" s="40"/>
      <c r="P240" s="41"/>
      <c r="Q240" s="41"/>
      <c r="R240" s="15"/>
    </row>
    <row r="241" spans="1:18" s="2" customFormat="1" ht="11.25" x14ac:dyDescent="0.2">
      <c r="A241" s="17">
        <v>24806</v>
      </c>
      <c r="B241" s="15">
        <v>2.7</v>
      </c>
      <c r="C241" s="2">
        <v>3.9</v>
      </c>
      <c r="D241" s="37">
        <f t="shared" si="13"/>
        <v>0.96099999999999997</v>
      </c>
      <c r="E241" s="37">
        <v>5.8000000000000003E-2</v>
      </c>
      <c r="F241" s="37">
        <f t="shared" si="12"/>
        <v>0.94199999999999995</v>
      </c>
      <c r="G241" s="39">
        <v>5.32</v>
      </c>
      <c r="H241" s="38">
        <v>5.3860000000000001</v>
      </c>
      <c r="I241" s="37">
        <v>-3.1361070457871627E-2</v>
      </c>
      <c r="J241" s="37">
        <f t="shared" si="15"/>
        <v>-1.646333451919782E-2</v>
      </c>
      <c r="K241" s="37">
        <f t="shared" si="14"/>
        <v>-1.9771071800208095E-2</v>
      </c>
      <c r="L241" s="38"/>
      <c r="M241" s="40"/>
      <c r="N241" s="40"/>
      <c r="O241" s="40"/>
      <c r="P241" s="41"/>
      <c r="Q241" s="41"/>
      <c r="R241" s="15"/>
    </row>
    <row r="242" spans="1:18" s="2" customFormat="1" ht="11.25" x14ac:dyDescent="0.2">
      <c r="A242" s="17">
        <v>24837</v>
      </c>
      <c r="B242" s="15">
        <v>3</v>
      </c>
      <c r="C242" s="2">
        <v>3.8</v>
      </c>
      <c r="D242" s="37">
        <f t="shared" si="13"/>
        <v>0.96200000000000008</v>
      </c>
      <c r="E242" s="37">
        <v>5.8000000000000003E-2</v>
      </c>
      <c r="F242" s="37">
        <f t="shared" si="12"/>
        <v>0.94199999999999995</v>
      </c>
      <c r="G242" s="39">
        <v>5.33</v>
      </c>
      <c r="H242" s="38">
        <v>5.394400000000001</v>
      </c>
      <c r="I242" s="37">
        <v>2.849125836391108E-2</v>
      </c>
      <c r="J242" s="37">
        <f t="shared" si="15"/>
        <v>-1.4349060469802735E-3</v>
      </c>
      <c r="K242" s="37">
        <f t="shared" si="14"/>
        <v>-2.0790020790020902E-2</v>
      </c>
      <c r="L242" s="38"/>
      <c r="M242" s="40"/>
      <c r="N242" s="40"/>
      <c r="O242" s="40"/>
      <c r="P242" s="41"/>
      <c r="Q242" s="41"/>
      <c r="R242" s="15"/>
    </row>
    <row r="243" spans="1:18" s="2" customFormat="1" ht="11.25" x14ac:dyDescent="0.2">
      <c r="A243" s="17">
        <v>24868</v>
      </c>
      <c r="B243" s="15">
        <v>3.6</v>
      </c>
      <c r="C243" s="2">
        <v>3.7</v>
      </c>
      <c r="D243" s="37">
        <f t="shared" si="13"/>
        <v>0.96299999999999997</v>
      </c>
      <c r="E243" s="37">
        <v>5.8000000000000003E-2</v>
      </c>
      <c r="F243" s="37">
        <f t="shared" si="12"/>
        <v>0.94199999999999995</v>
      </c>
      <c r="G243" s="39">
        <v>5.3666700000000001</v>
      </c>
      <c r="H243" s="38">
        <v>5.4014668000000006</v>
      </c>
      <c r="I243" s="37">
        <v>-2.7282266526756655E-3</v>
      </c>
      <c r="J243" s="37">
        <f t="shared" si="15"/>
        <v>1.2881515855617708E-2</v>
      </c>
      <c r="K243" s="37">
        <f t="shared" si="14"/>
        <v>-2.180685358255452E-2</v>
      </c>
      <c r="L243" s="38"/>
      <c r="M243" s="40"/>
      <c r="N243" s="40"/>
      <c r="O243" s="40"/>
      <c r="P243" s="41"/>
      <c r="Q243" s="41"/>
      <c r="R243" s="15"/>
    </row>
    <row r="244" spans="1:18" s="2" customFormat="1" ht="11.25" x14ac:dyDescent="0.2">
      <c r="A244" s="17">
        <v>24897</v>
      </c>
      <c r="B244" s="15">
        <v>4</v>
      </c>
      <c r="C244" s="2">
        <v>3.8</v>
      </c>
      <c r="D244" s="37">
        <f t="shared" si="13"/>
        <v>0.96200000000000008</v>
      </c>
      <c r="E244" s="37">
        <v>5.8000000000000003E-2</v>
      </c>
      <c r="F244" s="37">
        <f t="shared" si="12"/>
        <v>0.94199999999999995</v>
      </c>
      <c r="G244" s="39">
        <v>5.4033300000000004</v>
      </c>
      <c r="H244" s="38">
        <v>5.4079999999999995</v>
      </c>
      <c r="I244" s="37">
        <v>-4.5138888888888951E-2</v>
      </c>
      <c r="J244" s="37">
        <f t="shared" si="15"/>
        <v>-2.3933557770782307E-2</v>
      </c>
      <c r="K244" s="37">
        <f t="shared" si="14"/>
        <v>-2.0790020790020902E-2</v>
      </c>
      <c r="L244" s="38"/>
      <c r="M244" s="40"/>
      <c r="N244" s="40"/>
      <c r="O244" s="40"/>
      <c r="P244" s="41"/>
      <c r="Q244" s="41"/>
      <c r="R244" s="15"/>
    </row>
    <row r="245" spans="1:18" s="2" customFormat="1" ht="11.25" x14ac:dyDescent="0.2">
      <c r="A245" s="17">
        <v>24928</v>
      </c>
      <c r="B245" s="15">
        <v>3.9</v>
      </c>
      <c r="C245" s="2">
        <v>3.7</v>
      </c>
      <c r="D245" s="37">
        <f t="shared" si="13"/>
        <v>0.96299999999999997</v>
      </c>
      <c r="E245" s="37">
        <v>5.8000000000000003E-2</v>
      </c>
      <c r="F245" s="37">
        <f t="shared" si="12"/>
        <v>0.94199999999999995</v>
      </c>
      <c r="G245" s="39">
        <v>5.44</v>
      </c>
      <c r="H245" s="38">
        <v>5.4139999999999997</v>
      </c>
      <c r="I245" s="37">
        <v>-1.829201101928371E-2</v>
      </c>
      <c r="J245" s="37">
        <f t="shared" si="15"/>
        <v>-3.171544995408633E-2</v>
      </c>
      <c r="K245" s="37">
        <f t="shared" si="14"/>
        <v>-2.180685358255452E-2</v>
      </c>
      <c r="L245" s="38"/>
      <c r="M245" s="40"/>
      <c r="N245" s="40"/>
      <c r="O245" s="40"/>
      <c r="P245" s="41"/>
      <c r="Q245" s="41"/>
      <c r="R245" s="15"/>
    </row>
    <row r="246" spans="1:18" s="2" customFormat="1" ht="11.25" x14ac:dyDescent="0.2">
      <c r="A246" s="17">
        <v>24958</v>
      </c>
      <c r="B246" s="15">
        <v>3.9</v>
      </c>
      <c r="C246" s="2">
        <v>3.5</v>
      </c>
      <c r="D246" s="37">
        <f t="shared" si="13"/>
        <v>0.96499999999999997</v>
      </c>
      <c r="E246" s="37">
        <v>5.8000000000000003E-2</v>
      </c>
      <c r="F246" s="37">
        <f t="shared" si="12"/>
        <v>0.94199999999999995</v>
      </c>
      <c r="G246" s="39">
        <v>5.4833299999999996</v>
      </c>
      <c r="H246" s="38">
        <v>5.4197331999999996</v>
      </c>
      <c r="I246" s="37">
        <v>7.3857896509148036E-2</v>
      </c>
      <c r="J246" s="37">
        <f t="shared" si="15"/>
        <v>2.7782942744932163E-2</v>
      </c>
      <c r="K246" s="37">
        <f t="shared" si="14"/>
        <v>-2.3834196891191706E-2</v>
      </c>
      <c r="L246" s="38"/>
      <c r="M246" s="40"/>
      <c r="N246" s="40"/>
      <c r="O246" s="40"/>
      <c r="P246" s="41"/>
      <c r="Q246" s="41"/>
      <c r="R246" s="15"/>
    </row>
    <row r="247" spans="1:18" s="2" customFormat="1" ht="11.25" x14ac:dyDescent="0.2">
      <c r="A247" s="17">
        <v>24989</v>
      </c>
      <c r="B247" s="15">
        <v>3.9</v>
      </c>
      <c r="C247" s="2">
        <v>3.5</v>
      </c>
      <c r="D247" s="37">
        <f t="shared" si="13"/>
        <v>0.96499999999999997</v>
      </c>
      <c r="E247" s="37">
        <v>5.8000000000000003E-2</v>
      </c>
      <c r="F247" s="37">
        <f t="shared" si="12"/>
        <v>0.94199999999999995</v>
      </c>
      <c r="G247" s="39">
        <v>5.5266700000000002</v>
      </c>
      <c r="H247" s="38">
        <v>5.4255999999999993</v>
      </c>
      <c r="I247" s="37">
        <v>2.2995714435037135E-2</v>
      </c>
      <c r="J247" s="37">
        <f t="shared" si="15"/>
        <v>4.8426805472092584E-2</v>
      </c>
      <c r="K247" s="37">
        <f t="shared" si="14"/>
        <v>-2.3834196891191706E-2</v>
      </c>
      <c r="L247" s="38"/>
      <c r="M247" s="40"/>
      <c r="N247" s="40"/>
      <c r="O247" s="40"/>
      <c r="P247" s="41"/>
      <c r="Q247" s="41"/>
      <c r="R247" s="15"/>
    </row>
    <row r="248" spans="1:18" s="2" customFormat="1" ht="11.25" x14ac:dyDescent="0.2">
      <c r="A248" s="17">
        <v>25019</v>
      </c>
      <c r="B248" s="15">
        <v>4.2</v>
      </c>
      <c r="C248" s="2">
        <v>3.7</v>
      </c>
      <c r="D248" s="37">
        <f t="shared" si="13"/>
        <v>0.96299999999999997</v>
      </c>
      <c r="E248" s="37">
        <v>5.8000000000000003E-2</v>
      </c>
      <c r="F248" s="37">
        <f t="shared" si="12"/>
        <v>0.94199999999999995</v>
      </c>
      <c r="G248" s="39">
        <v>5.57</v>
      </c>
      <c r="H248" s="38">
        <v>5.4316000000000004</v>
      </c>
      <c r="I248" s="37">
        <v>2.687238173086743E-2</v>
      </c>
      <c r="J248" s="37">
        <f t="shared" si="15"/>
        <v>2.4934048082952284E-2</v>
      </c>
      <c r="K248" s="37">
        <f t="shared" si="14"/>
        <v>-2.180685358255452E-2</v>
      </c>
      <c r="L248" s="38"/>
      <c r="M248" s="40"/>
      <c r="N248" s="40"/>
      <c r="O248" s="40"/>
      <c r="P248" s="41"/>
      <c r="Q248" s="41"/>
      <c r="R248" s="15"/>
    </row>
    <row r="249" spans="1:18" s="2" customFormat="1" ht="11.25" x14ac:dyDescent="0.2">
      <c r="A249" s="17">
        <v>25050</v>
      </c>
      <c r="B249" s="15">
        <v>4.5</v>
      </c>
      <c r="C249" s="2">
        <v>3.7</v>
      </c>
      <c r="D249" s="37">
        <f t="shared" si="13"/>
        <v>0.96299999999999997</v>
      </c>
      <c r="E249" s="37">
        <v>5.8000000000000003E-2</v>
      </c>
      <c r="F249" s="37">
        <f t="shared" si="12"/>
        <v>0.94199999999999995</v>
      </c>
      <c r="G249" s="39">
        <v>5.6</v>
      </c>
      <c r="H249" s="38">
        <v>5.4372000000000007</v>
      </c>
      <c r="I249" s="37">
        <v>-1.9900497512438092E-3</v>
      </c>
      <c r="J249" s="37">
        <f t="shared" si="15"/>
        <v>1.2441165989811809E-2</v>
      </c>
      <c r="K249" s="37">
        <f t="shared" si="14"/>
        <v>-2.180685358255452E-2</v>
      </c>
      <c r="L249" s="38"/>
      <c r="M249" s="40"/>
      <c r="N249" s="40"/>
      <c r="O249" s="40"/>
      <c r="P249" s="41"/>
      <c r="Q249" s="41"/>
      <c r="R249" s="15"/>
    </row>
    <row r="250" spans="1:18" s="2" customFormat="1" ht="11.25" x14ac:dyDescent="0.2">
      <c r="A250" s="17">
        <v>25081</v>
      </c>
      <c r="B250" s="15">
        <v>4.5</v>
      </c>
      <c r="C250" s="2">
        <v>3.5</v>
      </c>
      <c r="D250" s="37">
        <f t="shared" si="13"/>
        <v>0.96499999999999997</v>
      </c>
      <c r="E250" s="37">
        <v>5.8000000000000003E-2</v>
      </c>
      <c r="F250" s="37">
        <f t="shared" si="12"/>
        <v>0.94199999999999995</v>
      </c>
      <c r="G250" s="39">
        <v>5.63</v>
      </c>
      <c r="H250" s="38">
        <v>5.4433331999999996</v>
      </c>
      <c r="I250" s="37">
        <v>-2.1834496510468572E-2</v>
      </c>
      <c r="J250" s="37">
        <f t="shared" si="15"/>
        <v>-1.1912273130856191E-2</v>
      </c>
      <c r="K250" s="37">
        <f t="shared" si="14"/>
        <v>-2.3834196891191706E-2</v>
      </c>
      <c r="L250" s="38"/>
      <c r="M250" s="40"/>
      <c r="N250" s="40"/>
      <c r="O250" s="40"/>
      <c r="P250" s="41"/>
      <c r="Q250" s="41"/>
      <c r="R250" s="15"/>
    </row>
    <row r="251" spans="1:18" s="2" customFormat="1" ht="11.25" x14ac:dyDescent="0.2">
      <c r="A251" s="17">
        <v>25111</v>
      </c>
      <c r="B251" s="15">
        <v>4.5</v>
      </c>
      <c r="C251" s="2">
        <v>3.4</v>
      </c>
      <c r="D251" s="37">
        <f t="shared" si="13"/>
        <v>0.96599999999999997</v>
      </c>
      <c r="E251" s="37">
        <v>5.8000000000000003E-2</v>
      </c>
      <c r="F251" s="37">
        <f t="shared" si="12"/>
        <v>0.94199999999999995</v>
      </c>
      <c r="G251" s="39">
        <v>5.66</v>
      </c>
      <c r="H251" s="38">
        <v>5.4499999999999993</v>
      </c>
      <c r="I251" s="37">
        <v>3.2514524513301377E-2</v>
      </c>
      <c r="J251" s="37">
        <f t="shared" si="15"/>
        <v>5.3400140014164023E-3</v>
      </c>
      <c r="K251" s="37">
        <f t="shared" si="14"/>
        <v>-2.4844720496894457E-2</v>
      </c>
      <c r="L251" s="38"/>
      <c r="M251" s="40"/>
      <c r="N251" s="40"/>
      <c r="O251" s="40"/>
      <c r="P251" s="41"/>
      <c r="Q251" s="41"/>
      <c r="R251" s="15"/>
    </row>
    <row r="252" spans="1:18" s="2" customFormat="1" ht="11.25" x14ac:dyDescent="0.2">
      <c r="A252" s="17">
        <v>25142</v>
      </c>
      <c r="B252" s="15">
        <v>4.7</v>
      </c>
      <c r="C252" s="2">
        <v>3.4</v>
      </c>
      <c r="D252" s="37">
        <f t="shared" si="13"/>
        <v>0.96599999999999997</v>
      </c>
      <c r="E252" s="37">
        <v>5.8000000000000003E-2</v>
      </c>
      <c r="F252" s="37">
        <f t="shared" si="12"/>
        <v>0.94199999999999995</v>
      </c>
      <c r="G252" s="39">
        <v>5.6933299999999996</v>
      </c>
      <c r="H252" s="38">
        <v>5.457333199999999</v>
      </c>
      <c r="I252" s="37">
        <v>2.4679170779861797E-2</v>
      </c>
      <c r="J252" s="37">
        <f t="shared" si="15"/>
        <v>2.8596847646581589E-2</v>
      </c>
      <c r="K252" s="37">
        <f t="shared" si="14"/>
        <v>-2.4844720496894457E-2</v>
      </c>
      <c r="L252" s="38"/>
      <c r="M252" s="40"/>
      <c r="N252" s="40"/>
      <c r="O252" s="40"/>
      <c r="P252" s="41"/>
      <c r="Q252" s="41"/>
      <c r="R252" s="15"/>
    </row>
    <row r="253" spans="1:18" s="2" customFormat="1" ht="11.25" x14ac:dyDescent="0.2">
      <c r="A253" s="17">
        <v>25172</v>
      </c>
      <c r="B253" s="15">
        <v>4.7</v>
      </c>
      <c r="C253" s="2">
        <v>3.4</v>
      </c>
      <c r="D253" s="37">
        <f t="shared" si="13"/>
        <v>0.96599999999999997</v>
      </c>
      <c r="E253" s="37">
        <v>5.8000000000000003E-2</v>
      </c>
      <c r="F253" s="37">
        <f t="shared" si="12"/>
        <v>0.94199999999999995</v>
      </c>
      <c r="G253" s="39">
        <v>5.7266700000000004</v>
      </c>
      <c r="H253" s="38">
        <v>5.4654668000000006</v>
      </c>
      <c r="I253" s="37">
        <v>1.5414258188824746E-2</v>
      </c>
      <c r="J253" s="37">
        <f t="shared" si="15"/>
        <v>2.0046714484343271E-2</v>
      </c>
      <c r="K253" s="37">
        <f t="shared" si="14"/>
        <v>-2.4844720496894457E-2</v>
      </c>
      <c r="L253" s="38"/>
      <c r="M253" s="40"/>
      <c r="N253" s="40"/>
      <c r="O253" s="40"/>
      <c r="P253" s="41"/>
      <c r="Q253" s="41"/>
      <c r="R253" s="15"/>
    </row>
    <row r="254" spans="1:18" s="2" customFormat="1" ht="11.25" x14ac:dyDescent="0.2">
      <c r="A254" s="17">
        <v>25203</v>
      </c>
      <c r="B254" s="15">
        <v>4.7</v>
      </c>
      <c r="C254" s="2">
        <v>3.4</v>
      </c>
      <c r="D254" s="37">
        <f t="shared" si="13"/>
        <v>0.96599999999999997</v>
      </c>
      <c r="E254" s="37">
        <v>5.8000000000000003E-2</v>
      </c>
      <c r="F254" s="37">
        <f t="shared" si="12"/>
        <v>0.94199999999999995</v>
      </c>
      <c r="G254" s="39">
        <v>5.76</v>
      </c>
      <c r="H254" s="38">
        <v>5.4744000000000002</v>
      </c>
      <c r="I254" s="37">
        <v>1.0436432637571103E-2</v>
      </c>
      <c r="J254" s="37">
        <f t="shared" si="15"/>
        <v>1.2925345413197925E-2</v>
      </c>
      <c r="K254" s="37">
        <f t="shared" si="14"/>
        <v>-2.4844720496894457E-2</v>
      </c>
      <c r="L254" s="38"/>
      <c r="M254" s="40"/>
      <c r="N254" s="40"/>
      <c r="O254" s="40"/>
      <c r="P254" s="41"/>
      <c r="Q254" s="41"/>
      <c r="R254" s="15"/>
    </row>
    <row r="255" spans="1:18" s="2" customFormat="1" ht="11.25" x14ac:dyDescent="0.2">
      <c r="A255" s="17">
        <v>25234</v>
      </c>
      <c r="B255" s="15">
        <v>4.4000000000000004</v>
      </c>
      <c r="C255" s="2">
        <v>3.4</v>
      </c>
      <c r="D255" s="37">
        <f t="shared" si="13"/>
        <v>0.96599999999999997</v>
      </c>
      <c r="E255" s="37">
        <v>5.8000000000000003E-2</v>
      </c>
      <c r="F255" s="37">
        <f t="shared" si="12"/>
        <v>0.94199999999999995</v>
      </c>
      <c r="G255" s="39">
        <v>5.78</v>
      </c>
      <c r="H255" s="38">
        <v>5.4836</v>
      </c>
      <c r="I255" s="37">
        <v>-4.2253521126760563E-2</v>
      </c>
      <c r="J255" s="37">
        <f t="shared" si="15"/>
        <v>-1.590854424459473E-2</v>
      </c>
      <c r="K255" s="37">
        <f t="shared" si="14"/>
        <v>-2.4844720496894457E-2</v>
      </c>
      <c r="L255" s="38"/>
      <c r="M255" s="40"/>
      <c r="N255" s="40"/>
      <c r="O255" s="40"/>
      <c r="P255" s="41"/>
      <c r="Q255" s="41"/>
      <c r="R255" s="15"/>
    </row>
    <row r="256" spans="1:18" s="2" customFormat="1" ht="11.25" x14ac:dyDescent="0.2">
      <c r="A256" s="17">
        <v>25262</v>
      </c>
      <c r="B256" s="15">
        <v>4.7</v>
      </c>
      <c r="C256" s="2">
        <v>3.4</v>
      </c>
      <c r="D256" s="37">
        <f t="shared" si="13"/>
        <v>0.96599999999999997</v>
      </c>
      <c r="E256" s="37">
        <v>5.8000000000000003E-2</v>
      </c>
      <c r="F256" s="37">
        <f t="shared" si="12"/>
        <v>0.94199999999999995</v>
      </c>
      <c r="G256" s="39">
        <v>5.8</v>
      </c>
      <c r="H256" s="38">
        <v>5.4949332000000002</v>
      </c>
      <c r="I256" s="37">
        <v>-4.9019607843137254E-3</v>
      </c>
      <c r="J256" s="37">
        <f t="shared" si="15"/>
        <v>-2.3577740955537142E-2</v>
      </c>
      <c r="K256" s="37">
        <f t="shared" si="14"/>
        <v>-2.4844720496894457E-2</v>
      </c>
      <c r="L256" s="38"/>
      <c r="M256" s="40"/>
      <c r="N256" s="40"/>
      <c r="O256" s="40"/>
      <c r="P256" s="41"/>
      <c r="Q256" s="41"/>
      <c r="R256" s="15"/>
    </row>
    <row r="257" spans="1:18" s="2" customFormat="1" ht="11.25" x14ac:dyDescent="0.2">
      <c r="A257" s="17">
        <v>25293</v>
      </c>
      <c r="B257" s="15">
        <v>5.2</v>
      </c>
      <c r="C257" s="2">
        <v>3.4</v>
      </c>
      <c r="D257" s="37">
        <f t="shared" si="13"/>
        <v>0.96599999999999997</v>
      </c>
      <c r="E257" s="37">
        <v>5.8000000000000003E-2</v>
      </c>
      <c r="F257" s="37">
        <f t="shared" si="12"/>
        <v>0.94199999999999995</v>
      </c>
      <c r="G257" s="39">
        <v>5.82</v>
      </c>
      <c r="H257" s="38">
        <v>5.5084</v>
      </c>
      <c r="I257" s="37">
        <v>-2.1674876847290667E-2</v>
      </c>
      <c r="J257" s="37">
        <f t="shared" si="15"/>
        <v>-1.3288418815802196E-2</v>
      </c>
      <c r="K257" s="37">
        <f t="shared" si="14"/>
        <v>-2.4844720496894457E-2</v>
      </c>
      <c r="L257" s="38"/>
      <c r="M257" s="40"/>
      <c r="N257" s="40"/>
      <c r="O257" s="40"/>
      <c r="P257" s="41"/>
      <c r="Q257" s="41"/>
      <c r="R257" s="15"/>
    </row>
    <row r="258" spans="1:18" s="2" customFormat="1" ht="11.25" x14ac:dyDescent="0.2">
      <c r="A258" s="17">
        <v>25323</v>
      </c>
      <c r="B258" s="15">
        <v>5.5</v>
      </c>
      <c r="C258" s="2">
        <v>3.4</v>
      </c>
      <c r="D258" s="37">
        <f t="shared" si="13"/>
        <v>0.96599999999999997</v>
      </c>
      <c r="E258" s="37">
        <v>5.8999999999999997E-2</v>
      </c>
      <c r="F258" s="37">
        <f t="shared" si="12"/>
        <v>0.94100000000000006</v>
      </c>
      <c r="G258" s="39">
        <v>5.82667</v>
      </c>
      <c r="H258" s="38">
        <v>5.5234667999999996</v>
      </c>
      <c r="I258" s="37">
        <v>2.014098690835851E-2</v>
      </c>
      <c r="J258" s="37">
        <f t="shared" si="15"/>
        <v>-7.669449694660789E-4</v>
      </c>
      <c r="K258" s="37">
        <f t="shared" si="14"/>
        <v>-2.5879917184264967E-2</v>
      </c>
      <c r="L258" s="38"/>
      <c r="M258" s="40"/>
      <c r="N258" s="40"/>
      <c r="O258" s="40"/>
      <c r="P258" s="41"/>
      <c r="Q258" s="41"/>
      <c r="R258" s="15"/>
    </row>
    <row r="259" spans="1:18" s="2" customFormat="1" ht="11.25" x14ac:dyDescent="0.2">
      <c r="A259" s="17">
        <v>25354</v>
      </c>
      <c r="B259" s="15">
        <v>5.5</v>
      </c>
      <c r="C259" s="2">
        <v>3.4</v>
      </c>
      <c r="D259" s="37">
        <f t="shared" si="13"/>
        <v>0.96599999999999997</v>
      </c>
      <c r="E259" s="37">
        <v>5.8999999999999997E-2</v>
      </c>
      <c r="F259" s="37">
        <f t="shared" ref="F259:F322" si="16">(1-E259)</f>
        <v>0.94100000000000006</v>
      </c>
      <c r="G259" s="39">
        <v>5.8333300000000001</v>
      </c>
      <c r="H259" s="38">
        <v>5.5404</v>
      </c>
      <c r="I259" s="37">
        <v>3.2576505429417542E-2</v>
      </c>
      <c r="J259" s="37">
        <f t="shared" si="15"/>
        <v>2.6358746168888024E-2</v>
      </c>
      <c r="K259" s="37">
        <f t="shared" si="14"/>
        <v>-2.5879917184264967E-2</v>
      </c>
      <c r="L259" s="38"/>
      <c r="M259" s="40"/>
      <c r="N259" s="40"/>
      <c r="O259" s="40"/>
      <c r="P259" s="41"/>
      <c r="Q259" s="41"/>
      <c r="R259" s="15"/>
    </row>
    <row r="260" spans="1:18" s="2" customFormat="1" ht="11.25" x14ac:dyDescent="0.2">
      <c r="A260" s="17">
        <v>25384</v>
      </c>
      <c r="B260" s="15">
        <v>5.5</v>
      </c>
      <c r="C260" s="2">
        <v>3.5</v>
      </c>
      <c r="D260" s="37">
        <f t="shared" ref="D260:D323" si="17">(100-C260)/100</f>
        <v>0.96499999999999997</v>
      </c>
      <c r="E260" s="37">
        <v>5.8999999999999997E-2</v>
      </c>
      <c r="F260" s="37">
        <f t="shared" si="16"/>
        <v>0.94100000000000006</v>
      </c>
      <c r="G260" s="39">
        <v>5.84</v>
      </c>
      <c r="H260" s="38">
        <v>5.5591999999999988</v>
      </c>
      <c r="I260" s="37">
        <v>-5.2198852772466484E-2</v>
      </c>
      <c r="J260" s="37">
        <f t="shared" si="15"/>
        <v>-9.8111736715244709E-3</v>
      </c>
      <c r="K260" s="37">
        <f t="shared" ref="K260:K323" si="18">(F260/D260)-1</f>
        <v>-2.4870466321243456E-2</v>
      </c>
      <c r="L260" s="38"/>
      <c r="M260" s="40"/>
      <c r="N260" s="40"/>
      <c r="O260" s="40"/>
      <c r="P260" s="41"/>
      <c r="Q260" s="41"/>
      <c r="R260" s="15"/>
    </row>
    <row r="261" spans="1:18" s="2" customFormat="1" ht="11.25" x14ac:dyDescent="0.2">
      <c r="A261" s="17">
        <v>25415</v>
      </c>
      <c r="B261" s="15">
        <v>5.4</v>
      </c>
      <c r="C261" s="2">
        <v>3.5</v>
      </c>
      <c r="D261" s="37">
        <f t="shared" si="17"/>
        <v>0.96499999999999997</v>
      </c>
      <c r="E261" s="37">
        <v>5.8999999999999997E-2</v>
      </c>
      <c r="F261" s="37">
        <f t="shared" si="16"/>
        <v>0.94100000000000006</v>
      </c>
      <c r="G261" s="39">
        <v>5.8566700000000003</v>
      </c>
      <c r="H261" s="38">
        <v>5.5802667999999986</v>
      </c>
      <c r="I261" s="37">
        <v>-4.4684284849707552E-2</v>
      </c>
      <c r="J261" s="37">
        <f t="shared" si="15"/>
        <v>-4.8441568811087021E-2</v>
      </c>
      <c r="K261" s="37">
        <f t="shared" si="18"/>
        <v>-2.4870466321243456E-2</v>
      </c>
      <c r="L261" s="38"/>
      <c r="M261" s="40"/>
      <c r="N261" s="40"/>
      <c r="O261" s="40"/>
      <c r="P261" s="41"/>
      <c r="Q261" s="41"/>
      <c r="R261" s="15"/>
    </row>
    <row r="262" spans="1:18" s="2" customFormat="1" ht="11.25" x14ac:dyDescent="0.2">
      <c r="A262" s="17">
        <v>25446</v>
      </c>
      <c r="B262" s="15">
        <v>5.7</v>
      </c>
      <c r="C262" s="2">
        <v>3.5</v>
      </c>
      <c r="D262" s="37">
        <f t="shared" si="17"/>
        <v>0.96499999999999997</v>
      </c>
      <c r="E262" s="37">
        <v>5.8999999999999997E-2</v>
      </c>
      <c r="F262" s="37">
        <f t="shared" si="16"/>
        <v>0.94100000000000006</v>
      </c>
      <c r="G262" s="39">
        <v>5.8733300000000002</v>
      </c>
      <c r="H262" s="38">
        <v>5.6023999999999994</v>
      </c>
      <c r="I262" s="37">
        <v>-5.5960299862737508E-3</v>
      </c>
      <c r="J262" s="37">
        <f t="shared" si="15"/>
        <v>-2.5140157417990652E-2</v>
      </c>
      <c r="K262" s="37">
        <f t="shared" si="18"/>
        <v>-2.4870466321243456E-2</v>
      </c>
      <c r="L262" s="38"/>
      <c r="M262" s="40"/>
      <c r="N262" s="40"/>
      <c r="O262" s="40"/>
      <c r="P262" s="41"/>
      <c r="Q262" s="41"/>
      <c r="R262" s="15"/>
    </row>
    <row r="263" spans="1:18" s="2" customFormat="1" ht="11.25" x14ac:dyDescent="0.2">
      <c r="A263" s="17">
        <v>25476</v>
      </c>
      <c r="B263" s="15">
        <v>5.7</v>
      </c>
      <c r="C263" s="2">
        <v>3.7</v>
      </c>
      <c r="D263" s="37">
        <f t="shared" si="17"/>
        <v>0.96299999999999997</v>
      </c>
      <c r="E263" s="37">
        <v>5.8999999999999997E-2</v>
      </c>
      <c r="F263" s="37">
        <f t="shared" si="16"/>
        <v>0.94100000000000006</v>
      </c>
      <c r="G263" s="39">
        <v>5.89</v>
      </c>
      <c r="H263" s="38">
        <v>5.6255999999999995</v>
      </c>
      <c r="I263" s="37">
        <v>3.5039286472711645E-3</v>
      </c>
      <c r="J263" s="37">
        <f t="shared" si="15"/>
        <v>-1.0460506695012931E-3</v>
      </c>
      <c r="K263" s="37">
        <f t="shared" si="18"/>
        <v>-2.2845275181723634E-2</v>
      </c>
      <c r="L263" s="38"/>
      <c r="M263" s="40"/>
      <c r="N263" s="40"/>
      <c r="O263" s="40"/>
      <c r="P263" s="41"/>
      <c r="Q263" s="41"/>
      <c r="R263" s="15"/>
    </row>
    <row r="264" spans="1:18" s="2" customFormat="1" ht="11.25" x14ac:dyDescent="0.2">
      <c r="A264" s="17">
        <v>25507</v>
      </c>
      <c r="B264" s="15">
        <v>5.7</v>
      </c>
      <c r="C264" s="2">
        <v>3.7</v>
      </c>
      <c r="D264" s="37">
        <f t="shared" si="17"/>
        <v>0.96299999999999997</v>
      </c>
      <c r="E264" s="37">
        <v>5.8999999999999997E-2</v>
      </c>
      <c r="F264" s="37">
        <f t="shared" si="16"/>
        <v>0.94100000000000006</v>
      </c>
      <c r="G264" s="39">
        <v>5.8533299999999997</v>
      </c>
      <c r="H264" s="38">
        <v>5.6477331999999993</v>
      </c>
      <c r="I264" s="37">
        <v>1.0686699820124757E-2</v>
      </c>
      <c r="J264" s="37">
        <f t="shared" si="15"/>
        <v>7.0953142336979604E-3</v>
      </c>
      <c r="K264" s="37">
        <f t="shared" si="18"/>
        <v>-2.2845275181723634E-2</v>
      </c>
      <c r="L264" s="38"/>
      <c r="M264" s="40"/>
      <c r="N264" s="40"/>
      <c r="O264" s="40"/>
      <c r="P264" s="41"/>
      <c r="Q264" s="41"/>
      <c r="R264" s="15"/>
    </row>
    <row r="265" spans="1:18" s="2" customFormat="1" ht="11.25" x14ac:dyDescent="0.2">
      <c r="A265" s="17">
        <v>25537</v>
      </c>
      <c r="B265" s="15">
        <v>5.9</v>
      </c>
      <c r="C265" s="2">
        <v>3.5</v>
      </c>
      <c r="D265" s="37">
        <f t="shared" si="17"/>
        <v>0.96499999999999997</v>
      </c>
      <c r="E265" s="37">
        <v>5.8999999999999997E-2</v>
      </c>
      <c r="F265" s="37">
        <f t="shared" si="16"/>
        <v>0.94100000000000006</v>
      </c>
      <c r="G265" s="39">
        <v>5.8166700000000002</v>
      </c>
      <c r="H265" s="38">
        <v>5.6679999999999993</v>
      </c>
      <c r="I265" s="37">
        <v>7.2236180904522379E-3</v>
      </c>
      <c r="J265" s="37">
        <f t="shared" si="15"/>
        <v>8.9551589552884971E-3</v>
      </c>
      <c r="K265" s="37">
        <f t="shared" si="18"/>
        <v>-2.4870466321243456E-2</v>
      </c>
      <c r="L265" s="38"/>
      <c r="M265" s="40"/>
      <c r="N265" s="40"/>
      <c r="O265" s="40"/>
      <c r="P265" s="41"/>
      <c r="Q265" s="41"/>
      <c r="R265" s="15"/>
    </row>
    <row r="266" spans="1:18" s="2" customFormat="1" ht="11.25" x14ac:dyDescent="0.2">
      <c r="A266" s="17">
        <v>25568</v>
      </c>
      <c r="B266" s="15">
        <v>6.2</v>
      </c>
      <c r="C266" s="2">
        <v>3.5</v>
      </c>
      <c r="D266" s="37">
        <f t="shared" si="17"/>
        <v>0.96499999999999997</v>
      </c>
      <c r="E266" s="37">
        <v>5.8999999999999997E-2</v>
      </c>
      <c r="F266" s="37">
        <f t="shared" si="16"/>
        <v>0.94100000000000006</v>
      </c>
      <c r="G266" s="39">
        <v>5.78</v>
      </c>
      <c r="H266" s="38">
        <v>5.6863999999999999</v>
      </c>
      <c r="I266" s="37">
        <v>-5.3009042719052019E-2</v>
      </c>
      <c r="J266" s="37">
        <f t="shared" si="15"/>
        <v>-2.2892712314299891E-2</v>
      </c>
      <c r="K266" s="37">
        <f t="shared" si="18"/>
        <v>-2.4870466321243456E-2</v>
      </c>
      <c r="L266" s="38"/>
      <c r="M266" s="40"/>
      <c r="N266" s="40"/>
      <c r="O266" s="40"/>
      <c r="P266" s="41"/>
      <c r="Q266" s="41"/>
      <c r="R266" s="15"/>
    </row>
    <row r="267" spans="1:18" s="2" customFormat="1" ht="11.25" x14ac:dyDescent="0.2">
      <c r="A267" s="17">
        <v>25599</v>
      </c>
      <c r="B267" s="15">
        <v>6.2</v>
      </c>
      <c r="C267" s="2">
        <v>3.9</v>
      </c>
      <c r="D267" s="37">
        <f t="shared" si="17"/>
        <v>0.96099999999999997</v>
      </c>
      <c r="E267" s="37">
        <v>5.8999999999999997E-2</v>
      </c>
      <c r="F267" s="37">
        <f t="shared" si="16"/>
        <v>0.94100000000000006</v>
      </c>
      <c r="G267" s="39">
        <v>5.73</v>
      </c>
      <c r="H267" s="38">
        <v>5.7023999999999999</v>
      </c>
      <c r="I267" s="37">
        <v>-8.7805948853034478E-3</v>
      </c>
      <c r="J267" s="37">
        <f t="shared" si="15"/>
        <v>-3.0894818802177731E-2</v>
      </c>
      <c r="K267" s="37">
        <f t="shared" si="18"/>
        <v>-2.0811654526534773E-2</v>
      </c>
      <c r="L267" s="38"/>
      <c r="M267" s="40"/>
      <c r="N267" s="40"/>
      <c r="O267" s="40"/>
      <c r="P267" s="41"/>
      <c r="Q267" s="41"/>
      <c r="R267" s="15"/>
    </row>
    <row r="268" spans="1:18" s="2" customFormat="1" ht="11.25" x14ac:dyDescent="0.2">
      <c r="A268" s="17">
        <v>25627</v>
      </c>
      <c r="B268" s="15">
        <v>6.1</v>
      </c>
      <c r="C268" s="2">
        <v>4.2</v>
      </c>
      <c r="D268" s="37">
        <f t="shared" si="17"/>
        <v>0.95799999999999996</v>
      </c>
      <c r="E268" s="37">
        <v>5.8999999999999997E-2</v>
      </c>
      <c r="F268" s="37">
        <f t="shared" si="16"/>
        <v>0.94100000000000006</v>
      </c>
      <c r="G268" s="39">
        <v>5.68</v>
      </c>
      <c r="H268" s="38">
        <v>5.7149332000000008</v>
      </c>
      <c r="I268" s="37">
        <v>-3.487985826597282E-2</v>
      </c>
      <c r="J268" s="37">
        <f t="shared" si="15"/>
        <v>-2.1830226575638136E-2</v>
      </c>
      <c r="K268" s="37">
        <f t="shared" si="18"/>
        <v>-1.7745302713987332E-2</v>
      </c>
      <c r="L268" s="38"/>
      <c r="M268" s="40"/>
      <c r="N268" s="40"/>
      <c r="O268" s="40"/>
      <c r="P268" s="41"/>
      <c r="Q268" s="41"/>
      <c r="R268" s="15"/>
    </row>
    <row r="269" spans="1:18" s="2" customFormat="1" ht="11.25" x14ac:dyDescent="0.2">
      <c r="A269" s="17">
        <v>25658</v>
      </c>
      <c r="B269" s="15">
        <v>5.8</v>
      </c>
      <c r="C269" s="2">
        <v>4.4000000000000004</v>
      </c>
      <c r="D269" s="37">
        <f t="shared" si="17"/>
        <v>0.95599999999999996</v>
      </c>
      <c r="E269" s="37">
        <v>5.8999999999999997E-2</v>
      </c>
      <c r="F269" s="37">
        <f t="shared" si="16"/>
        <v>0.94100000000000006</v>
      </c>
      <c r="G269" s="39">
        <v>5.63</v>
      </c>
      <c r="H269" s="38">
        <v>5.7240000000000002</v>
      </c>
      <c r="I269" s="37">
        <v>1.7094997705369541E-2</v>
      </c>
      <c r="J269" s="37">
        <f t="shared" si="15"/>
        <v>-8.8924302803016393E-3</v>
      </c>
      <c r="K269" s="37">
        <f t="shared" si="18"/>
        <v>-1.5690376569037601E-2</v>
      </c>
      <c r="L269" s="38"/>
      <c r="M269" s="40"/>
      <c r="N269" s="40"/>
      <c r="O269" s="40"/>
      <c r="P269" s="41"/>
      <c r="Q269" s="41"/>
      <c r="R269" s="15"/>
    </row>
    <row r="270" spans="1:18" s="2" customFormat="1" ht="11.25" x14ac:dyDescent="0.2">
      <c r="A270" s="17">
        <v>25688</v>
      </c>
      <c r="B270" s="15">
        <v>6.1</v>
      </c>
      <c r="C270" s="2">
        <v>4.5999999999999996</v>
      </c>
      <c r="D270" s="37">
        <f t="shared" si="17"/>
        <v>0.95400000000000007</v>
      </c>
      <c r="E270" s="37">
        <v>5.8999999999999997E-2</v>
      </c>
      <c r="F270" s="37">
        <f t="shared" si="16"/>
        <v>0.94100000000000006</v>
      </c>
      <c r="G270" s="39">
        <v>5.5933299999999999</v>
      </c>
      <c r="H270" s="38">
        <v>5.7301332</v>
      </c>
      <c r="I270" s="37">
        <v>-3.0456852791878201E-2</v>
      </c>
      <c r="J270" s="37">
        <f t="shared" si="15"/>
        <v>-6.6809275432543301E-3</v>
      </c>
      <c r="K270" s="37">
        <f t="shared" si="18"/>
        <v>-1.3626834381551323E-2</v>
      </c>
      <c r="L270" s="38"/>
      <c r="M270" s="40"/>
      <c r="N270" s="40"/>
      <c r="O270" s="40"/>
      <c r="P270" s="41"/>
      <c r="Q270" s="41"/>
      <c r="R270" s="15"/>
    </row>
    <row r="271" spans="1:18" s="2" customFormat="1" ht="11.25" x14ac:dyDescent="0.2">
      <c r="A271" s="17">
        <v>25719</v>
      </c>
      <c r="B271" s="15">
        <v>6</v>
      </c>
      <c r="C271" s="2">
        <v>4.8</v>
      </c>
      <c r="D271" s="37">
        <f t="shared" si="17"/>
        <v>0.95200000000000007</v>
      </c>
      <c r="E271" s="37">
        <v>5.8999999999999997E-2</v>
      </c>
      <c r="F271" s="37">
        <f t="shared" si="16"/>
        <v>0.94100000000000006</v>
      </c>
      <c r="G271" s="39">
        <v>5.5566700000000004</v>
      </c>
      <c r="H271" s="38">
        <v>5.7330668000000005</v>
      </c>
      <c r="I271" s="37">
        <v>-0.11506689936009308</v>
      </c>
      <c r="J271" s="37">
        <f t="shared" si="15"/>
        <v>-7.2761876075985638E-2</v>
      </c>
      <c r="K271" s="37">
        <f t="shared" si="18"/>
        <v>-1.1554621848739455E-2</v>
      </c>
      <c r="L271" s="38"/>
      <c r="M271" s="40"/>
      <c r="N271" s="40"/>
      <c r="O271" s="40"/>
      <c r="P271" s="41"/>
      <c r="Q271" s="41"/>
      <c r="R271" s="15"/>
    </row>
    <row r="272" spans="1:18" s="2" customFormat="1" ht="11.25" x14ac:dyDescent="0.2">
      <c r="A272" s="17">
        <v>25749</v>
      </c>
      <c r="B272" s="15">
        <v>6</v>
      </c>
      <c r="C272" s="2">
        <v>4.9000000000000004</v>
      </c>
      <c r="D272" s="37">
        <f t="shared" si="17"/>
        <v>0.95099999999999996</v>
      </c>
      <c r="E272" s="37">
        <v>5.8999999999999997E-2</v>
      </c>
      <c r="F272" s="37">
        <f t="shared" si="16"/>
        <v>0.94100000000000006</v>
      </c>
      <c r="G272" s="39">
        <v>5.52</v>
      </c>
      <c r="H272" s="38">
        <v>5.7328000000000001</v>
      </c>
      <c r="I272" s="37">
        <v>-6.179332106231907E-3</v>
      </c>
      <c r="J272" s="37">
        <f t="shared" si="15"/>
        <v>-6.0623115733162494E-2</v>
      </c>
      <c r="K272" s="37">
        <f t="shared" si="18"/>
        <v>-1.051524710830698E-2</v>
      </c>
      <c r="L272" s="38"/>
      <c r="M272" s="40"/>
      <c r="N272" s="40"/>
      <c r="O272" s="40"/>
      <c r="P272" s="41"/>
      <c r="Q272" s="41"/>
      <c r="R272" s="15"/>
    </row>
    <row r="273" spans="1:18" s="2" customFormat="1" ht="11.25" x14ac:dyDescent="0.2">
      <c r="A273" s="17">
        <v>25780</v>
      </c>
      <c r="B273" s="15">
        <v>6</v>
      </c>
      <c r="C273" s="2">
        <v>5</v>
      </c>
      <c r="D273" s="37">
        <f t="shared" si="17"/>
        <v>0.95</v>
      </c>
      <c r="E273" s="37">
        <v>5.8999999999999997E-2</v>
      </c>
      <c r="F273" s="37">
        <f t="shared" si="16"/>
        <v>0.94100000000000006</v>
      </c>
      <c r="G273" s="39">
        <v>5.4666699999999997</v>
      </c>
      <c r="H273" s="38">
        <v>5.7286668000000001</v>
      </c>
      <c r="I273" s="37">
        <v>1.7198042069056152E-3</v>
      </c>
      <c r="J273" s="37">
        <f t="shared" si="15"/>
        <v>-2.2297639496631459E-3</v>
      </c>
      <c r="K273" s="37">
        <f t="shared" si="18"/>
        <v>-9.4736842105261898E-3</v>
      </c>
      <c r="L273" s="38"/>
      <c r="M273" s="40"/>
      <c r="N273" s="40"/>
      <c r="O273" s="40"/>
      <c r="P273" s="41"/>
      <c r="Q273" s="41"/>
      <c r="R273" s="42">
        <f t="shared" ref="R273:R336" si="19">(G273-H273)/H273</f>
        <v>-4.5734340841747045E-2</v>
      </c>
    </row>
    <row r="274" spans="1:18" s="2" customFormat="1" ht="11.25" x14ac:dyDescent="0.2">
      <c r="A274" s="17">
        <v>25811</v>
      </c>
      <c r="B274" s="15">
        <v>5.4</v>
      </c>
      <c r="C274" s="2">
        <v>5.0999999999999996</v>
      </c>
      <c r="D274" s="37">
        <f t="shared" si="17"/>
        <v>0.94900000000000007</v>
      </c>
      <c r="E274" s="37">
        <v>5.8999999999999997E-2</v>
      </c>
      <c r="F274" s="37">
        <f t="shared" si="16"/>
        <v>0.94100000000000006</v>
      </c>
      <c r="G274" s="39">
        <v>5.4133300000000002</v>
      </c>
      <c r="H274" s="38">
        <v>5.7211999999999987</v>
      </c>
      <c r="I274" s="37">
        <v>2.9054410987850013E-2</v>
      </c>
      <c r="J274" s="37">
        <f t="shared" si="15"/>
        <v>1.5387107597377814E-2</v>
      </c>
      <c r="K274" s="37">
        <f t="shared" si="18"/>
        <v>-8.4299262381454243E-3</v>
      </c>
      <c r="L274" s="38"/>
      <c r="M274" s="40"/>
      <c r="N274" s="40"/>
      <c r="O274" s="40"/>
      <c r="P274" s="41"/>
      <c r="Q274" s="41"/>
      <c r="R274" s="42">
        <f t="shared" si="19"/>
        <v>-5.3812137313849998E-2</v>
      </c>
    </row>
    <row r="275" spans="1:18" s="2" customFormat="1" ht="11.25" x14ac:dyDescent="0.2">
      <c r="A275" s="17">
        <v>25841</v>
      </c>
      <c r="B275" s="15">
        <v>5.7</v>
      </c>
      <c r="C275" s="2">
        <v>5.4</v>
      </c>
      <c r="D275" s="37">
        <f t="shared" si="17"/>
        <v>0.94599999999999995</v>
      </c>
      <c r="E275" s="37">
        <v>5.8999999999999997E-2</v>
      </c>
      <c r="F275" s="37">
        <f t="shared" si="16"/>
        <v>0.94100000000000006</v>
      </c>
      <c r="G275" s="39">
        <v>5.36</v>
      </c>
      <c r="H275" s="38">
        <v>5.7104000000000008</v>
      </c>
      <c r="I275" s="37">
        <v>5.9804928131416794E-2</v>
      </c>
      <c r="J275" s="37">
        <f t="shared" si="15"/>
        <v>4.44296695596334E-2</v>
      </c>
      <c r="K275" s="37">
        <f t="shared" si="18"/>
        <v>-5.285412262156286E-3</v>
      </c>
      <c r="L275" s="38"/>
      <c r="M275" s="40"/>
      <c r="N275" s="40"/>
      <c r="O275" s="40"/>
      <c r="P275" s="41"/>
      <c r="Q275" s="41"/>
      <c r="R275" s="42">
        <f t="shared" si="19"/>
        <v>-6.1361725973662164E-2</v>
      </c>
    </row>
    <row r="276" spans="1:18" s="2" customFormat="1" ht="11.25" x14ac:dyDescent="0.2">
      <c r="A276" s="17">
        <v>25872</v>
      </c>
      <c r="B276" s="15">
        <v>5.6</v>
      </c>
      <c r="C276" s="2">
        <v>5.5</v>
      </c>
      <c r="D276" s="37">
        <f t="shared" si="17"/>
        <v>0.94499999999999995</v>
      </c>
      <c r="E276" s="37">
        <v>5.8999999999999997E-2</v>
      </c>
      <c r="F276" s="37">
        <f t="shared" si="16"/>
        <v>0.94100000000000006</v>
      </c>
      <c r="G276" s="39">
        <v>5.2833300000000003</v>
      </c>
      <c r="H276" s="38">
        <v>5.6953332000000012</v>
      </c>
      <c r="I276" s="37">
        <v>2.1675950593364086E-2</v>
      </c>
      <c r="J276" s="37">
        <f t="shared" si="15"/>
        <v>4.074043936239044E-2</v>
      </c>
      <c r="K276" s="37">
        <f t="shared" si="18"/>
        <v>-4.2328042328041438E-3</v>
      </c>
      <c r="L276" s="38"/>
      <c r="M276" s="40"/>
      <c r="N276" s="40"/>
      <c r="O276" s="40"/>
      <c r="P276" s="41"/>
      <c r="Q276" s="41"/>
      <c r="R276" s="42">
        <f t="shared" si="19"/>
        <v>-7.2340490983038672E-2</v>
      </c>
    </row>
    <row r="277" spans="1:18" s="2" customFormat="1" ht="11.25" x14ac:dyDescent="0.2">
      <c r="A277" s="17">
        <v>25902</v>
      </c>
      <c r="B277" s="15">
        <v>5.6</v>
      </c>
      <c r="C277" s="2">
        <v>5.9</v>
      </c>
      <c r="D277" s="37">
        <f t="shared" si="17"/>
        <v>0.94099999999999995</v>
      </c>
      <c r="E277" s="37">
        <v>5.8999999999999997E-2</v>
      </c>
      <c r="F277" s="37">
        <f t="shared" si="16"/>
        <v>0.94100000000000006</v>
      </c>
      <c r="G277" s="39">
        <v>5.2066699999999999</v>
      </c>
      <c r="H277" s="38">
        <v>5.6758667999999988</v>
      </c>
      <c r="I277" s="37">
        <v>-1.0667298802892427E-3</v>
      </c>
      <c r="J277" s="37">
        <f t="shared" si="15"/>
        <v>1.0304610356537422E-2</v>
      </c>
      <c r="K277" s="37">
        <f t="shared" si="18"/>
        <v>0</v>
      </c>
      <c r="L277" s="38"/>
      <c r="M277" s="40"/>
      <c r="N277" s="40"/>
      <c r="O277" s="40"/>
      <c r="P277" s="41"/>
      <c r="Q277" s="41"/>
      <c r="R277" s="42">
        <f t="shared" si="19"/>
        <v>-8.26652239266783E-2</v>
      </c>
    </row>
    <row r="278" spans="1:18" s="2" customFormat="1" ht="11.25" x14ac:dyDescent="0.2">
      <c r="A278" s="17">
        <v>25933</v>
      </c>
      <c r="B278" s="15">
        <v>5.6</v>
      </c>
      <c r="C278" s="2">
        <v>6.1</v>
      </c>
      <c r="D278" s="37">
        <f t="shared" si="17"/>
        <v>0.93900000000000006</v>
      </c>
      <c r="E278" s="37">
        <v>5.8999999999999997E-2</v>
      </c>
      <c r="F278" s="37">
        <f t="shared" si="16"/>
        <v>0.94100000000000006</v>
      </c>
      <c r="G278" s="39">
        <v>5.13</v>
      </c>
      <c r="H278" s="38">
        <v>5.6519999999999992</v>
      </c>
      <c r="I278" s="37">
        <v>6.8462268628381534E-2</v>
      </c>
      <c r="J278" s="37">
        <f t="shared" si="15"/>
        <v>3.3697769374046144E-2</v>
      </c>
      <c r="K278" s="37">
        <f t="shared" si="18"/>
        <v>2.1299254526092604E-3</v>
      </c>
      <c r="L278" s="38"/>
      <c r="M278" s="40"/>
      <c r="N278" s="40"/>
      <c r="O278" s="40"/>
      <c r="P278" s="41"/>
      <c r="Q278" s="41"/>
      <c r="R278" s="42">
        <f t="shared" si="19"/>
        <v>-9.2356687898089068E-2</v>
      </c>
    </row>
    <row r="279" spans="1:18" s="2" customFormat="1" ht="11.25" x14ac:dyDescent="0.2">
      <c r="A279" s="17">
        <v>25964</v>
      </c>
      <c r="B279" s="15">
        <v>5.3</v>
      </c>
      <c r="C279" s="2">
        <v>5.9</v>
      </c>
      <c r="D279" s="37">
        <f t="shared" si="17"/>
        <v>0.94099999999999995</v>
      </c>
      <c r="E279" s="37">
        <v>5.8999999999999997E-2</v>
      </c>
      <c r="F279" s="37">
        <f t="shared" si="16"/>
        <v>0.94100000000000006</v>
      </c>
      <c r="G279" s="39">
        <v>5.16</v>
      </c>
      <c r="H279" s="38">
        <v>5.628000000000001</v>
      </c>
      <c r="I279" s="37">
        <v>3.8200999444752894E-2</v>
      </c>
      <c r="J279" s="37">
        <f t="shared" si="15"/>
        <v>5.333163403656721E-2</v>
      </c>
      <c r="K279" s="37">
        <f t="shared" si="18"/>
        <v>0</v>
      </c>
      <c r="L279" s="38"/>
      <c r="M279" s="40"/>
      <c r="N279" s="40"/>
      <c r="O279" s="40"/>
      <c r="P279" s="41"/>
      <c r="Q279" s="41"/>
      <c r="R279" s="42">
        <f t="shared" si="19"/>
        <v>-8.3155650319829563E-2</v>
      </c>
    </row>
    <row r="280" spans="1:18" s="2" customFormat="1" ht="11.25" x14ac:dyDescent="0.2">
      <c r="A280" s="17">
        <v>25992</v>
      </c>
      <c r="B280" s="15">
        <v>5</v>
      </c>
      <c r="C280" s="2">
        <v>5.9</v>
      </c>
      <c r="D280" s="37">
        <f t="shared" si="17"/>
        <v>0.94099999999999995</v>
      </c>
      <c r="E280" s="37">
        <v>5.8999999999999997E-2</v>
      </c>
      <c r="F280" s="37">
        <f t="shared" si="16"/>
        <v>0.94100000000000006</v>
      </c>
      <c r="G280" s="39">
        <v>5.19</v>
      </c>
      <c r="H280" s="38">
        <v>5.6044000000000009</v>
      </c>
      <c r="I280" s="37">
        <v>3.8720718793453894E-2</v>
      </c>
      <c r="J280" s="37">
        <f t="shared" si="15"/>
        <v>3.8460859119103394E-2</v>
      </c>
      <c r="K280" s="37">
        <f t="shared" si="18"/>
        <v>0</v>
      </c>
      <c r="L280" s="38"/>
      <c r="M280" s="40"/>
      <c r="N280" s="40"/>
      <c r="O280" s="40"/>
      <c r="P280" s="41"/>
      <c r="Q280" s="41"/>
      <c r="R280" s="42">
        <f t="shared" si="19"/>
        <v>-7.3941902790664565E-2</v>
      </c>
    </row>
    <row r="281" spans="1:18" s="2" customFormat="1" ht="11.25" x14ac:dyDescent="0.2">
      <c r="A281" s="17">
        <v>26023</v>
      </c>
      <c r="B281" s="15">
        <v>4.7</v>
      </c>
      <c r="C281" s="2">
        <v>6</v>
      </c>
      <c r="D281" s="37">
        <f t="shared" si="17"/>
        <v>0.94</v>
      </c>
      <c r="E281" s="37">
        <v>5.8999999999999997E-2</v>
      </c>
      <c r="F281" s="37">
        <f t="shared" si="16"/>
        <v>0.94100000000000006</v>
      </c>
      <c r="G281" s="39">
        <v>5.22</v>
      </c>
      <c r="H281" s="38">
        <v>5.5811999999999999</v>
      </c>
      <c r="I281" s="37">
        <v>2.5641025641025588E-2</v>
      </c>
      <c r="J281" s="37">
        <f t="shared" si="15"/>
        <v>3.2180872217239739E-2</v>
      </c>
      <c r="K281" s="37">
        <f t="shared" si="18"/>
        <v>1.0638297872340718E-3</v>
      </c>
      <c r="L281" s="38"/>
      <c r="M281" s="40"/>
      <c r="N281" s="40"/>
      <c r="O281" s="40"/>
      <c r="P281" s="41"/>
      <c r="Q281" s="41"/>
      <c r="R281" s="42">
        <f t="shared" si="19"/>
        <v>-6.4717265104278679E-2</v>
      </c>
    </row>
    <row r="282" spans="1:18" s="2" customFormat="1" ht="11.25" x14ac:dyDescent="0.2">
      <c r="A282" s="17">
        <v>26053</v>
      </c>
      <c r="B282" s="15">
        <v>4.2</v>
      </c>
      <c r="C282" s="2">
        <v>5.9</v>
      </c>
      <c r="D282" s="37">
        <f t="shared" si="17"/>
        <v>0.94099999999999995</v>
      </c>
      <c r="E282" s="37">
        <v>0.06</v>
      </c>
      <c r="F282" s="37">
        <f t="shared" si="16"/>
        <v>0.94</v>
      </c>
      <c r="G282" s="39">
        <v>5.2533300000000001</v>
      </c>
      <c r="H282" s="38">
        <v>5.5585332000000003</v>
      </c>
      <c r="I282" s="37">
        <v>3.4136546184739013E-2</v>
      </c>
      <c r="J282" s="37">
        <f t="shared" si="15"/>
        <v>2.9888785912882299E-2</v>
      </c>
      <c r="K282" s="37">
        <f t="shared" si="18"/>
        <v>-1.0626992561104665E-3</v>
      </c>
      <c r="L282" s="38"/>
      <c r="M282" s="40"/>
      <c r="N282" s="40"/>
      <c r="O282" s="40"/>
      <c r="P282" s="41"/>
      <c r="Q282" s="41"/>
      <c r="R282" s="42">
        <f t="shared" si="19"/>
        <v>-5.4907147086932971E-2</v>
      </c>
    </row>
    <row r="283" spans="1:18" s="2" customFormat="1" ht="11.25" x14ac:dyDescent="0.2">
      <c r="A283" s="17">
        <v>26084</v>
      </c>
      <c r="B283" s="15">
        <v>4.4000000000000004</v>
      </c>
      <c r="C283" s="2">
        <v>5.9</v>
      </c>
      <c r="D283" s="37">
        <f t="shared" si="17"/>
        <v>0.94099999999999995</v>
      </c>
      <c r="E283" s="37">
        <v>0.06</v>
      </c>
      <c r="F283" s="37">
        <f t="shared" si="16"/>
        <v>0.94</v>
      </c>
      <c r="G283" s="39">
        <v>5.28667</v>
      </c>
      <c r="H283" s="38">
        <v>5.5369331999999982</v>
      </c>
      <c r="I283" s="37">
        <v>-1.3592233009708793E-2</v>
      </c>
      <c r="J283" s="37">
        <f t="shared" si="15"/>
        <v>1.0272156587515111E-2</v>
      </c>
      <c r="K283" s="37">
        <f t="shared" si="18"/>
        <v>-1.0626992561104665E-3</v>
      </c>
      <c r="L283" s="38"/>
      <c r="M283" s="40"/>
      <c r="N283" s="40"/>
      <c r="O283" s="40"/>
      <c r="P283" s="41"/>
      <c r="Q283" s="41"/>
      <c r="R283" s="42">
        <f t="shared" si="19"/>
        <v>-4.5198883743079711E-2</v>
      </c>
    </row>
    <row r="284" spans="1:18" s="2" customFormat="1" ht="11.25" x14ac:dyDescent="0.2">
      <c r="A284" s="17">
        <v>26114</v>
      </c>
      <c r="B284" s="15">
        <v>4.5999999999999996</v>
      </c>
      <c r="C284" s="2">
        <v>5.9</v>
      </c>
      <c r="D284" s="37">
        <f t="shared" si="17"/>
        <v>0.94099999999999995</v>
      </c>
      <c r="E284" s="37">
        <v>0.06</v>
      </c>
      <c r="F284" s="37">
        <f t="shared" si="16"/>
        <v>0.94</v>
      </c>
      <c r="G284" s="39">
        <v>5.32</v>
      </c>
      <c r="H284" s="38">
        <v>5.5164</v>
      </c>
      <c r="I284" s="37">
        <v>-1.850393700787397E-2</v>
      </c>
      <c r="J284" s="37">
        <f t="shared" si="15"/>
        <v>-1.6048085008791381E-2</v>
      </c>
      <c r="K284" s="37">
        <f t="shared" si="18"/>
        <v>-1.0626992561104665E-3</v>
      </c>
      <c r="L284" s="38"/>
      <c r="M284" s="40"/>
      <c r="N284" s="40"/>
      <c r="O284" s="40"/>
      <c r="P284" s="41"/>
      <c r="Q284" s="41"/>
      <c r="R284" s="42">
        <f t="shared" si="19"/>
        <v>-3.5602929446740574E-2</v>
      </c>
    </row>
    <row r="285" spans="1:18" s="2" customFormat="1" ht="11.25" x14ac:dyDescent="0.2">
      <c r="A285" s="17">
        <v>26145</v>
      </c>
      <c r="B285" s="15">
        <v>4.4000000000000004</v>
      </c>
      <c r="C285" s="2">
        <v>6</v>
      </c>
      <c r="D285" s="37">
        <f t="shared" si="17"/>
        <v>0.94</v>
      </c>
      <c r="E285" s="37">
        <v>0.06</v>
      </c>
      <c r="F285" s="37">
        <f t="shared" si="16"/>
        <v>0.94</v>
      </c>
      <c r="G285" s="39">
        <v>5.3566700000000003</v>
      </c>
      <c r="H285" s="38">
        <v>5.4970667999999998</v>
      </c>
      <c r="I285" s="37">
        <v>-7.2202166064981839E-3</v>
      </c>
      <c r="J285" s="37">
        <f t="shared" si="15"/>
        <v>-1.2862076807186077E-2</v>
      </c>
      <c r="K285" s="37">
        <f t="shared" si="18"/>
        <v>0</v>
      </c>
      <c r="L285" s="38"/>
      <c r="M285" s="40"/>
      <c r="N285" s="40"/>
      <c r="O285" s="40"/>
      <c r="P285" s="41"/>
      <c r="Q285" s="41"/>
      <c r="R285" s="42">
        <f t="shared" si="19"/>
        <v>-2.554031178955285E-2</v>
      </c>
    </row>
    <row r="286" spans="1:18" s="2" customFormat="1" ht="11.25" x14ac:dyDescent="0.2">
      <c r="A286" s="17">
        <v>26176</v>
      </c>
      <c r="B286" s="15">
        <v>4.5999999999999996</v>
      </c>
      <c r="C286" s="2">
        <v>6.1</v>
      </c>
      <c r="D286" s="37">
        <f t="shared" si="17"/>
        <v>0.93900000000000006</v>
      </c>
      <c r="E286" s="37">
        <v>0.06</v>
      </c>
      <c r="F286" s="37">
        <f t="shared" si="16"/>
        <v>0.94</v>
      </c>
      <c r="G286" s="39">
        <v>5.3933299999999997</v>
      </c>
      <c r="H286" s="38">
        <v>5.4785331999999993</v>
      </c>
      <c r="I286" s="37">
        <v>-1.777777777777783E-2</v>
      </c>
      <c r="J286" s="37">
        <f t="shared" si="15"/>
        <v>-1.2498997192138006E-2</v>
      </c>
      <c r="K286" s="37">
        <f t="shared" si="18"/>
        <v>1.0649627263044081E-3</v>
      </c>
      <c r="L286" s="38"/>
      <c r="M286" s="40"/>
      <c r="N286" s="40"/>
      <c r="O286" s="40"/>
      <c r="P286" s="41"/>
      <c r="Q286" s="41"/>
      <c r="R286" s="42">
        <f t="shared" si="19"/>
        <v>-1.5552191962622331E-2</v>
      </c>
    </row>
    <row r="287" spans="1:18" s="2" customFormat="1" ht="11.25" x14ac:dyDescent="0.2">
      <c r="A287" s="17">
        <v>26206</v>
      </c>
      <c r="B287" s="15">
        <v>4.0999999999999996</v>
      </c>
      <c r="C287" s="2">
        <v>6</v>
      </c>
      <c r="D287" s="37">
        <f t="shared" si="17"/>
        <v>0.94</v>
      </c>
      <c r="E287" s="37">
        <v>0.06</v>
      </c>
      <c r="F287" s="37">
        <f t="shared" si="16"/>
        <v>0.94</v>
      </c>
      <c r="G287" s="39">
        <v>5.43</v>
      </c>
      <c r="H287" s="38">
        <v>5.460799999999999</v>
      </c>
      <c r="I287" s="37">
        <v>2.2213081036610561E-2</v>
      </c>
      <c r="J287" s="37">
        <f t="shared" si="15"/>
        <v>2.2176516294163656E-3</v>
      </c>
      <c r="K287" s="37">
        <f t="shared" si="18"/>
        <v>0</v>
      </c>
      <c r="L287" s="38"/>
      <c r="M287" s="40"/>
      <c r="N287" s="40"/>
      <c r="O287" s="40"/>
      <c r="P287" s="41"/>
      <c r="Q287" s="41"/>
      <c r="R287" s="42">
        <f t="shared" si="19"/>
        <v>-5.6401992382067237E-3</v>
      </c>
    </row>
    <row r="288" spans="1:18" s="2" customFormat="1" ht="11.25" x14ac:dyDescent="0.2">
      <c r="A288" s="17">
        <v>26237</v>
      </c>
      <c r="B288" s="15">
        <v>3.8</v>
      </c>
      <c r="C288" s="2">
        <v>5.8</v>
      </c>
      <c r="D288" s="37">
        <f t="shared" si="17"/>
        <v>0.94200000000000006</v>
      </c>
      <c r="E288" s="37">
        <v>0.06</v>
      </c>
      <c r="F288" s="37">
        <f t="shared" si="16"/>
        <v>0.94</v>
      </c>
      <c r="G288" s="39">
        <v>5.52</v>
      </c>
      <c r="H288" s="38">
        <v>5.4459999999999988</v>
      </c>
      <c r="I288" s="37">
        <v>-2.1227364185110658E-2</v>
      </c>
      <c r="J288" s="37">
        <f t="shared" si="15"/>
        <v>4.9285842574995145E-4</v>
      </c>
      <c r="K288" s="37">
        <f t="shared" si="18"/>
        <v>-2.1231422505308961E-3</v>
      </c>
      <c r="L288" s="38"/>
      <c r="M288" s="40"/>
      <c r="N288" s="40"/>
      <c r="O288" s="40"/>
      <c r="P288" s="41"/>
      <c r="Q288" s="41"/>
      <c r="R288" s="42">
        <f t="shared" si="19"/>
        <v>1.3587954461990589E-2</v>
      </c>
    </row>
    <row r="289" spans="1:18" s="2" customFormat="1" ht="11.25" x14ac:dyDescent="0.2">
      <c r="A289" s="17">
        <v>26267</v>
      </c>
      <c r="B289" s="15">
        <v>3.3</v>
      </c>
      <c r="C289" s="2">
        <v>6</v>
      </c>
      <c r="D289" s="37">
        <f t="shared" si="17"/>
        <v>0.94</v>
      </c>
      <c r="E289" s="37">
        <v>0.06</v>
      </c>
      <c r="F289" s="37">
        <f t="shared" si="16"/>
        <v>0.94</v>
      </c>
      <c r="G289" s="39">
        <v>5.61</v>
      </c>
      <c r="H289" s="38">
        <v>5.4362667999999985</v>
      </c>
      <c r="I289" s="37">
        <v>-4.635625449686509E-2</v>
      </c>
      <c r="J289" s="37">
        <f t="shared" si="15"/>
        <v>-3.3791809340987876E-2</v>
      </c>
      <c r="K289" s="37">
        <f t="shared" si="18"/>
        <v>0</v>
      </c>
      <c r="L289" s="38"/>
      <c r="M289" s="40"/>
      <c r="N289" s="40"/>
      <c r="O289" s="40"/>
      <c r="P289" s="41"/>
      <c r="Q289" s="41"/>
      <c r="R289" s="42">
        <f t="shared" si="19"/>
        <v>3.1958181301918784E-2</v>
      </c>
    </row>
    <row r="290" spans="1:18" s="2" customFormat="1" ht="11.25" x14ac:dyDescent="0.2">
      <c r="A290" s="17">
        <v>26298</v>
      </c>
      <c r="B290" s="15">
        <v>3.3</v>
      </c>
      <c r="C290" s="2">
        <v>6</v>
      </c>
      <c r="D290" s="37">
        <f t="shared" si="17"/>
        <v>0.94</v>
      </c>
      <c r="E290" s="37">
        <v>0.06</v>
      </c>
      <c r="F290" s="37">
        <f t="shared" si="16"/>
        <v>0.94</v>
      </c>
      <c r="G290" s="39">
        <v>5.7</v>
      </c>
      <c r="H290" s="38">
        <v>5.4315999999999987</v>
      </c>
      <c r="I290" s="37">
        <v>6.8872601853847817E-2</v>
      </c>
      <c r="J290" s="37">
        <f t="shared" si="15"/>
        <v>1.1258173678491364E-2</v>
      </c>
      <c r="K290" s="37">
        <f t="shared" si="18"/>
        <v>0</v>
      </c>
      <c r="L290" s="38"/>
      <c r="M290" s="40"/>
      <c r="N290" s="40"/>
      <c r="O290" s="40"/>
      <c r="P290" s="41"/>
      <c r="Q290" s="41"/>
      <c r="R290" s="42">
        <f t="shared" si="19"/>
        <v>4.9414537152957065E-2</v>
      </c>
    </row>
    <row r="291" spans="1:18" s="2" customFormat="1" ht="11.25" x14ac:dyDescent="0.2">
      <c r="A291" s="17">
        <v>26329</v>
      </c>
      <c r="B291" s="15">
        <v>3.3</v>
      </c>
      <c r="C291" s="2">
        <v>5.8</v>
      </c>
      <c r="D291" s="37">
        <f t="shared" si="17"/>
        <v>0.94200000000000006</v>
      </c>
      <c r="E291" s="37">
        <v>0.06</v>
      </c>
      <c r="F291" s="37">
        <f t="shared" si="16"/>
        <v>0.94</v>
      </c>
      <c r="G291" s="39">
        <v>5.7366700000000002</v>
      </c>
      <c r="H291" s="38">
        <v>5.4298667999999983</v>
      </c>
      <c r="I291" s="37">
        <v>4.1645658969446359E-2</v>
      </c>
      <c r="J291" s="37">
        <f t="shared" si="15"/>
        <v>5.5259130411647088E-2</v>
      </c>
      <c r="K291" s="37">
        <f t="shared" si="18"/>
        <v>-2.1231422505308961E-3</v>
      </c>
      <c r="L291" s="38"/>
      <c r="M291" s="40"/>
      <c r="N291" s="40"/>
      <c r="O291" s="40"/>
      <c r="P291" s="41"/>
      <c r="Q291" s="41"/>
      <c r="R291" s="42">
        <f t="shared" si="19"/>
        <v>5.6502896166808717E-2</v>
      </c>
    </row>
    <row r="292" spans="1:18" s="2" customFormat="1" ht="11.25" x14ac:dyDescent="0.2">
      <c r="A292" s="17">
        <v>26358</v>
      </c>
      <c r="B292" s="15">
        <v>3.5</v>
      </c>
      <c r="C292" s="2">
        <v>5.7</v>
      </c>
      <c r="D292" s="37">
        <f t="shared" si="17"/>
        <v>0.94299999999999995</v>
      </c>
      <c r="E292" s="37">
        <v>0.06</v>
      </c>
      <c r="F292" s="37">
        <f t="shared" si="16"/>
        <v>0.94</v>
      </c>
      <c r="G292" s="39">
        <v>5.7733299999999996</v>
      </c>
      <c r="H292" s="38">
        <v>5.4315999999999995</v>
      </c>
      <c r="I292" s="37">
        <v>1.8393030009680598E-2</v>
      </c>
      <c r="J292" s="37">
        <f t="shared" si="15"/>
        <v>3.0019344489563476E-2</v>
      </c>
      <c r="K292" s="37">
        <f t="shared" si="18"/>
        <v>-3.1813361611876534E-3</v>
      </c>
      <c r="L292" s="38"/>
      <c r="M292" s="40"/>
      <c r="N292" s="40"/>
      <c r="O292" s="40"/>
      <c r="P292" s="41"/>
      <c r="Q292" s="41"/>
      <c r="R292" s="42">
        <f t="shared" si="19"/>
        <v>6.2915163119522818E-2</v>
      </c>
    </row>
    <row r="293" spans="1:18" s="2" customFormat="1" ht="11.25" x14ac:dyDescent="0.2">
      <c r="A293" s="17">
        <v>26389</v>
      </c>
      <c r="B293" s="15">
        <v>3.5</v>
      </c>
      <c r="C293" s="2">
        <v>5.8</v>
      </c>
      <c r="D293" s="37">
        <f t="shared" si="17"/>
        <v>0.94200000000000006</v>
      </c>
      <c r="E293" s="37">
        <v>0.06</v>
      </c>
      <c r="F293" s="37">
        <f t="shared" si="16"/>
        <v>0.94</v>
      </c>
      <c r="G293" s="39">
        <v>5.81</v>
      </c>
      <c r="H293" s="38">
        <v>5.4367999999999999</v>
      </c>
      <c r="I293" s="37">
        <v>2.3764258555133078E-2</v>
      </c>
      <c r="J293" s="37">
        <f t="shared" si="15"/>
        <v>2.1078644282406838E-2</v>
      </c>
      <c r="K293" s="37">
        <f t="shared" si="18"/>
        <v>-2.1231422505308961E-3</v>
      </c>
      <c r="L293" s="38"/>
      <c r="M293" s="40"/>
      <c r="N293" s="40"/>
      <c r="O293" s="40"/>
      <c r="P293" s="41"/>
      <c r="Q293" s="41"/>
      <c r="R293" s="42">
        <f t="shared" si="19"/>
        <v>6.8643319599764524E-2</v>
      </c>
    </row>
    <row r="294" spans="1:18" s="2" customFormat="1" ht="11.25" x14ac:dyDescent="0.2">
      <c r="A294" s="17">
        <v>26419</v>
      </c>
      <c r="B294" s="15">
        <v>3.5</v>
      </c>
      <c r="C294" s="2">
        <v>5.7</v>
      </c>
      <c r="D294" s="37">
        <f t="shared" si="17"/>
        <v>0.94299999999999995</v>
      </c>
      <c r="E294" s="37">
        <v>0.06</v>
      </c>
      <c r="F294" s="37">
        <f t="shared" si="16"/>
        <v>0.94</v>
      </c>
      <c r="G294" s="39">
        <v>5.8633300000000004</v>
      </c>
      <c r="H294" s="38">
        <v>5.4461332000000002</v>
      </c>
      <c r="I294" s="37">
        <v>1.0213556174558908E-2</v>
      </c>
      <c r="J294" s="37">
        <f t="shared" si="15"/>
        <v>1.6988907364845991E-2</v>
      </c>
      <c r="K294" s="37">
        <f t="shared" si="18"/>
        <v>-3.1813361611876534E-3</v>
      </c>
      <c r="L294" s="38"/>
      <c r="M294" s="40"/>
      <c r="N294" s="40"/>
      <c r="O294" s="40"/>
      <c r="P294" s="41"/>
      <c r="Q294" s="41"/>
      <c r="R294" s="42">
        <f t="shared" si="19"/>
        <v>7.6604222606968211E-2</v>
      </c>
    </row>
    <row r="295" spans="1:18" s="2" customFormat="1" ht="11.25" x14ac:dyDescent="0.2">
      <c r="A295" s="17">
        <v>26450</v>
      </c>
      <c r="B295" s="15">
        <v>3.2</v>
      </c>
      <c r="C295" s="2">
        <v>5.7</v>
      </c>
      <c r="D295" s="37">
        <f t="shared" si="17"/>
        <v>0.94299999999999995</v>
      </c>
      <c r="E295" s="37">
        <v>0.06</v>
      </c>
      <c r="F295" s="37">
        <f t="shared" si="16"/>
        <v>0.94</v>
      </c>
      <c r="G295" s="39">
        <v>5.9166699999999999</v>
      </c>
      <c r="H295" s="38">
        <v>5.4590667999999996</v>
      </c>
      <c r="I295" s="37">
        <v>-1.0110294117647007E-2</v>
      </c>
      <c r="J295" s="37">
        <f t="shared" si="15"/>
        <v>5.1631028455950169E-5</v>
      </c>
      <c r="K295" s="37">
        <f t="shared" si="18"/>
        <v>-3.1813361611876534E-3</v>
      </c>
      <c r="L295" s="38"/>
      <c r="M295" s="40"/>
      <c r="N295" s="40"/>
      <c r="O295" s="40"/>
      <c r="P295" s="41"/>
      <c r="Q295" s="41"/>
      <c r="R295" s="42">
        <f t="shared" si="19"/>
        <v>8.3824436806671856E-2</v>
      </c>
    </row>
    <row r="296" spans="1:18" s="2" customFormat="1" ht="11.25" x14ac:dyDescent="0.2">
      <c r="A296" s="17">
        <v>26480</v>
      </c>
      <c r="B296" s="15">
        <v>2.7</v>
      </c>
      <c r="C296" s="2">
        <v>5.7</v>
      </c>
      <c r="D296" s="37">
        <f t="shared" si="17"/>
        <v>0.94299999999999995</v>
      </c>
      <c r="E296" s="37">
        <v>6.0999999999999999E-2</v>
      </c>
      <c r="F296" s="37">
        <f t="shared" si="16"/>
        <v>0.93900000000000006</v>
      </c>
      <c r="G296" s="39">
        <v>5.97</v>
      </c>
      <c r="H296" s="38">
        <v>5.4755999999999991</v>
      </c>
      <c r="I296" s="37">
        <v>2.7855153203342354E-3</v>
      </c>
      <c r="J296" s="37">
        <f t="shared" ref="J296:J359" si="20">+AVERAGE(I296,I295)</f>
        <v>-3.6623893986563859E-3</v>
      </c>
      <c r="K296" s="37">
        <f t="shared" si="18"/>
        <v>-4.2417815482501675E-3</v>
      </c>
      <c r="L296" s="38"/>
      <c r="M296" s="40"/>
      <c r="N296" s="40"/>
      <c r="O296" s="40"/>
      <c r="P296" s="41"/>
      <c r="Q296" s="41"/>
      <c r="R296" s="42">
        <f t="shared" si="19"/>
        <v>9.0291474906859653E-2</v>
      </c>
    </row>
    <row r="297" spans="1:18" s="2" customFormat="1" ht="11.25" x14ac:dyDescent="0.2">
      <c r="A297" s="17">
        <v>26511</v>
      </c>
      <c r="B297" s="15">
        <v>2.9</v>
      </c>
      <c r="C297" s="2">
        <v>5.6</v>
      </c>
      <c r="D297" s="37">
        <f t="shared" si="17"/>
        <v>0.94400000000000006</v>
      </c>
      <c r="E297" s="37">
        <v>6.0999999999999999E-2</v>
      </c>
      <c r="F297" s="37">
        <f t="shared" si="16"/>
        <v>0.93900000000000006</v>
      </c>
      <c r="G297" s="39">
        <v>6.0266700000000002</v>
      </c>
      <c r="H297" s="38">
        <v>5.4958667999999999</v>
      </c>
      <c r="I297" s="37">
        <v>-7.4074074074073808E-3</v>
      </c>
      <c r="J297" s="37">
        <f t="shared" si="20"/>
        <v>-2.3109460435365727E-3</v>
      </c>
      <c r="K297" s="37">
        <f t="shared" si="18"/>
        <v>-5.2966101694915668E-3</v>
      </c>
      <c r="L297" s="38"/>
      <c r="M297" s="40"/>
      <c r="N297" s="40"/>
      <c r="O297" s="40"/>
      <c r="P297" s="41"/>
      <c r="Q297" s="41"/>
      <c r="R297" s="42">
        <f t="shared" si="19"/>
        <v>9.6582253412691929E-2</v>
      </c>
    </row>
    <row r="298" spans="1:18" s="2" customFormat="1" ht="11.25" x14ac:dyDescent="0.2">
      <c r="A298" s="17">
        <v>26542</v>
      </c>
      <c r="B298" s="15">
        <v>2.9</v>
      </c>
      <c r="C298" s="2">
        <v>5.6</v>
      </c>
      <c r="D298" s="37">
        <f t="shared" si="17"/>
        <v>0.94400000000000006</v>
      </c>
      <c r="E298" s="37">
        <v>6.0999999999999999E-2</v>
      </c>
      <c r="F298" s="37">
        <f t="shared" si="16"/>
        <v>0.93900000000000006</v>
      </c>
      <c r="G298" s="39">
        <v>6.0833300000000001</v>
      </c>
      <c r="H298" s="38">
        <v>5.5205332</v>
      </c>
      <c r="I298" s="37">
        <v>3.5447761194029821E-2</v>
      </c>
      <c r="J298" s="37">
        <f t="shared" si="20"/>
        <v>1.4020176893311221E-2</v>
      </c>
      <c r="K298" s="37">
        <f t="shared" si="18"/>
        <v>-5.2966101694915668E-3</v>
      </c>
      <c r="L298" s="38"/>
      <c r="M298" s="40"/>
      <c r="N298" s="40"/>
      <c r="O298" s="40"/>
      <c r="P298" s="41"/>
      <c r="Q298" s="41"/>
      <c r="R298" s="42">
        <f t="shared" si="19"/>
        <v>0.10194609462723639</v>
      </c>
    </row>
    <row r="299" spans="1:18" s="2" customFormat="1" ht="11.25" x14ac:dyDescent="0.2">
      <c r="A299" s="17">
        <v>26572</v>
      </c>
      <c r="B299" s="15">
        <v>3.2</v>
      </c>
      <c r="C299" s="2">
        <v>5.5</v>
      </c>
      <c r="D299" s="37">
        <f t="shared" si="17"/>
        <v>0.94499999999999995</v>
      </c>
      <c r="E299" s="37">
        <v>6.0999999999999999E-2</v>
      </c>
      <c r="F299" s="37">
        <f t="shared" si="16"/>
        <v>0.93900000000000006</v>
      </c>
      <c r="G299" s="39">
        <v>6.14</v>
      </c>
      <c r="H299" s="38">
        <v>5.5496000000000008</v>
      </c>
      <c r="I299" s="37">
        <v>-1.4414414414414363E-2</v>
      </c>
      <c r="J299" s="37">
        <f t="shared" si="20"/>
        <v>1.0516673389807728E-2</v>
      </c>
      <c r="K299" s="37">
        <f t="shared" si="18"/>
        <v>-6.3492063492062156E-3</v>
      </c>
      <c r="L299" s="38"/>
      <c r="M299" s="40"/>
      <c r="N299" s="40"/>
      <c r="O299" s="40"/>
      <c r="P299" s="41"/>
      <c r="Q299" s="41"/>
      <c r="R299" s="42">
        <f t="shared" si="19"/>
        <v>0.1063860458411415</v>
      </c>
    </row>
    <row r="300" spans="1:18" s="2" customFormat="1" ht="11.25" x14ac:dyDescent="0.2">
      <c r="A300" s="17">
        <v>26603</v>
      </c>
      <c r="B300" s="15">
        <v>3.4</v>
      </c>
      <c r="C300" s="2">
        <v>5.6</v>
      </c>
      <c r="D300" s="37">
        <f t="shared" si="17"/>
        <v>0.94400000000000006</v>
      </c>
      <c r="E300" s="37">
        <v>6.0999999999999999E-2</v>
      </c>
      <c r="F300" s="37">
        <f t="shared" si="16"/>
        <v>0.93900000000000006</v>
      </c>
      <c r="G300" s="39">
        <v>6.2333299999999996</v>
      </c>
      <c r="H300" s="38">
        <v>5.584533200000001</v>
      </c>
      <c r="I300" s="37">
        <v>1.8281535648993475E-3</v>
      </c>
      <c r="J300" s="37">
        <f t="shared" si="20"/>
        <v>-6.2931304247575079E-3</v>
      </c>
      <c r="K300" s="37">
        <f t="shared" si="18"/>
        <v>-5.2966101694915668E-3</v>
      </c>
      <c r="L300" s="38"/>
      <c r="M300" s="40"/>
      <c r="N300" s="40"/>
      <c r="O300" s="40"/>
      <c r="P300" s="41"/>
      <c r="Q300" s="41"/>
      <c r="R300" s="42">
        <f t="shared" si="19"/>
        <v>0.11617744523391831</v>
      </c>
    </row>
    <row r="301" spans="1:18" s="2" customFormat="1" ht="11.25" x14ac:dyDescent="0.2">
      <c r="A301" s="17">
        <v>26633</v>
      </c>
      <c r="B301" s="15">
        <v>3.7</v>
      </c>
      <c r="C301" s="2">
        <v>5.3</v>
      </c>
      <c r="D301" s="37">
        <f t="shared" si="17"/>
        <v>0.94700000000000006</v>
      </c>
      <c r="E301" s="37">
        <v>6.0999999999999999E-2</v>
      </c>
      <c r="F301" s="37">
        <f t="shared" si="16"/>
        <v>0.93900000000000006</v>
      </c>
      <c r="G301" s="39">
        <v>6.32667</v>
      </c>
      <c r="H301" s="38">
        <v>5.6262667999999998</v>
      </c>
      <c r="I301" s="37">
        <v>5.0182481751824819E-2</v>
      </c>
      <c r="J301" s="37">
        <f t="shared" si="20"/>
        <v>2.6005317658362084E-2</v>
      </c>
      <c r="K301" s="37">
        <f t="shared" si="18"/>
        <v>-8.4477296726505058E-3</v>
      </c>
      <c r="L301" s="38"/>
      <c r="M301" s="40"/>
      <c r="N301" s="40"/>
      <c r="O301" s="40"/>
      <c r="P301" s="41"/>
      <c r="Q301" s="41"/>
      <c r="R301" s="42">
        <f t="shared" si="19"/>
        <v>0.1244880886203264</v>
      </c>
    </row>
    <row r="302" spans="1:18" s="2" customFormat="1" ht="11.25" x14ac:dyDescent="0.2">
      <c r="A302" s="17">
        <v>26664</v>
      </c>
      <c r="B302" s="15">
        <v>3.4</v>
      </c>
      <c r="C302" s="2">
        <v>5.2</v>
      </c>
      <c r="D302" s="37">
        <f t="shared" si="17"/>
        <v>0.94799999999999995</v>
      </c>
      <c r="E302" s="37">
        <v>6.0999999999999999E-2</v>
      </c>
      <c r="F302" s="37">
        <f t="shared" si="16"/>
        <v>0.93900000000000006</v>
      </c>
      <c r="G302" s="39">
        <v>6.42</v>
      </c>
      <c r="H302" s="38">
        <v>5.6748000000000003</v>
      </c>
      <c r="I302" s="37">
        <v>2.0851433536055654E-2</v>
      </c>
      <c r="J302" s="37">
        <f t="shared" si="20"/>
        <v>3.5516957643940236E-2</v>
      </c>
      <c r="K302" s="37">
        <f t="shared" si="18"/>
        <v>-9.4936708860758889E-3</v>
      </c>
      <c r="L302" s="38"/>
      <c r="M302" s="40"/>
      <c r="N302" s="40"/>
      <c r="O302" s="40"/>
      <c r="P302" s="41"/>
      <c r="Q302" s="41"/>
      <c r="R302" s="42">
        <f t="shared" si="19"/>
        <v>0.13131740325650237</v>
      </c>
    </row>
    <row r="303" spans="1:18" s="2" customFormat="1" ht="11.25" x14ac:dyDescent="0.2">
      <c r="A303" s="17">
        <v>26695</v>
      </c>
      <c r="B303" s="15">
        <v>3.6</v>
      </c>
      <c r="C303" s="2">
        <v>4.9000000000000004</v>
      </c>
      <c r="D303" s="37">
        <f t="shared" si="17"/>
        <v>0.95099999999999996</v>
      </c>
      <c r="E303" s="37">
        <v>6.0999999999999999E-2</v>
      </c>
      <c r="F303" s="37">
        <f t="shared" si="16"/>
        <v>0.93900000000000006</v>
      </c>
      <c r="G303" s="39">
        <v>6.5466699999999998</v>
      </c>
      <c r="H303" s="38">
        <v>5.7314668000000006</v>
      </c>
      <c r="I303" s="37">
        <v>7.6595744680851546E-3</v>
      </c>
      <c r="J303" s="37">
        <f t="shared" si="20"/>
        <v>1.4255504002070405E-2</v>
      </c>
      <c r="K303" s="37">
        <f t="shared" si="18"/>
        <v>-1.2618296529968376E-2</v>
      </c>
      <c r="L303" s="38"/>
      <c r="M303" s="40"/>
      <c r="N303" s="40"/>
      <c r="O303" s="40"/>
      <c r="P303" s="41"/>
      <c r="Q303" s="41"/>
      <c r="R303" s="42">
        <f t="shared" si="19"/>
        <v>0.1422329097326358</v>
      </c>
    </row>
    <row r="304" spans="1:18" s="2" customFormat="1" ht="11.25" x14ac:dyDescent="0.2">
      <c r="A304" s="17">
        <v>26723</v>
      </c>
      <c r="B304" s="15">
        <v>3.9</v>
      </c>
      <c r="C304" s="2">
        <v>5</v>
      </c>
      <c r="D304" s="37">
        <f t="shared" si="17"/>
        <v>0.95</v>
      </c>
      <c r="E304" s="37">
        <v>6.0999999999999999E-2</v>
      </c>
      <c r="F304" s="37">
        <f t="shared" si="16"/>
        <v>0.93900000000000006</v>
      </c>
      <c r="G304" s="39">
        <v>6.67333</v>
      </c>
      <c r="H304" s="38">
        <v>5.7920000000000007</v>
      </c>
      <c r="I304" s="37">
        <v>-3.5472972972972992E-2</v>
      </c>
      <c r="J304" s="37">
        <f t="shared" si="20"/>
        <v>-1.3906699252443918E-2</v>
      </c>
      <c r="K304" s="37">
        <f t="shared" si="18"/>
        <v>-1.1578947368420911E-2</v>
      </c>
      <c r="L304" s="38"/>
      <c r="M304" s="40"/>
      <c r="N304" s="40"/>
      <c r="O304" s="40"/>
      <c r="P304" s="41"/>
      <c r="Q304" s="41"/>
      <c r="R304" s="42">
        <f t="shared" si="19"/>
        <v>0.15216332872928162</v>
      </c>
    </row>
    <row r="305" spans="1:18" s="2" customFormat="1" ht="11.25" x14ac:dyDescent="0.2">
      <c r="A305" s="17">
        <v>26754</v>
      </c>
      <c r="B305" s="15">
        <v>4.5999999999999996</v>
      </c>
      <c r="C305" s="2">
        <v>4.9000000000000004</v>
      </c>
      <c r="D305" s="37">
        <f t="shared" si="17"/>
        <v>0.95099999999999996</v>
      </c>
      <c r="E305" s="37">
        <v>6.0999999999999999E-2</v>
      </c>
      <c r="F305" s="37">
        <f t="shared" si="16"/>
        <v>0.93900000000000006</v>
      </c>
      <c r="G305" s="39">
        <v>6.8</v>
      </c>
      <c r="H305" s="38">
        <v>5.8563999999999998</v>
      </c>
      <c r="I305" s="37">
        <v>-1.5761821366024494E-2</v>
      </c>
      <c r="J305" s="37">
        <f t="shared" si="20"/>
        <v>-2.5617397169498742E-2</v>
      </c>
      <c r="K305" s="37">
        <f t="shared" si="18"/>
        <v>-1.2618296529968376E-2</v>
      </c>
      <c r="L305" s="38"/>
      <c r="M305" s="40"/>
      <c r="N305" s="40"/>
      <c r="O305" s="40"/>
      <c r="P305" s="41"/>
      <c r="Q305" s="41"/>
      <c r="R305" s="42">
        <f t="shared" si="19"/>
        <v>0.16112287412062018</v>
      </c>
    </row>
    <row r="306" spans="1:18" s="2" customFormat="1" ht="11.25" x14ac:dyDescent="0.2">
      <c r="A306" s="17">
        <v>26784</v>
      </c>
      <c r="B306" s="15">
        <v>5.0999999999999996</v>
      </c>
      <c r="C306" s="2">
        <v>5</v>
      </c>
      <c r="D306" s="37">
        <f t="shared" si="17"/>
        <v>0.95</v>
      </c>
      <c r="E306" s="37">
        <v>6.0999999999999999E-2</v>
      </c>
      <c r="F306" s="37">
        <f t="shared" si="16"/>
        <v>0.93900000000000006</v>
      </c>
      <c r="G306" s="39">
        <v>6.9433299999999996</v>
      </c>
      <c r="H306" s="38">
        <v>5.9253331999999999</v>
      </c>
      <c r="I306" s="37">
        <v>-1.8683274021352388E-2</v>
      </c>
      <c r="J306" s="37">
        <f t="shared" si="20"/>
        <v>-1.7222547693688441E-2</v>
      </c>
      <c r="K306" s="37">
        <f t="shared" si="18"/>
        <v>-1.1578947368420911E-2</v>
      </c>
      <c r="L306" s="38"/>
      <c r="M306" s="40"/>
      <c r="N306" s="40"/>
      <c r="O306" s="40"/>
      <c r="P306" s="41"/>
      <c r="Q306" s="41"/>
      <c r="R306" s="42">
        <f t="shared" si="19"/>
        <v>0.17180414428002119</v>
      </c>
    </row>
    <row r="307" spans="1:18" s="2" customFormat="1" ht="11.25" x14ac:dyDescent="0.2">
      <c r="A307" s="17">
        <v>26815</v>
      </c>
      <c r="B307" s="15">
        <v>5.5</v>
      </c>
      <c r="C307" s="2">
        <v>4.9000000000000004</v>
      </c>
      <c r="D307" s="37">
        <f t="shared" si="17"/>
        <v>0.95099999999999996</v>
      </c>
      <c r="E307" s="37">
        <v>6.0999999999999999E-2</v>
      </c>
      <c r="F307" s="37">
        <f t="shared" si="16"/>
        <v>0.93900000000000006</v>
      </c>
      <c r="G307" s="39">
        <v>7.0866699999999998</v>
      </c>
      <c r="H307" s="38">
        <v>5.9986667999999996</v>
      </c>
      <c r="I307" s="37">
        <v>-2.810516772438798E-2</v>
      </c>
      <c r="J307" s="37">
        <f t="shared" si="20"/>
        <v>-2.3394220872870186E-2</v>
      </c>
      <c r="K307" s="37">
        <f t="shared" si="18"/>
        <v>-1.2618296529968376E-2</v>
      </c>
      <c r="L307" s="38"/>
      <c r="M307" s="40"/>
      <c r="N307" s="40"/>
      <c r="O307" s="40"/>
      <c r="P307" s="41"/>
      <c r="Q307" s="41"/>
      <c r="R307" s="42">
        <f t="shared" si="19"/>
        <v>0.18137416800679781</v>
      </c>
    </row>
    <row r="308" spans="1:18" s="2" customFormat="1" ht="11.25" x14ac:dyDescent="0.2">
      <c r="A308" s="17">
        <v>26845</v>
      </c>
      <c r="B308" s="15">
        <v>6</v>
      </c>
      <c r="C308" s="2">
        <v>4.9000000000000004</v>
      </c>
      <c r="D308" s="37">
        <f t="shared" si="17"/>
        <v>0.95099999999999996</v>
      </c>
      <c r="E308" s="37">
        <v>6.2E-2</v>
      </c>
      <c r="F308" s="37">
        <f t="shared" si="16"/>
        <v>0.93799999999999994</v>
      </c>
      <c r="G308" s="39">
        <v>7.23</v>
      </c>
      <c r="H308" s="38">
        <v>6.0763999999999996</v>
      </c>
      <c r="I308" s="37">
        <v>-2.2388059701492588E-2</v>
      </c>
      <c r="J308" s="37">
        <f t="shared" si="20"/>
        <v>-2.5246613712940284E-2</v>
      </c>
      <c r="K308" s="37">
        <f t="shared" si="18"/>
        <v>-1.3669821240799185E-2</v>
      </c>
      <c r="L308" s="38"/>
      <c r="M308" s="40"/>
      <c r="N308" s="40"/>
      <c r="O308" s="40"/>
      <c r="P308" s="41"/>
      <c r="Q308" s="41"/>
      <c r="R308" s="42">
        <f t="shared" si="19"/>
        <v>0.18984925284708065</v>
      </c>
    </row>
    <row r="309" spans="1:18" s="2" customFormat="1" ht="11.25" x14ac:dyDescent="0.2">
      <c r="A309" s="17">
        <v>26876</v>
      </c>
      <c r="B309" s="15">
        <v>5.7</v>
      </c>
      <c r="C309" s="2">
        <v>4.8</v>
      </c>
      <c r="D309" s="37">
        <f t="shared" si="17"/>
        <v>0.95200000000000007</v>
      </c>
      <c r="E309" s="37">
        <v>6.2E-2</v>
      </c>
      <c r="F309" s="37">
        <f t="shared" si="16"/>
        <v>0.93799999999999994</v>
      </c>
      <c r="G309" s="39">
        <v>7.3833299999999999</v>
      </c>
      <c r="H309" s="38">
        <v>6.1589332000000017</v>
      </c>
      <c r="I309" s="37">
        <v>9.5419847328244278E-3</v>
      </c>
      <c r="J309" s="37">
        <f t="shared" si="20"/>
        <v>-6.4230374843340802E-3</v>
      </c>
      <c r="K309" s="37">
        <f t="shared" si="18"/>
        <v>-1.4705882352941346E-2</v>
      </c>
      <c r="L309" s="38"/>
      <c r="M309" s="40"/>
      <c r="N309" s="40"/>
      <c r="O309" s="40"/>
      <c r="P309" s="41"/>
      <c r="Q309" s="41"/>
      <c r="R309" s="42">
        <f t="shared" si="19"/>
        <v>0.19880014285590855</v>
      </c>
    </row>
    <row r="310" spans="1:18" s="2" customFormat="1" ht="11.25" x14ac:dyDescent="0.2">
      <c r="A310" s="17">
        <v>26907</v>
      </c>
      <c r="B310" s="15">
        <v>7.4</v>
      </c>
      <c r="C310" s="2">
        <v>4.8</v>
      </c>
      <c r="D310" s="37">
        <f t="shared" si="17"/>
        <v>0.95200000000000007</v>
      </c>
      <c r="E310" s="37">
        <v>6.2E-2</v>
      </c>
      <c r="F310" s="37">
        <f t="shared" si="16"/>
        <v>0.93799999999999994</v>
      </c>
      <c r="G310" s="39">
        <v>7.53667</v>
      </c>
      <c r="H310" s="38">
        <v>6.2461331999999992</v>
      </c>
      <c r="I310" s="37">
        <v>-1.890359168241966E-2</v>
      </c>
      <c r="J310" s="37">
        <f t="shared" si="20"/>
        <v>-4.680803474797616E-3</v>
      </c>
      <c r="K310" s="37">
        <f t="shared" si="18"/>
        <v>-1.4705882352941346E-2</v>
      </c>
      <c r="L310" s="38"/>
      <c r="M310" s="40"/>
      <c r="N310" s="40"/>
      <c r="O310" s="40"/>
      <c r="P310" s="41"/>
      <c r="Q310" s="41"/>
      <c r="R310" s="42">
        <f t="shared" si="19"/>
        <v>0.20661371742760801</v>
      </c>
    </row>
    <row r="311" spans="1:18" s="2" customFormat="1" ht="11.25" x14ac:dyDescent="0.2">
      <c r="A311" s="17">
        <v>26937</v>
      </c>
      <c r="B311" s="15">
        <v>7.4</v>
      </c>
      <c r="C311" s="2">
        <v>4.8</v>
      </c>
      <c r="D311" s="37">
        <f t="shared" si="17"/>
        <v>0.95200000000000007</v>
      </c>
      <c r="E311" s="37">
        <v>6.2E-2</v>
      </c>
      <c r="F311" s="37">
        <f t="shared" si="16"/>
        <v>0.93799999999999994</v>
      </c>
      <c r="G311" s="39">
        <v>7.69</v>
      </c>
      <c r="H311" s="38">
        <v>6.338000000000001</v>
      </c>
      <c r="I311" s="37">
        <v>1.734104046242772E-2</v>
      </c>
      <c r="J311" s="37">
        <f t="shared" si="20"/>
        <v>-7.8127560999597008E-4</v>
      </c>
      <c r="K311" s="37">
        <f t="shared" si="18"/>
        <v>-1.4705882352941346E-2</v>
      </c>
      <c r="L311" s="38"/>
      <c r="M311" s="40"/>
      <c r="N311" s="40"/>
      <c r="O311" s="40"/>
      <c r="P311" s="41"/>
      <c r="Q311" s="41"/>
      <c r="R311" s="42">
        <f t="shared" si="19"/>
        <v>0.21331650362890489</v>
      </c>
    </row>
    <row r="312" spans="1:18" s="2" customFormat="1" ht="11.25" x14ac:dyDescent="0.2">
      <c r="A312" s="17">
        <v>26968</v>
      </c>
      <c r="B312" s="15">
        <v>7.8</v>
      </c>
      <c r="C312" s="2">
        <v>4.5999999999999996</v>
      </c>
      <c r="D312" s="37">
        <f t="shared" si="17"/>
        <v>0.95400000000000007</v>
      </c>
      <c r="E312" s="37">
        <v>6.2E-2</v>
      </c>
      <c r="F312" s="37">
        <f t="shared" si="16"/>
        <v>0.93799999999999994</v>
      </c>
      <c r="G312" s="39">
        <v>7.8466699999999996</v>
      </c>
      <c r="H312" s="38">
        <v>6.4346667999999996</v>
      </c>
      <c r="I312" s="37">
        <v>3.97727272727273E-2</v>
      </c>
      <c r="J312" s="37">
        <f t="shared" si="20"/>
        <v>2.8556883867577508E-2</v>
      </c>
      <c r="K312" s="37">
        <f t="shared" si="18"/>
        <v>-1.6771488469601858E-2</v>
      </c>
      <c r="L312" s="38"/>
      <c r="M312" s="40"/>
      <c r="N312" s="40"/>
      <c r="O312" s="40"/>
      <c r="P312" s="41"/>
      <c r="Q312" s="41"/>
      <c r="R312" s="42">
        <f t="shared" si="19"/>
        <v>0.21943687900047912</v>
      </c>
    </row>
    <row r="313" spans="1:18" s="2" customFormat="1" ht="11.25" x14ac:dyDescent="0.2">
      <c r="A313" s="17">
        <v>26998</v>
      </c>
      <c r="B313" s="15">
        <v>8.3000000000000007</v>
      </c>
      <c r="C313" s="2">
        <v>4.8</v>
      </c>
      <c r="D313" s="37">
        <f t="shared" si="17"/>
        <v>0.95200000000000007</v>
      </c>
      <c r="E313" s="37">
        <v>6.2E-2</v>
      </c>
      <c r="F313" s="37">
        <f t="shared" si="16"/>
        <v>0.93799999999999994</v>
      </c>
      <c r="G313" s="39">
        <v>8.0033300000000001</v>
      </c>
      <c r="H313" s="38">
        <v>6.5339999999999998</v>
      </c>
      <c r="I313" s="37">
        <v>-7.10382513661202E-2</v>
      </c>
      <c r="J313" s="37">
        <f t="shared" si="20"/>
        <v>-1.563276204669645E-2</v>
      </c>
      <c r="K313" s="37">
        <f t="shared" si="18"/>
        <v>-1.4705882352941346E-2</v>
      </c>
      <c r="L313" s="38"/>
      <c r="M313" s="40"/>
      <c r="N313" s="40"/>
      <c r="O313" s="40"/>
      <c r="P313" s="41"/>
      <c r="Q313" s="41"/>
      <c r="R313" s="42">
        <f t="shared" si="19"/>
        <v>0.22487450260177538</v>
      </c>
    </row>
    <row r="314" spans="1:18" s="2" customFormat="1" ht="11.25" x14ac:dyDescent="0.2">
      <c r="A314" s="17">
        <v>27029</v>
      </c>
      <c r="B314" s="15">
        <v>8.6999999999999993</v>
      </c>
      <c r="C314" s="2">
        <v>4.9000000000000004</v>
      </c>
      <c r="D314" s="37">
        <f t="shared" si="17"/>
        <v>0.95099999999999996</v>
      </c>
      <c r="E314" s="37">
        <v>6.2E-2</v>
      </c>
      <c r="F314" s="37">
        <f t="shared" si="16"/>
        <v>0.93799999999999994</v>
      </c>
      <c r="G314" s="39">
        <v>8.16</v>
      </c>
      <c r="H314" s="38">
        <v>6.6359999999999992</v>
      </c>
      <c r="I314" s="37">
        <v>-7.0784313725490183E-2</v>
      </c>
      <c r="J314" s="37">
        <f t="shared" si="20"/>
        <v>-7.0911282545805199E-2</v>
      </c>
      <c r="K314" s="37">
        <f t="shared" si="18"/>
        <v>-1.3669821240799185E-2</v>
      </c>
      <c r="L314" s="38"/>
      <c r="M314" s="40"/>
      <c r="N314" s="40"/>
      <c r="O314" s="40"/>
      <c r="P314" s="41"/>
      <c r="Q314" s="41"/>
      <c r="R314" s="42">
        <f t="shared" si="19"/>
        <v>0.22965641952983742</v>
      </c>
    </row>
    <row r="315" spans="1:18" s="2" customFormat="1" ht="11.25" x14ac:dyDescent="0.2">
      <c r="A315" s="17">
        <v>27060</v>
      </c>
      <c r="B315" s="15">
        <v>9.4</v>
      </c>
      <c r="C315" s="2">
        <v>5.0999999999999996</v>
      </c>
      <c r="D315" s="37">
        <f t="shared" si="17"/>
        <v>0.94900000000000007</v>
      </c>
      <c r="E315" s="37">
        <v>6.2E-2</v>
      </c>
      <c r="F315" s="37">
        <f t="shared" si="16"/>
        <v>0.93799999999999994</v>
      </c>
      <c r="G315" s="39">
        <v>8.2266700000000004</v>
      </c>
      <c r="H315" s="38">
        <v>6.7370668</v>
      </c>
      <c r="I315" s="37">
        <v>1.4032496307237796E-2</v>
      </c>
      <c r="J315" s="37">
        <f t="shared" si="20"/>
        <v>-2.8375908709126194E-2</v>
      </c>
      <c r="K315" s="37">
        <f t="shared" si="18"/>
        <v>-1.1591148577450028E-2</v>
      </c>
      <c r="L315" s="38"/>
      <c r="M315" s="40"/>
      <c r="N315" s="40"/>
      <c r="O315" s="40"/>
      <c r="P315" s="41"/>
      <c r="Q315" s="41"/>
      <c r="R315" s="42">
        <f t="shared" si="19"/>
        <v>0.22110560043727046</v>
      </c>
    </row>
    <row r="316" spans="1:18" s="2" customFormat="1" ht="11.25" x14ac:dyDescent="0.2">
      <c r="A316" s="17">
        <v>27088</v>
      </c>
      <c r="B316" s="15">
        <v>10</v>
      </c>
      <c r="C316" s="2">
        <v>5.2</v>
      </c>
      <c r="D316" s="37">
        <f t="shared" si="17"/>
        <v>0.94799999999999995</v>
      </c>
      <c r="E316" s="37">
        <v>6.2E-2</v>
      </c>
      <c r="F316" s="37">
        <f t="shared" si="16"/>
        <v>0.93799999999999994</v>
      </c>
      <c r="G316" s="39">
        <v>8.2933299999999992</v>
      </c>
      <c r="H316" s="38">
        <v>6.8393331999999987</v>
      </c>
      <c r="I316" s="37">
        <v>-2.7676620538965732E-2</v>
      </c>
      <c r="J316" s="37">
        <f t="shared" si="20"/>
        <v>-6.822062115863968E-3</v>
      </c>
      <c r="K316" s="37">
        <f t="shared" si="18"/>
        <v>-1.0548523206751037E-2</v>
      </c>
      <c r="L316" s="38"/>
      <c r="M316" s="40"/>
      <c r="N316" s="40"/>
      <c r="O316" s="40"/>
      <c r="P316" s="41"/>
      <c r="Q316" s="41"/>
      <c r="R316" s="42">
        <f t="shared" si="19"/>
        <v>0.21259335632309898</v>
      </c>
    </row>
    <row r="317" spans="1:18" s="2" customFormat="1" ht="11.25" x14ac:dyDescent="0.2">
      <c r="A317" s="17">
        <v>27119</v>
      </c>
      <c r="B317" s="15">
        <v>10.4</v>
      </c>
      <c r="C317" s="2">
        <v>5.0999999999999996</v>
      </c>
      <c r="D317" s="37">
        <f t="shared" si="17"/>
        <v>0.94900000000000007</v>
      </c>
      <c r="E317" s="37">
        <v>6.2E-2</v>
      </c>
      <c r="F317" s="37">
        <f t="shared" si="16"/>
        <v>0.93799999999999994</v>
      </c>
      <c r="G317" s="39">
        <v>8.36</v>
      </c>
      <c r="H317" s="38">
        <v>6.9427999999999983</v>
      </c>
      <c r="I317" s="37">
        <v>4.2696629213483092E-2</v>
      </c>
      <c r="J317" s="37">
        <f t="shared" si="20"/>
        <v>7.51000433725868E-3</v>
      </c>
      <c r="K317" s="37">
        <f t="shared" si="18"/>
        <v>-1.1591148577450028E-2</v>
      </c>
      <c r="L317" s="38"/>
      <c r="M317" s="40"/>
      <c r="N317" s="40"/>
      <c r="O317" s="40"/>
      <c r="P317" s="41"/>
      <c r="Q317" s="41"/>
      <c r="R317" s="42">
        <f t="shared" si="19"/>
        <v>0.20412513683240213</v>
      </c>
    </row>
    <row r="318" spans="1:18" s="2" customFormat="1" ht="11.25" x14ac:dyDescent="0.2">
      <c r="A318" s="17">
        <v>27149</v>
      </c>
      <c r="B318" s="15">
        <v>10.1</v>
      </c>
      <c r="C318" s="2">
        <v>5.0999999999999996</v>
      </c>
      <c r="D318" s="37">
        <f t="shared" si="17"/>
        <v>0.94900000000000007</v>
      </c>
      <c r="E318" s="37">
        <v>6.2E-2</v>
      </c>
      <c r="F318" s="37">
        <f t="shared" si="16"/>
        <v>0.93799999999999994</v>
      </c>
      <c r="G318" s="39">
        <v>8.4866700000000002</v>
      </c>
      <c r="H318" s="38">
        <v>7.0498667999999984</v>
      </c>
      <c r="I318" s="37">
        <v>-5.1108374384236495E-2</v>
      </c>
      <c r="J318" s="37">
        <f t="shared" si="20"/>
        <v>-4.2058725853767014E-3</v>
      </c>
      <c r="K318" s="37">
        <f t="shared" si="18"/>
        <v>-1.1591148577450028E-2</v>
      </c>
      <c r="L318" s="38"/>
      <c r="M318" s="40"/>
      <c r="N318" s="40"/>
      <c r="O318" s="40"/>
      <c r="P318" s="41"/>
      <c r="Q318" s="41"/>
      <c r="R318" s="42">
        <f t="shared" si="19"/>
        <v>0.20380572296770233</v>
      </c>
    </row>
    <row r="319" spans="1:18" s="2" customFormat="1" ht="11.25" x14ac:dyDescent="0.2">
      <c r="A319" s="17">
        <v>27180</v>
      </c>
      <c r="B319" s="15">
        <v>10.7</v>
      </c>
      <c r="C319" s="2">
        <v>5.0999999999999996</v>
      </c>
      <c r="D319" s="37">
        <f t="shared" si="17"/>
        <v>0.94900000000000007</v>
      </c>
      <c r="E319" s="37">
        <v>6.2E-2</v>
      </c>
      <c r="F319" s="37">
        <f t="shared" si="16"/>
        <v>0.93799999999999994</v>
      </c>
      <c r="G319" s="39">
        <v>8.6133299999999995</v>
      </c>
      <c r="H319" s="38">
        <v>7.1598667999999988</v>
      </c>
      <c r="I319" s="37">
        <v>-3.0175210902011598E-2</v>
      </c>
      <c r="J319" s="37">
        <f t="shared" si="20"/>
        <v>-4.064179264312405E-2</v>
      </c>
      <c r="K319" s="37">
        <f t="shared" si="18"/>
        <v>-1.1591148577450028E-2</v>
      </c>
      <c r="L319" s="38"/>
      <c r="M319" s="40"/>
      <c r="N319" s="40"/>
      <c r="O319" s="40"/>
      <c r="P319" s="41"/>
      <c r="Q319" s="41"/>
      <c r="R319" s="42">
        <f t="shared" si="19"/>
        <v>0.20300143013833735</v>
      </c>
    </row>
    <row r="320" spans="1:18" s="2" customFormat="1" ht="11.25" x14ac:dyDescent="0.2">
      <c r="A320" s="17">
        <v>27210</v>
      </c>
      <c r="B320" s="15">
        <v>10.9</v>
      </c>
      <c r="C320" s="2">
        <v>5.4</v>
      </c>
      <c r="D320" s="37">
        <f t="shared" si="17"/>
        <v>0.94599999999999995</v>
      </c>
      <c r="E320" s="37">
        <v>6.2E-2</v>
      </c>
      <c r="F320" s="37">
        <f t="shared" si="16"/>
        <v>0.93799999999999994</v>
      </c>
      <c r="G320" s="39">
        <v>8.74</v>
      </c>
      <c r="H320" s="38">
        <v>7.2727999999999984</v>
      </c>
      <c r="I320" s="37">
        <v>1.338240214118485E-3</v>
      </c>
      <c r="J320" s="37">
        <f t="shared" si="20"/>
        <v>-1.4418485343946557E-2</v>
      </c>
      <c r="K320" s="37">
        <f t="shared" si="18"/>
        <v>-8.4566596194503019E-3</v>
      </c>
      <c r="L320" s="38"/>
      <c r="M320" s="40"/>
      <c r="N320" s="40"/>
      <c r="O320" s="40"/>
      <c r="P320" s="41"/>
      <c r="Q320" s="41"/>
      <c r="R320" s="42">
        <f t="shared" si="19"/>
        <v>0.20173798262017409</v>
      </c>
    </row>
    <row r="321" spans="1:18" s="2" customFormat="1" ht="11.25" x14ac:dyDescent="0.2">
      <c r="A321" s="17">
        <v>27241</v>
      </c>
      <c r="B321" s="15">
        <v>11.5</v>
      </c>
      <c r="C321" s="2">
        <v>5.5</v>
      </c>
      <c r="D321" s="37">
        <f t="shared" si="17"/>
        <v>0.94499999999999995</v>
      </c>
      <c r="E321" s="37">
        <v>6.2E-2</v>
      </c>
      <c r="F321" s="37">
        <f t="shared" si="16"/>
        <v>0.93799999999999994</v>
      </c>
      <c r="G321" s="39">
        <v>8.8633299999999995</v>
      </c>
      <c r="H321" s="38">
        <v>7.3885331999999986</v>
      </c>
      <c r="I321" s="37">
        <v>-0.11671678360619227</v>
      </c>
      <c r="J321" s="37">
        <f t="shared" si="20"/>
        <v>-5.7689271696036888E-2</v>
      </c>
      <c r="K321" s="37">
        <f t="shared" si="18"/>
        <v>-7.4074074074074181E-3</v>
      </c>
      <c r="L321" s="38"/>
      <c r="M321" s="40"/>
      <c r="N321" s="40"/>
      <c r="O321" s="40"/>
      <c r="P321" s="41"/>
      <c r="Q321" s="41"/>
      <c r="R321" s="42">
        <f t="shared" si="19"/>
        <v>0.19960616810925355</v>
      </c>
    </row>
    <row r="322" spans="1:18" s="2" customFormat="1" ht="11.25" x14ac:dyDescent="0.2">
      <c r="A322" s="17">
        <v>27272</v>
      </c>
      <c r="B322" s="15">
        <v>10.9</v>
      </c>
      <c r="C322" s="2">
        <v>5.5</v>
      </c>
      <c r="D322" s="37">
        <f t="shared" si="17"/>
        <v>0.94499999999999995</v>
      </c>
      <c r="E322" s="37">
        <v>6.2E-2</v>
      </c>
      <c r="F322" s="37">
        <f t="shared" si="16"/>
        <v>0.93799999999999994</v>
      </c>
      <c r="G322" s="39">
        <v>8.9866700000000002</v>
      </c>
      <c r="H322" s="38">
        <v>7.5069331999999998</v>
      </c>
      <c r="I322" s="37">
        <v>-4.1356701550876319E-2</v>
      </c>
      <c r="J322" s="37">
        <f t="shared" si="20"/>
        <v>-7.9036742578534297E-2</v>
      </c>
      <c r="K322" s="37">
        <f t="shared" si="18"/>
        <v>-7.4074074074074181E-3</v>
      </c>
      <c r="L322" s="38"/>
      <c r="M322" s="40"/>
      <c r="N322" s="40"/>
      <c r="O322" s="40"/>
      <c r="P322" s="41"/>
      <c r="Q322" s="41"/>
      <c r="R322" s="42">
        <f t="shared" si="19"/>
        <v>0.19711602069404327</v>
      </c>
    </row>
    <row r="323" spans="1:18" s="2" customFormat="1" ht="11.25" x14ac:dyDescent="0.2">
      <c r="A323" s="17">
        <v>27302</v>
      </c>
      <c r="B323" s="15">
        <v>11.9</v>
      </c>
      <c r="C323" s="2">
        <v>5.9</v>
      </c>
      <c r="D323" s="37">
        <f t="shared" si="17"/>
        <v>0.94099999999999995</v>
      </c>
      <c r="E323" s="37">
        <v>6.2E-2</v>
      </c>
      <c r="F323" s="37">
        <f t="shared" ref="F323:F386" si="21">(1-E323)</f>
        <v>0.93799999999999994</v>
      </c>
      <c r="G323" s="39">
        <v>9.11</v>
      </c>
      <c r="H323" s="38">
        <v>7.6279999999999992</v>
      </c>
      <c r="I323" s="37">
        <v>-0.10403787978429563</v>
      </c>
      <c r="J323" s="37">
        <f t="shared" si="20"/>
        <v>-7.269729066758597E-2</v>
      </c>
      <c r="K323" s="37">
        <f t="shared" si="18"/>
        <v>-3.1880977683315104E-3</v>
      </c>
      <c r="L323" s="38"/>
      <c r="M323" s="40"/>
      <c r="N323" s="40"/>
      <c r="O323" s="40"/>
      <c r="P323" s="41"/>
      <c r="Q323" s="41"/>
      <c r="R323" s="42">
        <f t="shared" si="19"/>
        <v>0.19428421604614582</v>
      </c>
    </row>
    <row r="324" spans="1:18" s="2" customFormat="1" ht="11.25" x14ac:dyDescent="0.2">
      <c r="A324" s="17">
        <v>27333</v>
      </c>
      <c r="B324" s="15">
        <v>12.1</v>
      </c>
      <c r="C324" s="2">
        <v>6</v>
      </c>
      <c r="D324" s="37">
        <f t="shared" ref="D324:D387" si="22">(100-C324)/100</f>
        <v>0.94</v>
      </c>
      <c r="E324" s="37">
        <v>6.2E-2</v>
      </c>
      <c r="F324" s="37">
        <f t="shared" si="21"/>
        <v>0.93799999999999994</v>
      </c>
      <c r="G324" s="39">
        <v>9.0366700000000009</v>
      </c>
      <c r="H324" s="38">
        <v>7.7438667999999993</v>
      </c>
      <c r="I324" s="37">
        <v>1.9377568995889504E-2</v>
      </c>
      <c r="J324" s="37">
        <f t="shared" si="20"/>
        <v>-4.233015539420306E-2</v>
      </c>
      <c r="K324" s="37">
        <f t="shared" ref="K324:K387" si="23">(F324/D324)-1</f>
        <v>-2.1276595744680327E-3</v>
      </c>
      <c r="L324" s="38"/>
      <c r="M324" s="40"/>
      <c r="N324" s="40"/>
      <c r="O324" s="40"/>
      <c r="P324" s="41"/>
      <c r="Q324" s="41"/>
      <c r="R324" s="42">
        <f t="shared" si="19"/>
        <v>0.16694543351391344</v>
      </c>
    </row>
    <row r="325" spans="1:18" s="2" customFormat="1" ht="11.25" x14ac:dyDescent="0.2">
      <c r="A325" s="17">
        <v>27363</v>
      </c>
      <c r="B325" s="15">
        <v>12.2</v>
      </c>
      <c r="C325" s="2">
        <v>6.6</v>
      </c>
      <c r="D325" s="37">
        <f t="shared" si="22"/>
        <v>0.93400000000000005</v>
      </c>
      <c r="E325" s="37">
        <v>6.2E-2</v>
      </c>
      <c r="F325" s="37">
        <f t="shared" si="21"/>
        <v>0.93799999999999994</v>
      </c>
      <c r="G325" s="39">
        <v>8.9633299999999991</v>
      </c>
      <c r="H325" s="38">
        <v>7.8530667999999988</v>
      </c>
      <c r="I325" s="37">
        <v>3.3122119815668163E-2</v>
      </c>
      <c r="J325" s="37">
        <f t="shared" si="20"/>
        <v>2.6249844405778835E-2</v>
      </c>
      <c r="K325" s="37">
        <f t="shared" si="23"/>
        <v>4.2826552462524869E-3</v>
      </c>
      <c r="L325" s="38"/>
      <c r="M325" s="40"/>
      <c r="N325" s="40"/>
      <c r="O325" s="40"/>
      <c r="P325" s="41"/>
      <c r="Q325" s="41"/>
      <c r="R325" s="42">
        <f t="shared" si="19"/>
        <v>0.14137956906211474</v>
      </c>
    </row>
    <row r="326" spans="1:18" s="2" customFormat="1" ht="11.25" x14ac:dyDescent="0.2">
      <c r="A326" s="17">
        <v>27394</v>
      </c>
      <c r="B326" s="15">
        <v>12.3</v>
      </c>
      <c r="C326" s="2">
        <v>7.2</v>
      </c>
      <c r="D326" s="37">
        <f t="shared" si="22"/>
        <v>0.92799999999999994</v>
      </c>
      <c r="E326" s="37">
        <v>6.2E-2</v>
      </c>
      <c r="F326" s="37">
        <f t="shared" si="21"/>
        <v>0.93799999999999994</v>
      </c>
      <c r="G326" s="39">
        <v>8.89</v>
      </c>
      <c r="H326" s="38">
        <v>7.9555999999999996</v>
      </c>
      <c r="I326" s="37">
        <v>-6.5096180652355756E-2</v>
      </c>
      <c r="J326" s="37">
        <f t="shared" si="20"/>
        <v>-1.5987030418343796E-2</v>
      </c>
      <c r="K326" s="37">
        <f t="shared" si="23"/>
        <v>1.0775862068965525E-2</v>
      </c>
      <c r="L326" s="38"/>
      <c r="M326" s="40"/>
      <c r="N326" s="40"/>
      <c r="O326" s="40"/>
      <c r="P326" s="41"/>
      <c r="Q326" s="41"/>
      <c r="R326" s="42">
        <f t="shared" si="19"/>
        <v>0.11745185781085035</v>
      </c>
    </row>
    <row r="327" spans="1:18" s="2" customFormat="1" ht="11.25" x14ac:dyDescent="0.2">
      <c r="A327" s="17">
        <v>27425</v>
      </c>
      <c r="B327" s="15">
        <v>11.8</v>
      </c>
      <c r="C327" s="2">
        <v>8.1</v>
      </c>
      <c r="D327" s="37">
        <f t="shared" si="22"/>
        <v>0.91900000000000004</v>
      </c>
      <c r="E327" s="37">
        <v>6.2E-2</v>
      </c>
      <c r="F327" s="37">
        <f t="shared" si="21"/>
        <v>0.93799999999999994</v>
      </c>
      <c r="G327" s="39">
        <v>8.7433300000000003</v>
      </c>
      <c r="H327" s="38">
        <v>8.0485331999999996</v>
      </c>
      <c r="I327" s="37">
        <v>8.1854778589533467E-2</v>
      </c>
      <c r="J327" s="37">
        <f t="shared" si="20"/>
        <v>8.3792989685888553E-3</v>
      </c>
      <c r="K327" s="37">
        <f t="shared" si="23"/>
        <v>2.0674646354733373E-2</v>
      </c>
      <c r="L327" s="38"/>
      <c r="M327" s="40"/>
      <c r="N327" s="40"/>
      <c r="O327" s="40"/>
      <c r="P327" s="41"/>
      <c r="Q327" s="41"/>
      <c r="R327" s="42">
        <f t="shared" si="19"/>
        <v>8.6325891033163737E-2</v>
      </c>
    </row>
    <row r="328" spans="1:18" s="2" customFormat="1" ht="11.25" x14ac:dyDescent="0.2">
      <c r="A328" s="17">
        <v>27453</v>
      </c>
      <c r="B328" s="15">
        <v>11.2</v>
      </c>
      <c r="C328" s="2">
        <v>8.1</v>
      </c>
      <c r="D328" s="37">
        <f t="shared" si="22"/>
        <v>0.91900000000000004</v>
      </c>
      <c r="E328" s="37">
        <v>6.2E-2</v>
      </c>
      <c r="F328" s="37">
        <f t="shared" si="21"/>
        <v>0.93799999999999994</v>
      </c>
      <c r="G328" s="39">
        <v>8.5966699999999996</v>
      </c>
      <c r="H328" s="38">
        <v>8.1305332000000003</v>
      </c>
      <c r="I328" s="37">
        <v>0.10391400220507155</v>
      </c>
      <c r="J328" s="37">
        <f t="shared" si="20"/>
        <v>9.2884390397302508E-2</v>
      </c>
      <c r="K328" s="37">
        <f t="shared" si="23"/>
        <v>2.0674646354733373E-2</v>
      </c>
      <c r="L328" s="38"/>
      <c r="M328" s="40"/>
      <c r="N328" s="40"/>
      <c r="O328" s="40"/>
      <c r="P328" s="41"/>
      <c r="Q328" s="41"/>
      <c r="R328" s="42">
        <f t="shared" si="19"/>
        <v>5.7331639701071413E-2</v>
      </c>
    </row>
    <row r="329" spans="1:18" s="2" customFormat="1" ht="11.25" x14ac:dyDescent="0.2">
      <c r="A329" s="17">
        <v>27484</v>
      </c>
      <c r="B329" s="15">
        <v>10.3</v>
      </c>
      <c r="C329" s="2">
        <v>8.6</v>
      </c>
      <c r="D329" s="37">
        <f t="shared" si="22"/>
        <v>0.91400000000000003</v>
      </c>
      <c r="E329" s="37">
        <v>6.2E-2</v>
      </c>
      <c r="F329" s="37">
        <f t="shared" si="21"/>
        <v>0.93799999999999994</v>
      </c>
      <c r="G329" s="39">
        <v>8.4499999999999993</v>
      </c>
      <c r="H329" s="38">
        <v>8.2015999999999991</v>
      </c>
      <c r="I329" s="37">
        <v>4.5942571785268504E-2</v>
      </c>
      <c r="J329" s="37">
        <f t="shared" si="20"/>
        <v>7.4928286995170026E-2</v>
      </c>
      <c r="K329" s="37">
        <f t="shared" si="23"/>
        <v>2.6258205689277725E-2</v>
      </c>
      <c r="L329" s="38"/>
      <c r="M329" s="40"/>
      <c r="N329" s="40"/>
      <c r="O329" s="40"/>
      <c r="P329" s="41"/>
      <c r="Q329" s="41"/>
      <c r="R329" s="42">
        <f t="shared" si="19"/>
        <v>3.0286773312524409E-2</v>
      </c>
    </row>
    <row r="330" spans="1:18" s="2" customFormat="1" ht="11.25" x14ac:dyDescent="0.2">
      <c r="A330" s="17">
        <v>27514</v>
      </c>
      <c r="B330" s="15">
        <v>10.199999999999999</v>
      </c>
      <c r="C330" s="2">
        <v>8.8000000000000007</v>
      </c>
      <c r="D330" s="37">
        <f t="shared" si="22"/>
        <v>0.91200000000000003</v>
      </c>
      <c r="E330" s="37">
        <v>6.2E-2</v>
      </c>
      <c r="F330" s="37">
        <f t="shared" si="21"/>
        <v>0.93799999999999994</v>
      </c>
      <c r="G330" s="39">
        <v>8.2866700000000009</v>
      </c>
      <c r="H330" s="38">
        <v>8.2610668</v>
      </c>
      <c r="I330" s="37">
        <v>1.1219861542134134E-2</v>
      </c>
      <c r="J330" s="37">
        <f t="shared" si="20"/>
        <v>2.8581216663701319E-2</v>
      </c>
      <c r="K330" s="37">
        <f t="shared" si="23"/>
        <v>2.8508771929824483E-2</v>
      </c>
      <c r="L330" s="38"/>
      <c r="M330" s="40"/>
      <c r="N330" s="40"/>
      <c r="O330" s="40"/>
      <c r="P330" s="41"/>
      <c r="Q330" s="41"/>
      <c r="R330" s="42">
        <f t="shared" si="19"/>
        <v>3.0992607395452635E-3</v>
      </c>
    </row>
    <row r="331" spans="1:18" s="2" customFormat="1" ht="11.25" x14ac:dyDescent="0.2">
      <c r="A331" s="17">
        <v>27545</v>
      </c>
      <c r="B331" s="15">
        <v>9.5</v>
      </c>
      <c r="C331" s="2">
        <v>9</v>
      </c>
      <c r="D331" s="37">
        <f t="shared" si="22"/>
        <v>0.91</v>
      </c>
      <c r="E331" s="37">
        <v>6.2E-2</v>
      </c>
      <c r="F331" s="37">
        <f t="shared" si="21"/>
        <v>0.93799999999999994</v>
      </c>
      <c r="G331" s="39">
        <v>8.1233299999999993</v>
      </c>
      <c r="H331" s="38">
        <v>8.3082667999999984</v>
      </c>
      <c r="I331" s="37">
        <v>6.3503305004721386E-2</v>
      </c>
      <c r="J331" s="37">
        <f t="shared" si="20"/>
        <v>3.7361583273427756E-2</v>
      </c>
      <c r="K331" s="37">
        <f t="shared" si="23"/>
        <v>3.076923076923066E-2</v>
      </c>
      <c r="L331" s="38"/>
      <c r="M331" s="40"/>
      <c r="N331" s="40"/>
      <c r="O331" s="40"/>
      <c r="P331" s="41"/>
      <c r="Q331" s="41"/>
      <c r="R331" s="42">
        <f t="shared" si="19"/>
        <v>-2.2259371834327607E-2</v>
      </c>
    </row>
    <row r="332" spans="1:18" s="2" customFormat="1" ht="11.25" x14ac:dyDescent="0.2">
      <c r="A332" s="17">
        <v>27575</v>
      </c>
      <c r="B332" s="15">
        <v>9.4</v>
      </c>
      <c r="C332" s="2">
        <v>8.8000000000000007</v>
      </c>
      <c r="D332" s="37">
        <f t="shared" si="22"/>
        <v>0.91200000000000003</v>
      </c>
      <c r="E332" s="37">
        <v>6.2E-2</v>
      </c>
      <c r="F332" s="37">
        <f t="shared" si="21"/>
        <v>0.93799999999999994</v>
      </c>
      <c r="G332" s="39">
        <v>7.96</v>
      </c>
      <c r="H332" s="38">
        <v>8.3431999999999977</v>
      </c>
      <c r="I332" s="37">
        <v>2.5527192008879152E-2</v>
      </c>
      <c r="J332" s="37">
        <f t="shared" si="20"/>
        <v>4.4515248506800269E-2</v>
      </c>
      <c r="K332" s="37">
        <f t="shared" si="23"/>
        <v>2.8508771929824483E-2</v>
      </c>
      <c r="L332" s="38"/>
      <c r="M332" s="40"/>
      <c r="N332" s="40"/>
      <c r="O332" s="40"/>
      <c r="P332" s="41"/>
      <c r="Q332" s="41"/>
      <c r="R332" s="42">
        <f t="shared" si="19"/>
        <v>-4.5929619330712178E-2</v>
      </c>
    </row>
    <row r="333" spans="1:18" s="2" customFormat="1" ht="11.25" x14ac:dyDescent="0.2">
      <c r="A333" s="17">
        <v>27606</v>
      </c>
      <c r="B333" s="15">
        <v>9.6999999999999993</v>
      </c>
      <c r="C333" s="2">
        <v>8.6</v>
      </c>
      <c r="D333" s="37">
        <f t="shared" si="22"/>
        <v>0.91400000000000003</v>
      </c>
      <c r="E333" s="37">
        <v>6.2E-2</v>
      </c>
      <c r="F333" s="37">
        <f t="shared" si="21"/>
        <v>0.93799999999999994</v>
      </c>
      <c r="G333" s="39">
        <v>7.8933299999999997</v>
      </c>
      <c r="H333" s="38">
        <v>8.3697332000000007</v>
      </c>
      <c r="I333" s="37">
        <v>9.7402597402585704E-4</v>
      </c>
      <c r="J333" s="37">
        <f t="shared" si="20"/>
        <v>1.3250608991452504E-2</v>
      </c>
      <c r="K333" s="37">
        <f t="shared" si="23"/>
        <v>2.6258205689277725E-2</v>
      </c>
      <c r="L333" s="38"/>
      <c r="M333" s="40"/>
      <c r="N333" s="40"/>
      <c r="O333" s="40"/>
      <c r="P333" s="41"/>
      <c r="Q333" s="41"/>
      <c r="R333" s="42">
        <f t="shared" si="19"/>
        <v>-5.6919759401649853E-2</v>
      </c>
    </row>
    <row r="334" spans="1:18" s="2" customFormat="1" ht="11.25" x14ac:dyDescent="0.2">
      <c r="A334" s="17">
        <v>27637</v>
      </c>
      <c r="B334" s="15">
        <v>8.6</v>
      </c>
      <c r="C334" s="2">
        <v>8.4</v>
      </c>
      <c r="D334" s="37">
        <f t="shared" si="22"/>
        <v>0.91599999999999993</v>
      </c>
      <c r="E334" s="37">
        <v>6.2E-2</v>
      </c>
      <c r="F334" s="37">
        <f t="shared" si="21"/>
        <v>0.93799999999999994</v>
      </c>
      <c r="G334" s="39">
        <v>7.82667</v>
      </c>
      <c r="H334" s="38">
        <v>8.3874668000000003</v>
      </c>
      <c r="I334" s="37">
        <v>-7.3305222186182309E-2</v>
      </c>
      <c r="J334" s="37">
        <f t="shared" si="20"/>
        <v>-3.6165598106078223E-2</v>
      </c>
      <c r="K334" s="37">
        <f t="shared" si="23"/>
        <v>2.4017467248908408E-2</v>
      </c>
      <c r="L334" s="38"/>
      <c r="M334" s="40"/>
      <c r="N334" s="40"/>
      <c r="O334" s="40"/>
      <c r="P334" s="41"/>
      <c r="Q334" s="41"/>
      <c r="R334" s="42">
        <f t="shared" si="19"/>
        <v>-6.6861284029166024E-2</v>
      </c>
    </row>
    <row r="335" spans="1:18" s="2" customFormat="1" ht="11.25" x14ac:dyDescent="0.2">
      <c r="A335" s="17">
        <v>27667</v>
      </c>
      <c r="B335" s="15">
        <v>7.9</v>
      </c>
      <c r="C335" s="2">
        <v>8.4</v>
      </c>
      <c r="D335" s="37">
        <f t="shared" si="22"/>
        <v>0.91599999999999993</v>
      </c>
      <c r="E335" s="37">
        <v>6.2E-2</v>
      </c>
      <c r="F335" s="37">
        <f t="shared" si="21"/>
        <v>0.93799999999999994</v>
      </c>
      <c r="G335" s="39">
        <v>7.76</v>
      </c>
      <c r="H335" s="38">
        <v>8.3963999999999999</v>
      </c>
      <c r="I335" s="37">
        <v>-1.2133940030334758E-2</v>
      </c>
      <c r="J335" s="37">
        <f t="shared" si="20"/>
        <v>-4.2719581108258534E-2</v>
      </c>
      <c r="K335" s="37">
        <f t="shared" si="23"/>
        <v>2.4017467248908408E-2</v>
      </c>
      <c r="L335" s="38"/>
      <c r="M335" s="40"/>
      <c r="N335" s="40"/>
      <c r="O335" s="40"/>
      <c r="P335" s="41"/>
      <c r="Q335" s="41"/>
      <c r="R335" s="42">
        <f t="shared" si="19"/>
        <v>-7.5794388071078092E-2</v>
      </c>
    </row>
    <row r="336" spans="1:18" s="2" customFormat="1" ht="11.25" x14ac:dyDescent="0.2">
      <c r="A336" s="17">
        <v>27698</v>
      </c>
      <c r="B336" s="15">
        <v>7.4</v>
      </c>
      <c r="C336" s="2">
        <v>8.4</v>
      </c>
      <c r="D336" s="37">
        <f t="shared" si="22"/>
        <v>0.91599999999999993</v>
      </c>
      <c r="E336" s="37">
        <v>6.2E-2</v>
      </c>
      <c r="F336" s="37">
        <f t="shared" si="21"/>
        <v>0.93799999999999994</v>
      </c>
      <c r="G336" s="39">
        <v>7.82667</v>
      </c>
      <c r="H336" s="38">
        <v>8.4018668000000005</v>
      </c>
      <c r="I336" s="37">
        <v>4.6061178693752113E-2</v>
      </c>
      <c r="J336" s="37">
        <f t="shared" si="20"/>
        <v>1.6963619331708677E-2</v>
      </c>
      <c r="K336" s="37">
        <f t="shared" si="23"/>
        <v>2.4017467248908408E-2</v>
      </c>
      <c r="L336" s="38"/>
      <c r="M336" s="40"/>
      <c r="N336" s="40"/>
      <c r="O336" s="40"/>
      <c r="P336" s="41"/>
      <c r="Q336" s="41"/>
      <c r="R336" s="42">
        <f t="shared" si="19"/>
        <v>-6.8460594971584229E-2</v>
      </c>
    </row>
    <row r="337" spans="1:18" s="2" customFormat="1" ht="11.25" x14ac:dyDescent="0.2">
      <c r="A337" s="17">
        <v>27728</v>
      </c>
      <c r="B337" s="15">
        <v>7.4</v>
      </c>
      <c r="C337" s="2">
        <v>8.3000000000000007</v>
      </c>
      <c r="D337" s="37">
        <f t="shared" si="22"/>
        <v>0.91700000000000004</v>
      </c>
      <c r="E337" s="37">
        <v>6.2E-2</v>
      </c>
      <c r="F337" s="37">
        <f t="shared" si="21"/>
        <v>0.93799999999999994</v>
      </c>
      <c r="G337" s="39">
        <v>7.8933299999999997</v>
      </c>
      <c r="H337" s="38">
        <v>8.4037331999999996</v>
      </c>
      <c r="I337" s="37">
        <v>1.6935757028339167E-2</v>
      </c>
      <c r="J337" s="37">
        <f t="shared" si="20"/>
        <v>3.149846786104564E-2</v>
      </c>
      <c r="K337" s="37">
        <f t="shared" si="23"/>
        <v>2.2900763358778553E-2</v>
      </c>
      <c r="L337" s="38"/>
      <c r="M337" s="40"/>
      <c r="N337" s="40"/>
      <c r="O337" s="40"/>
      <c r="P337" s="41"/>
      <c r="Q337" s="41"/>
      <c r="R337" s="42">
        <f t="shared" ref="R337:R400" si="24">(G337-H337)/H337</f>
        <v>-6.0735293214687E-2</v>
      </c>
    </row>
    <row r="338" spans="1:18" s="2" customFormat="1" ht="11.25" x14ac:dyDescent="0.2">
      <c r="A338" s="17">
        <v>27759</v>
      </c>
      <c r="B338" s="15">
        <v>6.9</v>
      </c>
      <c r="C338" s="2">
        <v>8.1999999999999993</v>
      </c>
      <c r="D338" s="37">
        <f t="shared" si="22"/>
        <v>0.91799999999999993</v>
      </c>
      <c r="E338" s="37">
        <v>6.2E-2</v>
      </c>
      <c r="F338" s="37">
        <f t="shared" si="21"/>
        <v>0.93799999999999994</v>
      </c>
      <c r="G338" s="39">
        <v>7.96</v>
      </c>
      <c r="H338" s="38">
        <v>8.402000000000001</v>
      </c>
      <c r="I338" s="37">
        <v>-1.5210391917397474E-2</v>
      </c>
      <c r="J338" s="37">
        <f t="shared" si="20"/>
        <v>8.6268255547084643E-4</v>
      </c>
      <c r="K338" s="37">
        <f t="shared" si="23"/>
        <v>2.1786492374727739E-2</v>
      </c>
      <c r="L338" s="38"/>
      <c r="M338" s="40"/>
      <c r="N338" s="40"/>
      <c r="O338" s="40"/>
      <c r="P338" s="41"/>
      <c r="Q338" s="41"/>
      <c r="R338" s="42">
        <f t="shared" si="24"/>
        <v>-5.2606522256605691E-2</v>
      </c>
    </row>
    <row r="339" spans="1:18" s="2" customFormat="1" ht="11.25" x14ac:dyDescent="0.2">
      <c r="A339" s="17">
        <v>27790</v>
      </c>
      <c r="B339" s="15">
        <v>6.7</v>
      </c>
      <c r="C339" s="2">
        <v>7.9</v>
      </c>
      <c r="D339" s="37">
        <f t="shared" si="22"/>
        <v>0.92099999999999993</v>
      </c>
      <c r="E339" s="37">
        <v>6.2E-2</v>
      </c>
      <c r="F339" s="37">
        <f t="shared" si="21"/>
        <v>0.93799999999999994</v>
      </c>
      <c r="G339" s="39">
        <v>8.1933299999999996</v>
      </c>
      <c r="H339" s="38">
        <v>8.4033332000000005</v>
      </c>
      <c r="I339" s="37">
        <v>9.199549041713638E-2</v>
      </c>
      <c r="J339" s="37">
        <f t="shared" si="20"/>
        <v>3.8392549249869456E-2</v>
      </c>
      <c r="K339" s="37">
        <f t="shared" si="23"/>
        <v>1.8458197611292082E-2</v>
      </c>
      <c r="L339" s="38"/>
      <c r="M339" s="40"/>
      <c r="N339" s="40"/>
      <c r="O339" s="40"/>
      <c r="P339" s="41"/>
      <c r="Q339" s="41"/>
      <c r="R339" s="42">
        <f t="shared" si="24"/>
        <v>-2.4990464498063809E-2</v>
      </c>
    </row>
    <row r="340" spans="1:18" s="2" customFormat="1" ht="11.25" x14ac:dyDescent="0.2">
      <c r="A340" s="17">
        <v>27819</v>
      </c>
      <c r="B340" s="15">
        <v>6.3</v>
      </c>
      <c r="C340" s="2">
        <v>7.7</v>
      </c>
      <c r="D340" s="37">
        <f t="shared" si="22"/>
        <v>0.92299999999999993</v>
      </c>
      <c r="E340" s="37">
        <v>6.2E-2</v>
      </c>
      <c r="F340" s="37">
        <f t="shared" si="21"/>
        <v>0.93799999999999994</v>
      </c>
      <c r="G340" s="39">
        <v>8.4266699999999997</v>
      </c>
      <c r="H340" s="38">
        <v>8.4113331999999996</v>
      </c>
      <c r="I340" s="37">
        <v>3.8612430311790159E-2</v>
      </c>
      <c r="J340" s="37">
        <f t="shared" si="20"/>
        <v>6.5303960364463273E-2</v>
      </c>
      <c r="K340" s="37">
        <f t="shared" si="23"/>
        <v>1.6251354279523289E-2</v>
      </c>
      <c r="L340" s="38"/>
      <c r="M340" s="40"/>
      <c r="N340" s="40"/>
      <c r="O340" s="40"/>
      <c r="P340" s="41"/>
      <c r="Q340" s="41"/>
      <c r="R340" s="42">
        <f t="shared" si="24"/>
        <v>1.8233494780589645E-3</v>
      </c>
    </row>
    <row r="341" spans="1:18" s="2" customFormat="1" ht="11.25" x14ac:dyDescent="0.2">
      <c r="A341" s="17">
        <v>27850</v>
      </c>
      <c r="B341" s="15">
        <v>6.1</v>
      </c>
      <c r="C341" s="2">
        <v>7.6</v>
      </c>
      <c r="D341" s="37">
        <f t="shared" si="22"/>
        <v>0.92400000000000004</v>
      </c>
      <c r="E341" s="37">
        <v>6.2E-2</v>
      </c>
      <c r="F341" s="37">
        <f t="shared" si="21"/>
        <v>0.93799999999999994</v>
      </c>
      <c r="G341" s="39">
        <v>8.66</v>
      </c>
      <c r="H341" s="38">
        <v>8.4260000000000019</v>
      </c>
      <c r="I341" s="37">
        <v>4.970178926441352E-3</v>
      </c>
      <c r="J341" s="37">
        <f t="shared" si="20"/>
        <v>2.1791304619115756E-2</v>
      </c>
      <c r="K341" s="37">
        <f t="shared" si="23"/>
        <v>1.5151515151515138E-2</v>
      </c>
      <c r="L341" s="38"/>
      <c r="M341" s="40"/>
      <c r="N341" s="40"/>
      <c r="O341" s="40"/>
      <c r="P341" s="41"/>
      <c r="Q341" s="41"/>
      <c r="R341" s="42">
        <f t="shared" si="24"/>
        <v>2.7771184429147656E-2</v>
      </c>
    </row>
    <row r="342" spans="1:18" s="2" customFormat="1" ht="11.25" x14ac:dyDescent="0.2">
      <c r="A342" s="17">
        <v>27880</v>
      </c>
      <c r="B342" s="15">
        <v>6</v>
      </c>
      <c r="C342" s="2">
        <v>7.7</v>
      </c>
      <c r="D342" s="37">
        <f t="shared" si="22"/>
        <v>0.92299999999999993</v>
      </c>
      <c r="E342" s="37">
        <v>6.2E-2</v>
      </c>
      <c r="F342" s="37">
        <f t="shared" si="21"/>
        <v>0.93799999999999994</v>
      </c>
      <c r="G342" s="39">
        <v>8.8566699999999994</v>
      </c>
      <c r="H342" s="38">
        <v>8.4458667999999992</v>
      </c>
      <c r="I342" s="37">
        <v>7.9129574678537228E-3</v>
      </c>
      <c r="J342" s="37">
        <f t="shared" si="20"/>
        <v>6.4415681971475378E-3</v>
      </c>
      <c r="K342" s="37">
        <f t="shared" si="23"/>
        <v>1.6251354279523289E-2</v>
      </c>
      <c r="L342" s="38"/>
      <c r="M342" s="40"/>
      <c r="N342" s="40"/>
      <c r="O342" s="40"/>
      <c r="P342" s="41"/>
      <c r="Q342" s="41"/>
      <c r="R342" s="42">
        <f t="shared" si="24"/>
        <v>4.8639554675430137E-2</v>
      </c>
    </row>
    <row r="343" spans="1:18" s="2" customFormat="1" ht="11.25" x14ac:dyDescent="0.2">
      <c r="A343" s="17">
        <v>27911</v>
      </c>
      <c r="B343" s="15">
        <v>6.2</v>
      </c>
      <c r="C343" s="2">
        <v>7.4</v>
      </c>
      <c r="D343" s="37">
        <f t="shared" si="22"/>
        <v>0.92599999999999993</v>
      </c>
      <c r="E343" s="37">
        <v>6.2E-2</v>
      </c>
      <c r="F343" s="37">
        <f t="shared" si="21"/>
        <v>0.93799999999999994</v>
      </c>
      <c r="G343" s="39">
        <v>9.0533300000000008</v>
      </c>
      <c r="H343" s="38">
        <v>8.4685331999999995</v>
      </c>
      <c r="I343" s="37">
        <v>-6.8694798822375152E-3</v>
      </c>
      <c r="J343" s="37">
        <f t="shared" si="20"/>
        <v>5.2173879280810378E-4</v>
      </c>
      <c r="K343" s="37">
        <f t="shared" si="23"/>
        <v>1.2958963282937441E-2</v>
      </c>
      <c r="L343" s="38"/>
      <c r="M343" s="40"/>
      <c r="N343" s="40"/>
      <c r="O343" s="40"/>
      <c r="P343" s="41"/>
      <c r="Q343" s="41"/>
      <c r="R343" s="42">
        <f t="shared" si="24"/>
        <v>6.9055264493737972E-2</v>
      </c>
    </row>
    <row r="344" spans="1:18" s="2" customFormat="1" ht="11.25" x14ac:dyDescent="0.2">
      <c r="A344" s="17">
        <v>27941</v>
      </c>
      <c r="B344" s="15">
        <v>6</v>
      </c>
      <c r="C344" s="2">
        <v>7.6</v>
      </c>
      <c r="D344" s="37">
        <f t="shared" si="22"/>
        <v>0.92400000000000004</v>
      </c>
      <c r="E344" s="37">
        <v>6.2E-2</v>
      </c>
      <c r="F344" s="37">
        <f t="shared" si="21"/>
        <v>0.93799999999999994</v>
      </c>
      <c r="G344" s="39">
        <v>9.25</v>
      </c>
      <c r="H344" s="38">
        <v>8.4939999999999998</v>
      </c>
      <c r="I344" s="37">
        <v>5.9288537549406556E-3</v>
      </c>
      <c r="J344" s="37">
        <f t="shared" si="20"/>
        <v>-4.7031306364842982E-4</v>
      </c>
      <c r="K344" s="37">
        <f t="shared" si="23"/>
        <v>1.5151515151515138E-2</v>
      </c>
      <c r="L344" s="38"/>
      <c r="M344" s="40"/>
      <c r="N344" s="40"/>
      <c r="O344" s="40"/>
      <c r="P344" s="41"/>
      <c r="Q344" s="41"/>
      <c r="R344" s="42">
        <f t="shared" si="24"/>
        <v>8.9004002825523926E-2</v>
      </c>
    </row>
    <row r="345" spans="1:18" s="2" customFormat="1" ht="11.25" x14ac:dyDescent="0.2">
      <c r="A345" s="17">
        <v>27972</v>
      </c>
      <c r="B345" s="15">
        <v>5.4</v>
      </c>
      <c r="C345" s="2">
        <v>7.8</v>
      </c>
      <c r="D345" s="37">
        <f t="shared" si="22"/>
        <v>0.92200000000000004</v>
      </c>
      <c r="E345" s="37">
        <v>6.2E-2</v>
      </c>
      <c r="F345" s="37">
        <f t="shared" si="21"/>
        <v>0.93799999999999994</v>
      </c>
      <c r="G345" s="39">
        <v>9.35</v>
      </c>
      <c r="H345" s="38">
        <v>8.518399999999998</v>
      </c>
      <c r="I345" s="37">
        <v>2.3575638506876283E-2</v>
      </c>
      <c r="J345" s="37">
        <f t="shared" si="20"/>
        <v>1.475224613090847E-2</v>
      </c>
      <c r="K345" s="37">
        <f t="shared" si="23"/>
        <v>1.7353579175704903E-2</v>
      </c>
      <c r="L345" s="38"/>
      <c r="M345" s="40"/>
      <c r="N345" s="40"/>
      <c r="O345" s="40"/>
      <c r="P345" s="41"/>
      <c r="Q345" s="41"/>
      <c r="R345" s="42">
        <f t="shared" si="24"/>
        <v>9.7623966942148976E-2</v>
      </c>
    </row>
    <row r="346" spans="1:18" s="2" customFormat="1" ht="11.25" x14ac:dyDescent="0.2">
      <c r="A346" s="17">
        <v>28003</v>
      </c>
      <c r="B346" s="15">
        <v>5.7</v>
      </c>
      <c r="C346" s="2">
        <v>7.8</v>
      </c>
      <c r="D346" s="37">
        <f t="shared" si="22"/>
        <v>0.92200000000000004</v>
      </c>
      <c r="E346" s="37">
        <v>6.2E-2</v>
      </c>
      <c r="F346" s="37">
        <f t="shared" si="21"/>
        <v>0.93799999999999994</v>
      </c>
      <c r="G346" s="39">
        <v>9.4499999999999993</v>
      </c>
      <c r="H346" s="38">
        <v>8.5418668000000011</v>
      </c>
      <c r="I346" s="37">
        <v>-8.6372360844530292E-3</v>
      </c>
      <c r="J346" s="37">
        <f t="shared" si="20"/>
        <v>7.4692012112116271E-3</v>
      </c>
      <c r="K346" s="37">
        <f t="shared" si="23"/>
        <v>1.7353579175704903E-2</v>
      </c>
      <c r="L346" s="38"/>
      <c r="M346" s="40"/>
      <c r="N346" s="40"/>
      <c r="O346" s="40"/>
      <c r="P346" s="41"/>
      <c r="Q346" s="41"/>
      <c r="R346" s="42">
        <f t="shared" si="24"/>
        <v>0.10631554217164778</v>
      </c>
    </row>
    <row r="347" spans="1:18" s="2" customFormat="1" ht="11.25" x14ac:dyDescent="0.2">
      <c r="A347" s="17">
        <v>28033</v>
      </c>
      <c r="B347" s="15">
        <v>5.5</v>
      </c>
      <c r="C347" s="2">
        <v>7.6</v>
      </c>
      <c r="D347" s="37">
        <f t="shared" si="22"/>
        <v>0.92400000000000004</v>
      </c>
      <c r="E347" s="37">
        <v>6.2E-2</v>
      </c>
      <c r="F347" s="37">
        <f t="shared" si="21"/>
        <v>0.93799999999999994</v>
      </c>
      <c r="G347" s="39">
        <v>9.5500000000000007</v>
      </c>
      <c r="H347" s="38">
        <v>8.5643999999999991</v>
      </c>
      <c r="I347" s="37">
        <v>2.1297192642788024E-2</v>
      </c>
      <c r="J347" s="37">
        <f t="shared" si="20"/>
        <v>6.3299782791674973E-3</v>
      </c>
      <c r="K347" s="37">
        <f t="shared" si="23"/>
        <v>1.5151515151515138E-2</v>
      </c>
      <c r="L347" s="38"/>
      <c r="M347" s="40"/>
      <c r="N347" s="40"/>
      <c r="O347" s="40"/>
      <c r="P347" s="41"/>
      <c r="Q347" s="41"/>
      <c r="R347" s="42">
        <f t="shared" si="24"/>
        <v>0.1150810331138202</v>
      </c>
    </row>
    <row r="348" spans="1:18" s="2" customFormat="1" ht="11.25" x14ac:dyDescent="0.2">
      <c r="A348" s="17">
        <v>28064</v>
      </c>
      <c r="B348" s="15">
        <v>5.5</v>
      </c>
      <c r="C348" s="2">
        <v>7.7</v>
      </c>
      <c r="D348" s="37">
        <f t="shared" si="22"/>
        <v>0.92299999999999993</v>
      </c>
      <c r="E348" s="37">
        <v>6.2E-2</v>
      </c>
      <c r="F348" s="37">
        <f t="shared" si="21"/>
        <v>0.93799999999999994</v>
      </c>
      <c r="G348" s="39">
        <v>9.67</v>
      </c>
      <c r="H348" s="38">
        <v>8.5867999999999984</v>
      </c>
      <c r="I348" s="37">
        <v>-3.4123222748815109E-2</v>
      </c>
      <c r="J348" s="37">
        <f t="shared" si="20"/>
        <v>-6.4130150530135425E-3</v>
      </c>
      <c r="K348" s="37">
        <f t="shared" si="23"/>
        <v>1.6251354279523289E-2</v>
      </c>
      <c r="L348" s="38"/>
      <c r="M348" s="40"/>
      <c r="N348" s="40"/>
      <c r="O348" s="40"/>
      <c r="P348" s="41"/>
      <c r="Q348" s="41"/>
      <c r="R348" s="42">
        <f t="shared" si="24"/>
        <v>0.12614710951693317</v>
      </c>
    </row>
    <row r="349" spans="1:18" s="2" customFormat="1" ht="11.25" x14ac:dyDescent="0.2">
      <c r="A349" s="17">
        <v>28094</v>
      </c>
      <c r="B349" s="15">
        <v>4.9000000000000004</v>
      </c>
      <c r="C349" s="2">
        <v>7.8</v>
      </c>
      <c r="D349" s="37">
        <f t="shared" si="22"/>
        <v>0.92200000000000004</v>
      </c>
      <c r="E349" s="37">
        <v>6.2E-2</v>
      </c>
      <c r="F349" s="37">
        <f t="shared" si="21"/>
        <v>0.93799999999999994</v>
      </c>
      <c r="G349" s="39">
        <v>9.7899999999999991</v>
      </c>
      <c r="H349" s="38">
        <v>8.6169331999999983</v>
      </c>
      <c r="I349" s="37">
        <v>-6.8694798822375152E-3</v>
      </c>
      <c r="J349" s="37">
        <f t="shared" si="20"/>
        <v>-2.0496351315526313E-2</v>
      </c>
      <c r="K349" s="37">
        <f t="shared" si="23"/>
        <v>1.7353579175704903E-2</v>
      </c>
      <c r="L349" s="38"/>
      <c r="M349" s="40"/>
      <c r="N349" s="40"/>
      <c r="O349" s="40"/>
      <c r="P349" s="41"/>
      <c r="Q349" s="41"/>
      <c r="R349" s="42">
        <f t="shared" si="24"/>
        <v>0.1361350694931697</v>
      </c>
    </row>
    <row r="350" spans="1:18" s="2" customFormat="1" ht="11.25" x14ac:dyDescent="0.2">
      <c r="A350" s="17">
        <v>28125</v>
      </c>
      <c r="B350" s="15">
        <v>4.9000000000000004</v>
      </c>
      <c r="C350" s="2">
        <v>7.8</v>
      </c>
      <c r="D350" s="37">
        <f t="shared" si="22"/>
        <v>0.92200000000000004</v>
      </c>
      <c r="E350" s="37">
        <v>6.2E-2</v>
      </c>
      <c r="F350" s="37">
        <f t="shared" si="21"/>
        <v>0.93799999999999994</v>
      </c>
      <c r="G350" s="39">
        <v>9.91</v>
      </c>
      <c r="H350" s="38">
        <v>8.6547999999999981</v>
      </c>
      <c r="I350" s="37">
        <v>3.4584980237154152E-2</v>
      </c>
      <c r="J350" s="37">
        <f t="shared" si="20"/>
        <v>1.3857750177458317E-2</v>
      </c>
      <c r="K350" s="37">
        <f t="shared" si="23"/>
        <v>1.7353579175704903E-2</v>
      </c>
      <c r="L350" s="38"/>
      <c r="M350" s="40"/>
      <c r="N350" s="40"/>
      <c r="O350" s="40"/>
      <c r="P350" s="41"/>
      <c r="Q350" s="41"/>
      <c r="R350" s="42">
        <f t="shared" si="24"/>
        <v>0.14502934787632324</v>
      </c>
    </row>
    <row r="351" spans="1:18" s="2" customFormat="1" ht="11.25" x14ac:dyDescent="0.2">
      <c r="A351" s="17">
        <v>28156</v>
      </c>
      <c r="B351" s="15">
        <v>5.2</v>
      </c>
      <c r="C351" s="2">
        <v>7.5</v>
      </c>
      <c r="D351" s="37">
        <f t="shared" si="22"/>
        <v>0.92500000000000004</v>
      </c>
      <c r="E351" s="37">
        <v>6.2E-2</v>
      </c>
      <c r="F351" s="37">
        <f t="shared" si="21"/>
        <v>0.93799999999999994</v>
      </c>
      <c r="G351" s="39">
        <v>9.9666700000000006</v>
      </c>
      <c r="H351" s="38">
        <v>8.6978667999999999</v>
      </c>
      <c r="I351" s="37">
        <v>-8.5959885386820024E-3</v>
      </c>
      <c r="J351" s="37">
        <f t="shared" si="20"/>
        <v>1.2994495849236076E-2</v>
      </c>
      <c r="K351" s="37">
        <f t="shared" si="23"/>
        <v>1.4054054054053911E-2</v>
      </c>
      <c r="L351" s="38"/>
      <c r="M351" s="40"/>
      <c r="N351" s="40"/>
      <c r="O351" s="40"/>
      <c r="P351" s="41"/>
      <c r="Q351" s="41"/>
      <c r="R351" s="42">
        <f t="shared" si="24"/>
        <v>0.14587521620818575</v>
      </c>
    </row>
    <row r="352" spans="1:18" s="2" customFormat="1" ht="11.25" x14ac:dyDescent="0.2">
      <c r="A352" s="17">
        <v>28184</v>
      </c>
      <c r="B352" s="15">
        <v>5.9</v>
      </c>
      <c r="C352" s="2">
        <v>7.6</v>
      </c>
      <c r="D352" s="37">
        <f t="shared" si="22"/>
        <v>0.92400000000000004</v>
      </c>
      <c r="E352" s="37">
        <v>6.2E-2</v>
      </c>
      <c r="F352" s="37">
        <f t="shared" si="21"/>
        <v>0.93799999999999994</v>
      </c>
      <c r="G352" s="39">
        <v>10.023300000000001</v>
      </c>
      <c r="H352" s="38">
        <v>8.7490655999999998</v>
      </c>
      <c r="I352" s="37">
        <v>-2.6974951830443135E-2</v>
      </c>
      <c r="J352" s="37">
        <f t="shared" si="20"/>
        <v>-1.7785470184562568E-2</v>
      </c>
      <c r="K352" s="37">
        <f t="shared" si="23"/>
        <v>1.5151515151515138E-2</v>
      </c>
      <c r="L352" s="38"/>
      <c r="M352" s="40"/>
      <c r="N352" s="40"/>
      <c r="O352" s="40"/>
      <c r="P352" s="41"/>
      <c r="Q352" s="41"/>
      <c r="R352" s="42">
        <f t="shared" si="24"/>
        <v>0.14564234150901795</v>
      </c>
    </row>
    <row r="353" spans="1:18" s="2" customFormat="1" ht="11.25" x14ac:dyDescent="0.2">
      <c r="A353" s="17">
        <v>28215</v>
      </c>
      <c r="B353" s="15">
        <v>6.4</v>
      </c>
      <c r="C353" s="2">
        <v>7.4</v>
      </c>
      <c r="D353" s="37">
        <f t="shared" si="22"/>
        <v>0.92599999999999993</v>
      </c>
      <c r="E353" s="37">
        <v>6.2E-2</v>
      </c>
      <c r="F353" s="37">
        <f t="shared" si="21"/>
        <v>0.93799999999999994</v>
      </c>
      <c r="G353" s="39">
        <v>10.08</v>
      </c>
      <c r="H353" s="38">
        <v>8.8083987999999991</v>
      </c>
      <c r="I353" s="37">
        <v>-3.9603960396040168E-3</v>
      </c>
      <c r="J353" s="37">
        <f t="shared" si="20"/>
        <v>-1.5467673935023575E-2</v>
      </c>
      <c r="K353" s="37">
        <f t="shared" si="23"/>
        <v>1.2958963282937441E-2</v>
      </c>
      <c r="L353" s="38"/>
      <c r="M353" s="40"/>
      <c r="N353" s="40"/>
      <c r="O353" s="40"/>
      <c r="P353" s="41"/>
      <c r="Q353" s="41"/>
      <c r="R353" s="42">
        <f t="shared" si="24"/>
        <v>0.14436235561904862</v>
      </c>
    </row>
    <row r="354" spans="1:18" s="2" customFormat="1" ht="11.25" x14ac:dyDescent="0.2">
      <c r="A354" s="17">
        <v>28245</v>
      </c>
      <c r="B354" s="15">
        <v>7</v>
      </c>
      <c r="C354" s="2">
        <v>7.2</v>
      </c>
      <c r="D354" s="37">
        <f t="shared" si="22"/>
        <v>0.92799999999999994</v>
      </c>
      <c r="E354" s="37">
        <v>6.2E-2</v>
      </c>
      <c r="F354" s="37">
        <f t="shared" si="21"/>
        <v>0.93799999999999994</v>
      </c>
      <c r="G354" s="39">
        <v>10.193300000000001</v>
      </c>
      <c r="H354" s="38">
        <v>8.878130800000001</v>
      </c>
      <c r="I354" s="37">
        <v>-1.5407554671968164E-2</v>
      </c>
      <c r="J354" s="37">
        <f t="shared" si="20"/>
        <v>-9.6839753557860907E-3</v>
      </c>
      <c r="K354" s="37">
        <f t="shared" si="23"/>
        <v>1.0775862068965525E-2</v>
      </c>
      <c r="L354" s="38"/>
      <c r="M354" s="40"/>
      <c r="N354" s="40"/>
      <c r="O354" s="40"/>
      <c r="P354" s="41"/>
      <c r="Q354" s="41"/>
      <c r="R354" s="42">
        <f t="shared" si="24"/>
        <v>0.14813582156280009</v>
      </c>
    </row>
    <row r="355" spans="1:18" s="2" customFormat="1" ht="11.25" x14ac:dyDescent="0.2">
      <c r="A355" s="17">
        <v>28276</v>
      </c>
      <c r="B355" s="15">
        <v>6.7</v>
      </c>
      <c r="C355" s="2">
        <v>7</v>
      </c>
      <c r="D355" s="37">
        <f t="shared" si="22"/>
        <v>0.93</v>
      </c>
      <c r="E355" s="37">
        <v>6.2E-2</v>
      </c>
      <c r="F355" s="37">
        <f t="shared" si="21"/>
        <v>0.93799999999999994</v>
      </c>
      <c r="G355" s="39">
        <v>10.306699999999999</v>
      </c>
      <c r="H355" s="38">
        <v>8.9589320000000008</v>
      </c>
      <c r="I355" s="37">
        <v>-2.9278142352346498E-3</v>
      </c>
      <c r="J355" s="37">
        <f t="shared" si="20"/>
        <v>-9.167684453601407E-3</v>
      </c>
      <c r="K355" s="37">
        <f t="shared" si="23"/>
        <v>8.6021505376343566E-3</v>
      </c>
      <c r="L355" s="38"/>
      <c r="M355" s="40"/>
      <c r="N355" s="40"/>
      <c r="O355" s="40"/>
      <c r="P355" s="41"/>
      <c r="Q355" s="41"/>
      <c r="R355" s="42">
        <f t="shared" si="24"/>
        <v>0.15043846744232442</v>
      </c>
    </row>
    <row r="356" spans="1:18" s="2" customFormat="1" ht="11.25" x14ac:dyDescent="0.2">
      <c r="A356" s="17">
        <v>28306</v>
      </c>
      <c r="B356" s="15">
        <v>6.9</v>
      </c>
      <c r="C356" s="2">
        <v>7.2</v>
      </c>
      <c r="D356" s="37">
        <f t="shared" si="22"/>
        <v>0.92799999999999994</v>
      </c>
      <c r="E356" s="37">
        <v>6.2E-2</v>
      </c>
      <c r="F356" s="37">
        <f t="shared" si="21"/>
        <v>0.93799999999999994</v>
      </c>
      <c r="G356" s="39">
        <v>10.42</v>
      </c>
      <c r="H356" s="38">
        <v>9.0507988000000008</v>
      </c>
      <c r="I356" s="37">
        <v>5.3665451599838104E-3</v>
      </c>
      <c r="J356" s="37">
        <f t="shared" si="20"/>
        <v>1.2193654623745803E-3</v>
      </c>
      <c r="K356" s="37">
        <f t="shared" si="23"/>
        <v>1.0775862068965525E-2</v>
      </c>
      <c r="L356" s="38"/>
      <c r="M356" s="40"/>
      <c r="N356" s="40"/>
      <c r="O356" s="40"/>
      <c r="P356" s="41"/>
      <c r="Q356" s="41"/>
      <c r="R356" s="42">
        <f t="shared" si="24"/>
        <v>0.15127959755331197</v>
      </c>
    </row>
    <row r="357" spans="1:18" s="2" customFormat="1" ht="11.25" x14ac:dyDescent="0.2">
      <c r="A357" s="17">
        <v>28337</v>
      </c>
      <c r="B357" s="15">
        <v>6.8</v>
      </c>
      <c r="C357" s="2">
        <v>6.9</v>
      </c>
      <c r="D357" s="37">
        <f t="shared" si="22"/>
        <v>0.93099999999999994</v>
      </c>
      <c r="E357" s="37">
        <v>6.2E-2</v>
      </c>
      <c r="F357" s="37">
        <f t="shared" si="21"/>
        <v>0.93799999999999994</v>
      </c>
      <c r="G357" s="39">
        <v>10.5167</v>
      </c>
      <c r="H357" s="38">
        <v>9.1530667999999995</v>
      </c>
      <c r="I357" s="37">
        <v>9.1650720112800531E-3</v>
      </c>
      <c r="J357" s="37">
        <f t="shared" si="20"/>
        <v>7.2658085856319322E-3</v>
      </c>
      <c r="K357" s="37">
        <f t="shared" si="23"/>
        <v>7.5187969924812581E-3</v>
      </c>
      <c r="L357" s="38"/>
      <c r="M357" s="40"/>
      <c r="N357" s="40"/>
      <c r="O357" s="40"/>
      <c r="P357" s="41"/>
      <c r="Q357" s="41"/>
      <c r="R357" s="42">
        <f t="shared" si="24"/>
        <v>0.14898101694177526</v>
      </c>
    </row>
    <row r="358" spans="1:18" s="2" customFormat="1" ht="11.25" x14ac:dyDescent="0.2">
      <c r="A358" s="17">
        <v>28368</v>
      </c>
      <c r="B358" s="15">
        <v>6.6</v>
      </c>
      <c r="C358" s="2">
        <v>7</v>
      </c>
      <c r="D358" s="37">
        <f t="shared" si="22"/>
        <v>0.93</v>
      </c>
      <c r="E358" s="37">
        <v>6.2E-2</v>
      </c>
      <c r="F358" s="37">
        <f t="shared" si="21"/>
        <v>0.93799999999999994</v>
      </c>
      <c r="G358" s="39">
        <v>10.613300000000001</v>
      </c>
      <c r="H358" s="38">
        <v>9.2618655999999984</v>
      </c>
      <c r="I358" s="37">
        <v>-2.4451097804391246E-2</v>
      </c>
      <c r="J358" s="37">
        <f t="shared" si="20"/>
        <v>-7.6430128965555965E-3</v>
      </c>
      <c r="K358" s="37">
        <f t="shared" si="23"/>
        <v>8.6021505376343566E-3</v>
      </c>
      <c r="L358" s="38"/>
      <c r="M358" s="40"/>
      <c r="N358" s="40"/>
      <c r="O358" s="40"/>
      <c r="P358" s="41"/>
      <c r="Q358" s="41"/>
      <c r="R358" s="42">
        <f t="shared" si="24"/>
        <v>0.14591384267117874</v>
      </c>
    </row>
    <row r="359" spans="1:18" s="2" customFormat="1" ht="11.25" x14ac:dyDescent="0.2">
      <c r="A359" s="17">
        <v>28398</v>
      </c>
      <c r="B359" s="15">
        <v>6.6</v>
      </c>
      <c r="C359" s="2">
        <v>6.8</v>
      </c>
      <c r="D359" s="37">
        <f t="shared" si="22"/>
        <v>0.93200000000000005</v>
      </c>
      <c r="E359" s="37">
        <v>6.3E-2</v>
      </c>
      <c r="F359" s="37">
        <f t="shared" si="21"/>
        <v>0.93700000000000006</v>
      </c>
      <c r="G359" s="39">
        <v>10.71</v>
      </c>
      <c r="H359" s="38">
        <v>9.3771987999999986</v>
      </c>
      <c r="I359" s="37">
        <v>-1.5549872122762107E-2</v>
      </c>
      <c r="J359" s="37">
        <f t="shared" si="20"/>
        <v>-2.0000484963576676E-2</v>
      </c>
      <c r="K359" s="37">
        <f t="shared" si="23"/>
        <v>5.3648068669527316E-3</v>
      </c>
      <c r="L359" s="38"/>
      <c r="M359" s="40"/>
      <c r="N359" s="40"/>
      <c r="O359" s="40"/>
      <c r="P359" s="41"/>
      <c r="Q359" s="41"/>
      <c r="R359" s="42">
        <f t="shared" si="24"/>
        <v>0.14213212585404528</v>
      </c>
    </row>
    <row r="360" spans="1:18" s="2" customFormat="1" ht="11.25" x14ac:dyDescent="0.2">
      <c r="A360" s="17">
        <v>28429</v>
      </c>
      <c r="B360" s="15">
        <v>6.4</v>
      </c>
      <c r="C360" s="2">
        <v>6.8</v>
      </c>
      <c r="D360" s="37">
        <f t="shared" si="22"/>
        <v>0.93200000000000005</v>
      </c>
      <c r="E360" s="37">
        <v>6.3E-2</v>
      </c>
      <c r="F360" s="37">
        <f t="shared" si="21"/>
        <v>0.93700000000000006</v>
      </c>
      <c r="G360" s="39">
        <v>10.77</v>
      </c>
      <c r="H360" s="38">
        <v>9.4975987999999987</v>
      </c>
      <c r="I360" s="37">
        <v>-2.5875506598773863E-2</v>
      </c>
      <c r="J360" s="37">
        <f t="shared" ref="J360:J423" si="25">+AVERAGE(I360,I359)</f>
        <v>-2.0712689360767984E-2</v>
      </c>
      <c r="K360" s="37">
        <f t="shared" si="23"/>
        <v>5.3648068669527316E-3</v>
      </c>
      <c r="L360" s="38"/>
      <c r="M360" s="40"/>
      <c r="N360" s="40"/>
      <c r="O360" s="40"/>
      <c r="P360" s="41"/>
      <c r="Q360" s="41"/>
      <c r="R360" s="42">
        <f t="shared" si="24"/>
        <v>0.13397083060615289</v>
      </c>
    </row>
    <row r="361" spans="1:18" s="2" customFormat="1" ht="11.25" x14ac:dyDescent="0.2">
      <c r="A361" s="17">
        <v>28459</v>
      </c>
      <c r="B361" s="15">
        <v>6.7</v>
      </c>
      <c r="C361" s="2">
        <v>6.8</v>
      </c>
      <c r="D361" s="37">
        <f t="shared" si="22"/>
        <v>0.93200000000000005</v>
      </c>
      <c r="E361" s="37">
        <v>6.3E-2</v>
      </c>
      <c r="F361" s="37">
        <f t="shared" si="21"/>
        <v>0.93700000000000006</v>
      </c>
      <c r="G361" s="39">
        <v>10.83</v>
      </c>
      <c r="H361" s="38">
        <v>9.6177320000000002</v>
      </c>
      <c r="I361" s="37">
        <v>5.7606144655430579E-3</v>
      </c>
      <c r="J361" s="37">
        <f t="shared" si="25"/>
        <v>-1.0057446066615402E-2</v>
      </c>
      <c r="K361" s="37">
        <f t="shared" si="23"/>
        <v>5.3648068669527316E-3</v>
      </c>
      <c r="L361" s="38"/>
      <c r="M361" s="40"/>
      <c r="N361" s="40"/>
      <c r="O361" s="40"/>
      <c r="P361" s="41"/>
      <c r="Q361" s="41"/>
      <c r="R361" s="42">
        <f t="shared" si="24"/>
        <v>0.12604510086161685</v>
      </c>
    </row>
    <row r="362" spans="1:18" s="2" customFormat="1" ht="11.25" x14ac:dyDescent="0.2">
      <c r="A362" s="17">
        <v>28490</v>
      </c>
      <c r="B362" s="15">
        <v>6.7</v>
      </c>
      <c r="C362" s="2">
        <v>6.4</v>
      </c>
      <c r="D362" s="37">
        <f t="shared" si="22"/>
        <v>0.93599999999999994</v>
      </c>
      <c r="E362" s="37">
        <v>6.3E-2</v>
      </c>
      <c r="F362" s="37">
        <f t="shared" si="21"/>
        <v>0.93700000000000006</v>
      </c>
      <c r="G362" s="39">
        <v>10.89</v>
      </c>
      <c r="H362" s="38">
        <v>9.7375987999999989</v>
      </c>
      <c r="I362" s="37">
        <v>-4.8790835808231649E-3</v>
      </c>
      <c r="J362" s="37">
        <f t="shared" si="25"/>
        <v>4.407654423599465E-4</v>
      </c>
      <c r="K362" s="37">
        <f t="shared" si="23"/>
        <v>1.0683760683762866E-3</v>
      </c>
      <c r="L362" s="38"/>
      <c r="M362" s="40"/>
      <c r="N362" s="40"/>
      <c r="O362" s="40"/>
      <c r="P362" s="41"/>
      <c r="Q362" s="41"/>
      <c r="R362" s="42">
        <f t="shared" si="24"/>
        <v>0.11834552066367755</v>
      </c>
    </row>
    <row r="363" spans="1:18" s="2" customFormat="1" ht="11.25" x14ac:dyDescent="0.2">
      <c r="A363" s="17">
        <v>28521</v>
      </c>
      <c r="B363" s="15">
        <v>6.8</v>
      </c>
      <c r="C363" s="2">
        <v>6.4</v>
      </c>
      <c r="D363" s="37">
        <f t="shared" si="22"/>
        <v>0.93599999999999994</v>
      </c>
      <c r="E363" s="37">
        <v>6.3E-2</v>
      </c>
      <c r="F363" s="37">
        <f t="shared" si="21"/>
        <v>0.93700000000000006</v>
      </c>
      <c r="G363" s="39">
        <v>10.9</v>
      </c>
      <c r="H363" s="38">
        <v>9.8551988000000001</v>
      </c>
      <c r="I363" s="37">
        <v>-3.8051588147516448E-2</v>
      </c>
      <c r="J363" s="37">
        <f t="shared" si="25"/>
        <v>-2.1465335864169807E-2</v>
      </c>
      <c r="K363" s="37">
        <f t="shared" si="23"/>
        <v>1.0683760683762866E-3</v>
      </c>
      <c r="L363" s="38"/>
      <c r="M363" s="40"/>
      <c r="N363" s="40"/>
      <c r="O363" s="40"/>
      <c r="P363" s="41"/>
      <c r="Q363" s="41"/>
      <c r="R363" s="42">
        <f t="shared" si="24"/>
        <v>0.1060152333000122</v>
      </c>
    </row>
    <row r="364" spans="1:18" s="2" customFormat="1" ht="11.25" x14ac:dyDescent="0.2">
      <c r="A364" s="17">
        <v>28549</v>
      </c>
      <c r="B364" s="15">
        <v>6.4</v>
      </c>
      <c r="C364" s="2">
        <v>6.3</v>
      </c>
      <c r="D364" s="37">
        <f t="shared" si="22"/>
        <v>0.93700000000000006</v>
      </c>
      <c r="E364" s="37">
        <v>6.3E-2</v>
      </c>
      <c r="F364" s="37">
        <f t="shared" si="21"/>
        <v>0.93700000000000006</v>
      </c>
      <c r="G364" s="39">
        <v>10.91</v>
      </c>
      <c r="H364" s="38">
        <v>9.9638655999999965</v>
      </c>
      <c r="I364" s="37">
        <v>-1.4072022160664777E-2</v>
      </c>
      <c r="J364" s="37">
        <f t="shared" si="25"/>
        <v>-2.6061805154090612E-2</v>
      </c>
      <c r="K364" s="37">
        <f t="shared" si="23"/>
        <v>0</v>
      </c>
      <c r="L364" s="38"/>
      <c r="M364" s="40"/>
      <c r="N364" s="40"/>
      <c r="O364" s="40"/>
      <c r="P364" s="41"/>
      <c r="Q364" s="41"/>
      <c r="R364" s="42">
        <f t="shared" si="24"/>
        <v>9.4956559831558138E-2</v>
      </c>
    </row>
    <row r="365" spans="1:18" s="2" customFormat="1" ht="11.25" x14ac:dyDescent="0.2">
      <c r="A365" s="17">
        <v>28580</v>
      </c>
      <c r="B365" s="15">
        <v>6.6</v>
      </c>
      <c r="C365" s="2">
        <v>6.3</v>
      </c>
      <c r="D365" s="37">
        <f t="shared" si="22"/>
        <v>0.93700000000000006</v>
      </c>
      <c r="E365" s="37">
        <v>6.3E-2</v>
      </c>
      <c r="F365" s="37">
        <f t="shared" si="21"/>
        <v>0.93700000000000006</v>
      </c>
      <c r="G365" s="39">
        <v>10.92</v>
      </c>
      <c r="H365" s="38">
        <v>10.063598799999999</v>
      </c>
      <c r="I365" s="37">
        <v>-1.7981568891887031E-3</v>
      </c>
      <c r="J365" s="37">
        <f t="shared" si="25"/>
        <v>-7.9350895249267403E-3</v>
      </c>
      <c r="K365" s="37">
        <f t="shared" si="23"/>
        <v>0</v>
      </c>
      <c r="L365" s="38"/>
      <c r="M365" s="40"/>
      <c r="N365" s="40"/>
      <c r="O365" s="40"/>
      <c r="P365" s="41"/>
      <c r="Q365" s="41"/>
      <c r="R365" s="42">
        <f t="shared" si="24"/>
        <v>8.5098901200234708E-2</v>
      </c>
    </row>
    <row r="366" spans="1:18" s="2" customFormat="1" ht="11.25" x14ac:dyDescent="0.2">
      <c r="A366" s="17">
        <v>28610</v>
      </c>
      <c r="B366" s="15">
        <v>6.5</v>
      </c>
      <c r="C366" s="2">
        <v>6.1</v>
      </c>
      <c r="D366" s="37">
        <f t="shared" si="22"/>
        <v>0.93900000000000006</v>
      </c>
      <c r="E366" s="37">
        <v>6.3E-2</v>
      </c>
      <c r="F366" s="37">
        <f t="shared" si="21"/>
        <v>0.93700000000000006</v>
      </c>
      <c r="G366" s="39">
        <v>11.023300000000001</v>
      </c>
      <c r="H366" s="38">
        <v>10.158130799999999</v>
      </c>
      <c r="I366" s="37">
        <v>4.3796442242738133E-2</v>
      </c>
      <c r="J366" s="37">
        <f t="shared" si="25"/>
        <v>2.0999142676774715E-2</v>
      </c>
      <c r="K366" s="37">
        <f t="shared" si="23"/>
        <v>-2.1299254526091493E-3</v>
      </c>
      <c r="L366" s="38"/>
      <c r="M366" s="40"/>
      <c r="N366" s="40"/>
      <c r="O366" s="40"/>
      <c r="P366" s="41"/>
      <c r="Q366" s="41"/>
      <c r="R366" s="42">
        <f t="shared" si="24"/>
        <v>8.5170118108737314E-2</v>
      </c>
    </row>
    <row r="367" spans="1:18" s="2" customFormat="1" ht="11.25" x14ac:dyDescent="0.2">
      <c r="A367" s="17">
        <v>28641</v>
      </c>
      <c r="B367" s="15">
        <v>7</v>
      </c>
      <c r="C367" s="2">
        <v>6</v>
      </c>
      <c r="D367" s="37">
        <f t="shared" si="22"/>
        <v>0.94</v>
      </c>
      <c r="E367" s="37">
        <v>6.3E-2</v>
      </c>
      <c r="F367" s="37">
        <f t="shared" si="21"/>
        <v>0.93700000000000006</v>
      </c>
      <c r="G367" s="39">
        <v>11.1267</v>
      </c>
      <c r="H367" s="38">
        <v>10.248932</v>
      </c>
      <c r="I367" s="37">
        <v>5.0695717829791861E-2</v>
      </c>
      <c r="J367" s="37">
        <f t="shared" si="25"/>
        <v>4.7246080036265001E-2</v>
      </c>
      <c r="K367" s="37">
        <f t="shared" si="23"/>
        <v>-3.1914893617019935E-3</v>
      </c>
      <c r="L367" s="38"/>
      <c r="M367" s="40"/>
      <c r="N367" s="40"/>
      <c r="O367" s="40"/>
      <c r="P367" s="41"/>
      <c r="Q367" s="41"/>
      <c r="R367" s="42">
        <f t="shared" si="24"/>
        <v>8.5644826212136024E-2</v>
      </c>
    </row>
    <row r="368" spans="1:18" s="2" customFormat="1" ht="11.25" x14ac:dyDescent="0.2">
      <c r="A368" s="17">
        <v>28671</v>
      </c>
      <c r="B368" s="15">
        <v>7.4</v>
      </c>
      <c r="C368" s="2">
        <v>5.9</v>
      </c>
      <c r="D368" s="37">
        <f t="shared" si="22"/>
        <v>0.94099999999999995</v>
      </c>
      <c r="E368" s="37">
        <v>6.3E-2</v>
      </c>
      <c r="F368" s="37">
        <f t="shared" si="21"/>
        <v>0.93700000000000006</v>
      </c>
      <c r="G368" s="39">
        <v>11.23</v>
      </c>
      <c r="H368" s="38">
        <v>10.335998799999997</v>
      </c>
      <c r="I368" s="37">
        <v>2.5664716148239403E-3</v>
      </c>
      <c r="J368" s="37">
        <f t="shared" si="25"/>
        <v>2.6631094722307902E-2</v>
      </c>
      <c r="K368" s="37">
        <f t="shared" si="23"/>
        <v>-4.2507970244419768E-3</v>
      </c>
      <c r="L368" s="38"/>
      <c r="M368" s="40"/>
      <c r="N368" s="40"/>
      <c r="O368" s="40"/>
      <c r="P368" s="41"/>
      <c r="Q368" s="41"/>
      <c r="R368" s="42">
        <f t="shared" si="24"/>
        <v>8.6493934190472604E-2</v>
      </c>
    </row>
    <row r="369" spans="1:18" s="2" customFormat="1" ht="11.25" x14ac:dyDescent="0.2">
      <c r="A369" s="17">
        <v>28702</v>
      </c>
      <c r="B369" s="15">
        <v>7.7</v>
      </c>
      <c r="C369" s="2">
        <v>6.2</v>
      </c>
      <c r="D369" s="37">
        <f t="shared" si="22"/>
        <v>0.93799999999999994</v>
      </c>
      <c r="E369" s="37">
        <v>6.3E-2</v>
      </c>
      <c r="F369" s="37">
        <f t="shared" si="21"/>
        <v>0.93700000000000006</v>
      </c>
      <c r="G369" s="39">
        <v>11.343299999999999</v>
      </c>
      <c r="H369" s="38">
        <v>10.4197308</v>
      </c>
      <c r="I369" s="37">
        <v>-4.8126151955764787E-3</v>
      </c>
      <c r="J369" s="37">
        <f t="shared" si="25"/>
        <v>-1.1230717903762692E-3</v>
      </c>
      <c r="K369" s="37">
        <f t="shared" si="23"/>
        <v>-1.0660980810233145E-3</v>
      </c>
      <c r="L369" s="38"/>
      <c r="M369" s="40"/>
      <c r="N369" s="40"/>
      <c r="O369" s="40"/>
      <c r="P369" s="41"/>
      <c r="Q369" s="41"/>
      <c r="R369" s="42">
        <f t="shared" si="24"/>
        <v>8.8636570150161589E-2</v>
      </c>
    </row>
    <row r="370" spans="1:18" s="2" customFormat="1" ht="11.25" x14ac:dyDescent="0.2">
      <c r="A370" s="17">
        <v>28733</v>
      </c>
      <c r="B370" s="15">
        <v>7.8</v>
      </c>
      <c r="C370" s="2">
        <v>5.9</v>
      </c>
      <c r="D370" s="37">
        <f t="shared" si="22"/>
        <v>0.94099999999999995</v>
      </c>
      <c r="E370" s="37">
        <v>6.3E-2</v>
      </c>
      <c r="F370" s="37">
        <f t="shared" si="21"/>
        <v>0.93700000000000006</v>
      </c>
      <c r="G370" s="39">
        <v>11.4567</v>
      </c>
      <c r="H370" s="38">
        <v>10.5039988</v>
      </c>
      <c r="I370" s="37">
        <v>6.9040024693898638E-2</v>
      </c>
      <c r="J370" s="37">
        <f t="shared" si="25"/>
        <v>3.211370474916108E-2</v>
      </c>
      <c r="K370" s="37">
        <f t="shared" si="23"/>
        <v>-4.2507970244419768E-3</v>
      </c>
      <c r="L370" s="38"/>
      <c r="M370" s="40"/>
      <c r="N370" s="40"/>
      <c r="O370" s="40"/>
      <c r="P370" s="41"/>
      <c r="Q370" s="41"/>
      <c r="R370" s="42">
        <f t="shared" si="24"/>
        <v>9.0698906020438605E-2</v>
      </c>
    </row>
    <row r="371" spans="1:18" s="2" customFormat="1" ht="11.25" x14ac:dyDescent="0.2">
      <c r="A371" s="17">
        <v>28763</v>
      </c>
      <c r="B371" s="15">
        <v>8.3000000000000007</v>
      </c>
      <c r="C371" s="2">
        <v>6</v>
      </c>
      <c r="D371" s="37">
        <f t="shared" si="22"/>
        <v>0.94</v>
      </c>
      <c r="E371" s="37">
        <v>6.3E-2</v>
      </c>
      <c r="F371" s="37">
        <f t="shared" si="21"/>
        <v>0.93700000000000006</v>
      </c>
      <c r="G371" s="39">
        <v>11.57</v>
      </c>
      <c r="H371" s="38">
        <v>10.588798799999999</v>
      </c>
      <c r="I371" s="37">
        <v>0</v>
      </c>
      <c r="J371" s="37">
        <f t="shared" si="25"/>
        <v>3.4520012346949319E-2</v>
      </c>
      <c r="K371" s="37">
        <f t="shared" si="23"/>
        <v>-3.1914893617019935E-3</v>
      </c>
      <c r="L371" s="38"/>
      <c r="M371" s="40"/>
      <c r="N371" s="40"/>
      <c r="O371" s="40"/>
      <c r="P371" s="41"/>
      <c r="Q371" s="41"/>
      <c r="R371" s="42">
        <f t="shared" si="24"/>
        <v>9.2664070640382845E-2</v>
      </c>
    </row>
    <row r="372" spans="1:18" s="2" customFormat="1" ht="11.25" x14ac:dyDescent="0.2">
      <c r="A372" s="17">
        <v>28794</v>
      </c>
      <c r="B372" s="15">
        <v>8.9</v>
      </c>
      <c r="C372" s="2">
        <v>5.8</v>
      </c>
      <c r="D372" s="37">
        <f t="shared" si="22"/>
        <v>0.94200000000000006</v>
      </c>
      <c r="E372" s="37">
        <v>6.3E-2</v>
      </c>
      <c r="F372" s="37">
        <f t="shared" si="21"/>
        <v>0.93700000000000006</v>
      </c>
      <c r="G372" s="39">
        <v>11.8233</v>
      </c>
      <c r="H372" s="38">
        <v>10.679730800000002</v>
      </c>
      <c r="I372" s="37">
        <v>-3.1761308950914446E-2</v>
      </c>
      <c r="J372" s="37">
        <f t="shared" si="25"/>
        <v>-1.5880654475457223E-2</v>
      </c>
      <c r="K372" s="37">
        <f t="shared" si="23"/>
        <v>-5.3078556263269627E-3</v>
      </c>
      <c r="L372" s="38"/>
      <c r="M372" s="40"/>
      <c r="N372" s="40"/>
      <c r="O372" s="40"/>
      <c r="P372" s="41"/>
      <c r="Q372" s="41"/>
      <c r="R372" s="42">
        <f t="shared" si="24"/>
        <v>0.1070784668092943</v>
      </c>
    </row>
    <row r="373" spans="1:18" s="2" customFormat="1" ht="11.25" x14ac:dyDescent="0.2">
      <c r="A373" s="17">
        <v>28824</v>
      </c>
      <c r="B373" s="15">
        <v>8.9</v>
      </c>
      <c r="C373" s="2">
        <v>5.9</v>
      </c>
      <c r="D373" s="37">
        <f t="shared" si="22"/>
        <v>0.94099999999999995</v>
      </c>
      <c r="E373" s="37">
        <v>6.3E-2</v>
      </c>
      <c r="F373" s="37">
        <f t="shared" si="21"/>
        <v>0.93700000000000006</v>
      </c>
      <c r="G373" s="39">
        <v>12.076700000000001</v>
      </c>
      <c r="H373" s="38">
        <v>10.775998800000002</v>
      </c>
      <c r="I373" s="37">
        <v>-5.8548707753479132E-2</v>
      </c>
      <c r="J373" s="37">
        <f t="shared" si="25"/>
        <v>-4.5155008352196789E-2</v>
      </c>
      <c r="K373" s="37">
        <f t="shared" si="23"/>
        <v>-4.2507970244419768E-3</v>
      </c>
      <c r="L373" s="38"/>
      <c r="M373" s="40"/>
      <c r="N373" s="40"/>
      <c r="O373" s="40"/>
      <c r="P373" s="41"/>
      <c r="Q373" s="41"/>
      <c r="R373" s="42">
        <f t="shared" si="24"/>
        <v>0.12070353979623667</v>
      </c>
    </row>
    <row r="374" spans="1:18" s="2" customFormat="1" ht="11.25" x14ac:dyDescent="0.2">
      <c r="A374" s="17">
        <v>28855</v>
      </c>
      <c r="B374" s="15">
        <v>9</v>
      </c>
      <c r="C374" s="2">
        <v>6</v>
      </c>
      <c r="D374" s="37">
        <f t="shared" si="22"/>
        <v>0.94</v>
      </c>
      <c r="E374" s="37">
        <v>6.3E-2</v>
      </c>
      <c r="F374" s="37">
        <f t="shared" si="21"/>
        <v>0.93700000000000006</v>
      </c>
      <c r="G374" s="39">
        <v>12.33</v>
      </c>
      <c r="H374" s="38">
        <v>10.877598800000005</v>
      </c>
      <c r="I374" s="37">
        <v>1.4781966001478257E-2</v>
      </c>
      <c r="J374" s="37">
        <f t="shared" si="25"/>
        <v>-2.1883370876000438E-2</v>
      </c>
      <c r="K374" s="37">
        <f t="shared" si="23"/>
        <v>-3.1914893617019935E-3</v>
      </c>
      <c r="L374" s="38"/>
      <c r="M374" s="40"/>
      <c r="N374" s="40"/>
      <c r="O374" s="40"/>
      <c r="P374" s="41"/>
      <c r="Q374" s="41"/>
      <c r="R374" s="42">
        <f t="shared" si="24"/>
        <v>0.13352222551175491</v>
      </c>
    </row>
    <row r="375" spans="1:18" s="2" customFormat="1" ht="11.25" x14ac:dyDescent="0.2">
      <c r="A375" s="17">
        <v>28886</v>
      </c>
      <c r="B375" s="15">
        <v>9.3000000000000007</v>
      </c>
      <c r="C375" s="2">
        <v>5.9</v>
      </c>
      <c r="D375" s="37">
        <f t="shared" si="22"/>
        <v>0.94099999999999995</v>
      </c>
      <c r="E375" s="37">
        <v>6.3E-2</v>
      </c>
      <c r="F375" s="37">
        <f t="shared" si="21"/>
        <v>0.93700000000000006</v>
      </c>
      <c r="G375" s="39">
        <v>12.6533</v>
      </c>
      <c r="H375" s="38">
        <v>10.987330800000004</v>
      </c>
      <c r="I375" s="37">
        <v>3.7457080428675418E-2</v>
      </c>
      <c r="J375" s="37">
        <f t="shared" si="25"/>
        <v>2.6119523215076837E-2</v>
      </c>
      <c r="K375" s="37">
        <f t="shared" si="23"/>
        <v>-4.2507970244419768E-3</v>
      </c>
      <c r="L375" s="38"/>
      <c r="M375" s="40"/>
      <c r="N375" s="40"/>
      <c r="O375" s="40"/>
      <c r="P375" s="41"/>
      <c r="Q375" s="41"/>
      <c r="R375" s="42">
        <f t="shared" si="24"/>
        <v>0.15162638044901633</v>
      </c>
    </row>
    <row r="376" spans="1:18" s="2" customFormat="1" ht="11.25" x14ac:dyDescent="0.2">
      <c r="A376" s="17">
        <v>28914</v>
      </c>
      <c r="B376" s="15">
        <v>9.9</v>
      </c>
      <c r="C376" s="2">
        <v>5.9</v>
      </c>
      <c r="D376" s="37">
        <f t="shared" si="22"/>
        <v>0.94099999999999995</v>
      </c>
      <c r="E376" s="37">
        <v>6.3E-2</v>
      </c>
      <c r="F376" s="37">
        <f t="shared" si="21"/>
        <v>0.93700000000000006</v>
      </c>
      <c r="G376" s="39">
        <v>12.976699999999999</v>
      </c>
      <c r="H376" s="38">
        <v>11.107732000000004</v>
      </c>
      <c r="I376" s="37">
        <v>-1.4843044830006919E-2</v>
      </c>
      <c r="J376" s="37">
        <f t="shared" si="25"/>
        <v>1.1307017799334251E-2</v>
      </c>
      <c r="K376" s="37">
        <f t="shared" si="23"/>
        <v>-4.2507970244419768E-3</v>
      </c>
      <c r="L376" s="38"/>
      <c r="M376" s="40"/>
      <c r="N376" s="40"/>
      <c r="O376" s="40"/>
      <c r="P376" s="41"/>
      <c r="Q376" s="41"/>
      <c r="R376" s="42">
        <f t="shared" si="24"/>
        <v>0.16825829071137066</v>
      </c>
    </row>
    <row r="377" spans="1:18" s="2" customFormat="1" ht="11.25" x14ac:dyDescent="0.2">
      <c r="A377" s="17">
        <v>28945</v>
      </c>
      <c r="B377" s="15">
        <v>10.1</v>
      </c>
      <c r="C377" s="2">
        <v>5.8</v>
      </c>
      <c r="D377" s="37">
        <f t="shared" si="22"/>
        <v>0.94200000000000006</v>
      </c>
      <c r="E377" s="37">
        <v>6.3E-2</v>
      </c>
      <c r="F377" s="37">
        <f t="shared" si="21"/>
        <v>0.93700000000000006</v>
      </c>
      <c r="G377" s="39">
        <v>13.3</v>
      </c>
      <c r="H377" s="38">
        <v>11.238800000000001</v>
      </c>
      <c r="I377" s="37">
        <v>1.9036954087345924E-2</v>
      </c>
      <c r="J377" s="37">
        <f t="shared" si="25"/>
        <v>2.0969546286695026E-3</v>
      </c>
      <c r="K377" s="37">
        <f t="shared" si="23"/>
        <v>-5.3078556263269627E-3</v>
      </c>
      <c r="L377" s="38"/>
      <c r="M377" s="40"/>
      <c r="N377" s="40"/>
      <c r="O377" s="40"/>
      <c r="P377" s="41"/>
      <c r="Q377" s="41"/>
      <c r="R377" s="42">
        <f t="shared" si="24"/>
        <v>0.18340036302808121</v>
      </c>
    </row>
    <row r="378" spans="1:18" s="2" customFormat="1" ht="11.25" x14ac:dyDescent="0.2">
      <c r="A378" s="17">
        <v>28975</v>
      </c>
      <c r="B378" s="15">
        <v>10.5</v>
      </c>
      <c r="C378" s="2">
        <v>5.8</v>
      </c>
      <c r="D378" s="37">
        <f t="shared" si="22"/>
        <v>0.94200000000000006</v>
      </c>
      <c r="E378" s="37">
        <v>6.3E-2</v>
      </c>
      <c r="F378" s="37">
        <f t="shared" si="21"/>
        <v>0.93700000000000006</v>
      </c>
      <c r="G378" s="39">
        <v>13.5267</v>
      </c>
      <c r="H378" s="38">
        <v>11.376668000000004</v>
      </c>
      <c r="I378" s="37">
        <v>1.998001998001998E-2</v>
      </c>
      <c r="J378" s="37">
        <f t="shared" si="25"/>
        <v>1.950848703368295E-2</v>
      </c>
      <c r="K378" s="37">
        <f t="shared" si="23"/>
        <v>-5.3078556263269627E-3</v>
      </c>
      <c r="L378" s="38"/>
      <c r="M378" s="40"/>
      <c r="N378" s="40"/>
      <c r="O378" s="40"/>
      <c r="P378" s="41"/>
      <c r="Q378" s="41"/>
      <c r="R378" s="42">
        <f t="shared" si="24"/>
        <v>0.18898608977602188</v>
      </c>
    </row>
    <row r="379" spans="1:18" s="2" customFormat="1" ht="11.25" x14ac:dyDescent="0.2">
      <c r="A379" s="17">
        <v>29006</v>
      </c>
      <c r="B379" s="15">
        <v>10.9</v>
      </c>
      <c r="C379" s="2">
        <v>5.6</v>
      </c>
      <c r="D379" s="37">
        <f t="shared" si="22"/>
        <v>0.94400000000000006</v>
      </c>
      <c r="E379" s="37">
        <v>6.3E-2</v>
      </c>
      <c r="F379" s="37">
        <f t="shared" si="21"/>
        <v>0.93700000000000006</v>
      </c>
      <c r="G379" s="39">
        <v>13.753299999999999</v>
      </c>
      <c r="H379" s="38">
        <v>11.519068000000003</v>
      </c>
      <c r="I379" s="37">
        <v>-2.3212536728697261E-2</v>
      </c>
      <c r="J379" s="37">
        <f t="shared" si="25"/>
        <v>-1.6162583743386406E-3</v>
      </c>
      <c r="K379" s="37">
        <f t="shared" si="23"/>
        <v>-7.4152542372881713E-3</v>
      </c>
      <c r="L379" s="38"/>
      <c r="M379" s="40"/>
      <c r="N379" s="40"/>
      <c r="O379" s="40"/>
      <c r="P379" s="41"/>
      <c r="Q379" s="41"/>
      <c r="R379" s="42">
        <f t="shared" si="24"/>
        <v>0.19395944185762221</v>
      </c>
    </row>
    <row r="380" spans="1:18" s="2" customFormat="1" ht="11.25" x14ac:dyDescent="0.2">
      <c r="A380" s="17">
        <v>29036</v>
      </c>
      <c r="B380" s="15">
        <v>10.9</v>
      </c>
      <c r="C380" s="2">
        <v>5.7</v>
      </c>
      <c r="D380" s="37">
        <f t="shared" si="22"/>
        <v>0.94299999999999995</v>
      </c>
      <c r="E380" s="37">
        <v>6.3E-2</v>
      </c>
      <c r="F380" s="37">
        <f t="shared" si="21"/>
        <v>0.93700000000000006</v>
      </c>
      <c r="G380" s="39">
        <v>13.98</v>
      </c>
      <c r="H380" s="38">
        <v>11.666000000000002</v>
      </c>
      <c r="I380" s="37">
        <v>1.9753334001804863E-2</v>
      </c>
      <c r="J380" s="37">
        <f t="shared" si="25"/>
        <v>-1.7296013634461992E-3</v>
      </c>
      <c r="K380" s="37">
        <f t="shared" si="23"/>
        <v>-6.3626723223753068E-3</v>
      </c>
      <c r="L380" s="38"/>
      <c r="M380" s="40"/>
      <c r="N380" s="40"/>
      <c r="O380" s="40"/>
      <c r="P380" s="41"/>
      <c r="Q380" s="41"/>
      <c r="R380" s="42">
        <f t="shared" si="24"/>
        <v>0.19835419166809515</v>
      </c>
    </row>
    <row r="381" spans="1:18" s="2" customFormat="1" ht="11.25" x14ac:dyDescent="0.2">
      <c r="A381" s="17">
        <v>29067</v>
      </c>
      <c r="B381" s="15">
        <v>11.3</v>
      </c>
      <c r="C381" s="2">
        <v>5.7</v>
      </c>
      <c r="D381" s="37">
        <f t="shared" si="22"/>
        <v>0.94299999999999995</v>
      </c>
      <c r="E381" s="37">
        <v>6.2E-2</v>
      </c>
      <c r="F381" s="37">
        <f t="shared" si="21"/>
        <v>0.93799999999999994</v>
      </c>
      <c r="G381" s="39">
        <v>14.1967</v>
      </c>
      <c r="H381" s="38">
        <v>11.817067999999999</v>
      </c>
      <c r="I381" s="37">
        <v>9.8328416912487702E-3</v>
      </c>
      <c r="J381" s="37">
        <f t="shared" si="25"/>
        <v>1.4793087846526817E-2</v>
      </c>
      <c r="K381" s="37">
        <f t="shared" si="23"/>
        <v>-5.3022269353127927E-3</v>
      </c>
      <c r="L381" s="38"/>
      <c r="M381" s="40"/>
      <c r="N381" s="40"/>
      <c r="O381" s="40"/>
      <c r="P381" s="41"/>
      <c r="Q381" s="41"/>
      <c r="R381" s="42">
        <f t="shared" si="24"/>
        <v>0.20137245550249869</v>
      </c>
    </row>
    <row r="382" spans="1:18" s="2" customFormat="1" ht="11.25" x14ac:dyDescent="0.2">
      <c r="A382" s="17">
        <v>29098</v>
      </c>
      <c r="B382" s="15">
        <v>11.8</v>
      </c>
      <c r="C382" s="2">
        <v>6</v>
      </c>
      <c r="D382" s="37">
        <f t="shared" si="22"/>
        <v>0.94</v>
      </c>
      <c r="E382" s="37">
        <v>6.2E-2</v>
      </c>
      <c r="F382" s="37">
        <f t="shared" si="21"/>
        <v>0.93799999999999994</v>
      </c>
      <c r="G382" s="39">
        <v>14.4133</v>
      </c>
      <c r="H382" s="38">
        <v>11.972931999999997</v>
      </c>
      <c r="I382" s="37">
        <v>4.5764362220058447E-2</v>
      </c>
      <c r="J382" s="37">
        <f t="shared" si="25"/>
        <v>2.7798601955653608E-2</v>
      </c>
      <c r="K382" s="37">
        <f t="shared" si="23"/>
        <v>-2.1276595744680327E-3</v>
      </c>
      <c r="L382" s="38"/>
      <c r="M382" s="40"/>
      <c r="N382" s="40"/>
      <c r="O382" s="40"/>
      <c r="P382" s="41"/>
      <c r="Q382" s="41"/>
      <c r="R382" s="42">
        <f t="shared" si="24"/>
        <v>0.20382375845782835</v>
      </c>
    </row>
    <row r="383" spans="1:18" s="2" customFormat="1" ht="11.25" x14ac:dyDescent="0.2">
      <c r="A383" s="17">
        <v>29128</v>
      </c>
      <c r="B383" s="15">
        <v>12.2</v>
      </c>
      <c r="C383" s="2">
        <v>5.9</v>
      </c>
      <c r="D383" s="37">
        <f t="shared" si="22"/>
        <v>0.94099999999999995</v>
      </c>
      <c r="E383" s="37">
        <v>6.2E-2</v>
      </c>
      <c r="F383" s="37">
        <f t="shared" si="21"/>
        <v>0.93799999999999994</v>
      </c>
      <c r="G383" s="39">
        <v>14.63</v>
      </c>
      <c r="H383" s="38">
        <v>12.133599999999994</v>
      </c>
      <c r="I383" s="37">
        <v>1.1173184357541792E-2</v>
      </c>
      <c r="J383" s="37">
        <f t="shared" si="25"/>
        <v>2.8468773288800119E-2</v>
      </c>
      <c r="K383" s="37">
        <f t="shared" si="23"/>
        <v>-3.1880977683315104E-3</v>
      </c>
      <c r="L383" s="38"/>
      <c r="M383" s="40"/>
      <c r="N383" s="40"/>
      <c r="O383" s="40"/>
      <c r="P383" s="41"/>
      <c r="Q383" s="41"/>
      <c r="R383" s="42">
        <f t="shared" si="24"/>
        <v>0.2057427309289912</v>
      </c>
    </row>
    <row r="384" spans="1:18" s="2" customFormat="1" ht="11.25" x14ac:dyDescent="0.2">
      <c r="A384" s="17">
        <v>29159</v>
      </c>
      <c r="B384" s="15">
        <v>12.1</v>
      </c>
      <c r="C384" s="2">
        <v>6</v>
      </c>
      <c r="D384" s="37">
        <f t="shared" si="22"/>
        <v>0.94</v>
      </c>
      <c r="E384" s="37">
        <v>6.2E-2</v>
      </c>
      <c r="F384" s="37">
        <f t="shared" si="21"/>
        <v>0.93799999999999994</v>
      </c>
      <c r="G384" s="39">
        <v>14.7067</v>
      </c>
      <c r="H384" s="38">
        <v>12.293467999999995</v>
      </c>
      <c r="I384" s="37">
        <v>-3.7753222836095716E-2</v>
      </c>
      <c r="J384" s="37">
        <f t="shared" si="25"/>
        <v>-1.3290019239276963E-2</v>
      </c>
      <c r="K384" s="37">
        <f t="shared" si="23"/>
        <v>-2.1276595744680327E-3</v>
      </c>
      <c r="L384" s="38"/>
      <c r="M384" s="40"/>
      <c r="N384" s="40"/>
      <c r="O384" s="40"/>
      <c r="P384" s="41"/>
      <c r="Q384" s="41"/>
      <c r="R384" s="42">
        <f t="shared" si="24"/>
        <v>0.19630197109554481</v>
      </c>
    </row>
    <row r="385" spans="1:18" s="2" customFormat="1" ht="11.25" x14ac:dyDescent="0.2">
      <c r="A385" s="17">
        <v>29189</v>
      </c>
      <c r="B385" s="15">
        <v>12.6</v>
      </c>
      <c r="C385" s="2">
        <v>5.9</v>
      </c>
      <c r="D385" s="37">
        <f t="shared" si="22"/>
        <v>0.94099999999999995</v>
      </c>
      <c r="E385" s="37">
        <v>6.2E-2</v>
      </c>
      <c r="F385" s="37">
        <f t="shared" si="21"/>
        <v>0.93799999999999994</v>
      </c>
      <c r="G385" s="39">
        <v>14.783300000000001</v>
      </c>
      <c r="H385" s="38">
        <v>12.453999999999999</v>
      </c>
      <c r="I385" s="37">
        <v>-7.6555023923444701E-3</v>
      </c>
      <c r="J385" s="37">
        <f t="shared" si="25"/>
        <v>-2.2704362614220094E-2</v>
      </c>
      <c r="K385" s="37">
        <f t="shared" si="23"/>
        <v>-3.1880977683315104E-3</v>
      </c>
      <c r="L385" s="38"/>
      <c r="M385" s="40"/>
      <c r="N385" s="40"/>
      <c r="O385" s="40"/>
      <c r="P385" s="41"/>
      <c r="Q385" s="41"/>
      <c r="R385" s="42">
        <f t="shared" si="24"/>
        <v>0.18703227878593237</v>
      </c>
    </row>
    <row r="386" spans="1:18" s="2" customFormat="1" ht="11.25" x14ac:dyDescent="0.2">
      <c r="A386" s="17">
        <v>29220</v>
      </c>
      <c r="B386" s="15">
        <v>13.3</v>
      </c>
      <c r="C386" s="2">
        <v>6</v>
      </c>
      <c r="D386" s="37">
        <f t="shared" si="22"/>
        <v>0.94</v>
      </c>
      <c r="E386" s="37">
        <v>6.2E-2</v>
      </c>
      <c r="F386" s="37">
        <f t="shared" si="21"/>
        <v>0.93799999999999994</v>
      </c>
      <c r="G386" s="39">
        <v>14.86</v>
      </c>
      <c r="H386" s="38">
        <v>12.6152</v>
      </c>
      <c r="I386" s="37">
        <v>3.9537126325940156E-2</v>
      </c>
      <c r="J386" s="37">
        <f t="shared" si="25"/>
        <v>1.5940811966797842E-2</v>
      </c>
      <c r="K386" s="37">
        <f t="shared" si="23"/>
        <v>-2.1276595744680327E-3</v>
      </c>
      <c r="L386" s="38"/>
      <c r="M386" s="40"/>
      <c r="N386" s="40"/>
      <c r="O386" s="40"/>
      <c r="P386" s="41"/>
      <c r="Q386" s="41"/>
      <c r="R386" s="42">
        <f t="shared" si="24"/>
        <v>0.17794406747415814</v>
      </c>
    </row>
    <row r="387" spans="1:18" s="2" customFormat="1" ht="11.25" x14ac:dyDescent="0.2">
      <c r="A387" s="17">
        <v>29251</v>
      </c>
      <c r="B387" s="15">
        <v>13.9</v>
      </c>
      <c r="C387" s="2">
        <v>6.3</v>
      </c>
      <c r="D387" s="37">
        <f t="shared" si="22"/>
        <v>0.93700000000000006</v>
      </c>
      <c r="E387" s="37">
        <v>6.2E-2</v>
      </c>
      <c r="F387" s="37">
        <f t="shared" ref="F387:F450" si="26">(1-E387)</f>
        <v>0.93799999999999994</v>
      </c>
      <c r="G387" s="39">
        <v>46.47</v>
      </c>
      <c r="H387" s="38">
        <v>14.038399999999999</v>
      </c>
      <c r="I387" s="37">
        <v>2.8756957328385981E-2</v>
      </c>
      <c r="J387" s="37">
        <f t="shared" si="25"/>
        <v>3.414704182716307E-2</v>
      </c>
      <c r="K387" s="37">
        <f t="shared" si="23"/>
        <v>1.0672358591248265E-3</v>
      </c>
      <c r="L387" s="38"/>
      <c r="M387" s="40"/>
      <c r="N387" s="40"/>
      <c r="O387" s="40"/>
      <c r="P387" s="41"/>
      <c r="Q387" s="41"/>
      <c r="R387" s="42">
        <f t="shared" si="24"/>
        <v>2.3102062913152501</v>
      </c>
    </row>
    <row r="388" spans="1:18" s="2" customFormat="1" ht="11.25" x14ac:dyDescent="0.2">
      <c r="A388" s="17">
        <v>29280</v>
      </c>
      <c r="B388" s="15">
        <v>14.2</v>
      </c>
      <c r="C388" s="2">
        <v>6.3</v>
      </c>
      <c r="D388" s="37">
        <f t="shared" ref="D388:D451" si="27">(100-C388)/100</f>
        <v>0.93700000000000006</v>
      </c>
      <c r="E388" s="37">
        <v>6.2E-2</v>
      </c>
      <c r="F388" s="37">
        <f t="shared" si="26"/>
        <v>0.93799999999999994</v>
      </c>
      <c r="G388" s="39">
        <v>46.28</v>
      </c>
      <c r="H388" s="38">
        <v>15.453600000000003</v>
      </c>
      <c r="I388" s="37">
        <v>3.9675383228133375E-2</v>
      </c>
      <c r="J388" s="37">
        <f t="shared" si="25"/>
        <v>3.4216170278259676E-2</v>
      </c>
      <c r="K388" s="37">
        <f t="shared" ref="K388:K451" si="28">(F388/D388)-1</f>
        <v>1.0672358591248265E-3</v>
      </c>
      <c r="L388" s="38"/>
      <c r="M388" s="40"/>
      <c r="N388" s="40"/>
      <c r="O388" s="40"/>
      <c r="P388" s="41"/>
      <c r="Q388" s="41"/>
      <c r="R388" s="42">
        <f t="shared" si="24"/>
        <v>1.994771444841331</v>
      </c>
    </row>
    <row r="389" spans="1:18" s="2" customFormat="1" ht="11.25" x14ac:dyDescent="0.2">
      <c r="A389" s="17">
        <v>29311</v>
      </c>
      <c r="B389" s="15">
        <v>14.8</v>
      </c>
      <c r="C389" s="2">
        <v>6.3</v>
      </c>
      <c r="D389" s="37">
        <f t="shared" si="27"/>
        <v>0.93700000000000006</v>
      </c>
      <c r="E389" s="37">
        <v>6.2E-2</v>
      </c>
      <c r="F389" s="37">
        <f t="shared" si="26"/>
        <v>0.93799999999999994</v>
      </c>
      <c r="G389" s="39">
        <v>46.01</v>
      </c>
      <c r="H389" s="38">
        <v>16.857600000000001</v>
      </c>
      <c r="I389" s="37">
        <v>-9.193408499566344E-2</v>
      </c>
      <c r="J389" s="37">
        <f t="shared" si="25"/>
        <v>-2.6129350883765032E-2</v>
      </c>
      <c r="K389" s="37">
        <f t="shared" si="28"/>
        <v>1.0672358591248265E-3</v>
      </c>
      <c r="L389" s="38"/>
      <c r="M389" s="40"/>
      <c r="N389" s="40"/>
      <c r="O389" s="40"/>
      <c r="P389" s="41"/>
      <c r="Q389" s="41"/>
      <c r="R389" s="42">
        <f t="shared" si="24"/>
        <v>1.7293327638572509</v>
      </c>
    </row>
    <row r="390" spans="1:18" s="2" customFormat="1" ht="11.25" x14ac:dyDescent="0.2">
      <c r="A390" s="17">
        <v>29341</v>
      </c>
      <c r="B390" s="15">
        <v>14.7</v>
      </c>
      <c r="C390" s="2">
        <v>6.9</v>
      </c>
      <c r="D390" s="37">
        <f t="shared" si="27"/>
        <v>0.93099999999999994</v>
      </c>
      <c r="E390" s="37">
        <v>6.2E-2</v>
      </c>
      <c r="F390" s="37">
        <f t="shared" si="26"/>
        <v>0.93799999999999994</v>
      </c>
      <c r="G390" s="39">
        <v>45.14</v>
      </c>
      <c r="H390" s="38">
        <v>18.226400000000005</v>
      </c>
      <c r="I390" s="37">
        <v>-1.6236867239732597E-2</v>
      </c>
      <c r="J390" s="37">
        <f t="shared" si="25"/>
        <v>-5.4085476117698018E-2</v>
      </c>
      <c r="K390" s="37">
        <f t="shared" si="28"/>
        <v>7.5187969924812581E-3</v>
      </c>
      <c r="L390" s="38"/>
      <c r="M390" s="40"/>
      <c r="N390" s="40"/>
      <c r="O390" s="40"/>
      <c r="P390" s="41"/>
      <c r="Q390" s="41"/>
      <c r="R390" s="42">
        <f t="shared" si="24"/>
        <v>1.4766273098362808</v>
      </c>
    </row>
    <row r="391" spans="1:18" s="2" customFormat="1" ht="11.25" x14ac:dyDescent="0.2">
      <c r="A391" s="17">
        <v>29372</v>
      </c>
      <c r="B391" s="15">
        <v>14.4</v>
      </c>
      <c r="C391" s="2">
        <v>7.5</v>
      </c>
      <c r="D391" s="37">
        <f t="shared" si="27"/>
        <v>0.92500000000000004</v>
      </c>
      <c r="E391" s="37">
        <v>6.2E-2</v>
      </c>
      <c r="F391" s="37">
        <f t="shared" si="26"/>
        <v>0.93799999999999994</v>
      </c>
      <c r="G391" s="39">
        <v>44.38</v>
      </c>
      <c r="H391" s="38">
        <v>19.560668000000007</v>
      </c>
      <c r="I391" s="37">
        <v>4.5631067961165075E-2</v>
      </c>
      <c r="J391" s="37">
        <f t="shared" si="25"/>
        <v>1.4697100360716239E-2</v>
      </c>
      <c r="K391" s="37">
        <f t="shared" si="28"/>
        <v>1.4054054054053911E-2</v>
      </c>
      <c r="L391" s="38"/>
      <c r="M391" s="40"/>
      <c r="N391" s="40"/>
      <c r="O391" s="40"/>
      <c r="P391" s="41"/>
      <c r="Q391" s="41"/>
      <c r="R391" s="42">
        <f t="shared" si="24"/>
        <v>1.2688386715627495</v>
      </c>
    </row>
    <row r="392" spans="1:18" s="2" customFormat="1" ht="11.25" x14ac:dyDescent="0.2">
      <c r="A392" s="17">
        <v>29402</v>
      </c>
      <c r="B392" s="15">
        <v>14.4</v>
      </c>
      <c r="C392" s="2">
        <v>7.6</v>
      </c>
      <c r="D392" s="37">
        <f t="shared" si="27"/>
        <v>0.92400000000000004</v>
      </c>
      <c r="E392" s="37">
        <v>6.2E-2</v>
      </c>
      <c r="F392" s="37">
        <f t="shared" si="26"/>
        <v>0.93799999999999994</v>
      </c>
      <c r="G392" s="39">
        <v>43.54</v>
      </c>
      <c r="H392" s="38">
        <v>20.857200000000002</v>
      </c>
      <c r="I392" s="37">
        <v>6.4066852367687943E-2</v>
      </c>
      <c r="J392" s="37">
        <f t="shared" si="25"/>
        <v>5.4848960164426509E-2</v>
      </c>
      <c r="K392" s="37">
        <f t="shared" si="28"/>
        <v>1.5151515151515138E-2</v>
      </c>
      <c r="L392" s="38"/>
      <c r="M392" s="40"/>
      <c r="N392" s="40"/>
      <c r="O392" s="40"/>
      <c r="P392" s="41"/>
      <c r="Q392" s="41"/>
      <c r="R392" s="42">
        <f t="shared" si="24"/>
        <v>1.0875285273191029</v>
      </c>
    </row>
    <row r="393" spans="1:18" s="2" customFormat="1" ht="11.25" x14ac:dyDescent="0.2">
      <c r="A393" s="17">
        <v>29433</v>
      </c>
      <c r="B393" s="15">
        <v>13.1</v>
      </c>
      <c r="C393" s="2">
        <v>7.8</v>
      </c>
      <c r="D393" s="37">
        <f t="shared" si="27"/>
        <v>0.92200000000000004</v>
      </c>
      <c r="E393" s="37">
        <v>6.2E-2</v>
      </c>
      <c r="F393" s="37">
        <f t="shared" si="26"/>
        <v>0.93799999999999994</v>
      </c>
      <c r="G393" s="39">
        <v>43.25</v>
      </c>
      <c r="H393" s="38">
        <v>22.138000000000005</v>
      </c>
      <c r="I393" s="37">
        <v>4.5375218150087285E-2</v>
      </c>
      <c r="J393" s="37">
        <f t="shared" si="25"/>
        <v>5.4721035258887614E-2</v>
      </c>
      <c r="K393" s="37">
        <f t="shared" si="28"/>
        <v>1.7353579175704903E-2</v>
      </c>
      <c r="L393" s="38"/>
      <c r="M393" s="40"/>
      <c r="N393" s="40"/>
      <c r="O393" s="40"/>
      <c r="P393" s="41"/>
      <c r="Q393" s="41"/>
      <c r="R393" s="42">
        <f t="shared" si="24"/>
        <v>0.95365434998644816</v>
      </c>
    </row>
    <row r="394" spans="1:18" s="2" customFormat="1" ht="11.25" x14ac:dyDescent="0.2">
      <c r="A394" s="17">
        <v>29464</v>
      </c>
      <c r="B394" s="15">
        <v>12.9</v>
      </c>
      <c r="C394" s="2">
        <v>7.7</v>
      </c>
      <c r="D394" s="37">
        <f t="shared" si="27"/>
        <v>0.92299999999999993</v>
      </c>
      <c r="E394" s="37">
        <v>6.2E-2</v>
      </c>
      <c r="F394" s="37">
        <f t="shared" si="26"/>
        <v>0.93799999999999994</v>
      </c>
      <c r="G394" s="39">
        <v>42.65</v>
      </c>
      <c r="H394" s="38">
        <v>23.390268000000006</v>
      </c>
      <c r="I394" s="37">
        <v>3.0884808013355618E-2</v>
      </c>
      <c r="J394" s="37">
        <f t="shared" si="25"/>
        <v>3.8130013081721453E-2</v>
      </c>
      <c r="K394" s="37">
        <f t="shared" si="28"/>
        <v>1.6251354279523289E-2</v>
      </c>
      <c r="L394" s="38"/>
      <c r="M394" s="40"/>
      <c r="N394" s="40"/>
      <c r="O394" s="40"/>
      <c r="P394" s="41"/>
      <c r="Q394" s="41"/>
      <c r="R394" s="42">
        <f t="shared" si="24"/>
        <v>0.82340792332947987</v>
      </c>
    </row>
    <row r="395" spans="1:18" s="2" customFormat="1" ht="11.25" x14ac:dyDescent="0.2">
      <c r="A395" s="17">
        <v>29494</v>
      </c>
      <c r="B395" s="15">
        <v>12.6</v>
      </c>
      <c r="C395" s="2">
        <v>7.5</v>
      </c>
      <c r="D395" s="37">
        <f t="shared" si="27"/>
        <v>0.92500000000000004</v>
      </c>
      <c r="E395" s="37">
        <v>6.2E-2</v>
      </c>
      <c r="F395" s="37">
        <f t="shared" si="26"/>
        <v>0.93799999999999994</v>
      </c>
      <c r="G395" s="39">
        <v>42.01</v>
      </c>
      <c r="H395" s="38">
        <v>24.612400000000001</v>
      </c>
      <c r="I395" s="37">
        <v>2.4291497975708502E-2</v>
      </c>
      <c r="J395" s="37">
        <f t="shared" si="25"/>
        <v>2.7588152994532059E-2</v>
      </c>
      <c r="K395" s="37">
        <f t="shared" si="28"/>
        <v>1.4054054054053911E-2</v>
      </c>
      <c r="L395" s="38"/>
      <c r="M395" s="40"/>
      <c r="N395" s="40"/>
      <c r="O395" s="40"/>
      <c r="P395" s="41"/>
      <c r="Q395" s="41"/>
      <c r="R395" s="42">
        <f t="shared" si="24"/>
        <v>0.70686320716386852</v>
      </c>
    </row>
    <row r="396" spans="1:18" s="2" customFormat="1" ht="11.25" x14ac:dyDescent="0.2">
      <c r="A396" s="17">
        <v>29525</v>
      </c>
      <c r="B396" s="15">
        <v>12.8</v>
      </c>
      <c r="C396" s="2">
        <v>7.5</v>
      </c>
      <c r="D396" s="37">
        <f t="shared" si="27"/>
        <v>0.92500000000000004</v>
      </c>
      <c r="E396" s="37">
        <v>6.2E-2</v>
      </c>
      <c r="F396" s="37">
        <f t="shared" si="26"/>
        <v>0.93799999999999994</v>
      </c>
      <c r="G396" s="39">
        <v>41.78</v>
      </c>
      <c r="H396" s="38">
        <v>25.820799999999998</v>
      </c>
      <c r="I396" s="37">
        <v>2.9249011857707421E-2</v>
      </c>
      <c r="J396" s="37">
        <f t="shared" si="25"/>
        <v>2.677025491670796E-2</v>
      </c>
      <c r="K396" s="37">
        <f t="shared" si="28"/>
        <v>1.4054054054053911E-2</v>
      </c>
      <c r="L396" s="38"/>
      <c r="M396" s="40"/>
      <c r="N396" s="40"/>
      <c r="O396" s="40"/>
      <c r="P396" s="41"/>
      <c r="Q396" s="41"/>
      <c r="R396" s="42">
        <f t="shared" si="24"/>
        <v>0.61807535010534154</v>
      </c>
    </row>
    <row r="397" spans="1:18" s="2" customFormat="1" ht="11.25" x14ac:dyDescent="0.2">
      <c r="A397" s="17">
        <v>29555</v>
      </c>
      <c r="B397" s="15">
        <v>12.6</v>
      </c>
      <c r="C397" s="2">
        <v>7.5</v>
      </c>
      <c r="D397" s="37">
        <f t="shared" si="27"/>
        <v>0.92500000000000004</v>
      </c>
      <c r="E397" s="37">
        <v>6.2E-2</v>
      </c>
      <c r="F397" s="37">
        <f t="shared" si="26"/>
        <v>0.93799999999999994</v>
      </c>
      <c r="G397" s="39">
        <v>41.61</v>
      </c>
      <c r="H397" s="38">
        <v>27.012267999999999</v>
      </c>
      <c r="I397" s="37">
        <v>4.2242703533026116E-2</v>
      </c>
      <c r="J397" s="37">
        <f t="shared" si="25"/>
        <v>3.574585769536677E-2</v>
      </c>
      <c r="K397" s="37">
        <f t="shared" si="28"/>
        <v>1.4054054054053911E-2</v>
      </c>
      <c r="L397" s="38"/>
      <c r="M397" s="40"/>
      <c r="N397" s="40"/>
      <c r="O397" s="40"/>
      <c r="P397" s="41"/>
      <c r="Q397" s="41"/>
      <c r="R397" s="42">
        <f t="shared" si="24"/>
        <v>0.54041119390641323</v>
      </c>
    </row>
    <row r="398" spans="1:18" s="2" customFormat="1" ht="11.25" x14ac:dyDescent="0.2">
      <c r="A398" s="17">
        <v>29586</v>
      </c>
      <c r="B398" s="15">
        <v>12.5</v>
      </c>
      <c r="C398" s="2">
        <v>7.2</v>
      </c>
      <c r="D398" s="37">
        <f t="shared" si="27"/>
        <v>0.92799999999999994</v>
      </c>
      <c r="E398" s="37">
        <v>6.2E-2</v>
      </c>
      <c r="F398" s="37">
        <f t="shared" si="26"/>
        <v>0.93799999999999994</v>
      </c>
      <c r="G398" s="39">
        <v>41.39</v>
      </c>
      <c r="H398" s="38">
        <v>28.184799999999999</v>
      </c>
      <c r="I398" s="37">
        <v>-1.6212232866617455E-2</v>
      </c>
      <c r="J398" s="37">
        <f t="shared" si="25"/>
        <v>1.301523533320433E-2</v>
      </c>
      <c r="K398" s="37">
        <f t="shared" si="28"/>
        <v>1.0775862068965525E-2</v>
      </c>
      <c r="L398" s="38"/>
      <c r="M398" s="40"/>
      <c r="N398" s="40"/>
      <c r="O398" s="40"/>
      <c r="P398" s="41"/>
      <c r="Q398" s="41"/>
      <c r="R398" s="42">
        <f t="shared" si="24"/>
        <v>0.46852204024864474</v>
      </c>
    </row>
    <row r="399" spans="1:18" s="2" customFormat="1" ht="11.25" x14ac:dyDescent="0.2">
      <c r="A399" s="17">
        <v>29617</v>
      </c>
      <c r="B399" s="15">
        <v>11.8</v>
      </c>
      <c r="C399" s="2">
        <v>7.5</v>
      </c>
      <c r="D399" s="37">
        <v>6.2E-2</v>
      </c>
      <c r="E399" s="37">
        <v>6.2E-2</v>
      </c>
      <c r="F399" s="37">
        <f t="shared" si="26"/>
        <v>0.93799999999999994</v>
      </c>
      <c r="G399" s="39">
        <v>40.840000000000003</v>
      </c>
      <c r="H399" s="38">
        <v>29.325199999999999</v>
      </c>
      <c r="I399" s="37">
        <v>-3.7453183520599251E-3</v>
      </c>
      <c r="J399" s="37">
        <f t="shared" si="25"/>
        <v>-9.9787756093386894E-3</v>
      </c>
      <c r="K399" s="37">
        <f t="shared" si="28"/>
        <v>14.129032258064516</v>
      </c>
      <c r="L399" s="38"/>
      <c r="M399" s="40"/>
      <c r="N399" s="40"/>
      <c r="O399" s="40"/>
      <c r="P399" s="41"/>
      <c r="Q399" s="41"/>
      <c r="R399" s="42">
        <f t="shared" si="24"/>
        <v>0.39265887359677021</v>
      </c>
    </row>
    <row r="400" spans="1:18" s="2" customFormat="1" ht="11.25" x14ac:dyDescent="0.2">
      <c r="A400" s="17">
        <v>29645</v>
      </c>
      <c r="B400" s="15">
        <v>11.4</v>
      </c>
      <c r="C400" s="2">
        <v>7.4</v>
      </c>
      <c r="D400" s="37">
        <f t="shared" si="27"/>
        <v>0.92599999999999993</v>
      </c>
      <c r="E400" s="37">
        <v>6.2E-2</v>
      </c>
      <c r="F400" s="37">
        <f t="shared" si="26"/>
        <v>0.93799999999999994</v>
      </c>
      <c r="G400" s="39">
        <v>40.200000000000003</v>
      </c>
      <c r="H400" s="38">
        <v>30.427068000000006</v>
      </c>
      <c r="I400" s="37">
        <v>-3.4586466165413492E-2</v>
      </c>
      <c r="J400" s="37">
        <f t="shared" si="25"/>
        <v>-1.9165892258736709E-2</v>
      </c>
      <c r="K400" s="37">
        <f t="shared" si="28"/>
        <v>1.2958963282937441E-2</v>
      </c>
      <c r="L400" s="38"/>
      <c r="M400" s="40"/>
      <c r="N400" s="40"/>
      <c r="O400" s="40"/>
      <c r="P400" s="41"/>
      <c r="Q400" s="41"/>
      <c r="R400" s="42">
        <f t="shared" si="24"/>
        <v>0.32119203861509088</v>
      </c>
    </row>
    <row r="401" spans="1:18" s="2" customFormat="1" ht="11.25" x14ac:dyDescent="0.2">
      <c r="A401" s="17">
        <v>29676</v>
      </c>
      <c r="B401" s="15">
        <v>10.5</v>
      </c>
      <c r="C401" s="2">
        <v>7.4</v>
      </c>
      <c r="D401" s="37">
        <f t="shared" si="27"/>
        <v>0.92599999999999993</v>
      </c>
      <c r="E401" s="37">
        <v>6.2E-2</v>
      </c>
      <c r="F401" s="37">
        <f t="shared" si="26"/>
        <v>0.93799999999999994</v>
      </c>
      <c r="G401" s="39">
        <v>39.71</v>
      </c>
      <c r="H401" s="38">
        <v>31.496399999999998</v>
      </c>
      <c r="I401" s="37">
        <v>3.7383177570093323E-2</v>
      </c>
      <c r="J401" s="37">
        <f t="shared" si="25"/>
        <v>1.3983557023399158E-3</v>
      </c>
      <c r="K401" s="37">
        <f t="shared" si="28"/>
        <v>1.2958963282937441E-2</v>
      </c>
      <c r="L401" s="38"/>
      <c r="M401" s="40"/>
      <c r="N401" s="40"/>
      <c r="O401" s="40"/>
      <c r="P401" s="41"/>
      <c r="Q401" s="41"/>
      <c r="R401" s="42">
        <f t="shared" ref="R401:R464" si="29">(G401-H401)/H401</f>
        <v>0.26077900966459672</v>
      </c>
    </row>
    <row r="402" spans="1:18" s="2" customFormat="1" ht="11.25" x14ac:dyDescent="0.2">
      <c r="A402" s="17">
        <v>29706</v>
      </c>
      <c r="B402" s="15">
        <v>10</v>
      </c>
      <c r="C402" s="2">
        <v>7.2</v>
      </c>
      <c r="D402" s="37">
        <f t="shared" si="27"/>
        <v>0.92799999999999994</v>
      </c>
      <c r="E402" s="37">
        <v>6.2E-2</v>
      </c>
      <c r="F402" s="37">
        <f t="shared" si="26"/>
        <v>0.93799999999999994</v>
      </c>
      <c r="G402" s="39">
        <v>39.82</v>
      </c>
      <c r="H402" s="38">
        <v>32.557200000000002</v>
      </c>
      <c r="I402" s="37">
        <v>9.0090090090091373E-3</v>
      </c>
      <c r="J402" s="37">
        <f t="shared" si="25"/>
        <v>2.3196093289551231E-2</v>
      </c>
      <c r="K402" s="37">
        <f t="shared" si="28"/>
        <v>1.0775862068965525E-2</v>
      </c>
      <c r="L402" s="38"/>
      <c r="M402" s="40"/>
      <c r="N402" s="40"/>
      <c r="O402" s="40"/>
      <c r="P402" s="41"/>
      <c r="Q402" s="41"/>
      <c r="R402" s="42">
        <f t="shared" si="29"/>
        <v>0.22307815168380568</v>
      </c>
    </row>
    <row r="403" spans="1:18" s="2" customFormat="1" ht="11.25" x14ac:dyDescent="0.2">
      <c r="A403" s="17">
        <v>29737</v>
      </c>
      <c r="B403" s="15">
        <v>9.8000000000000007</v>
      </c>
      <c r="C403" s="2">
        <v>7.5</v>
      </c>
      <c r="D403" s="37">
        <f t="shared" si="27"/>
        <v>0.92500000000000004</v>
      </c>
      <c r="E403" s="37">
        <v>6.2E-2</v>
      </c>
      <c r="F403" s="37">
        <f t="shared" si="26"/>
        <v>0.93799999999999994</v>
      </c>
      <c r="G403" s="39">
        <v>39.909999999999997</v>
      </c>
      <c r="H403" s="38">
        <v>33.612532000000002</v>
      </c>
      <c r="I403" s="37">
        <v>-2.0089285714285841E-2</v>
      </c>
      <c r="J403" s="37">
        <f t="shared" si="25"/>
        <v>-5.5401383526383517E-3</v>
      </c>
      <c r="K403" s="37">
        <f t="shared" si="28"/>
        <v>1.4054054054053911E-2</v>
      </c>
      <c r="L403" s="38"/>
      <c r="M403" s="40"/>
      <c r="N403" s="40"/>
      <c r="O403" s="40"/>
      <c r="P403" s="41"/>
      <c r="Q403" s="41"/>
      <c r="R403" s="42">
        <f t="shared" si="29"/>
        <v>0.18735476399100176</v>
      </c>
    </row>
    <row r="404" spans="1:18" s="2" customFormat="1" ht="11.25" x14ac:dyDescent="0.2">
      <c r="A404" s="17">
        <v>29767</v>
      </c>
      <c r="B404" s="15">
        <v>9.6</v>
      </c>
      <c r="C404" s="2">
        <v>7.5</v>
      </c>
      <c r="D404" s="37">
        <f t="shared" si="27"/>
        <v>0.92500000000000004</v>
      </c>
      <c r="E404" s="37">
        <v>6.2E-2</v>
      </c>
      <c r="F404" s="37">
        <f t="shared" si="26"/>
        <v>0.93799999999999994</v>
      </c>
      <c r="G404" s="39">
        <v>39.93</v>
      </c>
      <c r="H404" s="38">
        <v>34.659599999999998</v>
      </c>
      <c r="I404" s="37">
        <v>4.5558086560366197E-3</v>
      </c>
      <c r="J404" s="37">
        <f t="shared" si="25"/>
        <v>-7.7667385291246109E-3</v>
      </c>
      <c r="K404" s="37">
        <f t="shared" si="28"/>
        <v>1.4054054054053911E-2</v>
      </c>
      <c r="L404" s="38"/>
      <c r="M404" s="40"/>
      <c r="N404" s="40"/>
      <c r="O404" s="40"/>
      <c r="P404" s="41"/>
      <c r="Q404" s="41"/>
      <c r="R404" s="42">
        <f t="shared" si="29"/>
        <v>0.15206176643700453</v>
      </c>
    </row>
    <row r="405" spans="1:18" s="2" customFormat="1" ht="11.25" x14ac:dyDescent="0.2">
      <c r="A405" s="17">
        <v>29798</v>
      </c>
      <c r="B405" s="15">
        <v>10.8</v>
      </c>
      <c r="C405" s="2">
        <v>7.2</v>
      </c>
      <c r="D405" s="37">
        <f t="shared" si="27"/>
        <v>0.92799999999999994</v>
      </c>
      <c r="E405" s="37">
        <v>6.2E-2</v>
      </c>
      <c r="F405" s="37">
        <f t="shared" si="26"/>
        <v>0.93799999999999994</v>
      </c>
      <c r="G405" s="39">
        <v>39.729999999999997</v>
      </c>
      <c r="H405" s="38">
        <v>35.689599999999999</v>
      </c>
      <c r="I405" s="37">
        <v>-2.4187452758881456E-2</v>
      </c>
      <c r="J405" s="37">
        <f t="shared" si="25"/>
        <v>-9.8158220514224185E-3</v>
      </c>
      <c r="K405" s="37">
        <f t="shared" si="28"/>
        <v>1.0775862068965525E-2</v>
      </c>
      <c r="L405" s="38"/>
      <c r="M405" s="40"/>
      <c r="N405" s="40"/>
      <c r="O405" s="40"/>
      <c r="P405" s="41"/>
      <c r="Q405" s="41"/>
      <c r="R405" s="42">
        <f t="shared" si="29"/>
        <v>0.11320945037209715</v>
      </c>
    </row>
    <row r="406" spans="1:18" s="2" customFormat="1" ht="11.25" x14ac:dyDescent="0.2">
      <c r="A406" s="17">
        <v>29829</v>
      </c>
      <c r="B406" s="15">
        <v>10.8</v>
      </c>
      <c r="C406" s="2">
        <v>7.4</v>
      </c>
      <c r="D406" s="37">
        <f t="shared" si="27"/>
        <v>0.92599999999999993</v>
      </c>
      <c r="E406" s="37">
        <v>6.2E-2</v>
      </c>
      <c r="F406" s="37">
        <f t="shared" si="26"/>
        <v>0.93799999999999994</v>
      </c>
      <c r="G406" s="39">
        <v>39.64</v>
      </c>
      <c r="H406" s="38">
        <v>36.707331999999994</v>
      </c>
      <c r="I406" s="37">
        <v>3.8729666924864447E-3</v>
      </c>
      <c r="J406" s="37">
        <f t="shared" si="25"/>
        <v>-1.0157243033197505E-2</v>
      </c>
      <c r="K406" s="37">
        <f t="shared" si="28"/>
        <v>1.2958963282937441E-2</v>
      </c>
      <c r="L406" s="38"/>
      <c r="M406" s="40"/>
      <c r="N406" s="40"/>
      <c r="O406" s="40"/>
      <c r="P406" s="41"/>
      <c r="Q406" s="41"/>
      <c r="R406" s="42">
        <f t="shared" si="29"/>
        <v>7.9893248574971543E-2</v>
      </c>
    </row>
    <row r="407" spans="1:18" s="2" customFormat="1" ht="11.25" x14ac:dyDescent="0.2">
      <c r="A407" s="17">
        <v>29859</v>
      </c>
      <c r="B407" s="15">
        <v>11</v>
      </c>
      <c r="C407" s="2">
        <v>7.6</v>
      </c>
      <c r="D407" s="37">
        <f t="shared" si="27"/>
        <v>0.92400000000000004</v>
      </c>
      <c r="E407" s="37">
        <v>6.2E-2</v>
      </c>
      <c r="F407" s="37">
        <f t="shared" si="26"/>
        <v>0.93799999999999994</v>
      </c>
      <c r="G407" s="39">
        <v>39.49</v>
      </c>
      <c r="H407" s="38">
        <v>37.710399999999993</v>
      </c>
      <c r="I407" s="37">
        <v>-8.7191358024691343E-2</v>
      </c>
      <c r="J407" s="37">
        <f t="shared" si="25"/>
        <v>-4.1659195666102447E-2</v>
      </c>
      <c r="K407" s="37">
        <f t="shared" si="28"/>
        <v>1.5151515151515138E-2</v>
      </c>
      <c r="L407" s="38"/>
      <c r="M407" s="40"/>
      <c r="N407" s="40"/>
      <c r="O407" s="40"/>
      <c r="P407" s="41"/>
      <c r="Q407" s="41"/>
      <c r="R407" s="42">
        <f t="shared" si="29"/>
        <v>4.7191225762654589E-2</v>
      </c>
    </row>
    <row r="408" spans="1:18" s="2" customFormat="1" ht="11.25" x14ac:dyDescent="0.2">
      <c r="A408" s="17">
        <v>29890</v>
      </c>
      <c r="B408" s="15">
        <v>10.1</v>
      </c>
      <c r="C408" s="2">
        <v>7.9</v>
      </c>
      <c r="D408" s="37">
        <f t="shared" si="27"/>
        <v>0.92099999999999993</v>
      </c>
      <c r="E408" s="37">
        <v>6.2E-2</v>
      </c>
      <c r="F408" s="37">
        <f t="shared" si="26"/>
        <v>0.93799999999999994</v>
      </c>
      <c r="G408" s="39">
        <v>39.479999999999997</v>
      </c>
      <c r="H408" s="38">
        <v>38.704399999999993</v>
      </c>
      <c r="I408" s="37">
        <v>1.2679628064243449E-2</v>
      </c>
      <c r="J408" s="37">
        <f t="shared" si="25"/>
        <v>-3.7255864980223943E-2</v>
      </c>
      <c r="K408" s="37">
        <f t="shared" si="28"/>
        <v>1.8458197611292082E-2</v>
      </c>
      <c r="L408" s="38"/>
      <c r="M408" s="40"/>
      <c r="N408" s="40"/>
      <c r="O408" s="40"/>
      <c r="P408" s="41"/>
      <c r="Q408" s="41"/>
      <c r="R408" s="42">
        <f t="shared" si="29"/>
        <v>2.0039065325906213E-2</v>
      </c>
    </row>
    <row r="409" spans="1:18" s="2" customFormat="1" ht="11.25" x14ac:dyDescent="0.2">
      <c r="A409" s="17">
        <v>29920</v>
      </c>
      <c r="B409" s="15">
        <v>9.6</v>
      </c>
      <c r="C409" s="2">
        <v>8.3000000000000007</v>
      </c>
      <c r="D409" s="37">
        <f t="shared" si="27"/>
        <v>0.91700000000000004</v>
      </c>
      <c r="E409" s="37">
        <v>6.2E-2</v>
      </c>
      <c r="F409" s="37">
        <f t="shared" si="26"/>
        <v>0.93799999999999994</v>
      </c>
      <c r="G409" s="39">
        <v>39.44</v>
      </c>
      <c r="H409" s="38">
        <v>39.693731999999997</v>
      </c>
      <c r="I409" s="37">
        <v>2.5876460767946651E-2</v>
      </c>
      <c r="J409" s="37">
        <f t="shared" si="25"/>
        <v>1.9278044416095048E-2</v>
      </c>
      <c r="K409" s="37">
        <f t="shared" si="28"/>
        <v>2.2900763358778553E-2</v>
      </c>
      <c r="L409" s="38"/>
      <c r="M409" s="40"/>
      <c r="N409" s="40"/>
      <c r="O409" s="40"/>
      <c r="P409" s="41"/>
      <c r="Q409" s="41"/>
      <c r="R409" s="42">
        <f t="shared" si="29"/>
        <v>-6.3922434907354997E-3</v>
      </c>
    </row>
    <row r="410" spans="1:18" s="2" customFormat="1" ht="11.25" x14ac:dyDescent="0.2">
      <c r="A410" s="17">
        <v>29951</v>
      </c>
      <c r="B410" s="15">
        <v>8.9</v>
      </c>
      <c r="C410" s="2">
        <v>8.5</v>
      </c>
      <c r="D410" s="37">
        <f t="shared" si="27"/>
        <v>0.91500000000000004</v>
      </c>
      <c r="E410" s="37">
        <v>6.0999999999999999E-2</v>
      </c>
      <c r="F410" s="37">
        <f t="shared" si="26"/>
        <v>0.93900000000000006</v>
      </c>
      <c r="G410" s="39">
        <v>39.39</v>
      </c>
      <c r="H410" s="38">
        <v>40.67799999999999</v>
      </c>
      <c r="I410" s="37">
        <v>7.3230268510983843E-3</v>
      </c>
      <c r="J410" s="37">
        <f t="shared" si="25"/>
        <v>1.6599743809522519E-2</v>
      </c>
      <c r="K410" s="37">
        <f t="shared" si="28"/>
        <v>2.6229508196721429E-2</v>
      </c>
      <c r="L410" s="38"/>
      <c r="M410" s="40"/>
      <c r="N410" s="40"/>
      <c r="O410" s="40"/>
      <c r="P410" s="41"/>
      <c r="Q410" s="41"/>
      <c r="R410" s="42">
        <f t="shared" si="29"/>
        <v>-3.1663306947243966E-2</v>
      </c>
    </row>
    <row r="411" spans="1:18" s="2" customFormat="1" ht="11.25" x14ac:dyDescent="0.2">
      <c r="A411" s="17">
        <v>29982</v>
      </c>
      <c r="B411" s="15">
        <v>8.4</v>
      </c>
      <c r="C411" s="2">
        <v>8.6</v>
      </c>
      <c r="D411" s="37">
        <f t="shared" si="27"/>
        <v>0.91400000000000003</v>
      </c>
      <c r="E411" s="37">
        <v>6.0999999999999999E-2</v>
      </c>
      <c r="F411" s="37">
        <f t="shared" si="26"/>
        <v>0.93900000000000006</v>
      </c>
      <c r="G411" s="39">
        <v>38.799999999999997</v>
      </c>
      <c r="H411" s="38">
        <v>41.635599999999997</v>
      </c>
      <c r="I411" s="37">
        <v>-5.2504038772213248E-2</v>
      </c>
      <c r="J411" s="37">
        <f t="shared" si="25"/>
        <v>-2.2590505960557433E-2</v>
      </c>
      <c r="K411" s="37">
        <f t="shared" si="28"/>
        <v>2.7352297592997843E-2</v>
      </c>
      <c r="L411" s="38"/>
      <c r="M411" s="40"/>
      <c r="N411" s="40"/>
      <c r="O411" s="40"/>
      <c r="P411" s="41"/>
      <c r="Q411" s="41"/>
      <c r="R411" s="42">
        <f t="shared" si="29"/>
        <v>-6.8105179221627635E-2</v>
      </c>
    </row>
    <row r="412" spans="1:18" s="2" customFormat="1" ht="11.25" x14ac:dyDescent="0.2">
      <c r="A412" s="17">
        <v>30010</v>
      </c>
      <c r="B412" s="15">
        <v>7.6</v>
      </c>
      <c r="C412" s="2">
        <v>8.9</v>
      </c>
      <c r="D412" s="37">
        <f t="shared" si="27"/>
        <v>0.91099999999999992</v>
      </c>
      <c r="E412" s="37">
        <v>6.0999999999999999E-2</v>
      </c>
      <c r="F412" s="37">
        <f t="shared" si="26"/>
        <v>0.93900000000000006</v>
      </c>
      <c r="G412" s="39">
        <v>38.19</v>
      </c>
      <c r="H412" s="38">
        <v>41.304399999999994</v>
      </c>
      <c r="I412" s="37">
        <v>-2.387041773231029E-2</v>
      </c>
      <c r="J412" s="37">
        <f t="shared" si="25"/>
        <v>-3.8187228252261771E-2</v>
      </c>
      <c r="K412" s="37">
        <f t="shared" si="28"/>
        <v>3.0735455543358992E-2</v>
      </c>
      <c r="L412" s="38"/>
      <c r="M412" s="40"/>
      <c r="N412" s="40"/>
      <c r="O412" s="40"/>
      <c r="P412" s="41"/>
      <c r="Q412" s="41"/>
      <c r="R412" s="42">
        <f t="shared" si="29"/>
        <v>-7.5401167914314129E-2</v>
      </c>
    </row>
    <row r="413" spans="1:18" s="2" customFormat="1" ht="11.25" x14ac:dyDescent="0.2">
      <c r="A413" s="17">
        <v>30041</v>
      </c>
      <c r="B413" s="15">
        <v>6.8</v>
      </c>
      <c r="C413" s="2">
        <v>9</v>
      </c>
      <c r="D413" s="37">
        <f t="shared" si="27"/>
        <v>0.91</v>
      </c>
      <c r="E413" s="37">
        <v>6.0999999999999999E-2</v>
      </c>
      <c r="F413" s="37">
        <f t="shared" si="26"/>
        <v>0.93900000000000006</v>
      </c>
      <c r="G413" s="39">
        <v>37.78</v>
      </c>
      <c r="H413" s="38">
        <v>40.964399999999998</v>
      </c>
      <c r="I413" s="37">
        <v>-3.2314410480349373E-2</v>
      </c>
      <c r="J413" s="37">
        <f t="shared" si="25"/>
        <v>-2.809241410632983E-2</v>
      </c>
      <c r="K413" s="37">
        <f t="shared" si="28"/>
        <v>3.1868131868131977E-2</v>
      </c>
      <c r="L413" s="38"/>
      <c r="M413" s="40"/>
      <c r="N413" s="40"/>
      <c r="O413" s="40"/>
      <c r="P413" s="41"/>
      <c r="Q413" s="41"/>
      <c r="R413" s="42">
        <f t="shared" si="29"/>
        <v>-7.7735790100672705E-2</v>
      </c>
    </row>
    <row r="414" spans="1:18" s="2" customFormat="1" ht="11.25" x14ac:dyDescent="0.2">
      <c r="A414" s="17">
        <v>30071</v>
      </c>
      <c r="B414" s="15">
        <v>6.5</v>
      </c>
      <c r="C414" s="2">
        <v>9.3000000000000007</v>
      </c>
      <c r="D414" s="37">
        <f t="shared" si="27"/>
        <v>0.90700000000000003</v>
      </c>
      <c r="E414" s="37">
        <v>6.0999999999999999E-2</v>
      </c>
      <c r="F414" s="37">
        <f t="shared" si="26"/>
        <v>0.93900000000000006</v>
      </c>
      <c r="G414" s="39">
        <v>37.08</v>
      </c>
      <c r="H414" s="38">
        <v>40.607199999999999</v>
      </c>
      <c r="I414" s="37">
        <v>4.9638989169675095E-2</v>
      </c>
      <c r="J414" s="37">
        <f t="shared" si="25"/>
        <v>8.6622893446628609E-3</v>
      </c>
      <c r="K414" s="37">
        <f t="shared" si="28"/>
        <v>3.5281146637265781E-2</v>
      </c>
      <c r="L414" s="38"/>
      <c r="M414" s="40"/>
      <c r="N414" s="40"/>
      <c r="O414" s="40"/>
      <c r="P414" s="41"/>
      <c r="Q414" s="41"/>
      <c r="R414" s="42">
        <f t="shared" si="29"/>
        <v>-8.6861443290844984E-2</v>
      </c>
    </row>
    <row r="415" spans="1:18" s="2" customFormat="1" ht="11.25" x14ac:dyDescent="0.2">
      <c r="A415" s="17">
        <v>30102</v>
      </c>
      <c r="B415" s="15">
        <v>6.7</v>
      </c>
      <c r="C415" s="2">
        <v>9.4</v>
      </c>
      <c r="D415" s="37">
        <f t="shared" si="27"/>
        <v>0.90599999999999992</v>
      </c>
      <c r="E415" s="37">
        <v>6.0999999999999999E-2</v>
      </c>
      <c r="F415" s="37">
        <f t="shared" si="26"/>
        <v>0.93900000000000006</v>
      </c>
      <c r="G415" s="39">
        <v>36.18</v>
      </c>
      <c r="H415" s="38">
        <v>40.248800000000003</v>
      </c>
      <c r="I415" s="37">
        <v>8.5984522785905869E-4</v>
      </c>
      <c r="J415" s="37">
        <f t="shared" si="25"/>
        <v>2.5249417198767075E-2</v>
      </c>
      <c r="K415" s="37">
        <f t="shared" si="28"/>
        <v>3.6423841059602724E-2</v>
      </c>
      <c r="L415" s="38"/>
      <c r="M415" s="40"/>
      <c r="N415" s="40"/>
      <c r="O415" s="40"/>
      <c r="P415" s="41"/>
      <c r="Q415" s="41"/>
      <c r="R415" s="42">
        <f t="shared" si="29"/>
        <v>-0.10109121265727183</v>
      </c>
    </row>
    <row r="416" spans="1:18" s="2" customFormat="1" ht="11.25" x14ac:dyDescent="0.2">
      <c r="A416" s="17">
        <v>30132</v>
      </c>
      <c r="B416" s="15">
        <v>7.1</v>
      </c>
      <c r="C416" s="2">
        <v>9.6</v>
      </c>
      <c r="D416" s="37">
        <f t="shared" si="27"/>
        <v>0.90400000000000003</v>
      </c>
      <c r="E416" s="37">
        <v>6.0999999999999999E-2</v>
      </c>
      <c r="F416" s="37">
        <f t="shared" si="26"/>
        <v>0.93900000000000006</v>
      </c>
      <c r="G416" s="39">
        <v>35.21</v>
      </c>
      <c r="H416" s="38">
        <v>39.882000000000005</v>
      </c>
      <c r="I416" s="37">
        <v>-5.7560137457044698E-2</v>
      </c>
      <c r="J416" s="37">
        <f t="shared" si="25"/>
        <v>-2.8350146114592821E-2</v>
      </c>
      <c r="K416" s="37">
        <f t="shared" si="28"/>
        <v>3.8716814159292179E-2</v>
      </c>
      <c r="L416" s="38"/>
      <c r="M416" s="40"/>
      <c r="N416" s="40"/>
      <c r="O416" s="40"/>
      <c r="P416" s="41"/>
      <c r="Q416" s="41"/>
      <c r="R416" s="42">
        <f t="shared" si="29"/>
        <v>-0.11714557945940533</v>
      </c>
    </row>
    <row r="417" spans="1:18" s="2" customFormat="1" ht="11.25" x14ac:dyDescent="0.2">
      <c r="A417" s="17">
        <v>30163</v>
      </c>
      <c r="B417" s="15">
        <v>6.4</v>
      </c>
      <c r="C417" s="2">
        <v>9.8000000000000007</v>
      </c>
      <c r="D417" s="37">
        <f t="shared" si="27"/>
        <v>0.90200000000000002</v>
      </c>
      <c r="E417" s="37">
        <v>6.0999999999999999E-2</v>
      </c>
      <c r="F417" s="37">
        <f t="shared" si="26"/>
        <v>0.93900000000000006</v>
      </c>
      <c r="G417" s="39">
        <v>34.54</v>
      </c>
      <c r="H417" s="38">
        <v>39.522000000000006</v>
      </c>
      <c r="I417" s="37">
        <v>-2.7347310847766378E-3</v>
      </c>
      <c r="J417" s="37">
        <f t="shared" si="25"/>
        <v>-3.014743427091067E-2</v>
      </c>
      <c r="K417" s="37">
        <f t="shared" si="28"/>
        <v>4.1019955654101992E-2</v>
      </c>
      <c r="L417" s="38"/>
      <c r="M417" s="40"/>
      <c r="N417" s="40"/>
      <c r="O417" s="40"/>
      <c r="P417" s="41"/>
      <c r="Q417" s="41"/>
      <c r="R417" s="42">
        <f t="shared" si="29"/>
        <v>-0.12605637366530048</v>
      </c>
    </row>
    <row r="418" spans="1:18" s="2" customFormat="1" ht="11.25" x14ac:dyDescent="0.2">
      <c r="A418" s="17">
        <v>30194</v>
      </c>
      <c r="B418" s="15">
        <v>5.9</v>
      </c>
      <c r="C418" s="2">
        <v>9.8000000000000007</v>
      </c>
      <c r="D418" s="37">
        <f t="shared" si="27"/>
        <v>0.90200000000000002</v>
      </c>
      <c r="E418" s="37">
        <v>6.0999999999999999E-2</v>
      </c>
      <c r="F418" s="37">
        <f t="shared" si="26"/>
        <v>0.93900000000000006</v>
      </c>
      <c r="G418" s="39">
        <v>33.950000000000003</v>
      </c>
      <c r="H418" s="38">
        <v>39.15</v>
      </c>
      <c r="I418" s="37">
        <v>2.7422303473491512E-3</v>
      </c>
      <c r="J418" s="37">
        <f t="shared" si="25"/>
        <v>3.749631286256716E-6</v>
      </c>
      <c r="K418" s="37">
        <f t="shared" si="28"/>
        <v>4.1019955654101992E-2</v>
      </c>
      <c r="L418" s="38"/>
      <c r="M418" s="40"/>
      <c r="N418" s="40"/>
      <c r="O418" s="40"/>
      <c r="P418" s="41"/>
      <c r="Q418" s="41"/>
      <c r="R418" s="42">
        <f t="shared" si="29"/>
        <v>-0.13282247765006375</v>
      </c>
    </row>
    <row r="419" spans="1:18" s="2" customFormat="1" ht="11.25" x14ac:dyDescent="0.2">
      <c r="A419" s="17">
        <v>30224</v>
      </c>
      <c r="B419" s="15">
        <v>5</v>
      </c>
      <c r="C419" s="2">
        <v>10.1</v>
      </c>
      <c r="D419" s="37">
        <f t="shared" si="27"/>
        <v>0.89900000000000002</v>
      </c>
      <c r="E419" s="37">
        <v>6.0999999999999999E-2</v>
      </c>
      <c r="F419" s="37">
        <f t="shared" si="26"/>
        <v>0.93900000000000006</v>
      </c>
      <c r="G419" s="39">
        <v>33.39</v>
      </c>
      <c r="H419" s="38">
        <v>38.779600000000002</v>
      </c>
      <c r="I419" s="37">
        <v>0.11577028258887878</v>
      </c>
      <c r="J419" s="37">
        <f t="shared" si="25"/>
        <v>5.9256256468113964E-2</v>
      </c>
      <c r="K419" s="37">
        <f t="shared" si="28"/>
        <v>4.4493882091212411E-2</v>
      </c>
      <c r="L419" s="38"/>
      <c r="M419" s="40"/>
      <c r="N419" s="40"/>
      <c r="O419" s="40"/>
      <c r="P419" s="41"/>
      <c r="Q419" s="41"/>
      <c r="R419" s="42">
        <f t="shared" si="29"/>
        <v>-0.13898028860534922</v>
      </c>
    </row>
    <row r="420" spans="1:18" s="2" customFormat="1" ht="11.25" x14ac:dyDescent="0.2">
      <c r="A420" s="17">
        <v>30255</v>
      </c>
      <c r="B420" s="15">
        <v>5.0999999999999996</v>
      </c>
      <c r="C420" s="2">
        <v>10.4</v>
      </c>
      <c r="D420" s="37">
        <f t="shared" si="27"/>
        <v>0.89599999999999991</v>
      </c>
      <c r="E420" s="37">
        <v>6.0999999999999999E-2</v>
      </c>
      <c r="F420" s="37">
        <f t="shared" si="26"/>
        <v>0.93900000000000006</v>
      </c>
      <c r="G420" s="39">
        <v>32.520000000000003</v>
      </c>
      <c r="H420" s="38">
        <v>38.4</v>
      </c>
      <c r="I420" s="37">
        <v>8.4150326797385475E-2</v>
      </c>
      <c r="J420" s="37">
        <f t="shared" si="25"/>
        <v>9.9960304693132135E-2</v>
      </c>
      <c r="K420" s="37">
        <f t="shared" si="28"/>
        <v>4.7991071428571619E-2</v>
      </c>
      <c r="L420" s="38"/>
      <c r="M420" s="40"/>
      <c r="N420" s="40"/>
      <c r="O420" s="40"/>
      <c r="P420" s="41"/>
      <c r="Q420" s="41"/>
      <c r="R420" s="42">
        <f t="shared" si="29"/>
        <v>-0.1531249999999999</v>
      </c>
    </row>
    <row r="421" spans="1:18" s="2" customFormat="1" ht="11.25" x14ac:dyDescent="0.2">
      <c r="A421" s="17">
        <v>30285</v>
      </c>
      <c r="B421" s="15">
        <v>4.5999999999999996</v>
      </c>
      <c r="C421" s="2">
        <v>10.8</v>
      </c>
      <c r="D421" s="37">
        <f t="shared" si="27"/>
        <v>0.89200000000000002</v>
      </c>
      <c r="E421" s="37">
        <v>6.0999999999999999E-2</v>
      </c>
      <c r="F421" s="37">
        <f t="shared" si="26"/>
        <v>0.93900000000000006</v>
      </c>
      <c r="G421" s="39">
        <v>31.85</v>
      </c>
      <c r="H421" s="38">
        <v>38.002800000000001</v>
      </c>
      <c r="I421" s="37">
        <v>4.0693293142426569E-2</v>
      </c>
      <c r="J421" s="37">
        <f t="shared" si="25"/>
        <v>6.2421809969906025E-2</v>
      </c>
      <c r="K421" s="37">
        <f t="shared" si="28"/>
        <v>5.2690582959641352E-2</v>
      </c>
      <c r="L421" s="38"/>
      <c r="M421" s="40"/>
      <c r="N421" s="40"/>
      <c r="O421" s="40"/>
      <c r="P421" s="41"/>
      <c r="Q421" s="41"/>
      <c r="R421" s="42">
        <f t="shared" si="29"/>
        <v>-0.16190385971559987</v>
      </c>
    </row>
    <row r="422" spans="1:18" s="2" customFormat="1" ht="11.25" x14ac:dyDescent="0.2">
      <c r="A422" s="17">
        <v>30316</v>
      </c>
      <c r="B422" s="15">
        <v>3.8</v>
      </c>
      <c r="C422" s="2">
        <v>10.8</v>
      </c>
      <c r="D422" s="37">
        <f t="shared" si="27"/>
        <v>0.89200000000000002</v>
      </c>
      <c r="E422" s="37">
        <v>6.0999999999999999E-2</v>
      </c>
      <c r="F422" s="37">
        <f t="shared" si="26"/>
        <v>0.93900000000000006</v>
      </c>
      <c r="G422" s="39">
        <v>31.22</v>
      </c>
      <c r="H422" s="38">
        <v>37.587200000000003</v>
      </c>
      <c r="I422" s="37">
        <v>9.4134685010862518E-3</v>
      </c>
      <c r="J422" s="37">
        <f t="shared" si="25"/>
        <v>2.505338082175641E-2</v>
      </c>
      <c r="K422" s="37">
        <f t="shared" si="28"/>
        <v>5.2690582959641352E-2</v>
      </c>
      <c r="L422" s="38"/>
      <c r="M422" s="40"/>
      <c r="N422" s="40"/>
      <c r="O422" s="40"/>
      <c r="P422" s="41"/>
      <c r="Q422" s="41"/>
      <c r="R422" s="42">
        <f t="shared" si="29"/>
        <v>-0.16939809296781894</v>
      </c>
    </row>
    <row r="423" spans="1:18" s="2" customFormat="1" ht="11.25" x14ac:dyDescent="0.2">
      <c r="A423" s="17">
        <v>30347</v>
      </c>
      <c r="B423" s="15">
        <v>3.7</v>
      </c>
      <c r="C423" s="2">
        <v>10.4</v>
      </c>
      <c r="D423" s="37">
        <f t="shared" si="27"/>
        <v>0.89599999999999991</v>
      </c>
      <c r="E423" s="37">
        <v>6.0999999999999999E-2</v>
      </c>
      <c r="F423" s="37">
        <f t="shared" si="26"/>
        <v>0.93900000000000006</v>
      </c>
      <c r="G423" s="39">
        <v>30.98</v>
      </c>
      <c r="H423" s="38">
        <v>37.170800000000007</v>
      </c>
      <c r="I423" s="37">
        <v>3.515064562410334E-2</v>
      </c>
      <c r="J423" s="37">
        <f t="shared" si="25"/>
        <v>2.2282057062594795E-2</v>
      </c>
      <c r="K423" s="37">
        <f t="shared" si="28"/>
        <v>4.7991071428571619E-2</v>
      </c>
      <c r="L423" s="38"/>
      <c r="M423" s="40"/>
      <c r="N423" s="40"/>
      <c r="O423" s="40"/>
      <c r="P423" s="41"/>
      <c r="Q423" s="41"/>
      <c r="R423" s="42">
        <f t="shared" si="29"/>
        <v>-0.16655008770325108</v>
      </c>
    </row>
    <row r="424" spans="1:18" s="2" customFormat="1" ht="11.25" x14ac:dyDescent="0.2">
      <c r="A424" s="17">
        <v>30375</v>
      </c>
      <c r="B424" s="15">
        <v>3.5</v>
      </c>
      <c r="C424" s="2">
        <v>10.4</v>
      </c>
      <c r="D424" s="37">
        <f t="shared" si="27"/>
        <v>0.89599999999999991</v>
      </c>
      <c r="E424" s="37">
        <v>6.0999999999999999E-2</v>
      </c>
      <c r="F424" s="37">
        <f t="shared" si="26"/>
        <v>0.93900000000000006</v>
      </c>
      <c r="G424" s="39">
        <v>30.75</v>
      </c>
      <c r="H424" s="38">
        <v>36.767200000000003</v>
      </c>
      <c r="I424" s="37">
        <v>1.7325017325017324E-2</v>
      </c>
      <c r="J424" s="37">
        <f t="shared" ref="J424:J487" si="30">+AVERAGE(I424,I423)</f>
        <v>2.6237831474560332E-2</v>
      </c>
      <c r="K424" s="37">
        <f t="shared" si="28"/>
        <v>4.7991071428571619E-2</v>
      </c>
      <c r="L424" s="38"/>
      <c r="M424" s="40"/>
      <c r="N424" s="40"/>
      <c r="O424" s="40"/>
      <c r="P424" s="41"/>
      <c r="Q424" s="41"/>
      <c r="R424" s="42">
        <f t="shared" si="29"/>
        <v>-0.16365673752692622</v>
      </c>
    </row>
    <row r="425" spans="1:18" s="2" customFormat="1" ht="11.25" x14ac:dyDescent="0.2">
      <c r="A425" s="17">
        <v>30406</v>
      </c>
      <c r="B425" s="15">
        <v>3.6</v>
      </c>
      <c r="C425" s="2">
        <v>10.3</v>
      </c>
      <c r="D425" s="37">
        <f t="shared" si="27"/>
        <v>0.89700000000000002</v>
      </c>
      <c r="E425" s="37">
        <v>6.0999999999999999E-2</v>
      </c>
      <c r="F425" s="37">
        <f t="shared" si="26"/>
        <v>0.93900000000000006</v>
      </c>
      <c r="G425" s="39">
        <v>30.58</v>
      </c>
      <c r="H425" s="38">
        <v>36.382399999999997</v>
      </c>
      <c r="I425" s="37">
        <v>3.4741144414168895E-2</v>
      </c>
      <c r="J425" s="37">
        <f t="shared" si="30"/>
        <v>2.6033080869593109E-2</v>
      </c>
      <c r="K425" s="37">
        <f t="shared" si="28"/>
        <v>4.6822742474916357E-2</v>
      </c>
      <c r="L425" s="38"/>
      <c r="M425" s="40"/>
      <c r="N425" s="40"/>
      <c r="O425" s="40"/>
      <c r="P425" s="41"/>
      <c r="Q425" s="41"/>
      <c r="R425" s="42">
        <f t="shared" si="29"/>
        <v>-0.15948370640749371</v>
      </c>
    </row>
    <row r="426" spans="1:18" s="2" customFormat="1" ht="11.25" x14ac:dyDescent="0.2">
      <c r="A426" s="17">
        <v>30436</v>
      </c>
      <c r="B426" s="15">
        <v>3.9</v>
      </c>
      <c r="C426" s="2">
        <v>10.199999999999999</v>
      </c>
      <c r="D426" s="37">
        <f t="shared" si="27"/>
        <v>0.89800000000000002</v>
      </c>
      <c r="E426" s="37">
        <v>6.0999999999999999E-2</v>
      </c>
      <c r="F426" s="37">
        <f t="shared" si="26"/>
        <v>0.93900000000000006</v>
      </c>
      <c r="G426" s="39">
        <v>30.51</v>
      </c>
      <c r="H426" s="38">
        <v>36.014399999999995</v>
      </c>
      <c r="I426" s="37">
        <v>3.818301514154037E-2</v>
      </c>
      <c r="J426" s="37">
        <f t="shared" si="30"/>
        <v>3.6462079777854636E-2</v>
      </c>
      <c r="K426" s="37">
        <f t="shared" si="28"/>
        <v>4.5657015590200523E-2</v>
      </c>
      <c r="L426" s="38"/>
      <c r="M426" s="40"/>
      <c r="N426" s="40"/>
      <c r="O426" s="40"/>
      <c r="P426" s="41"/>
      <c r="Q426" s="41"/>
      <c r="R426" s="42">
        <f t="shared" si="29"/>
        <v>-0.15283886445421815</v>
      </c>
    </row>
    <row r="427" spans="1:18" s="2" customFormat="1" ht="11.25" x14ac:dyDescent="0.2">
      <c r="A427" s="17">
        <v>30467</v>
      </c>
      <c r="B427" s="15">
        <v>3.5</v>
      </c>
      <c r="C427" s="2">
        <v>10.1</v>
      </c>
      <c r="D427" s="37">
        <f t="shared" si="27"/>
        <v>0.89900000000000002</v>
      </c>
      <c r="E427" s="37">
        <v>6.0999999999999999E-2</v>
      </c>
      <c r="F427" s="37">
        <f t="shared" si="26"/>
        <v>0.93900000000000006</v>
      </c>
      <c r="G427" s="39">
        <v>30.45</v>
      </c>
      <c r="H427" s="38">
        <v>35.639599999999994</v>
      </c>
      <c r="I427" s="37">
        <v>4.0583386176284125E-2</v>
      </c>
      <c r="J427" s="37">
        <f t="shared" si="30"/>
        <v>3.9383200658912251E-2</v>
      </c>
      <c r="K427" s="37">
        <f t="shared" si="28"/>
        <v>4.4493882091212411E-2</v>
      </c>
      <c r="L427" s="38"/>
      <c r="M427" s="40"/>
      <c r="N427" s="40"/>
      <c r="O427" s="40"/>
      <c r="P427" s="41"/>
      <c r="Q427" s="41"/>
      <c r="R427" s="42">
        <f t="shared" si="29"/>
        <v>-0.14561330654665025</v>
      </c>
    </row>
    <row r="428" spans="1:18" s="2" customFormat="1" ht="11.25" x14ac:dyDescent="0.2">
      <c r="A428" s="17">
        <v>30497</v>
      </c>
      <c r="B428" s="15">
        <v>2.6</v>
      </c>
      <c r="C428" s="2">
        <v>10.1</v>
      </c>
      <c r="D428" s="37">
        <f t="shared" si="27"/>
        <v>0.89900000000000002</v>
      </c>
      <c r="E428" s="37">
        <v>6.0999999999999999E-2</v>
      </c>
      <c r="F428" s="37">
        <f t="shared" si="26"/>
        <v>0.93900000000000006</v>
      </c>
      <c r="G428" s="39">
        <v>30.5</v>
      </c>
      <c r="H428" s="38">
        <v>35.263199999999998</v>
      </c>
      <c r="I428" s="37">
        <v>1.4015843997562531E-2</v>
      </c>
      <c r="J428" s="37">
        <f t="shared" si="30"/>
        <v>2.7299615086923329E-2</v>
      </c>
      <c r="K428" s="37">
        <f t="shared" si="28"/>
        <v>4.4493882091212411E-2</v>
      </c>
      <c r="L428" s="38"/>
      <c r="M428" s="40"/>
      <c r="N428" s="40"/>
      <c r="O428" s="40"/>
      <c r="P428" s="41"/>
      <c r="Q428" s="41"/>
      <c r="R428" s="42">
        <f t="shared" si="29"/>
        <v>-0.13507565961115264</v>
      </c>
    </row>
    <row r="429" spans="1:18" s="2" customFormat="1" ht="11.25" x14ac:dyDescent="0.2">
      <c r="A429" s="17">
        <v>30528</v>
      </c>
      <c r="B429" s="15">
        <v>2.5</v>
      </c>
      <c r="C429" s="2">
        <v>9.4</v>
      </c>
      <c r="D429" s="37">
        <f t="shared" si="27"/>
        <v>0.90599999999999992</v>
      </c>
      <c r="E429" s="37">
        <v>6.0999999999999999E-2</v>
      </c>
      <c r="F429" s="37">
        <f t="shared" si="26"/>
        <v>0.93900000000000006</v>
      </c>
      <c r="G429" s="39">
        <v>30.96</v>
      </c>
      <c r="H429" s="38">
        <v>34.904399999999988</v>
      </c>
      <c r="I429" s="37">
        <v>3.6057692307691963E-3</v>
      </c>
      <c r="J429" s="37">
        <f t="shared" si="30"/>
        <v>8.8108066141658632E-3</v>
      </c>
      <c r="K429" s="37">
        <f t="shared" si="28"/>
        <v>3.6423841059602724E-2</v>
      </c>
      <c r="L429" s="38"/>
      <c r="M429" s="40"/>
      <c r="N429" s="40"/>
      <c r="O429" s="40"/>
      <c r="P429" s="41"/>
      <c r="Q429" s="41"/>
      <c r="R429" s="42">
        <f t="shared" si="29"/>
        <v>-0.11300581015573935</v>
      </c>
    </row>
    <row r="430" spans="1:18" s="2" customFormat="1" ht="11.25" x14ac:dyDescent="0.2">
      <c r="A430" s="17">
        <v>30559</v>
      </c>
      <c r="B430" s="15">
        <v>2.6</v>
      </c>
      <c r="C430" s="2">
        <v>9.5</v>
      </c>
      <c r="D430" s="37">
        <f t="shared" si="27"/>
        <v>0.90500000000000003</v>
      </c>
      <c r="E430" s="37">
        <v>6.0999999999999999E-2</v>
      </c>
      <c r="F430" s="37">
        <f t="shared" si="26"/>
        <v>0.93900000000000006</v>
      </c>
      <c r="G430" s="39">
        <v>31.42</v>
      </c>
      <c r="H430" s="38">
        <v>34.571999999999996</v>
      </c>
      <c r="I430" s="37">
        <v>-2.7544910179640683E-2</v>
      </c>
      <c r="J430" s="37">
        <f t="shared" si="30"/>
        <v>-1.1969570474435743E-2</v>
      </c>
      <c r="K430" s="37">
        <f t="shared" si="28"/>
        <v>3.7569060773480656E-2</v>
      </c>
      <c r="L430" s="38"/>
      <c r="M430" s="40"/>
      <c r="N430" s="40"/>
      <c r="O430" s="40"/>
      <c r="P430" s="41"/>
      <c r="Q430" s="41"/>
      <c r="R430" s="42">
        <f t="shared" si="29"/>
        <v>-9.1172046743028881E-2</v>
      </c>
    </row>
    <row r="431" spans="1:18" s="2" customFormat="1" ht="11.25" x14ac:dyDescent="0.2">
      <c r="A431" s="17">
        <v>30589</v>
      </c>
      <c r="B431" s="15">
        <v>2.9</v>
      </c>
      <c r="C431" s="2">
        <v>9.1999999999999993</v>
      </c>
      <c r="D431" s="37">
        <f t="shared" si="27"/>
        <v>0.90799999999999992</v>
      </c>
      <c r="E431" s="37">
        <v>6.0999999999999999E-2</v>
      </c>
      <c r="F431" s="37">
        <f t="shared" si="26"/>
        <v>0.93900000000000006</v>
      </c>
      <c r="G431" s="39">
        <v>31.84</v>
      </c>
      <c r="H431" s="38">
        <v>34.26</v>
      </c>
      <c r="I431" s="37">
        <v>2.9556650246305313E-2</v>
      </c>
      <c r="J431" s="37">
        <f t="shared" si="30"/>
        <v>1.0058700333323151E-3</v>
      </c>
      <c r="K431" s="37">
        <f t="shared" si="28"/>
        <v>3.4140969162995694E-2</v>
      </c>
      <c r="L431" s="38"/>
      <c r="M431" s="40"/>
      <c r="N431" s="40"/>
      <c r="O431" s="40"/>
      <c r="P431" s="41"/>
      <c r="Q431" s="41"/>
      <c r="R431" s="42">
        <f t="shared" si="29"/>
        <v>-7.0636310566257979E-2</v>
      </c>
    </row>
    <row r="432" spans="1:18" s="2" customFormat="1" ht="11.25" x14ac:dyDescent="0.2">
      <c r="A432" s="17">
        <v>30620</v>
      </c>
      <c r="B432" s="15">
        <v>2.9</v>
      </c>
      <c r="C432" s="2">
        <v>8.8000000000000007</v>
      </c>
      <c r="D432" s="37">
        <f t="shared" si="27"/>
        <v>0.91200000000000003</v>
      </c>
      <c r="E432" s="37">
        <v>6.0999999999999999E-2</v>
      </c>
      <c r="F432" s="37">
        <f t="shared" si="26"/>
        <v>0.93900000000000006</v>
      </c>
      <c r="G432" s="39">
        <v>32.31</v>
      </c>
      <c r="H432" s="38">
        <v>33.972799999999999</v>
      </c>
      <c r="I432" s="37">
        <v>2.9904306220095694E-3</v>
      </c>
      <c r="J432" s="37">
        <f t="shared" si="30"/>
        <v>1.6273540434157442E-2</v>
      </c>
      <c r="K432" s="37">
        <f t="shared" si="28"/>
        <v>2.960526315789469E-2</v>
      </c>
      <c r="L432" s="38"/>
      <c r="M432" s="40"/>
      <c r="N432" s="40"/>
      <c r="O432" s="40"/>
      <c r="P432" s="41"/>
      <c r="Q432" s="41"/>
      <c r="R432" s="42">
        <f t="shared" si="29"/>
        <v>-4.8945038383648012E-2</v>
      </c>
    </row>
    <row r="433" spans="1:18" s="2" customFormat="1" ht="11.25" x14ac:dyDescent="0.2">
      <c r="A433" s="17">
        <v>30650</v>
      </c>
      <c r="B433" s="15">
        <v>3.3</v>
      </c>
      <c r="C433" s="2">
        <v>8.5</v>
      </c>
      <c r="D433" s="37">
        <f t="shared" si="27"/>
        <v>0.91500000000000004</v>
      </c>
      <c r="E433" s="37">
        <v>6.0999999999999999E-2</v>
      </c>
      <c r="F433" s="37">
        <f t="shared" si="26"/>
        <v>0.93900000000000006</v>
      </c>
      <c r="G433" s="39">
        <v>32.85</v>
      </c>
      <c r="H433" s="38">
        <v>33.707599999999992</v>
      </c>
      <c r="I433" s="37">
        <v>-1.4907573047107932E-2</v>
      </c>
      <c r="J433" s="37">
        <f t="shared" si="30"/>
        <v>-5.9585712125491816E-3</v>
      </c>
      <c r="K433" s="37">
        <f t="shared" si="28"/>
        <v>2.6229508196721429E-2</v>
      </c>
      <c r="L433" s="38"/>
      <c r="M433" s="40"/>
      <c r="N433" s="40"/>
      <c r="O433" s="40"/>
      <c r="P433" s="41"/>
      <c r="Q433" s="41"/>
      <c r="R433" s="42">
        <f t="shared" si="29"/>
        <v>-2.5442333479689775E-2</v>
      </c>
    </row>
    <row r="434" spans="1:18" s="2" customFormat="1" ht="11.25" x14ac:dyDescent="0.2">
      <c r="A434" s="17">
        <v>30681</v>
      </c>
      <c r="B434" s="15">
        <v>3.8</v>
      </c>
      <c r="C434" s="2">
        <v>8.3000000000000007</v>
      </c>
      <c r="D434" s="37">
        <f t="shared" si="27"/>
        <v>0.91700000000000004</v>
      </c>
      <c r="E434" s="37">
        <v>6.0999999999999999E-2</v>
      </c>
      <c r="F434" s="37">
        <f t="shared" si="26"/>
        <v>0.93900000000000006</v>
      </c>
      <c r="G434" s="39">
        <v>33.380000000000003</v>
      </c>
      <c r="H434" s="38">
        <v>33.465200000000003</v>
      </c>
      <c r="I434" s="37">
        <v>-4.8426150121064345E-3</v>
      </c>
      <c r="J434" s="37">
        <f t="shared" si="30"/>
        <v>-9.875094029607184E-3</v>
      </c>
      <c r="K434" s="37">
        <f t="shared" si="28"/>
        <v>2.3991275899672759E-2</v>
      </c>
      <c r="L434" s="38"/>
      <c r="M434" s="40"/>
      <c r="N434" s="40"/>
      <c r="O434" s="40"/>
      <c r="P434" s="41"/>
      <c r="Q434" s="41"/>
      <c r="R434" s="42">
        <f t="shared" si="29"/>
        <v>-2.545928307615086E-3</v>
      </c>
    </row>
    <row r="435" spans="1:18" s="2" customFormat="1" ht="11.25" x14ac:dyDescent="0.2">
      <c r="A435" s="17">
        <v>30712</v>
      </c>
      <c r="B435" s="15">
        <v>4.2</v>
      </c>
      <c r="C435" s="2">
        <v>8</v>
      </c>
      <c r="D435" s="37">
        <f t="shared" si="27"/>
        <v>0.92</v>
      </c>
      <c r="E435" s="37">
        <v>6.0999999999999999E-2</v>
      </c>
      <c r="F435" s="37">
        <f t="shared" si="26"/>
        <v>0.93900000000000006</v>
      </c>
      <c r="G435" s="39">
        <v>34.159999999999997</v>
      </c>
      <c r="H435" s="38">
        <v>33.255999999999993</v>
      </c>
      <c r="I435" s="37">
        <v>1.21654501216545E-2</v>
      </c>
      <c r="J435" s="37">
        <f t="shared" si="30"/>
        <v>3.6614175547740328E-3</v>
      </c>
      <c r="K435" s="37">
        <f t="shared" si="28"/>
        <v>2.0652173913043415E-2</v>
      </c>
      <c r="L435" s="38"/>
      <c r="M435" s="40"/>
      <c r="N435" s="40"/>
      <c r="O435" s="40"/>
      <c r="P435" s="41"/>
      <c r="Q435" s="41"/>
      <c r="R435" s="42">
        <f t="shared" si="29"/>
        <v>2.7183064710127606E-2</v>
      </c>
    </row>
    <row r="436" spans="1:18" s="2" customFormat="1" ht="11.25" x14ac:dyDescent="0.2">
      <c r="A436" s="17">
        <v>30741</v>
      </c>
      <c r="B436" s="15">
        <v>4.5999999999999996</v>
      </c>
      <c r="C436" s="2">
        <v>7.8</v>
      </c>
      <c r="D436" s="37">
        <f t="shared" si="27"/>
        <v>0.92200000000000004</v>
      </c>
      <c r="E436" s="37">
        <v>6.0999999999999999E-2</v>
      </c>
      <c r="F436" s="37">
        <f t="shared" si="26"/>
        <v>0.93900000000000006</v>
      </c>
      <c r="G436" s="39">
        <v>34.96</v>
      </c>
      <c r="H436" s="38">
        <v>33.102399999999996</v>
      </c>
      <c r="I436" s="37">
        <v>-5.4687499999999965E-2</v>
      </c>
      <c r="J436" s="37">
        <f t="shared" si="30"/>
        <v>-2.1261024939172733E-2</v>
      </c>
      <c r="K436" s="37">
        <f t="shared" si="28"/>
        <v>1.8438177874186668E-2</v>
      </c>
      <c r="L436" s="38"/>
      <c r="M436" s="40"/>
      <c r="N436" s="40"/>
      <c r="O436" s="40"/>
      <c r="P436" s="41"/>
      <c r="Q436" s="41"/>
      <c r="R436" s="42">
        <f t="shared" si="29"/>
        <v>5.6116777031272817E-2</v>
      </c>
    </row>
    <row r="437" spans="1:18" s="2" customFormat="1" ht="11.25" x14ac:dyDescent="0.2">
      <c r="A437" s="17">
        <v>30772</v>
      </c>
      <c r="B437" s="15">
        <v>4.8</v>
      </c>
      <c r="C437" s="2">
        <v>7.8</v>
      </c>
      <c r="D437" s="37">
        <f t="shared" si="27"/>
        <v>0.92200000000000004</v>
      </c>
      <c r="E437" s="37">
        <v>6.0999999999999999E-2</v>
      </c>
      <c r="F437" s="37">
        <f t="shared" si="26"/>
        <v>0.93900000000000006</v>
      </c>
      <c r="G437" s="39">
        <v>35.85</v>
      </c>
      <c r="H437" s="38">
        <v>33.008799999999994</v>
      </c>
      <c r="I437" s="37">
        <v>6.3572790845514498E-4</v>
      </c>
      <c r="J437" s="37">
        <f t="shared" si="30"/>
        <v>-2.7025886045772409E-2</v>
      </c>
      <c r="K437" s="37">
        <f t="shared" si="28"/>
        <v>1.8438177874186668E-2</v>
      </c>
      <c r="L437" s="38"/>
      <c r="M437" s="40"/>
      <c r="N437" s="40"/>
      <c r="O437" s="40"/>
      <c r="P437" s="41"/>
      <c r="Q437" s="41"/>
      <c r="R437" s="42">
        <f t="shared" si="29"/>
        <v>8.607401662586972E-2</v>
      </c>
    </row>
    <row r="438" spans="1:18" s="2" customFormat="1" ht="11.25" x14ac:dyDescent="0.2">
      <c r="A438" s="17">
        <v>30802</v>
      </c>
      <c r="B438" s="15">
        <v>4.5999999999999996</v>
      </c>
      <c r="C438" s="2">
        <v>7.7</v>
      </c>
      <c r="D438" s="37">
        <f t="shared" si="27"/>
        <v>0.92299999999999993</v>
      </c>
      <c r="E438" s="37">
        <v>6.0999999999999999E-2</v>
      </c>
      <c r="F438" s="37">
        <f t="shared" si="26"/>
        <v>0.93900000000000006</v>
      </c>
      <c r="G438" s="39">
        <v>36.4</v>
      </c>
      <c r="H438" s="38">
        <v>32.953600000000002</v>
      </c>
      <c r="I438" s="37">
        <v>1.2706480304954804E-3</v>
      </c>
      <c r="J438" s="37">
        <f t="shared" si="30"/>
        <v>9.5318796947531262E-4</v>
      </c>
      <c r="K438" s="37">
        <f t="shared" si="28"/>
        <v>1.7334777898158293E-2</v>
      </c>
      <c r="L438" s="38"/>
      <c r="M438" s="40"/>
      <c r="N438" s="40"/>
      <c r="O438" s="40"/>
      <c r="P438" s="41"/>
      <c r="Q438" s="41"/>
      <c r="R438" s="42">
        <f t="shared" si="29"/>
        <v>0.10458341425519509</v>
      </c>
    </row>
    <row r="439" spans="1:18" s="2" customFormat="1" ht="11.25" x14ac:dyDescent="0.2">
      <c r="A439" s="17">
        <v>30833</v>
      </c>
      <c r="B439" s="15">
        <v>4.2</v>
      </c>
      <c r="C439" s="2">
        <v>7.4</v>
      </c>
      <c r="D439" s="37">
        <f t="shared" si="27"/>
        <v>0.92599999999999993</v>
      </c>
      <c r="E439" s="37">
        <v>6.0999999999999999E-2</v>
      </c>
      <c r="F439" s="37">
        <f t="shared" si="26"/>
        <v>0.93900000000000006</v>
      </c>
      <c r="G439" s="39">
        <v>37.04</v>
      </c>
      <c r="H439" s="38">
        <v>32.951999999999998</v>
      </c>
      <c r="I439" s="37">
        <v>-6.3451776649746192E-3</v>
      </c>
      <c r="J439" s="37">
        <f t="shared" si="30"/>
        <v>-2.5372648172395694E-3</v>
      </c>
      <c r="K439" s="37">
        <f t="shared" si="28"/>
        <v>1.403887688984895E-2</v>
      </c>
      <c r="L439" s="38"/>
      <c r="M439" s="40"/>
      <c r="N439" s="40"/>
      <c r="O439" s="40"/>
      <c r="P439" s="41"/>
      <c r="Q439" s="41"/>
      <c r="R439" s="42">
        <f t="shared" si="29"/>
        <v>0.12405923767904835</v>
      </c>
    </row>
    <row r="440" spans="1:18" s="2" customFormat="1" ht="11.25" x14ac:dyDescent="0.2">
      <c r="A440" s="17">
        <v>30863</v>
      </c>
      <c r="B440" s="15">
        <v>4.2</v>
      </c>
      <c r="C440" s="2">
        <v>7.2</v>
      </c>
      <c r="D440" s="37">
        <f t="shared" si="27"/>
        <v>0.92799999999999994</v>
      </c>
      <c r="E440" s="37">
        <v>6.0999999999999999E-2</v>
      </c>
      <c r="F440" s="37">
        <f t="shared" si="26"/>
        <v>0.93900000000000006</v>
      </c>
      <c r="G440" s="39">
        <v>37.65</v>
      </c>
      <c r="H440" s="38">
        <v>33.010800000000003</v>
      </c>
      <c r="I440" s="37">
        <v>-2.2349936143039591E-2</v>
      </c>
      <c r="J440" s="37">
        <f t="shared" si="30"/>
        <v>-1.4347556904007106E-2</v>
      </c>
      <c r="K440" s="37">
        <f t="shared" si="28"/>
        <v>1.18534482758621E-2</v>
      </c>
      <c r="L440" s="38"/>
      <c r="M440" s="40"/>
      <c r="N440" s="40"/>
      <c r="O440" s="40"/>
      <c r="P440" s="41"/>
      <c r="Q440" s="41"/>
      <c r="R440" s="42">
        <f t="shared" si="29"/>
        <v>0.14053582463920883</v>
      </c>
    </row>
    <row r="441" spans="1:18" s="2" customFormat="1" ht="11.25" x14ac:dyDescent="0.2">
      <c r="A441" s="17">
        <v>30894</v>
      </c>
      <c r="B441" s="15">
        <v>4.2</v>
      </c>
      <c r="C441" s="2">
        <v>7.5</v>
      </c>
      <c r="D441" s="37">
        <f t="shared" si="27"/>
        <v>0.92500000000000004</v>
      </c>
      <c r="E441" s="37">
        <v>6.0999999999999999E-2</v>
      </c>
      <c r="F441" s="37">
        <f t="shared" si="26"/>
        <v>0.93900000000000006</v>
      </c>
      <c r="G441" s="39">
        <v>37.79</v>
      </c>
      <c r="H441" s="38">
        <v>33.114000000000004</v>
      </c>
      <c r="I441" s="37">
        <v>-1.3063357282821686E-2</v>
      </c>
      <c r="J441" s="37">
        <f t="shared" si="30"/>
        <v>-1.7706646712930638E-2</v>
      </c>
      <c r="K441" s="37">
        <f t="shared" si="28"/>
        <v>1.5135135135135203E-2</v>
      </c>
      <c r="L441" s="38"/>
      <c r="M441" s="40"/>
      <c r="N441" s="40"/>
      <c r="O441" s="40"/>
      <c r="P441" s="41"/>
      <c r="Q441" s="41"/>
      <c r="R441" s="42">
        <f t="shared" si="29"/>
        <v>0.14120915624811239</v>
      </c>
    </row>
    <row r="442" spans="1:18" s="2" customFormat="1" ht="11.25" x14ac:dyDescent="0.2">
      <c r="A442" s="17">
        <v>30925</v>
      </c>
      <c r="B442" s="15">
        <v>4.3</v>
      </c>
      <c r="C442" s="2">
        <v>7.5</v>
      </c>
      <c r="D442" s="37">
        <f t="shared" si="27"/>
        <v>0.92500000000000004</v>
      </c>
      <c r="E442" s="37">
        <v>6.0999999999999999E-2</v>
      </c>
      <c r="F442" s="37">
        <f t="shared" si="26"/>
        <v>0.93900000000000006</v>
      </c>
      <c r="G442" s="39">
        <v>37.92</v>
      </c>
      <c r="H442" s="38">
        <v>33.249200000000002</v>
      </c>
      <c r="I442" s="37">
        <v>8.8021178027796243E-2</v>
      </c>
      <c r="J442" s="37">
        <f t="shared" si="30"/>
        <v>3.7478910372487281E-2</v>
      </c>
      <c r="K442" s="37">
        <f t="shared" si="28"/>
        <v>1.5135135135135203E-2</v>
      </c>
      <c r="L442" s="38"/>
      <c r="M442" s="40"/>
      <c r="N442" s="40"/>
      <c r="O442" s="40"/>
      <c r="P442" s="41"/>
      <c r="Q442" s="41"/>
      <c r="R442" s="42">
        <f t="shared" si="29"/>
        <v>0.1404785679053932</v>
      </c>
    </row>
    <row r="443" spans="1:18" s="2" customFormat="1" ht="11.25" x14ac:dyDescent="0.2">
      <c r="A443" s="17">
        <v>30955</v>
      </c>
      <c r="B443" s="15">
        <v>4.3</v>
      </c>
      <c r="C443" s="2">
        <v>7.3</v>
      </c>
      <c r="D443" s="37">
        <f t="shared" si="27"/>
        <v>0.92700000000000005</v>
      </c>
      <c r="E443" s="37">
        <v>6.0999999999999999E-2</v>
      </c>
      <c r="F443" s="37">
        <f t="shared" si="26"/>
        <v>0.93900000000000006</v>
      </c>
      <c r="G443" s="39">
        <v>38.020000000000003</v>
      </c>
      <c r="H443" s="38">
        <v>33.412000000000006</v>
      </c>
      <c r="I443" s="37">
        <v>1.0340632603406256E-2</v>
      </c>
      <c r="J443" s="37">
        <f t="shared" si="30"/>
        <v>4.918090531560125E-2</v>
      </c>
      <c r="K443" s="37">
        <f t="shared" si="28"/>
        <v>1.2944983818770295E-2</v>
      </c>
      <c r="L443" s="38"/>
      <c r="M443" s="40"/>
      <c r="N443" s="40"/>
      <c r="O443" s="40"/>
      <c r="P443" s="41"/>
      <c r="Q443" s="41"/>
      <c r="R443" s="42">
        <f t="shared" si="29"/>
        <v>0.1379145217287201</v>
      </c>
    </row>
    <row r="444" spans="1:18" s="2" customFormat="1" ht="11.25" x14ac:dyDescent="0.2">
      <c r="A444" s="17">
        <v>30986</v>
      </c>
      <c r="B444" s="15">
        <v>4.3</v>
      </c>
      <c r="C444" s="2">
        <v>7.4</v>
      </c>
      <c r="D444" s="37">
        <f t="shared" si="27"/>
        <v>0.92599999999999993</v>
      </c>
      <c r="E444" s="37">
        <v>6.0999999999999999E-2</v>
      </c>
      <c r="F444" s="37">
        <f t="shared" si="26"/>
        <v>0.93900000000000006</v>
      </c>
      <c r="G444" s="39">
        <v>37.979999999999997</v>
      </c>
      <c r="H444" s="38">
        <v>33.595600000000005</v>
      </c>
      <c r="I444" s="37">
        <v>-7.8266104756169949E-3</v>
      </c>
      <c r="J444" s="37">
        <f t="shared" si="30"/>
        <v>1.2570110638946306E-3</v>
      </c>
      <c r="K444" s="37">
        <f t="shared" si="28"/>
        <v>1.403887688984895E-2</v>
      </c>
      <c r="L444" s="38"/>
      <c r="M444" s="40"/>
      <c r="N444" s="40"/>
      <c r="O444" s="40"/>
      <c r="P444" s="41"/>
      <c r="Q444" s="41"/>
      <c r="R444" s="42">
        <f t="shared" si="29"/>
        <v>0.13050518520282392</v>
      </c>
    </row>
    <row r="445" spans="1:18" s="2" customFormat="1" ht="11.25" x14ac:dyDescent="0.2">
      <c r="A445" s="17">
        <v>31016</v>
      </c>
      <c r="B445" s="15">
        <v>4.0999999999999996</v>
      </c>
      <c r="C445" s="2">
        <v>7.2</v>
      </c>
      <c r="D445" s="37">
        <f t="shared" si="27"/>
        <v>0.92799999999999994</v>
      </c>
      <c r="E445" s="37">
        <v>6.0999999999999999E-2</v>
      </c>
      <c r="F445" s="37">
        <f t="shared" si="26"/>
        <v>0.93900000000000006</v>
      </c>
      <c r="G445" s="39">
        <v>38.020000000000003</v>
      </c>
      <c r="H445" s="38">
        <v>33.815600000000003</v>
      </c>
      <c r="I445" s="37">
        <v>9.101941747572815E-3</v>
      </c>
      <c r="J445" s="37">
        <f t="shared" si="30"/>
        <v>6.3766563597791003E-4</v>
      </c>
      <c r="K445" s="37">
        <f t="shared" si="28"/>
        <v>1.18534482758621E-2</v>
      </c>
      <c r="L445" s="38"/>
      <c r="M445" s="40"/>
      <c r="N445" s="40"/>
      <c r="O445" s="40"/>
      <c r="P445" s="41"/>
      <c r="Q445" s="41"/>
      <c r="R445" s="42">
        <f t="shared" si="29"/>
        <v>0.12433314801452582</v>
      </c>
    </row>
    <row r="446" spans="1:18" s="2" customFormat="1" ht="11.25" x14ac:dyDescent="0.2">
      <c r="A446" s="17">
        <v>31047</v>
      </c>
      <c r="B446" s="15">
        <v>3.9</v>
      </c>
      <c r="C446" s="2">
        <v>7.3</v>
      </c>
      <c r="D446" s="37">
        <f t="shared" si="27"/>
        <v>0.92700000000000005</v>
      </c>
      <c r="E446" s="37">
        <v>6.0999999999999999E-2</v>
      </c>
      <c r="F446" s="37">
        <f t="shared" si="26"/>
        <v>0.93900000000000006</v>
      </c>
      <c r="G446" s="39">
        <v>38.090000000000003</v>
      </c>
      <c r="H446" s="38">
        <v>34.065200000000011</v>
      </c>
      <c r="I446" s="37">
        <v>-1.0823812387252022E-2</v>
      </c>
      <c r="J446" s="37">
        <f t="shared" si="30"/>
        <v>-8.6093531983960376E-4</v>
      </c>
      <c r="K446" s="37">
        <f t="shared" si="28"/>
        <v>1.2944983818770295E-2</v>
      </c>
      <c r="L446" s="38"/>
      <c r="M446" s="40"/>
      <c r="N446" s="40"/>
      <c r="O446" s="40"/>
      <c r="P446" s="41"/>
      <c r="Q446" s="41"/>
      <c r="R446" s="42">
        <f t="shared" si="29"/>
        <v>0.11814990077850682</v>
      </c>
    </row>
    <row r="447" spans="1:18" s="2" customFormat="1" ht="11.25" x14ac:dyDescent="0.2">
      <c r="A447" s="17">
        <v>31078</v>
      </c>
      <c r="B447" s="15">
        <v>3.5</v>
      </c>
      <c r="C447" s="2">
        <v>7.3</v>
      </c>
      <c r="D447" s="37">
        <f t="shared" si="27"/>
        <v>0.92700000000000005</v>
      </c>
      <c r="E447" s="37">
        <v>6.0999999999999999E-2</v>
      </c>
      <c r="F447" s="37">
        <f t="shared" si="26"/>
        <v>0.93900000000000006</v>
      </c>
      <c r="G447" s="39">
        <v>37.83</v>
      </c>
      <c r="H447" s="38">
        <v>34.329600000000006</v>
      </c>
      <c r="I447" s="37">
        <v>4.3161094224923979E-2</v>
      </c>
      <c r="J447" s="37">
        <f t="shared" si="30"/>
        <v>1.6168640918835978E-2</v>
      </c>
      <c r="K447" s="37">
        <f t="shared" si="28"/>
        <v>1.2944983818770295E-2</v>
      </c>
      <c r="L447" s="38"/>
      <c r="M447" s="40"/>
      <c r="N447" s="40"/>
      <c r="O447" s="40"/>
      <c r="P447" s="41"/>
      <c r="Q447" s="41"/>
      <c r="R447" s="42">
        <f t="shared" si="29"/>
        <v>0.10196448545861272</v>
      </c>
    </row>
    <row r="448" spans="1:18" s="2" customFormat="1" ht="11.25" x14ac:dyDescent="0.2">
      <c r="A448" s="17">
        <v>31106</v>
      </c>
      <c r="B448" s="15">
        <v>3.5</v>
      </c>
      <c r="C448" s="2">
        <v>7.2</v>
      </c>
      <c r="D448" s="37">
        <f t="shared" si="27"/>
        <v>0.92799999999999994</v>
      </c>
      <c r="E448" s="37">
        <v>6.0999999999999999E-2</v>
      </c>
      <c r="F448" s="37">
        <f t="shared" si="26"/>
        <v>0.93900000000000006</v>
      </c>
      <c r="G448" s="39">
        <v>37.450000000000003</v>
      </c>
      <c r="H448" s="38">
        <v>34.588400000000007</v>
      </c>
      <c r="I448" s="37">
        <v>5.4195804195804262E-2</v>
      </c>
      <c r="J448" s="37">
        <f t="shared" si="30"/>
        <v>4.8678449210364121E-2</v>
      </c>
      <c r="K448" s="37">
        <f t="shared" si="28"/>
        <v>1.18534482758621E-2</v>
      </c>
      <c r="L448" s="38"/>
      <c r="M448" s="40"/>
      <c r="N448" s="40"/>
      <c r="O448" s="40"/>
      <c r="P448" s="41"/>
      <c r="Q448" s="41"/>
      <c r="R448" s="42">
        <f t="shared" si="29"/>
        <v>8.2732939366955249E-2</v>
      </c>
    </row>
    <row r="449" spans="1:18" s="2" customFormat="1" ht="11.25" x14ac:dyDescent="0.2">
      <c r="A449" s="17">
        <v>31137</v>
      </c>
      <c r="B449" s="15">
        <v>3.7</v>
      </c>
      <c r="C449" s="2">
        <v>7.2</v>
      </c>
      <c r="D449" s="37">
        <f t="shared" si="27"/>
        <v>0.92799999999999994</v>
      </c>
      <c r="E449" s="37">
        <v>6.0999999999999999E-2</v>
      </c>
      <c r="F449" s="37">
        <f t="shared" si="26"/>
        <v>0.93900000000000006</v>
      </c>
      <c r="G449" s="39">
        <v>37.130000000000003</v>
      </c>
      <c r="H449" s="38">
        <v>34.843600000000002</v>
      </c>
      <c r="I449" s="37">
        <v>-8.291873963515755E-3</v>
      </c>
      <c r="J449" s="37">
        <f t="shared" si="30"/>
        <v>2.2951965116144252E-2</v>
      </c>
      <c r="K449" s="37">
        <f t="shared" si="28"/>
        <v>1.18534482758621E-2</v>
      </c>
      <c r="L449" s="38"/>
      <c r="M449" s="40"/>
      <c r="N449" s="40"/>
      <c r="O449" s="40"/>
      <c r="P449" s="41"/>
      <c r="Q449" s="41"/>
      <c r="R449" s="42">
        <f t="shared" si="29"/>
        <v>6.5618937193630975E-2</v>
      </c>
    </row>
    <row r="450" spans="1:18" s="2" customFormat="1" ht="11.25" x14ac:dyDescent="0.2">
      <c r="A450" s="17">
        <v>31167</v>
      </c>
      <c r="B450" s="15">
        <v>3.7</v>
      </c>
      <c r="C450" s="2">
        <v>7.3</v>
      </c>
      <c r="D450" s="37">
        <f t="shared" si="27"/>
        <v>0.92700000000000005</v>
      </c>
      <c r="E450" s="37">
        <v>6.0999999999999999E-2</v>
      </c>
      <c r="F450" s="37">
        <f t="shared" si="26"/>
        <v>0.93900000000000006</v>
      </c>
      <c r="G450" s="39">
        <v>36.369999999999997</v>
      </c>
      <c r="H450" s="38">
        <v>35.075200000000002</v>
      </c>
      <c r="I450" s="37">
        <v>6.6889632107022777E-3</v>
      </c>
      <c r="J450" s="37">
        <f t="shared" si="30"/>
        <v>-8.0145537640673864E-4</v>
      </c>
      <c r="K450" s="37">
        <f t="shared" si="28"/>
        <v>1.2944983818770295E-2</v>
      </c>
      <c r="L450" s="38"/>
      <c r="M450" s="40"/>
      <c r="N450" s="40"/>
      <c r="O450" s="40"/>
      <c r="P450" s="41"/>
      <c r="Q450" s="41"/>
      <c r="R450" s="42">
        <f t="shared" si="29"/>
        <v>3.6914971261746046E-2</v>
      </c>
    </row>
    <row r="451" spans="1:18" s="2" customFormat="1" ht="11.25" x14ac:dyDescent="0.2">
      <c r="A451" s="17">
        <v>31198</v>
      </c>
      <c r="B451" s="15">
        <v>3.8</v>
      </c>
      <c r="C451" s="2">
        <v>7.2</v>
      </c>
      <c r="D451" s="37">
        <f t="shared" si="27"/>
        <v>0.92799999999999994</v>
      </c>
      <c r="E451" s="37">
        <v>6.0999999999999999E-2</v>
      </c>
      <c r="F451" s="37">
        <f t="shared" ref="F451:F514" si="31">(1-E451)</f>
        <v>0.93900000000000006</v>
      </c>
      <c r="G451" s="39">
        <v>35.65</v>
      </c>
      <c r="H451" s="38">
        <v>35.280800000000006</v>
      </c>
      <c r="I451" s="37">
        <v>2.3809523809523874E-2</v>
      </c>
      <c r="J451" s="37">
        <f t="shared" si="30"/>
        <v>1.5249243510113076E-2</v>
      </c>
      <c r="K451" s="37">
        <f t="shared" si="28"/>
        <v>1.18534482758621E-2</v>
      </c>
      <c r="L451" s="38"/>
      <c r="M451" s="40"/>
      <c r="N451" s="40"/>
      <c r="O451" s="40"/>
      <c r="P451" s="41"/>
      <c r="Q451" s="41"/>
      <c r="R451" s="42">
        <f t="shared" si="29"/>
        <v>1.0464615314845245E-2</v>
      </c>
    </row>
    <row r="452" spans="1:18" s="2" customFormat="1" ht="11.25" x14ac:dyDescent="0.2">
      <c r="A452" s="17">
        <v>31228</v>
      </c>
      <c r="B452" s="15">
        <v>3.8</v>
      </c>
      <c r="C452" s="2">
        <v>7.4</v>
      </c>
      <c r="D452" s="37">
        <f t="shared" ref="D452:D515" si="32">(100-C452)/100</f>
        <v>0.92599999999999993</v>
      </c>
      <c r="E452" s="37">
        <v>6.0999999999999999E-2</v>
      </c>
      <c r="F452" s="37">
        <f t="shared" si="31"/>
        <v>0.93900000000000006</v>
      </c>
      <c r="G452" s="39">
        <v>34.97</v>
      </c>
      <c r="H452" s="38">
        <v>35.461599999999997</v>
      </c>
      <c r="I452" s="37">
        <v>2.1633315305570579E-2</v>
      </c>
      <c r="J452" s="37">
        <f t="shared" si="30"/>
        <v>2.2721419557547227E-2</v>
      </c>
      <c r="K452" s="37">
        <f t="shared" ref="K452:K515" si="33">(F452/D452)-1</f>
        <v>1.403887688984895E-2</v>
      </c>
      <c r="L452" s="38"/>
      <c r="M452" s="40"/>
      <c r="N452" s="40"/>
      <c r="O452" s="40"/>
      <c r="P452" s="41"/>
      <c r="Q452" s="41"/>
      <c r="R452" s="42">
        <f t="shared" si="29"/>
        <v>-1.3862882667448685E-2</v>
      </c>
    </row>
    <row r="453" spans="1:18" s="2" customFormat="1" ht="11.25" x14ac:dyDescent="0.2">
      <c r="A453" s="17">
        <v>31259</v>
      </c>
      <c r="B453" s="15">
        <v>3.6</v>
      </c>
      <c r="C453" s="2">
        <v>7.4</v>
      </c>
      <c r="D453" s="37">
        <f t="shared" si="32"/>
        <v>0.92599999999999993</v>
      </c>
      <c r="E453" s="37">
        <v>6.0999999999999999E-2</v>
      </c>
      <c r="F453" s="37">
        <f t="shared" si="31"/>
        <v>0.93900000000000006</v>
      </c>
      <c r="G453" s="39">
        <v>34.61</v>
      </c>
      <c r="H453" s="38">
        <v>35.626000000000005</v>
      </c>
      <c r="I453" s="37">
        <v>1.9057702488088905E-2</v>
      </c>
      <c r="J453" s="37">
        <f t="shared" si="30"/>
        <v>2.0345508896829741E-2</v>
      </c>
      <c r="K453" s="37">
        <f t="shared" si="33"/>
        <v>1.403887688984895E-2</v>
      </c>
      <c r="L453" s="38"/>
      <c r="M453" s="40"/>
      <c r="N453" s="40"/>
      <c r="O453" s="40"/>
      <c r="P453" s="41"/>
      <c r="Q453" s="41"/>
      <c r="R453" s="42">
        <f t="shared" si="29"/>
        <v>-2.8518497726379755E-2</v>
      </c>
    </row>
    <row r="454" spans="1:18" s="2" customFormat="1" ht="11.25" x14ac:dyDescent="0.2">
      <c r="A454" s="17">
        <v>31290</v>
      </c>
      <c r="B454" s="15">
        <v>3.3</v>
      </c>
      <c r="C454" s="2">
        <v>7.1</v>
      </c>
      <c r="D454" s="37">
        <f t="shared" si="32"/>
        <v>0.92900000000000005</v>
      </c>
      <c r="E454" s="37">
        <v>6.0999999999999999E-2</v>
      </c>
      <c r="F454" s="37">
        <f t="shared" si="31"/>
        <v>0.93900000000000006</v>
      </c>
      <c r="G454" s="39">
        <v>34.28</v>
      </c>
      <c r="H454" s="38">
        <v>35.758800000000001</v>
      </c>
      <c r="I454" s="37">
        <v>-2.1818181818181757E-2</v>
      </c>
      <c r="J454" s="37">
        <f t="shared" si="30"/>
        <v>-1.380239665046426E-3</v>
      </c>
      <c r="K454" s="37">
        <f t="shared" si="33"/>
        <v>1.0764262648008671E-2</v>
      </c>
      <c r="L454" s="38"/>
      <c r="M454" s="40"/>
      <c r="N454" s="40"/>
      <c r="O454" s="40"/>
      <c r="P454" s="41"/>
      <c r="Q454" s="41"/>
      <c r="R454" s="42">
        <f t="shared" si="29"/>
        <v>-4.1354855308343673E-2</v>
      </c>
    </row>
    <row r="455" spans="1:18" s="2" customFormat="1" ht="11.25" x14ac:dyDescent="0.2">
      <c r="A455" s="17">
        <v>31320</v>
      </c>
      <c r="B455" s="15">
        <v>3.1</v>
      </c>
      <c r="C455" s="2">
        <v>7.1</v>
      </c>
      <c r="D455" s="37">
        <f t="shared" si="32"/>
        <v>0.92900000000000005</v>
      </c>
      <c r="E455" s="37">
        <v>6.0999999999999999E-2</v>
      </c>
      <c r="F455" s="37">
        <f t="shared" si="31"/>
        <v>0.93900000000000006</v>
      </c>
      <c r="G455" s="39">
        <v>33.9</v>
      </c>
      <c r="H455" s="38">
        <v>35.857999999999997</v>
      </c>
      <c r="I455" s="37">
        <v>-2.2304832713754736E-2</v>
      </c>
      <c r="J455" s="37">
        <f t="shared" si="30"/>
        <v>-2.2061507265968248E-2</v>
      </c>
      <c r="K455" s="37">
        <f t="shared" si="33"/>
        <v>1.0764262648008671E-2</v>
      </c>
      <c r="L455" s="38"/>
      <c r="M455" s="40"/>
      <c r="N455" s="40"/>
      <c r="O455" s="40"/>
      <c r="P455" s="41"/>
      <c r="Q455" s="41"/>
      <c r="R455" s="42">
        <f t="shared" si="29"/>
        <v>-5.4604272407830848E-2</v>
      </c>
    </row>
    <row r="456" spans="1:18" s="2" customFormat="1" ht="11.25" x14ac:dyDescent="0.2">
      <c r="A456" s="17">
        <v>31351</v>
      </c>
      <c r="B456" s="15">
        <v>3.2</v>
      </c>
      <c r="C456" s="2">
        <v>7.1</v>
      </c>
      <c r="D456" s="37">
        <f t="shared" si="32"/>
        <v>0.92900000000000005</v>
      </c>
      <c r="E456" s="37">
        <v>6.0999999999999999E-2</v>
      </c>
      <c r="F456" s="37">
        <f t="shared" si="31"/>
        <v>0.93900000000000006</v>
      </c>
      <c r="G456" s="39">
        <v>33.31</v>
      </c>
      <c r="H456" s="38">
        <v>35.916799999999995</v>
      </c>
      <c r="I456" s="37">
        <v>1.1406844106463847E-2</v>
      </c>
      <c r="J456" s="37">
        <f t="shared" si="30"/>
        <v>-5.4489943036454443E-3</v>
      </c>
      <c r="K456" s="37">
        <f t="shared" si="33"/>
        <v>1.0764262648008671E-2</v>
      </c>
      <c r="L456" s="38"/>
      <c r="M456" s="40"/>
      <c r="N456" s="40"/>
      <c r="O456" s="40"/>
      <c r="P456" s="41"/>
      <c r="Q456" s="41"/>
      <c r="R456" s="42">
        <f t="shared" si="29"/>
        <v>-7.2578848895224327E-2</v>
      </c>
    </row>
    <row r="457" spans="1:18" s="2" customFormat="1" ht="11.25" x14ac:dyDescent="0.2">
      <c r="A457" s="17">
        <v>31381</v>
      </c>
      <c r="B457" s="15">
        <v>3.5</v>
      </c>
      <c r="C457" s="2">
        <v>7</v>
      </c>
      <c r="D457" s="37">
        <f t="shared" si="32"/>
        <v>0.93</v>
      </c>
      <c r="E457" s="37">
        <v>6.0999999999999999E-2</v>
      </c>
      <c r="F457" s="37">
        <f t="shared" si="31"/>
        <v>0.93900000000000006</v>
      </c>
      <c r="G457" s="39">
        <v>32.770000000000003</v>
      </c>
      <c r="H457" s="38">
        <v>35.935199999999995</v>
      </c>
      <c r="I457" s="37">
        <v>6.0687432867884063E-2</v>
      </c>
      <c r="J457" s="37">
        <f t="shared" si="30"/>
        <v>3.6047138487173953E-2</v>
      </c>
      <c r="K457" s="37">
        <f t="shared" si="33"/>
        <v>9.6774193548387899E-3</v>
      </c>
      <c r="L457" s="38"/>
      <c r="M457" s="40"/>
      <c r="N457" s="40"/>
      <c r="O457" s="40"/>
      <c r="P457" s="41"/>
      <c r="Q457" s="41"/>
      <c r="R457" s="42">
        <f t="shared" si="29"/>
        <v>-8.8080767603909038E-2</v>
      </c>
    </row>
    <row r="458" spans="1:18" s="2" customFormat="1" ht="11.25" x14ac:dyDescent="0.2">
      <c r="A458" s="17">
        <v>31412</v>
      </c>
      <c r="B458" s="15">
        <v>3.8</v>
      </c>
      <c r="C458" s="2">
        <v>7</v>
      </c>
      <c r="D458" s="37">
        <f t="shared" si="32"/>
        <v>0.93</v>
      </c>
      <c r="E458" s="37">
        <v>6.0999999999999999E-2</v>
      </c>
      <c r="F458" s="37">
        <f t="shared" si="31"/>
        <v>0.93900000000000006</v>
      </c>
      <c r="G458" s="39">
        <v>32.22</v>
      </c>
      <c r="H458" s="38">
        <v>35.909999999999997</v>
      </c>
      <c r="I458" s="37">
        <v>4.9620253164557017E-2</v>
      </c>
      <c r="J458" s="37">
        <f t="shared" si="30"/>
        <v>5.515384301622054E-2</v>
      </c>
      <c r="K458" s="37">
        <f t="shared" si="33"/>
        <v>9.6774193548387899E-3</v>
      </c>
      <c r="L458" s="38"/>
      <c r="M458" s="40"/>
      <c r="N458" s="40"/>
      <c r="O458" s="40"/>
      <c r="P458" s="41"/>
      <c r="Q458" s="41"/>
      <c r="R458" s="42">
        <f t="shared" si="29"/>
        <v>-0.10275689223057639</v>
      </c>
    </row>
    <row r="459" spans="1:18" s="2" customFormat="1" ht="11.25" x14ac:dyDescent="0.2">
      <c r="A459" s="17">
        <v>31443</v>
      </c>
      <c r="B459" s="15">
        <v>3.9</v>
      </c>
      <c r="C459" s="2">
        <v>6.7</v>
      </c>
      <c r="D459" s="37">
        <f t="shared" si="32"/>
        <v>0.93299999999999994</v>
      </c>
      <c r="E459" s="37">
        <v>6.0999999999999999E-2</v>
      </c>
      <c r="F459" s="37">
        <f t="shared" si="31"/>
        <v>0.93900000000000006</v>
      </c>
      <c r="G459" s="39">
        <v>32.07</v>
      </c>
      <c r="H459" s="38">
        <v>35.857599999999991</v>
      </c>
      <c r="I459" s="37">
        <v>4.3415340086829582E-3</v>
      </c>
      <c r="J459" s="37">
        <f t="shared" si="30"/>
        <v>2.6980893586619988E-2</v>
      </c>
      <c r="K459" s="37">
        <f t="shared" si="33"/>
        <v>6.4308681672027301E-3</v>
      </c>
      <c r="L459" s="38"/>
      <c r="M459" s="40"/>
      <c r="N459" s="40"/>
      <c r="O459" s="40"/>
      <c r="P459" s="41"/>
      <c r="Q459" s="41"/>
      <c r="R459" s="42">
        <f t="shared" si="29"/>
        <v>-0.10562893222078421</v>
      </c>
    </row>
    <row r="460" spans="1:18" s="2" customFormat="1" ht="11.25" x14ac:dyDescent="0.2">
      <c r="A460" s="17">
        <v>31471</v>
      </c>
      <c r="B460" s="15">
        <v>3.1</v>
      </c>
      <c r="C460" s="2">
        <v>7.2</v>
      </c>
      <c r="D460" s="37">
        <f t="shared" si="32"/>
        <v>0.92799999999999994</v>
      </c>
      <c r="E460" s="37">
        <v>6.0999999999999999E-2</v>
      </c>
      <c r="F460" s="37">
        <f t="shared" si="31"/>
        <v>0.93900000000000006</v>
      </c>
      <c r="G460" s="39">
        <v>32.090000000000003</v>
      </c>
      <c r="H460" s="38">
        <v>35.774799999999999</v>
      </c>
      <c r="I460" s="37">
        <v>5.3794428434197974E-2</v>
      </c>
      <c r="J460" s="37">
        <f t="shared" si="30"/>
        <v>2.9067981221440466E-2</v>
      </c>
      <c r="K460" s="37">
        <f t="shared" si="33"/>
        <v>1.18534482758621E-2</v>
      </c>
      <c r="L460" s="38"/>
      <c r="M460" s="40"/>
      <c r="N460" s="40"/>
      <c r="O460" s="40"/>
      <c r="P460" s="41"/>
      <c r="Q460" s="41"/>
      <c r="R460" s="42">
        <f t="shared" si="29"/>
        <v>-0.10299987700839686</v>
      </c>
    </row>
    <row r="461" spans="1:18" s="2" customFormat="1" ht="11.25" x14ac:dyDescent="0.2">
      <c r="A461" s="17">
        <v>31502</v>
      </c>
      <c r="B461" s="15">
        <v>2.2999999999999998</v>
      </c>
      <c r="C461" s="2">
        <v>7.2</v>
      </c>
      <c r="D461" s="37">
        <f t="shared" si="32"/>
        <v>0.92799999999999994</v>
      </c>
      <c r="E461" s="37">
        <v>6.0999999999999999E-2</v>
      </c>
      <c r="F461" s="37">
        <f t="shared" si="31"/>
        <v>0.93900000000000006</v>
      </c>
      <c r="G461" s="39">
        <v>32.17</v>
      </c>
      <c r="H461" s="38">
        <v>35.663199999999996</v>
      </c>
      <c r="I461" s="37">
        <v>5.879671832269829E-2</v>
      </c>
      <c r="J461" s="37">
        <f t="shared" si="30"/>
        <v>5.6295573378448135E-2</v>
      </c>
      <c r="K461" s="37">
        <f t="shared" si="33"/>
        <v>1.18534482758621E-2</v>
      </c>
      <c r="L461" s="38"/>
      <c r="M461" s="40"/>
      <c r="N461" s="40"/>
      <c r="O461" s="40"/>
      <c r="P461" s="41"/>
      <c r="Q461" s="41"/>
      <c r="R461" s="42">
        <f t="shared" si="29"/>
        <v>-9.7949707261266367E-2</v>
      </c>
    </row>
    <row r="462" spans="1:18" s="2" customFormat="1" ht="11.25" x14ac:dyDescent="0.2">
      <c r="A462" s="17">
        <v>31532</v>
      </c>
      <c r="B462" s="15">
        <v>1.6</v>
      </c>
      <c r="C462" s="2">
        <v>7.1</v>
      </c>
      <c r="D462" s="37">
        <f t="shared" si="32"/>
        <v>0.92900000000000005</v>
      </c>
      <c r="E462" s="37">
        <v>6.0999999999999999E-2</v>
      </c>
      <c r="F462" s="37">
        <f t="shared" si="31"/>
        <v>0.93900000000000006</v>
      </c>
      <c r="G462" s="39">
        <v>32.36</v>
      </c>
      <c r="H462" s="38">
        <v>35.523599999999995</v>
      </c>
      <c r="I462" s="37">
        <v>2.4537236332328835E-2</v>
      </c>
      <c r="J462" s="37">
        <f t="shared" si="30"/>
        <v>4.1666977327513566E-2</v>
      </c>
      <c r="K462" s="37">
        <f t="shared" si="33"/>
        <v>1.0764262648008671E-2</v>
      </c>
      <c r="L462" s="38"/>
      <c r="M462" s="40"/>
      <c r="N462" s="40"/>
      <c r="O462" s="40"/>
      <c r="P462" s="41"/>
      <c r="Q462" s="41"/>
      <c r="R462" s="42">
        <f t="shared" si="29"/>
        <v>-8.905628934004424E-2</v>
      </c>
    </row>
    <row r="463" spans="1:18" s="2" customFormat="1" ht="11.25" x14ac:dyDescent="0.2">
      <c r="A463" s="17">
        <v>31563</v>
      </c>
      <c r="B463" s="15">
        <v>1.5</v>
      </c>
      <c r="C463" s="2">
        <v>7.2</v>
      </c>
      <c r="D463" s="37">
        <f t="shared" si="32"/>
        <v>0.92799999999999994</v>
      </c>
      <c r="E463" s="37">
        <v>6.0999999999999999E-2</v>
      </c>
      <c r="F463" s="37">
        <f t="shared" si="31"/>
        <v>0.93900000000000006</v>
      </c>
      <c r="G463" s="39">
        <v>32.43</v>
      </c>
      <c r="H463" s="38">
        <v>35.364800000000002</v>
      </c>
      <c r="I463" s="37">
        <v>2.1008403361344537E-3</v>
      </c>
      <c r="J463" s="37">
        <f t="shared" si="30"/>
        <v>1.3319038334231644E-2</v>
      </c>
      <c r="K463" s="37">
        <f t="shared" si="33"/>
        <v>1.18534482758621E-2</v>
      </c>
      <c r="L463" s="38"/>
      <c r="M463" s="40"/>
      <c r="N463" s="40"/>
      <c r="O463" s="40"/>
      <c r="P463" s="41"/>
      <c r="Q463" s="41"/>
      <c r="R463" s="42">
        <f t="shared" si="29"/>
        <v>-8.2986472424557825E-2</v>
      </c>
    </row>
    <row r="464" spans="1:18" s="2" customFormat="1" ht="11.25" x14ac:dyDescent="0.2">
      <c r="A464" s="17">
        <v>31593</v>
      </c>
      <c r="B464" s="15">
        <v>1.8</v>
      </c>
      <c r="C464" s="2">
        <v>7.2</v>
      </c>
      <c r="D464" s="37">
        <f t="shared" si="32"/>
        <v>0.92799999999999994</v>
      </c>
      <c r="E464" s="37">
        <v>6.0999999999999999E-2</v>
      </c>
      <c r="F464" s="37">
        <f t="shared" si="31"/>
        <v>0.93900000000000006</v>
      </c>
      <c r="G464" s="39">
        <v>32.380000000000003</v>
      </c>
      <c r="H464" s="38">
        <v>35.178400000000003</v>
      </c>
      <c r="I464" s="37">
        <v>2.8511530398322899E-2</v>
      </c>
      <c r="J464" s="37">
        <f t="shared" si="30"/>
        <v>1.5306185367228676E-2</v>
      </c>
      <c r="K464" s="37">
        <f t="shared" si="33"/>
        <v>1.18534482758621E-2</v>
      </c>
      <c r="L464" s="38"/>
      <c r="M464" s="40"/>
      <c r="N464" s="40"/>
      <c r="O464" s="40"/>
      <c r="P464" s="41"/>
      <c r="Q464" s="41"/>
      <c r="R464" s="42">
        <f t="shared" si="29"/>
        <v>-7.9548814044982166E-2</v>
      </c>
    </row>
    <row r="465" spans="1:18" s="2" customFormat="1" ht="11.25" x14ac:dyDescent="0.2">
      <c r="A465" s="17">
        <v>31624</v>
      </c>
      <c r="B465" s="15">
        <v>1.6</v>
      </c>
      <c r="C465" s="2">
        <v>7</v>
      </c>
      <c r="D465" s="37">
        <f t="shared" si="32"/>
        <v>0.93</v>
      </c>
      <c r="E465" s="37">
        <v>0.06</v>
      </c>
      <c r="F465" s="37">
        <f t="shared" si="31"/>
        <v>0.94</v>
      </c>
      <c r="G465" s="39">
        <v>32.49</v>
      </c>
      <c r="H465" s="38">
        <v>34.972000000000001</v>
      </c>
      <c r="I465" s="37">
        <v>-2.0790868324500705E-2</v>
      </c>
      <c r="J465" s="37">
        <f t="shared" si="30"/>
        <v>3.8603310369110973E-3</v>
      </c>
      <c r="K465" s="37">
        <f t="shared" si="33"/>
        <v>1.0752688172043001E-2</v>
      </c>
      <c r="L465" s="38"/>
      <c r="M465" s="40"/>
      <c r="N465" s="40"/>
      <c r="O465" s="40"/>
      <c r="P465" s="41"/>
      <c r="Q465" s="41"/>
      <c r="R465" s="42">
        <f t="shared" ref="R465:R528" si="34">(G465-H465)/H465</f>
        <v>-7.0971062564337162E-2</v>
      </c>
    </row>
    <row r="466" spans="1:18" s="2" customFormat="1" ht="11.25" x14ac:dyDescent="0.2">
      <c r="A466" s="17">
        <v>31655</v>
      </c>
      <c r="B466" s="15">
        <v>1.6</v>
      </c>
      <c r="C466" s="2">
        <v>6.9</v>
      </c>
      <c r="D466" s="37">
        <f t="shared" si="32"/>
        <v>0.93099999999999994</v>
      </c>
      <c r="E466" s="37">
        <v>0.06</v>
      </c>
      <c r="F466" s="37">
        <f t="shared" si="31"/>
        <v>0.94</v>
      </c>
      <c r="G466" s="39">
        <v>32.520000000000003</v>
      </c>
      <c r="H466" s="38">
        <v>34.761200000000002</v>
      </c>
      <c r="I466" s="37">
        <v>1.9983347210657833E-2</v>
      </c>
      <c r="J466" s="37">
        <f t="shared" si="30"/>
        <v>-4.0376055692143559E-4</v>
      </c>
      <c r="K466" s="37">
        <f t="shared" si="33"/>
        <v>9.6670247046186653E-3</v>
      </c>
      <c r="L466" s="38"/>
      <c r="M466" s="40"/>
      <c r="N466" s="40"/>
      <c r="O466" s="40"/>
      <c r="P466" s="41"/>
      <c r="Q466" s="41"/>
      <c r="R466" s="42">
        <f t="shared" si="34"/>
        <v>-6.4474183860165901E-2</v>
      </c>
    </row>
    <row r="467" spans="1:18" s="2" customFormat="1" ht="11.25" x14ac:dyDescent="0.2">
      <c r="A467" s="17">
        <v>31685</v>
      </c>
      <c r="B467" s="15">
        <v>1.8</v>
      </c>
      <c r="C467" s="2">
        <v>7</v>
      </c>
      <c r="D467" s="37">
        <f t="shared" si="32"/>
        <v>0.93</v>
      </c>
      <c r="E467" s="37">
        <v>0.06</v>
      </c>
      <c r="F467" s="37">
        <f t="shared" si="31"/>
        <v>0.94</v>
      </c>
      <c r="G467" s="39">
        <v>32.479999999999997</v>
      </c>
      <c r="H467" s="38">
        <v>34.543600000000005</v>
      </c>
      <c r="I467" s="37">
        <v>-2.7346938775510157E-2</v>
      </c>
      <c r="J467" s="37">
        <f t="shared" si="30"/>
        <v>-3.6817957824261619E-3</v>
      </c>
      <c r="K467" s="37">
        <f t="shared" si="33"/>
        <v>1.0752688172043001E-2</v>
      </c>
      <c r="L467" s="38"/>
      <c r="M467" s="40"/>
      <c r="N467" s="40"/>
      <c r="O467" s="40"/>
      <c r="P467" s="41"/>
      <c r="Q467" s="41"/>
      <c r="R467" s="42">
        <f t="shared" si="34"/>
        <v>-5.9738996514549954E-2</v>
      </c>
    </row>
    <row r="468" spans="1:18" s="2" customFormat="1" ht="11.25" x14ac:dyDescent="0.2">
      <c r="A468" s="17">
        <v>31716</v>
      </c>
      <c r="B468" s="15">
        <v>1.5</v>
      </c>
      <c r="C468" s="2">
        <v>7</v>
      </c>
      <c r="D468" s="37">
        <f t="shared" si="32"/>
        <v>0.93</v>
      </c>
      <c r="E468" s="37">
        <v>0.06</v>
      </c>
      <c r="F468" s="37">
        <f t="shared" si="31"/>
        <v>0.94</v>
      </c>
      <c r="G468" s="39">
        <v>32.19</v>
      </c>
      <c r="H468" s="38">
        <v>34.310400000000001</v>
      </c>
      <c r="I468" s="37">
        <v>-3.7767519932857979E-3</v>
      </c>
      <c r="J468" s="37">
        <f t="shared" si="30"/>
        <v>-1.5561845384397978E-2</v>
      </c>
      <c r="K468" s="37">
        <f t="shared" si="33"/>
        <v>1.0752688172043001E-2</v>
      </c>
      <c r="L468" s="38"/>
      <c r="M468" s="40"/>
      <c r="N468" s="40"/>
      <c r="O468" s="40"/>
      <c r="P468" s="41"/>
      <c r="Q468" s="41"/>
      <c r="R468" s="42">
        <f t="shared" si="34"/>
        <v>-6.1800503637381189E-2</v>
      </c>
    </row>
    <row r="469" spans="1:18" s="2" customFormat="1" ht="11.25" x14ac:dyDescent="0.2">
      <c r="A469" s="17">
        <v>31746</v>
      </c>
      <c r="B469" s="15">
        <v>1.3</v>
      </c>
      <c r="C469" s="2">
        <v>6.9</v>
      </c>
      <c r="D469" s="37">
        <f t="shared" si="32"/>
        <v>0.93099999999999994</v>
      </c>
      <c r="E469" s="37">
        <v>0.06</v>
      </c>
      <c r="F469" s="37">
        <f t="shared" si="31"/>
        <v>0.94</v>
      </c>
      <c r="G469" s="39">
        <v>31.88</v>
      </c>
      <c r="H469" s="38">
        <v>34.066400000000002</v>
      </c>
      <c r="I469" s="37">
        <v>3.2434709351305761E-2</v>
      </c>
      <c r="J469" s="37">
        <f t="shared" si="30"/>
        <v>1.4328978679009981E-2</v>
      </c>
      <c r="K469" s="37">
        <f t="shared" si="33"/>
        <v>9.6670247046186653E-3</v>
      </c>
      <c r="L469" s="38"/>
      <c r="M469" s="40"/>
      <c r="N469" s="40"/>
      <c r="O469" s="40"/>
      <c r="P469" s="41"/>
      <c r="Q469" s="41"/>
      <c r="R469" s="42">
        <f t="shared" si="34"/>
        <v>-6.4180541530657845E-2</v>
      </c>
    </row>
    <row r="470" spans="1:18" s="2" customFormat="1" ht="11.25" x14ac:dyDescent="0.2">
      <c r="A470" s="17">
        <v>31777</v>
      </c>
      <c r="B470" s="15">
        <v>1.1000000000000001</v>
      </c>
      <c r="C470" s="2">
        <v>6.6</v>
      </c>
      <c r="D470" s="37">
        <f t="shared" si="32"/>
        <v>0.93400000000000005</v>
      </c>
      <c r="E470" s="37">
        <v>0.06</v>
      </c>
      <c r="F470" s="37">
        <f t="shared" si="31"/>
        <v>0.94</v>
      </c>
      <c r="G470" s="39">
        <v>31.59</v>
      </c>
      <c r="H470" s="38">
        <v>33.809200000000004</v>
      </c>
      <c r="I470" s="37">
        <v>1.4279885760913913E-2</v>
      </c>
      <c r="J470" s="37">
        <f t="shared" si="30"/>
        <v>2.3357297556109838E-2</v>
      </c>
      <c r="K470" s="37">
        <f t="shared" si="33"/>
        <v>6.4239828693788414E-3</v>
      </c>
      <c r="L470" s="38"/>
      <c r="M470" s="40"/>
      <c r="N470" s="40"/>
      <c r="O470" s="40"/>
      <c r="P470" s="41"/>
      <c r="Q470" s="41"/>
      <c r="R470" s="42">
        <f t="shared" si="34"/>
        <v>-6.5638938513777431E-2</v>
      </c>
    </row>
    <row r="471" spans="1:18" s="2" customFormat="1" ht="11.25" x14ac:dyDescent="0.2">
      <c r="A471" s="17">
        <v>31808</v>
      </c>
      <c r="B471" s="15">
        <v>1.5</v>
      </c>
      <c r="C471" s="2">
        <v>6.6</v>
      </c>
      <c r="D471" s="37">
        <f t="shared" si="32"/>
        <v>0.93400000000000005</v>
      </c>
      <c r="E471" s="37">
        <v>0.06</v>
      </c>
      <c r="F471" s="37">
        <f t="shared" si="31"/>
        <v>0.94</v>
      </c>
      <c r="G471" s="39">
        <v>31.84</v>
      </c>
      <c r="H471" s="38">
        <v>33.559200000000004</v>
      </c>
      <c r="I471" s="37">
        <v>6.3958165728077263E-2</v>
      </c>
      <c r="J471" s="37">
        <f t="shared" si="30"/>
        <v>3.9119025744495585E-2</v>
      </c>
      <c r="K471" s="37">
        <f t="shared" si="33"/>
        <v>6.4239828693788414E-3</v>
      </c>
      <c r="L471" s="38"/>
      <c r="M471" s="40"/>
      <c r="N471" s="40"/>
      <c r="O471" s="40"/>
      <c r="P471" s="41"/>
      <c r="Q471" s="41"/>
      <c r="R471" s="42">
        <f t="shared" si="34"/>
        <v>-5.1228873155498462E-2</v>
      </c>
    </row>
    <row r="472" spans="1:18" s="2" customFormat="1" ht="11.25" x14ac:dyDescent="0.2">
      <c r="A472" s="17">
        <v>31836</v>
      </c>
      <c r="B472" s="15">
        <v>2.1</v>
      </c>
      <c r="C472" s="2">
        <v>6.6</v>
      </c>
      <c r="D472" s="37">
        <f t="shared" si="32"/>
        <v>0.93400000000000005</v>
      </c>
      <c r="E472" s="37">
        <v>0.06</v>
      </c>
      <c r="F472" s="37">
        <f t="shared" si="31"/>
        <v>0.94</v>
      </c>
      <c r="G472" s="39">
        <v>32.159999999999997</v>
      </c>
      <c r="H472" s="38">
        <v>33.3324</v>
      </c>
      <c r="I472" s="37">
        <v>6.2003780718336399E-2</v>
      </c>
      <c r="J472" s="37">
        <f t="shared" si="30"/>
        <v>6.2980973223206838E-2</v>
      </c>
      <c r="K472" s="37">
        <f t="shared" si="33"/>
        <v>6.4239828693788414E-3</v>
      </c>
      <c r="L472" s="38"/>
      <c r="M472" s="40"/>
      <c r="N472" s="40"/>
      <c r="O472" s="40"/>
      <c r="P472" s="41"/>
      <c r="Q472" s="41"/>
      <c r="R472" s="42">
        <f t="shared" si="34"/>
        <v>-3.5172984843575714E-2</v>
      </c>
    </row>
    <row r="473" spans="1:18" s="2" customFormat="1" ht="11.25" x14ac:dyDescent="0.2">
      <c r="A473" s="17">
        <v>31867</v>
      </c>
      <c r="B473" s="15">
        <v>3</v>
      </c>
      <c r="C473" s="2">
        <v>6.6</v>
      </c>
      <c r="D473" s="37">
        <f t="shared" si="32"/>
        <v>0.93400000000000005</v>
      </c>
      <c r="E473" s="37">
        <v>0.06</v>
      </c>
      <c r="F473" s="37">
        <f t="shared" si="31"/>
        <v>0.94</v>
      </c>
      <c r="G473" s="39">
        <v>32.47</v>
      </c>
      <c r="H473" s="38">
        <v>33.133200000000002</v>
      </c>
      <c r="I473" s="37">
        <v>4.1295834816660819E-2</v>
      </c>
      <c r="J473" s="37">
        <f t="shared" si="30"/>
        <v>5.1649807767498612E-2</v>
      </c>
      <c r="K473" s="37">
        <f t="shared" si="33"/>
        <v>6.4239828693788414E-3</v>
      </c>
      <c r="L473" s="38"/>
      <c r="M473" s="40"/>
      <c r="N473" s="40"/>
      <c r="O473" s="40"/>
      <c r="P473" s="41"/>
      <c r="Q473" s="41"/>
      <c r="R473" s="42">
        <f t="shared" si="34"/>
        <v>-2.0016177127473448E-2</v>
      </c>
    </row>
    <row r="474" spans="1:18" s="2" customFormat="1" ht="11.25" x14ac:dyDescent="0.2">
      <c r="A474" s="17">
        <v>31897</v>
      </c>
      <c r="B474" s="15">
        <v>3.8</v>
      </c>
      <c r="C474" s="2">
        <v>6.3</v>
      </c>
      <c r="D474" s="37">
        <f t="shared" si="32"/>
        <v>0.93700000000000006</v>
      </c>
      <c r="E474" s="37">
        <v>0.06</v>
      </c>
      <c r="F474" s="37">
        <f t="shared" si="31"/>
        <v>0.94</v>
      </c>
      <c r="G474" s="39">
        <v>31.8</v>
      </c>
      <c r="H474" s="38">
        <v>32.92</v>
      </c>
      <c r="I474" s="37">
        <v>-1.0940170940170902E-2</v>
      </c>
      <c r="J474" s="37">
        <f t="shared" si="30"/>
        <v>1.5177831938244958E-2</v>
      </c>
      <c r="K474" s="37">
        <f t="shared" si="33"/>
        <v>3.2017075773744796E-3</v>
      </c>
      <c r="L474" s="38"/>
      <c r="M474" s="40"/>
      <c r="N474" s="40"/>
      <c r="O474" s="40"/>
      <c r="P474" s="41"/>
      <c r="Q474" s="41"/>
      <c r="R474" s="42">
        <f t="shared" si="34"/>
        <v>-3.4021871202916186E-2</v>
      </c>
    </row>
    <row r="475" spans="1:18" s="2" customFormat="1" ht="11.25" x14ac:dyDescent="0.2">
      <c r="A475" s="17">
        <v>31928</v>
      </c>
      <c r="B475" s="15">
        <v>3.9</v>
      </c>
      <c r="C475" s="2">
        <v>6.3</v>
      </c>
      <c r="D475" s="37">
        <f t="shared" si="32"/>
        <v>0.93700000000000006</v>
      </c>
      <c r="E475" s="37">
        <v>0.06</v>
      </c>
      <c r="F475" s="37">
        <f t="shared" si="31"/>
        <v>0.94</v>
      </c>
      <c r="G475" s="39">
        <v>31.22</v>
      </c>
      <c r="H475" s="38">
        <v>32.713999999999999</v>
      </c>
      <c r="I475" s="37">
        <v>-6.9132388524019569E-4</v>
      </c>
      <c r="J475" s="37">
        <f t="shared" si="30"/>
        <v>-5.815747412705549E-3</v>
      </c>
      <c r="K475" s="37">
        <f t="shared" si="33"/>
        <v>3.2017075773744796E-3</v>
      </c>
      <c r="L475" s="38"/>
      <c r="M475" s="40"/>
      <c r="N475" s="40"/>
      <c r="O475" s="40"/>
      <c r="P475" s="41"/>
      <c r="Q475" s="41"/>
      <c r="R475" s="42">
        <f t="shared" si="34"/>
        <v>-4.5668521122455216E-2</v>
      </c>
    </row>
    <row r="476" spans="1:18" s="2" customFormat="1" ht="11.25" x14ac:dyDescent="0.2">
      <c r="A476" s="17">
        <v>31958</v>
      </c>
      <c r="B476" s="15">
        <v>3.7</v>
      </c>
      <c r="C476" s="2">
        <v>6.2</v>
      </c>
      <c r="D476" s="37">
        <f t="shared" si="32"/>
        <v>0.93799999999999994</v>
      </c>
      <c r="E476" s="37">
        <v>0.06</v>
      </c>
      <c r="F476" s="37">
        <f t="shared" si="31"/>
        <v>0.94</v>
      </c>
      <c r="G476" s="39">
        <v>30.62</v>
      </c>
      <c r="H476" s="38">
        <v>32.512800000000006</v>
      </c>
      <c r="I476" s="37">
        <v>4.2545831892078702E-2</v>
      </c>
      <c r="J476" s="37">
        <f t="shared" si="30"/>
        <v>2.0927254003419254E-2</v>
      </c>
      <c r="K476" s="37">
        <f t="shared" si="33"/>
        <v>2.132196162046851E-3</v>
      </c>
      <c r="L476" s="38"/>
      <c r="M476" s="40"/>
      <c r="N476" s="40"/>
      <c r="O476" s="40"/>
      <c r="P476" s="41"/>
      <c r="Q476" s="41"/>
      <c r="R476" s="42">
        <f t="shared" si="34"/>
        <v>-5.8217071430329115E-2</v>
      </c>
    </row>
    <row r="477" spans="1:18" s="2" customFormat="1" ht="11.25" x14ac:dyDescent="0.2">
      <c r="A477" s="17">
        <v>31989</v>
      </c>
      <c r="B477" s="15">
        <v>3.9</v>
      </c>
      <c r="C477" s="2">
        <v>6.1</v>
      </c>
      <c r="D477" s="37">
        <f t="shared" si="32"/>
        <v>0.93900000000000006</v>
      </c>
      <c r="E477" s="37">
        <v>0.06</v>
      </c>
      <c r="F477" s="37">
        <f t="shared" si="31"/>
        <v>0.94</v>
      </c>
      <c r="G477" s="39">
        <v>31.56</v>
      </c>
      <c r="H477" s="38">
        <v>32.376400000000004</v>
      </c>
      <c r="I477" s="37">
        <v>2.8865295288653108E-2</v>
      </c>
      <c r="J477" s="37">
        <f t="shared" si="30"/>
        <v>3.5705563590365905E-2</v>
      </c>
      <c r="K477" s="37">
        <f t="shared" si="33"/>
        <v>1.0649627263044081E-3</v>
      </c>
      <c r="L477" s="38"/>
      <c r="M477" s="40"/>
      <c r="N477" s="40"/>
      <c r="O477" s="40"/>
      <c r="P477" s="41"/>
      <c r="Q477" s="41"/>
      <c r="R477" s="42">
        <f t="shared" si="34"/>
        <v>-2.5215897999777772E-2</v>
      </c>
    </row>
    <row r="478" spans="1:18" s="2" customFormat="1" ht="11.25" x14ac:dyDescent="0.2">
      <c r="A478" s="17">
        <v>32020</v>
      </c>
      <c r="B478" s="15">
        <v>4.3</v>
      </c>
      <c r="C478" s="2">
        <v>6</v>
      </c>
      <c r="D478" s="37">
        <f t="shared" si="32"/>
        <v>0.94</v>
      </c>
      <c r="E478" s="37">
        <v>0.06</v>
      </c>
      <c r="F478" s="37">
        <f t="shared" si="31"/>
        <v>0.94</v>
      </c>
      <c r="G478" s="39">
        <v>32.409999999999997</v>
      </c>
      <c r="H478" s="38">
        <v>32.288399999999996</v>
      </c>
      <c r="I478" s="37">
        <v>6.2237987745888269E-2</v>
      </c>
      <c r="J478" s="37">
        <f t="shared" si="30"/>
        <v>4.5551641517270688E-2</v>
      </c>
      <c r="K478" s="37">
        <f t="shared" si="33"/>
        <v>0</v>
      </c>
      <c r="L478" s="38"/>
      <c r="M478" s="40"/>
      <c r="N478" s="40"/>
      <c r="O478" s="40"/>
      <c r="P478" s="41"/>
      <c r="Q478" s="41"/>
      <c r="R478" s="42">
        <f t="shared" si="34"/>
        <v>3.7660583986819053E-3</v>
      </c>
    </row>
    <row r="479" spans="1:18" s="2" customFormat="1" ht="11.25" x14ac:dyDescent="0.2">
      <c r="A479" s="17">
        <v>32050</v>
      </c>
      <c r="B479" s="15">
        <v>4.4000000000000004</v>
      </c>
      <c r="C479" s="2">
        <v>5.9</v>
      </c>
      <c r="D479" s="37">
        <f t="shared" si="32"/>
        <v>0.94099999999999995</v>
      </c>
      <c r="E479" s="37">
        <v>0.06</v>
      </c>
      <c r="F479" s="37">
        <f t="shared" si="31"/>
        <v>0.94</v>
      </c>
      <c r="G479" s="39">
        <v>33.24</v>
      </c>
      <c r="H479" s="38">
        <v>32.2468</v>
      </c>
      <c r="I479" s="37">
        <v>-3.2483302975106224E-2</v>
      </c>
      <c r="J479" s="37">
        <f t="shared" si="30"/>
        <v>1.4877342385391023E-2</v>
      </c>
      <c r="K479" s="37">
        <f t="shared" si="33"/>
        <v>-1.0626992561104665E-3</v>
      </c>
      <c r="L479" s="38"/>
      <c r="M479" s="40"/>
      <c r="N479" s="40"/>
      <c r="O479" s="40"/>
      <c r="P479" s="41"/>
      <c r="Q479" s="41"/>
      <c r="R479" s="42">
        <f t="shared" si="34"/>
        <v>3.0799955344406316E-2</v>
      </c>
    </row>
    <row r="480" spans="1:18" s="2" customFormat="1" ht="11.25" x14ac:dyDescent="0.2">
      <c r="A480" s="17">
        <v>32081</v>
      </c>
      <c r="B480" s="15">
        <v>4.5</v>
      </c>
      <c r="C480" s="2">
        <v>6</v>
      </c>
      <c r="D480" s="37">
        <f t="shared" si="32"/>
        <v>0.94</v>
      </c>
      <c r="E480" s="37">
        <v>0.06</v>
      </c>
      <c r="F480" s="37">
        <f t="shared" si="31"/>
        <v>0.94</v>
      </c>
      <c r="G480" s="39">
        <v>34.31</v>
      </c>
      <c r="H480" s="38">
        <v>32.263199999999998</v>
      </c>
      <c r="I480" s="37">
        <v>-0.12080326325698149</v>
      </c>
      <c r="J480" s="37">
        <f t="shared" si="30"/>
        <v>-7.6643283116043848E-2</v>
      </c>
      <c r="K480" s="37">
        <f t="shared" si="33"/>
        <v>0</v>
      </c>
      <c r="L480" s="38"/>
      <c r="M480" s="40"/>
      <c r="N480" s="40"/>
      <c r="O480" s="40"/>
      <c r="P480" s="41"/>
      <c r="Q480" s="41"/>
      <c r="R480" s="42">
        <f t="shared" si="34"/>
        <v>6.3440700240521855E-2</v>
      </c>
    </row>
    <row r="481" spans="1:18" s="2" customFormat="1" ht="11.25" x14ac:dyDescent="0.2">
      <c r="A481" s="17">
        <v>32111</v>
      </c>
      <c r="B481" s="15">
        <v>4.5</v>
      </c>
      <c r="C481" s="2">
        <v>5.8</v>
      </c>
      <c r="D481" s="37">
        <f t="shared" si="32"/>
        <v>0.94200000000000006</v>
      </c>
      <c r="E481" s="37">
        <v>0.06</v>
      </c>
      <c r="F481" s="37">
        <f t="shared" si="31"/>
        <v>0.94</v>
      </c>
      <c r="G481" s="39">
        <v>35.4</v>
      </c>
      <c r="H481" s="38">
        <v>32.346800000000002</v>
      </c>
      <c r="I481" s="37">
        <v>-0.12562455389007848</v>
      </c>
      <c r="J481" s="37">
        <f t="shared" si="30"/>
        <v>-0.12321390857352998</v>
      </c>
      <c r="K481" s="37">
        <f t="shared" si="33"/>
        <v>-2.1231422505308961E-3</v>
      </c>
      <c r="L481" s="38"/>
      <c r="M481" s="40"/>
      <c r="N481" s="40"/>
      <c r="O481" s="40"/>
      <c r="P481" s="41"/>
      <c r="Q481" s="41"/>
      <c r="R481" s="42">
        <f t="shared" si="34"/>
        <v>9.4389553217010549E-2</v>
      </c>
    </row>
    <row r="482" spans="1:18" s="2" customFormat="1" ht="11.25" x14ac:dyDescent="0.2">
      <c r="A482" s="17">
        <v>32142</v>
      </c>
      <c r="B482" s="15">
        <v>4.4000000000000004</v>
      </c>
      <c r="C482" s="2">
        <v>5.7</v>
      </c>
      <c r="D482" s="37">
        <f t="shared" si="32"/>
        <v>0.94299999999999995</v>
      </c>
      <c r="E482" s="37">
        <v>0.06</v>
      </c>
      <c r="F482" s="37">
        <f t="shared" si="31"/>
        <v>0.94</v>
      </c>
      <c r="G482" s="39">
        <v>36.549999999999997</v>
      </c>
      <c r="H482" s="38">
        <v>32.497999999999998</v>
      </c>
      <c r="I482" s="37">
        <v>-1.6326530612244899E-2</v>
      </c>
      <c r="J482" s="37">
        <f t="shared" si="30"/>
        <v>-7.0975542251161691E-2</v>
      </c>
      <c r="K482" s="37">
        <f t="shared" si="33"/>
        <v>-3.1813361611876534E-3</v>
      </c>
      <c r="L482" s="38"/>
      <c r="M482" s="40"/>
      <c r="N482" s="40"/>
      <c r="O482" s="40"/>
      <c r="P482" s="41"/>
      <c r="Q482" s="41"/>
      <c r="R482" s="42">
        <f t="shared" si="34"/>
        <v>0.12468459597513692</v>
      </c>
    </row>
    <row r="483" spans="1:18" s="2" customFormat="1" ht="11.25" x14ac:dyDescent="0.2">
      <c r="A483" s="17">
        <v>32173</v>
      </c>
      <c r="B483" s="15">
        <v>4</v>
      </c>
      <c r="C483" s="2">
        <v>5.7</v>
      </c>
      <c r="D483" s="37">
        <f t="shared" si="32"/>
        <v>0.94299999999999995</v>
      </c>
      <c r="E483" s="37">
        <v>0.06</v>
      </c>
      <c r="F483" s="37">
        <f t="shared" si="31"/>
        <v>0.94</v>
      </c>
      <c r="G483" s="39">
        <v>37.21</v>
      </c>
      <c r="H483" s="38">
        <v>32.697599999999994</v>
      </c>
      <c r="I483" s="37">
        <v>3.9419087136929459E-2</v>
      </c>
      <c r="J483" s="37">
        <f t="shared" si="30"/>
        <v>1.154627826234228E-2</v>
      </c>
      <c r="K483" s="37">
        <f t="shared" si="33"/>
        <v>-3.1813361611876534E-3</v>
      </c>
      <c r="L483" s="38"/>
      <c r="M483" s="40"/>
      <c r="N483" s="40"/>
      <c r="O483" s="40"/>
      <c r="P483" s="41"/>
      <c r="Q483" s="41"/>
      <c r="R483" s="42">
        <f t="shared" si="34"/>
        <v>0.13800401252691352</v>
      </c>
    </row>
    <row r="484" spans="1:18" s="2" customFormat="1" ht="11.25" x14ac:dyDescent="0.2">
      <c r="A484" s="17">
        <v>32202</v>
      </c>
      <c r="B484" s="15">
        <v>3.9</v>
      </c>
      <c r="C484" s="2">
        <v>5.7</v>
      </c>
      <c r="D484" s="37">
        <f t="shared" si="32"/>
        <v>0.94299999999999995</v>
      </c>
      <c r="E484" s="37">
        <v>0.06</v>
      </c>
      <c r="F484" s="37">
        <f t="shared" si="31"/>
        <v>0.94</v>
      </c>
      <c r="G484" s="39">
        <v>37.880000000000003</v>
      </c>
      <c r="H484" s="38">
        <v>32.929999999999993</v>
      </c>
      <c r="I484" s="37">
        <v>3.033932135728552E-2</v>
      </c>
      <c r="J484" s="37">
        <f t="shared" si="30"/>
        <v>3.4879204247107491E-2</v>
      </c>
      <c r="K484" s="37">
        <f t="shared" si="33"/>
        <v>-3.1813361611876534E-3</v>
      </c>
      <c r="L484" s="38"/>
      <c r="M484" s="40"/>
      <c r="N484" s="40"/>
      <c r="O484" s="40"/>
      <c r="P484" s="41"/>
      <c r="Q484" s="41"/>
      <c r="R484" s="42">
        <f t="shared" si="34"/>
        <v>0.15031885818402707</v>
      </c>
    </row>
    <row r="485" spans="1:18" s="2" customFormat="1" ht="11.25" x14ac:dyDescent="0.2">
      <c r="A485" s="17">
        <v>32233</v>
      </c>
      <c r="B485" s="15">
        <v>3.9</v>
      </c>
      <c r="C485" s="2">
        <v>5.7</v>
      </c>
      <c r="D485" s="37">
        <f t="shared" si="32"/>
        <v>0.94299999999999995</v>
      </c>
      <c r="E485" s="37">
        <v>0.06</v>
      </c>
      <c r="F485" s="37">
        <f t="shared" si="31"/>
        <v>0.94</v>
      </c>
      <c r="G485" s="39">
        <v>38.46</v>
      </c>
      <c r="H485" s="38">
        <v>33.184799999999996</v>
      </c>
      <c r="I485" s="37">
        <v>2.9445951181712379E-2</v>
      </c>
      <c r="J485" s="37">
        <f t="shared" si="30"/>
        <v>2.9892636269498951E-2</v>
      </c>
      <c r="K485" s="37">
        <f t="shared" si="33"/>
        <v>-3.1813361611876534E-3</v>
      </c>
      <c r="L485" s="38"/>
      <c r="M485" s="40"/>
      <c r="N485" s="40"/>
      <c r="O485" s="40"/>
      <c r="P485" s="41"/>
      <c r="Q485" s="41"/>
      <c r="R485" s="42">
        <f t="shared" si="34"/>
        <v>0.15896434512186319</v>
      </c>
    </row>
    <row r="486" spans="1:18" s="2" customFormat="1" ht="11.25" x14ac:dyDescent="0.2">
      <c r="A486" s="17">
        <v>32263</v>
      </c>
      <c r="B486" s="15">
        <v>3.9</v>
      </c>
      <c r="C486" s="2">
        <v>5.4</v>
      </c>
      <c r="D486" s="37">
        <f t="shared" si="32"/>
        <v>0.94599999999999995</v>
      </c>
      <c r="E486" s="37">
        <v>0.06</v>
      </c>
      <c r="F486" s="37">
        <f t="shared" si="31"/>
        <v>0.94</v>
      </c>
      <c r="G486" s="39">
        <v>40.39</v>
      </c>
      <c r="H486" s="38">
        <v>33.513600000000004</v>
      </c>
      <c r="I486" s="37">
        <v>-1.1667293940534309E-2</v>
      </c>
      <c r="J486" s="37">
        <f t="shared" si="30"/>
        <v>8.8893286205890352E-3</v>
      </c>
      <c r="K486" s="37">
        <f t="shared" si="33"/>
        <v>-6.3424947145876986E-3</v>
      </c>
      <c r="L486" s="38"/>
      <c r="M486" s="40"/>
      <c r="N486" s="40"/>
      <c r="O486" s="40"/>
      <c r="P486" s="41"/>
      <c r="Q486" s="41"/>
      <c r="R486" s="42">
        <f t="shared" si="34"/>
        <v>0.2051823737229064</v>
      </c>
    </row>
    <row r="487" spans="1:18" s="2" customFormat="1" ht="11.25" x14ac:dyDescent="0.2">
      <c r="A487" s="17">
        <v>32294</v>
      </c>
      <c r="B487" s="15">
        <v>3.9</v>
      </c>
      <c r="C487" s="2">
        <v>5.6</v>
      </c>
      <c r="D487" s="37">
        <f t="shared" si="32"/>
        <v>0.94400000000000006</v>
      </c>
      <c r="E487" s="37">
        <v>0.06</v>
      </c>
      <c r="F487" s="37">
        <f t="shared" si="31"/>
        <v>0.94</v>
      </c>
      <c r="G487" s="39">
        <v>42.34</v>
      </c>
      <c r="H487" s="38">
        <v>33.912799999999997</v>
      </c>
      <c r="I487" s="37">
        <v>-2.475247524752475E-2</v>
      </c>
      <c r="J487" s="37">
        <f t="shared" si="30"/>
        <v>-1.820988459402953E-2</v>
      </c>
      <c r="K487" s="37">
        <f t="shared" si="33"/>
        <v>-4.2372881355933201E-3</v>
      </c>
      <c r="L487" s="38"/>
      <c r="M487" s="40"/>
      <c r="N487" s="40"/>
      <c r="O487" s="40"/>
      <c r="P487" s="41"/>
      <c r="Q487" s="41"/>
      <c r="R487" s="42">
        <f t="shared" si="34"/>
        <v>0.24849614304923234</v>
      </c>
    </row>
    <row r="488" spans="1:18" s="2" customFormat="1" ht="11.25" x14ac:dyDescent="0.2">
      <c r="A488" s="17">
        <v>32324</v>
      </c>
      <c r="B488" s="15">
        <v>4</v>
      </c>
      <c r="C488" s="2">
        <v>5.4</v>
      </c>
      <c r="D488" s="37">
        <f t="shared" si="32"/>
        <v>0.94599999999999995</v>
      </c>
      <c r="E488" s="37">
        <v>0.06</v>
      </c>
      <c r="F488" s="37">
        <f t="shared" si="31"/>
        <v>0.94</v>
      </c>
      <c r="G488" s="39">
        <v>44.27</v>
      </c>
      <c r="H488" s="38">
        <v>34.386400000000002</v>
      </c>
      <c r="I488" s="37">
        <v>5.7008980866848746E-2</v>
      </c>
      <c r="J488" s="37">
        <f t="shared" ref="J488:J551" si="35">+AVERAGE(I488,I487)</f>
        <v>1.6128252809662E-2</v>
      </c>
      <c r="K488" s="37">
        <f t="shared" si="33"/>
        <v>-6.3424947145876986E-3</v>
      </c>
      <c r="L488" s="38"/>
      <c r="M488" s="40"/>
      <c r="N488" s="40"/>
      <c r="O488" s="40"/>
      <c r="P488" s="41"/>
      <c r="Q488" s="41"/>
      <c r="R488" s="42">
        <f t="shared" si="34"/>
        <v>0.28742758765093179</v>
      </c>
    </row>
    <row r="489" spans="1:18" s="2" customFormat="1" ht="11.25" x14ac:dyDescent="0.2">
      <c r="A489" s="17">
        <v>32355</v>
      </c>
      <c r="B489" s="15">
        <v>4.0999999999999996</v>
      </c>
      <c r="C489" s="2">
        <v>5.4</v>
      </c>
      <c r="D489" s="37">
        <f t="shared" si="32"/>
        <v>0.94599999999999995</v>
      </c>
      <c r="E489" s="37">
        <v>0.06</v>
      </c>
      <c r="F489" s="37">
        <f t="shared" si="31"/>
        <v>0.94</v>
      </c>
      <c r="G489" s="39">
        <v>44.79</v>
      </c>
      <c r="H489" s="38">
        <v>34.882799999999996</v>
      </c>
      <c r="I489" s="37">
        <v>-5.9106021425931509E-3</v>
      </c>
      <c r="J489" s="37">
        <f t="shared" si="35"/>
        <v>2.5549189362127796E-2</v>
      </c>
      <c r="K489" s="37">
        <f t="shared" si="33"/>
        <v>-6.3424947145876986E-3</v>
      </c>
      <c r="L489" s="38"/>
      <c r="M489" s="40"/>
      <c r="N489" s="40"/>
      <c r="O489" s="40"/>
      <c r="P489" s="41"/>
      <c r="Q489" s="41"/>
      <c r="R489" s="42">
        <f t="shared" si="34"/>
        <v>0.28401389796690646</v>
      </c>
    </row>
    <row r="490" spans="1:18" s="2" customFormat="1" ht="11.25" x14ac:dyDescent="0.2">
      <c r="A490" s="17">
        <v>32386</v>
      </c>
      <c r="B490" s="15">
        <v>4</v>
      </c>
      <c r="C490" s="2">
        <v>5.6</v>
      </c>
      <c r="D490" s="37">
        <f t="shared" si="32"/>
        <v>0.94400000000000006</v>
      </c>
      <c r="E490" s="37">
        <v>0.06</v>
      </c>
      <c r="F490" s="37">
        <f t="shared" si="31"/>
        <v>0.94</v>
      </c>
      <c r="G490" s="39">
        <v>45.33</v>
      </c>
      <c r="H490" s="38">
        <v>35.3964</v>
      </c>
      <c r="I490" s="37">
        <v>-2.0066889632107149E-2</v>
      </c>
      <c r="J490" s="37">
        <f t="shared" si="35"/>
        <v>-1.2988745887350149E-2</v>
      </c>
      <c r="K490" s="37">
        <f t="shared" si="33"/>
        <v>-4.2372881355933201E-3</v>
      </c>
      <c r="L490" s="38"/>
      <c r="M490" s="40"/>
      <c r="N490" s="40"/>
      <c r="O490" s="40"/>
      <c r="P490" s="41"/>
      <c r="Q490" s="41"/>
      <c r="R490" s="42">
        <f t="shared" si="34"/>
        <v>0.28063870902125637</v>
      </c>
    </row>
    <row r="491" spans="1:18" s="2" customFormat="1" ht="11.25" x14ac:dyDescent="0.2">
      <c r="A491" s="17">
        <v>32416</v>
      </c>
      <c r="B491" s="15">
        <v>4.2</v>
      </c>
      <c r="C491" s="2">
        <v>5.4</v>
      </c>
      <c r="D491" s="37">
        <f t="shared" si="32"/>
        <v>0.94599999999999995</v>
      </c>
      <c r="E491" s="37">
        <v>0.06</v>
      </c>
      <c r="F491" s="37">
        <f t="shared" si="31"/>
        <v>0.94</v>
      </c>
      <c r="G491" s="39">
        <v>45.73</v>
      </c>
      <c r="H491" s="38">
        <v>35.924799999999998</v>
      </c>
      <c r="I491" s="37">
        <v>1.6306408797876419E-2</v>
      </c>
      <c r="J491" s="37">
        <f t="shared" si="35"/>
        <v>-1.8802404171153649E-3</v>
      </c>
      <c r="K491" s="37">
        <f t="shared" si="33"/>
        <v>-6.3424947145876986E-3</v>
      </c>
      <c r="L491" s="38"/>
      <c r="M491" s="40"/>
      <c r="N491" s="40"/>
      <c r="O491" s="40"/>
      <c r="P491" s="41"/>
      <c r="Q491" s="41"/>
      <c r="R491" s="42">
        <f t="shared" si="34"/>
        <v>0.27293680131830933</v>
      </c>
    </row>
    <row r="492" spans="1:18" s="2" customFormat="1" ht="11.25" x14ac:dyDescent="0.2">
      <c r="A492" s="17">
        <v>32447</v>
      </c>
      <c r="B492" s="15">
        <v>4.2</v>
      </c>
      <c r="C492" s="2">
        <v>5.4</v>
      </c>
      <c r="D492" s="37">
        <f t="shared" si="32"/>
        <v>0.94599999999999995</v>
      </c>
      <c r="E492" s="37">
        <v>0.06</v>
      </c>
      <c r="F492" s="37">
        <f t="shared" si="31"/>
        <v>0.94</v>
      </c>
      <c r="G492" s="39">
        <v>46.26</v>
      </c>
      <c r="H492" s="38">
        <v>36.475999999999992</v>
      </c>
      <c r="I492" s="37">
        <v>3.507462686567156E-2</v>
      </c>
      <c r="J492" s="37">
        <f t="shared" si="35"/>
        <v>2.5690517831773989E-2</v>
      </c>
      <c r="K492" s="37">
        <f t="shared" si="33"/>
        <v>-6.3424947145876986E-3</v>
      </c>
      <c r="L492" s="38"/>
      <c r="M492" s="40"/>
      <c r="N492" s="40"/>
      <c r="O492" s="40"/>
      <c r="P492" s="41"/>
      <c r="Q492" s="41"/>
      <c r="R492" s="42">
        <f t="shared" si="34"/>
        <v>0.26823116569799343</v>
      </c>
    </row>
    <row r="493" spans="1:18" s="2" customFormat="1" ht="11.25" x14ac:dyDescent="0.2">
      <c r="A493" s="17">
        <v>32477</v>
      </c>
      <c r="B493" s="15">
        <v>4.2</v>
      </c>
      <c r="C493" s="2">
        <v>5.3</v>
      </c>
      <c r="D493" s="37">
        <f t="shared" si="32"/>
        <v>0.94700000000000006</v>
      </c>
      <c r="E493" s="37">
        <v>0.06</v>
      </c>
      <c r="F493" s="37">
        <f t="shared" si="31"/>
        <v>0.94</v>
      </c>
      <c r="G493" s="39">
        <v>46.93</v>
      </c>
      <c r="H493" s="38">
        <v>37.065599999999996</v>
      </c>
      <c r="I493" s="37">
        <v>-2.3071377072818953E-2</v>
      </c>
      <c r="J493" s="37">
        <f t="shared" si="35"/>
        <v>6.0016248964263035E-3</v>
      </c>
      <c r="K493" s="37">
        <f t="shared" si="33"/>
        <v>-7.3917634635692897E-3</v>
      </c>
      <c r="L493" s="38"/>
      <c r="M493" s="40"/>
      <c r="N493" s="40"/>
      <c r="O493" s="40"/>
      <c r="P493" s="41"/>
      <c r="Q493" s="41"/>
      <c r="R493" s="42">
        <f t="shared" si="34"/>
        <v>0.26613355780022457</v>
      </c>
    </row>
    <row r="494" spans="1:18" s="2" customFormat="1" ht="11.25" x14ac:dyDescent="0.2">
      <c r="A494" s="17">
        <v>32508</v>
      </c>
      <c r="B494" s="15">
        <v>4.4000000000000004</v>
      </c>
      <c r="C494" s="2">
        <v>5.3</v>
      </c>
      <c r="D494" s="37">
        <f t="shared" si="32"/>
        <v>0.94700000000000006</v>
      </c>
      <c r="E494" s="37">
        <v>5.91E-2</v>
      </c>
      <c r="F494" s="37">
        <f t="shared" si="31"/>
        <v>0.94089999999999996</v>
      </c>
      <c r="G494" s="39">
        <v>47.51</v>
      </c>
      <c r="H494" s="38">
        <v>37.690799999999996</v>
      </c>
      <c r="I494" s="37">
        <v>2.0295202952029519E-2</v>
      </c>
      <c r="J494" s="37">
        <f t="shared" si="35"/>
        <v>-1.3880870603947167E-3</v>
      </c>
      <c r="K494" s="37">
        <f t="shared" si="33"/>
        <v>-6.4413938753961064E-3</v>
      </c>
      <c r="L494" s="38"/>
      <c r="M494" s="40"/>
      <c r="N494" s="40"/>
      <c r="O494" s="40"/>
      <c r="P494" s="41"/>
      <c r="Q494" s="41"/>
      <c r="R494" s="42">
        <f t="shared" si="34"/>
        <v>0.260519808547444</v>
      </c>
    </row>
    <row r="495" spans="1:18" s="2" customFormat="1" ht="11.25" x14ac:dyDescent="0.2">
      <c r="A495" s="17">
        <v>32539</v>
      </c>
      <c r="B495" s="15">
        <v>4.7</v>
      </c>
      <c r="C495" s="2">
        <v>5.4</v>
      </c>
      <c r="D495" s="37">
        <f t="shared" si="32"/>
        <v>0.94599999999999995</v>
      </c>
      <c r="E495" s="37">
        <v>5.91E-2</v>
      </c>
      <c r="F495" s="37">
        <f t="shared" si="31"/>
        <v>0.94089999999999996</v>
      </c>
      <c r="G495" s="39">
        <v>48.07</v>
      </c>
      <c r="H495" s="38">
        <v>38.35</v>
      </c>
      <c r="I495" s="37">
        <v>3.2188065099457423E-2</v>
      </c>
      <c r="J495" s="37">
        <f t="shared" si="35"/>
        <v>2.624163402574347E-2</v>
      </c>
      <c r="K495" s="37">
        <f t="shared" si="33"/>
        <v>-5.3911205073995383E-3</v>
      </c>
      <c r="L495" s="38"/>
      <c r="M495" s="40"/>
      <c r="N495" s="40"/>
      <c r="O495" s="40"/>
      <c r="P495" s="41"/>
      <c r="Q495" s="41"/>
      <c r="R495" s="42">
        <f t="shared" si="34"/>
        <v>0.25345501955671446</v>
      </c>
    </row>
    <row r="496" spans="1:18" s="2" customFormat="1" ht="11.25" x14ac:dyDescent="0.2">
      <c r="A496" s="17">
        <v>32567</v>
      </c>
      <c r="B496" s="15">
        <v>4.8</v>
      </c>
      <c r="C496" s="2">
        <v>5.2</v>
      </c>
      <c r="D496" s="37">
        <f t="shared" si="32"/>
        <v>0.94799999999999995</v>
      </c>
      <c r="E496" s="37">
        <v>5.91E-2</v>
      </c>
      <c r="F496" s="37">
        <f t="shared" si="31"/>
        <v>0.94089999999999996</v>
      </c>
      <c r="G496" s="39">
        <v>48.68</v>
      </c>
      <c r="H496" s="38">
        <v>39.023599999999995</v>
      </c>
      <c r="I496" s="37">
        <v>3.0133146461107301E-2</v>
      </c>
      <c r="J496" s="37">
        <f t="shared" si="35"/>
        <v>3.116060578028236E-2</v>
      </c>
      <c r="K496" s="37">
        <f t="shared" si="33"/>
        <v>-7.4894514767932518E-3</v>
      </c>
      <c r="L496" s="38"/>
      <c r="M496" s="40"/>
      <c r="N496" s="40"/>
      <c r="O496" s="40"/>
      <c r="P496" s="41"/>
      <c r="Q496" s="41"/>
      <c r="R496" s="42">
        <f t="shared" si="34"/>
        <v>0.24745026086778274</v>
      </c>
    </row>
    <row r="497" spans="1:21" s="2" customFormat="1" ht="11.25" x14ac:dyDescent="0.2">
      <c r="A497" s="17">
        <v>32598</v>
      </c>
      <c r="B497" s="15">
        <v>5</v>
      </c>
      <c r="C497" s="2">
        <v>5</v>
      </c>
      <c r="D497" s="37">
        <f t="shared" si="32"/>
        <v>0.95</v>
      </c>
      <c r="E497" s="37">
        <v>5.91E-2</v>
      </c>
      <c r="F497" s="37">
        <f t="shared" si="31"/>
        <v>0.94089999999999996</v>
      </c>
      <c r="G497" s="39">
        <v>49.19</v>
      </c>
      <c r="H497" s="38">
        <v>39.704799999999999</v>
      </c>
      <c r="I497" s="37">
        <v>-4.4217687074830318E-3</v>
      </c>
      <c r="J497" s="37">
        <f t="shared" si="35"/>
        <v>1.2855688876812134E-2</v>
      </c>
      <c r="K497" s="37">
        <f t="shared" si="33"/>
        <v>-9.5789473684210202E-3</v>
      </c>
      <c r="L497" s="38"/>
      <c r="M497" s="40"/>
      <c r="N497" s="40"/>
      <c r="O497" s="40"/>
      <c r="P497" s="41"/>
      <c r="Q497" s="41"/>
      <c r="R497" s="42">
        <f t="shared" si="34"/>
        <v>0.23889303056557393</v>
      </c>
    </row>
    <row r="498" spans="1:21" s="2" customFormat="1" ht="11.25" x14ac:dyDescent="0.2">
      <c r="A498" s="17">
        <v>32628</v>
      </c>
      <c r="B498" s="15">
        <v>5.0999999999999996</v>
      </c>
      <c r="C498" s="2">
        <v>5.2</v>
      </c>
      <c r="D498" s="37">
        <f t="shared" si="32"/>
        <v>0.94799999999999995</v>
      </c>
      <c r="E498" s="37">
        <v>5.91E-2</v>
      </c>
      <c r="F498" s="37">
        <f t="shared" si="31"/>
        <v>0.94089999999999996</v>
      </c>
      <c r="G498" s="39">
        <v>49.04</v>
      </c>
      <c r="H498" s="38">
        <v>40.367599999999996</v>
      </c>
      <c r="I498" s="37">
        <v>3.2798086778271347E-2</v>
      </c>
      <c r="J498" s="37">
        <f t="shared" si="35"/>
        <v>1.4188159035394159E-2</v>
      </c>
      <c r="K498" s="37">
        <f t="shared" si="33"/>
        <v>-7.4894514767932518E-3</v>
      </c>
      <c r="L498" s="40">
        <v>6329.2553022167403</v>
      </c>
      <c r="M498" s="40"/>
      <c r="N498" s="40"/>
      <c r="O498" s="40"/>
      <c r="P498" s="41"/>
      <c r="Q498" s="41"/>
      <c r="R498" s="42">
        <f t="shared" si="34"/>
        <v>0.21483566028200846</v>
      </c>
      <c r="S498" s="43"/>
      <c r="T498" s="43"/>
      <c r="U498" s="37"/>
    </row>
    <row r="499" spans="1:21" s="2" customFormat="1" ht="11.25" x14ac:dyDescent="0.2">
      <c r="A499" s="17">
        <v>32659</v>
      </c>
      <c r="B499" s="15">
        <v>5.4</v>
      </c>
      <c r="C499" s="2">
        <v>5.2</v>
      </c>
      <c r="D499" s="37">
        <f t="shared" si="32"/>
        <v>0.94799999999999995</v>
      </c>
      <c r="E499" s="37">
        <v>5.91E-2</v>
      </c>
      <c r="F499" s="37">
        <f t="shared" si="31"/>
        <v>0.94089999999999996</v>
      </c>
      <c r="G499" s="39">
        <v>48.93</v>
      </c>
      <c r="H499" s="38">
        <v>41.052799999999998</v>
      </c>
      <c r="I499" s="37">
        <v>3.8372477671187448E-2</v>
      </c>
      <c r="J499" s="37">
        <f t="shared" si="35"/>
        <v>3.5585282224729398E-2</v>
      </c>
      <c r="K499" s="37">
        <f t="shared" si="33"/>
        <v>-7.4894514767932518E-3</v>
      </c>
      <c r="L499" s="40">
        <v>6329.2553022167403</v>
      </c>
      <c r="M499" s="40"/>
      <c r="N499" s="40"/>
      <c r="O499" s="40"/>
      <c r="P499" s="41"/>
      <c r="Q499" s="41"/>
      <c r="R499" s="42">
        <f t="shared" si="34"/>
        <v>0.19187972562163855</v>
      </c>
      <c r="S499" s="43"/>
      <c r="T499" s="43"/>
      <c r="U499" s="37"/>
    </row>
    <row r="500" spans="1:21" s="2" customFormat="1" ht="11.25" x14ac:dyDescent="0.2">
      <c r="A500" s="17">
        <v>32689</v>
      </c>
      <c r="B500" s="15">
        <v>5.2</v>
      </c>
      <c r="C500" s="2">
        <v>5.3</v>
      </c>
      <c r="D500" s="37">
        <f t="shared" si="32"/>
        <v>0.94700000000000006</v>
      </c>
      <c r="E500" s="37">
        <v>5.91E-2</v>
      </c>
      <c r="F500" s="37">
        <f t="shared" si="31"/>
        <v>0.94089999999999996</v>
      </c>
      <c r="G500" s="39">
        <v>48.98</v>
      </c>
      <c r="H500" s="38">
        <v>41.763199999999998</v>
      </c>
      <c r="I500" s="37">
        <v>3.1220133800573469E-2</v>
      </c>
      <c r="J500" s="37">
        <f t="shared" si="35"/>
        <v>3.479630573588046E-2</v>
      </c>
      <c r="K500" s="37">
        <f t="shared" si="33"/>
        <v>-6.4413938753961064E-3</v>
      </c>
      <c r="L500" s="40">
        <v>6329.2553022167403</v>
      </c>
      <c r="M500" s="40"/>
      <c r="N500" s="40"/>
      <c r="O500" s="40"/>
      <c r="P500" s="41"/>
      <c r="Q500" s="41"/>
      <c r="R500" s="42">
        <f t="shared" si="34"/>
        <v>0.17280285035629453</v>
      </c>
      <c r="S500" s="43"/>
      <c r="T500" s="43"/>
      <c r="U500" s="37"/>
    </row>
    <row r="501" spans="1:21" s="2" customFormat="1" ht="11.25" x14ac:dyDescent="0.2">
      <c r="A501" s="17">
        <v>32720</v>
      </c>
      <c r="B501" s="15">
        <v>5</v>
      </c>
      <c r="C501" s="2">
        <v>5.2</v>
      </c>
      <c r="D501" s="37">
        <f t="shared" si="32"/>
        <v>0.94799999999999995</v>
      </c>
      <c r="E501" s="37">
        <v>5.91E-2</v>
      </c>
      <c r="F501" s="37">
        <f t="shared" si="31"/>
        <v>0.94089999999999996</v>
      </c>
      <c r="G501" s="39">
        <v>47.88</v>
      </c>
      <c r="H501" s="38">
        <v>42.453599999999994</v>
      </c>
      <c r="I501" s="37">
        <v>2.5332097621254213E-2</v>
      </c>
      <c r="J501" s="37">
        <f t="shared" si="35"/>
        <v>2.8276115710913839E-2</v>
      </c>
      <c r="K501" s="37">
        <f t="shared" si="33"/>
        <v>-7.4894514767932518E-3</v>
      </c>
      <c r="L501" s="40">
        <v>6329.2553022167403</v>
      </c>
      <c r="M501" s="40"/>
      <c r="N501" s="40"/>
      <c r="O501" s="40"/>
      <c r="P501" s="41"/>
      <c r="Q501" s="41"/>
      <c r="R501" s="42">
        <f t="shared" si="34"/>
        <v>0.12781954887218067</v>
      </c>
      <c r="S501" s="43"/>
      <c r="T501" s="43"/>
      <c r="U501" s="37"/>
    </row>
    <row r="502" spans="1:21" s="2" customFormat="1" ht="11.25" x14ac:dyDescent="0.2">
      <c r="A502" s="17">
        <v>32751</v>
      </c>
      <c r="B502" s="15">
        <v>4.7</v>
      </c>
      <c r="C502" s="2">
        <v>5.2</v>
      </c>
      <c r="D502" s="37">
        <f t="shared" si="32"/>
        <v>0.94799999999999995</v>
      </c>
      <c r="E502" s="37">
        <f>E501</f>
        <v>5.91E-2</v>
      </c>
      <c r="F502" s="37">
        <f t="shared" si="31"/>
        <v>0.94089999999999996</v>
      </c>
      <c r="G502" s="39">
        <v>46.81</v>
      </c>
      <c r="H502" s="38">
        <v>43.063600000000008</v>
      </c>
      <c r="I502" s="37">
        <v>4.4290448930400864E-2</v>
      </c>
      <c r="J502" s="37">
        <f t="shared" si="35"/>
        <v>3.4811273275827538E-2</v>
      </c>
      <c r="K502" s="37">
        <f t="shared" si="33"/>
        <v>-7.4894514767932518E-3</v>
      </c>
      <c r="L502" s="40">
        <v>6329.2553022167403</v>
      </c>
      <c r="M502" s="40"/>
      <c r="N502" s="40"/>
      <c r="O502" s="40"/>
      <c r="P502" s="41"/>
      <c r="Q502" s="41"/>
      <c r="R502" s="42">
        <f t="shared" si="34"/>
        <v>8.6996906900491208E-2</v>
      </c>
      <c r="S502" s="43"/>
      <c r="T502" s="43"/>
      <c r="U502" s="37"/>
    </row>
    <row r="503" spans="1:21" s="2" customFormat="1" ht="11.25" x14ac:dyDescent="0.2">
      <c r="A503" s="17">
        <v>32781</v>
      </c>
      <c r="B503" s="15">
        <v>4.3</v>
      </c>
      <c r="C503" s="2">
        <v>5.3</v>
      </c>
      <c r="D503" s="37">
        <f t="shared" si="32"/>
        <v>0.94700000000000006</v>
      </c>
      <c r="E503" s="37">
        <f>E501</f>
        <v>5.91E-2</v>
      </c>
      <c r="F503" s="37">
        <f t="shared" si="31"/>
        <v>0.94089999999999996</v>
      </c>
      <c r="G503" s="39">
        <v>45.68</v>
      </c>
      <c r="H503" s="38">
        <v>43.594399999999993</v>
      </c>
      <c r="I503" s="37">
        <v>2.0196191575302612E-3</v>
      </c>
      <c r="J503" s="37">
        <f t="shared" si="35"/>
        <v>2.3155034043965562E-2</v>
      </c>
      <c r="K503" s="37">
        <f t="shared" si="33"/>
        <v>-6.4413938753961064E-3</v>
      </c>
      <c r="L503" s="40">
        <v>6329.2553022167403</v>
      </c>
      <c r="M503" s="40"/>
      <c r="N503" s="40"/>
      <c r="O503" s="40"/>
      <c r="P503" s="41"/>
      <c r="Q503" s="41"/>
      <c r="R503" s="42">
        <f t="shared" si="34"/>
        <v>4.7841007101829751E-2</v>
      </c>
      <c r="S503" s="43"/>
      <c r="T503" s="43"/>
      <c r="U503" s="37"/>
    </row>
    <row r="504" spans="1:21" s="2" customFormat="1" ht="11.25" x14ac:dyDescent="0.2">
      <c r="A504" s="17">
        <v>32812</v>
      </c>
      <c r="B504" s="15">
        <v>4.5</v>
      </c>
      <c r="C504" s="2">
        <v>5.3</v>
      </c>
      <c r="D504" s="37">
        <f t="shared" si="32"/>
        <v>0.94700000000000006</v>
      </c>
      <c r="E504" s="37">
        <v>5.8799999999999998E-2</v>
      </c>
      <c r="F504" s="37">
        <f t="shared" si="31"/>
        <v>0.94120000000000004</v>
      </c>
      <c r="G504" s="39">
        <v>44.94</v>
      </c>
      <c r="H504" s="38">
        <v>44.062400000000004</v>
      </c>
      <c r="I504" s="37">
        <v>2.8793550244735354E-4</v>
      </c>
      <c r="J504" s="37">
        <f t="shared" si="35"/>
        <v>1.1537773299888075E-3</v>
      </c>
      <c r="K504" s="37">
        <f t="shared" si="33"/>
        <v>-6.124604012671675E-3</v>
      </c>
      <c r="L504" s="40">
        <v>6329.2553022167403</v>
      </c>
      <c r="M504" s="40"/>
      <c r="N504" s="40"/>
      <c r="O504" s="40"/>
      <c r="P504" s="41"/>
      <c r="Q504" s="41"/>
      <c r="R504" s="42">
        <f t="shared" si="34"/>
        <v>1.9917208322742155E-2</v>
      </c>
      <c r="S504" s="43"/>
      <c r="T504" s="43"/>
      <c r="U504" s="37"/>
    </row>
    <row r="505" spans="1:21" s="2" customFormat="1" ht="11.25" x14ac:dyDescent="0.2">
      <c r="A505" s="17">
        <v>32842</v>
      </c>
      <c r="B505" s="15">
        <v>4.7</v>
      </c>
      <c r="C505" s="2">
        <v>5.4</v>
      </c>
      <c r="D505" s="37">
        <f t="shared" si="32"/>
        <v>0.94599999999999995</v>
      </c>
      <c r="E505" s="37">
        <f>E504</f>
        <v>5.8799999999999998E-2</v>
      </c>
      <c r="F505" s="37">
        <f t="shared" si="31"/>
        <v>0.94120000000000004</v>
      </c>
      <c r="G505" s="39">
        <v>44.31</v>
      </c>
      <c r="H505" s="38">
        <v>44.462400000000009</v>
      </c>
      <c r="I505" s="37">
        <v>-2.0725388601036239E-2</v>
      </c>
      <c r="J505" s="37">
        <f t="shared" si="35"/>
        <v>-1.0218726549294442E-2</v>
      </c>
      <c r="K505" s="37">
        <f t="shared" si="33"/>
        <v>-5.0739957716701145E-3</v>
      </c>
      <c r="L505" s="40">
        <v>6329.2553022167403</v>
      </c>
      <c r="M505" s="40"/>
      <c r="N505" s="40"/>
      <c r="O505" s="40"/>
      <c r="P505" s="41"/>
      <c r="Q505" s="41"/>
      <c r="R505" s="42">
        <f t="shared" si="34"/>
        <v>-3.4276152434418107E-3</v>
      </c>
      <c r="S505" s="43"/>
      <c r="T505" s="43"/>
      <c r="U505" s="37"/>
    </row>
    <row r="506" spans="1:21" s="2" customFormat="1" ht="11.25" x14ac:dyDescent="0.2">
      <c r="A506" s="17">
        <v>32873</v>
      </c>
      <c r="B506" s="15">
        <v>4.5999999999999996</v>
      </c>
      <c r="C506" s="2">
        <v>5.4</v>
      </c>
      <c r="D506" s="37">
        <f t="shared" si="32"/>
        <v>0.94599999999999995</v>
      </c>
      <c r="E506" s="37">
        <f>E504</f>
        <v>5.8799999999999998E-2</v>
      </c>
      <c r="F506" s="37">
        <f t="shared" si="31"/>
        <v>0.94120000000000004</v>
      </c>
      <c r="G506" s="39">
        <v>43.72</v>
      </c>
      <c r="H506" s="38">
        <v>44.795200000000001</v>
      </c>
      <c r="I506" s="37">
        <v>2.4691358024691461E-2</v>
      </c>
      <c r="J506" s="37">
        <f t="shared" si="35"/>
        <v>1.9829847118276109E-3</v>
      </c>
      <c r="K506" s="37">
        <f t="shared" si="33"/>
        <v>-5.0739957716701145E-3</v>
      </c>
      <c r="L506" s="40">
        <v>6329.2553022167403</v>
      </c>
      <c r="M506" s="40"/>
      <c r="N506" s="40"/>
      <c r="O506" s="40"/>
      <c r="P506" s="41"/>
      <c r="Q506" s="41"/>
      <c r="R506" s="42">
        <f t="shared" si="34"/>
        <v>-2.4002571704111207E-2</v>
      </c>
      <c r="S506" s="43"/>
      <c r="T506" s="43"/>
      <c r="U506" s="37"/>
    </row>
    <row r="507" spans="1:21" s="2" customFormat="1" ht="11.25" x14ac:dyDescent="0.2">
      <c r="A507" s="17">
        <v>32904</v>
      </c>
      <c r="B507" s="15">
        <v>5.2</v>
      </c>
      <c r="C507" s="2">
        <v>5.4</v>
      </c>
      <c r="D507" s="37">
        <f t="shared" si="32"/>
        <v>0.94599999999999995</v>
      </c>
      <c r="E507" s="37">
        <v>5.8700000000000002E-2</v>
      </c>
      <c r="F507" s="37">
        <f t="shared" si="31"/>
        <v>0.94130000000000003</v>
      </c>
      <c r="G507" s="39">
        <v>42.51</v>
      </c>
      <c r="H507" s="38">
        <v>45.033600000000007</v>
      </c>
      <c r="I507" s="37">
        <v>-2.4756167527251849E-2</v>
      </c>
      <c r="J507" s="37">
        <f t="shared" si="35"/>
        <v>-3.2404751280194072E-5</v>
      </c>
      <c r="K507" s="37">
        <f t="shared" si="33"/>
        <v>-4.9682875264269732E-3</v>
      </c>
      <c r="L507" s="40">
        <v>6329.2553022167403</v>
      </c>
      <c r="M507" s="40"/>
      <c r="N507" s="40"/>
      <c r="O507" s="40"/>
      <c r="P507" s="41"/>
      <c r="Q507" s="41"/>
      <c r="R507" s="42">
        <f t="shared" si="34"/>
        <v>-5.603815817522935E-2</v>
      </c>
      <c r="S507" s="43"/>
      <c r="T507" s="43"/>
      <c r="U507" s="37"/>
    </row>
    <row r="508" spans="1:21" s="2" customFormat="1" ht="11.25" x14ac:dyDescent="0.2">
      <c r="A508" s="17">
        <v>32932</v>
      </c>
      <c r="B508" s="15">
        <v>5.3</v>
      </c>
      <c r="C508" s="2">
        <v>5.3</v>
      </c>
      <c r="D508" s="37">
        <f t="shared" si="32"/>
        <v>0.94700000000000006</v>
      </c>
      <c r="E508" s="37">
        <f>E507</f>
        <v>5.8700000000000002E-2</v>
      </c>
      <c r="F508" s="37">
        <f t="shared" si="31"/>
        <v>0.94130000000000003</v>
      </c>
      <c r="G508" s="39">
        <v>41.56</v>
      </c>
      <c r="H508" s="38">
        <v>45.207599999999999</v>
      </c>
      <c r="I508" s="37">
        <v>-2.8002470806247723E-2</v>
      </c>
      <c r="J508" s="37">
        <f t="shared" si="35"/>
        <v>-2.6379319166749786E-2</v>
      </c>
      <c r="K508" s="37">
        <f t="shared" si="33"/>
        <v>-6.0190073917635312E-3</v>
      </c>
      <c r="L508" s="40">
        <v>6329.2553022167403</v>
      </c>
      <c r="M508" s="40"/>
      <c r="N508" s="40"/>
      <c r="O508" s="40"/>
      <c r="P508" s="41"/>
      <c r="Q508" s="41"/>
      <c r="R508" s="42">
        <f t="shared" si="34"/>
        <v>-8.0685548447606087E-2</v>
      </c>
      <c r="S508" s="43"/>
      <c r="T508" s="43"/>
      <c r="U508" s="37"/>
    </row>
    <row r="509" spans="1:21" s="2" customFormat="1" ht="11.25" x14ac:dyDescent="0.2">
      <c r="A509" s="17">
        <v>32963</v>
      </c>
      <c r="B509" s="15">
        <v>5.2</v>
      </c>
      <c r="C509" s="2">
        <v>5.2</v>
      </c>
      <c r="D509" s="37">
        <f t="shared" si="32"/>
        <v>0.94799999999999995</v>
      </c>
      <c r="E509" s="37">
        <f>E507</f>
        <v>5.8700000000000002E-2</v>
      </c>
      <c r="F509" s="37">
        <f t="shared" si="31"/>
        <v>0.94130000000000003</v>
      </c>
      <c r="G509" s="39">
        <v>40.590000000000003</v>
      </c>
      <c r="H509" s="38">
        <v>45.316000000000003</v>
      </c>
      <c r="I509" s="37">
        <v>2.4239673172945956E-2</v>
      </c>
      <c r="J509" s="37">
        <f t="shared" si="35"/>
        <v>-1.8813988166508835E-3</v>
      </c>
      <c r="K509" s="37">
        <f t="shared" si="33"/>
        <v>-7.0675105485231704E-3</v>
      </c>
      <c r="L509" s="40">
        <v>6329.2553022167403</v>
      </c>
      <c r="M509" s="40"/>
      <c r="N509" s="40"/>
      <c r="O509" s="40"/>
      <c r="P509" s="41"/>
      <c r="Q509" s="41"/>
      <c r="R509" s="42">
        <f t="shared" si="34"/>
        <v>-0.10428987554064786</v>
      </c>
      <c r="S509" s="43"/>
      <c r="T509" s="43"/>
      <c r="U509" s="37"/>
    </row>
    <row r="510" spans="1:21" s="2" customFormat="1" ht="11.25" x14ac:dyDescent="0.2">
      <c r="A510" s="17">
        <v>32993</v>
      </c>
      <c r="B510" s="15">
        <v>4.7</v>
      </c>
      <c r="C510" s="2">
        <v>5.4</v>
      </c>
      <c r="D510" s="37">
        <f t="shared" si="32"/>
        <v>0.94599999999999995</v>
      </c>
      <c r="E510" s="37">
        <v>5.8599999999999999E-2</v>
      </c>
      <c r="F510" s="37">
        <f t="shared" si="31"/>
        <v>0.94140000000000001</v>
      </c>
      <c r="G510" s="39">
        <v>40.270000000000003</v>
      </c>
      <c r="H510" s="38">
        <v>45.38839999999999</v>
      </c>
      <c r="I510" s="37">
        <v>-8.2727648762031766E-4</v>
      </c>
      <c r="J510" s="37">
        <f t="shared" si="35"/>
        <v>1.1706198342662819E-2</v>
      </c>
      <c r="K510" s="37">
        <f t="shared" si="33"/>
        <v>-4.862579281183832E-3</v>
      </c>
      <c r="L510" s="40">
        <v>6329.2553022167403</v>
      </c>
      <c r="M510" s="40"/>
      <c r="N510" s="40"/>
      <c r="O510" s="40"/>
      <c r="P510" s="41"/>
      <c r="Q510" s="41"/>
      <c r="R510" s="42">
        <f t="shared" si="34"/>
        <v>-0.11276890130517904</v>
      </c>
      <c r="S510" s="43"/>
      <c r="T510" s="43"/>
      <c r="U510" s="37"/>
    </row>
    <row r="511" spans="1:21" s="2" customFormat="1" ht="11.25" x14ac:dyDescent="0.2">
      <c r="A511" s="17">
        <v>33024</v>
      </c>
      <c r="B511" s="15">
        <v>4.4000000000000004</v>
      </c>
      <c r="C511" s="2">
        <v>5.4</v>
      </c>
      <c r="D511" s="37">
        <f t="shared" si="32"/>
        <v>0.94599999999999995</v>
      </c>
      <c r="E511" s="37">
        <f>E510</f>
        <v>5.8599999999999999E-2</v>
      </c>
      <c r="F511" s="37">
        <f t="shared" si="31"/>
        <v>0.94140000000000001</v>
      </c>
      <c r="G511" s="39">
        <v>39.92</v>
      </c>
      <c r="H511" s="38">
        <v>45.369599999999991</v>
      </c>
      <c r="I511" s="37">
        <v>3.5691052102430634E-2</v>
      </c>
      <c r="J511" s="37">
        <f t="shared" si="35"/>
        <v>1.7431887807405157E-2</v>
      </c>
      <c r="K511" s="37">
        <f t="shared" si="33"/>
        <v>-4.862579281183832E-3</v>
      </c>
      <c r="L511" s="40">
        <v>6329.2553022167403</v>
      </c>
      <c r="M511" s="40"/>
      <c r="N511" s="40"/>
      <c r="O511" s="40"/>
      <c r="P511" s="41"/>
      <c r="Q511" s="41"/>
      <c r="R511" s="42">
        <f t="shared" si="34"/>
        <v>-0.12011567216814763</v>
      </c>
      <c r="S511" s="43"/>
      <c r="T511" s="43"/>
      <c r="U511" s="37"/>
    </row>
    <row r="512" spans="1:21" s="2" customFormat="1" ht="11.25" x14ac:dyDescent="0.2">
      <c r="A512" s="17">
        <v>33054</v>
      </c>
      <c r="B512" s="15">
        <v>4.7</v>
      </c>
      <c r="C512" s="2">
        <v>5.2</v>
      </c>
      <c r="D512" s="37">
        <f t="shared" si="32"/>
        <v>0.94799999999999995</v>
      </c>
      <c r="E512" s="37">
        <f>E510</f>
        <v>5.8599999999999999E-2</v>
      </c>
      <c r="F512" s="37">
        <f t="shared" si="31"/>
        <v>0.94140000000000001</v>
      </c>
      <c r="G512" s="39">
        <v>39.450000000000003</v>
      </c>
      <c r="H512" s="38">
        <v>45.253999999999998</v>
      </c>
      <c r="I512" s="37">
        <v>2.8950749464668055E-2</v>
      </c>
      <c r="J512" s="37">
        <f t="shared" si="35"/>
        <v>3.2320900783549343E-2</v>
      </c>
      <c r="K512" s="37">
        <f t="shared" si="33"/>
        <v>-6.9620253164556223E-3</v>
      </c>
      <c r="L512" s="40">
        <v>6329.2553022167403</v>
      </c>
      <c r="M512" s="40"/>
      <c r="N512" s="40"/>
      <c r="O512" s="40"/>
      <c r="P512" s="41"/>
      <c r="Q512" s="41"/>
      <c r="R512" s="42">
        <f t="shared" si="34"/>
        <v>-0.12825385601272804</v>
      </c>
      <c r="S512" s="43"/>
      <c r="T512" s="43"/>
      <c r="U512" s="37"/>
    </row>
    <row r="513" spans="1:21" s="2" customFormat="1" ht="11.25" x14ac:dyDescent="0.2">
      <c r="A513" s="17">
        <v>33085</v>
      </c>
      <c r="B513" s="15">
        <v>4.8</v>
      </c>
      <c r="C513" s="2">
        <v>5.5</v>
      </c>
      <c r="D513" s="37">
        <f t="shared" si="32"/>
        <v>0.94499999999999995</v>
      </c>
      <c r="E513" s="37">
        <v>5.8400000000000001E-2</v>
      </c>
      <c r="F513" s="37">
        <f t="shared" si="31"/>
        <v>0.94159999999999999</v>
      </c>
      <c r="G513" s="39">
        <v>39.590000000000003</v>
      </c>
      <c r="H513" s="38">
        <v>45.066799999999986</v>
      </c>
      <c r="I513" s="37">
        <v>-9.9891783900777948E-4</v>
      </c>
      <c r="J513" s="37">
        <f t="shared" si="35"/>
        <v>1.3975915812830138E-2</v>
      </c>
      <c r="K513" s="37">
        <f t="shared" si="33"/>
        <v>-3.5978835978835999E-3</v>
      </c>
      <c r="L513" s="40">
        <v>6329.2553022167403</v>
      </c>
      <c r="M513" s="40"/>
      <c r="N513" s="40"/>
      <c r="O513" s="40"/>
      <c r="P513" s="41"/>
      <c r="Q513" s="41"/>
      <c r="R513" s="42">
        <f t="shared" si="34"/>
        <v>-0.12152626767376394</v>
      </c>
      <c r="S513" s="43"/>
      <c r="T513" s="43"/>
      <c r="U513" s="37"/>
    </row>
    <row r="514" spans="1:21" s="2" customFormat="1" ht="11.25" x14ac:dyDescent="0.2">
      <c r="A514" s="17">
        <v>33116</v>
      </c>
      <c r="B514" s="15">
        <v>5.6</v>
      </c>
      <c r="C514" s="2">
        <v>5.7</v>
      </c>
      <c r="D514" s="37">
        <f t="shared" si="32"/>
        <v>0.94299999999999995</v>
      </c>
      <c r="E514" s="37">
        <f>E513</f>
        <v>5.8400000000000001E-2</v>
      </c>
      <c r="F514" s="37">
        <f t="shared" si="31"/>
        <v>0.94159999999999999</v>
      </c>
      <c r="G514" s="39">
        <v>39.53</v>
      </c>
      <c r="H514" s="38">
        <v>44.856399999999994</v>
      </c>
      <c r="I514" s="37">
        <v>-8.1326556120323232E-2</v>
      </c>
      <c r="J514" s="37">
        <f t="shared" si="35"/>
        <v>-4.1162736979665507E-2</v>
      </c>
      <c r="K514" s="37">
        <f t="shared" si="33"/>
        <v>-1.4846235418874976E-3</v>
      </c>
      <c r="L514" s="40">
        <v>6329.2553022167403</v>
      </c>
      <c r="M514" s="40"/>
      <c r="N514" s="40"/>
      <c r="O514" s="40"/>
      <c r="P514" s="41"/>
      <c r="Q514" s="41"/>
      <c r="R514" s="42">
        <f t="shared" si="34"/>
        <v>-0.11874336772456089</v>
      </c>
      <c r="S514" s="43"/>
      <c r="T514" s="43"/>
      <c r="U514" s="37"/>
    </row>
    <row r="515" spans="1:21" s="2" customFormat="1" ht="11.25" x14ac:dyDescent="0.2">
      <c r="A515" s="17">
        <v>33146</v>
      </c>
      <c r="B515" s="15">
        <v>6.2</v>
      </c>
      <c r="C515" s="2">
        <v>5.9</v>
      </c>
      <c r="D515" s="37">
        <f t="shared" si="32"/>
        <v>0.94099999999999995</v>
      </c>
      <c r="E515" s="37">
        <f>E513</f>
        <v>5.8400000000000001E-2</v>
      </c>
      <c r="F515" s="37">
        <f t="shared" ref="F515:F578" si="36">(1-E515)</f>
        <v>0.94159999999999999</v>
      </c>
      <c r="G515" s="39">
        <v>39.49</v>
      </c>
      <c r="H515" s="38">
        <v>44.622799999999998</v>
      </c>
      <c r="I515" s="37">
        <v>-4.6379440665154877E-2</v>
      </c>
      <c r="J515" s="37">
        <f t="shared" si="35"/>
        <v>-6.3852998392739058E-2</v>
      </c>
      <c r="K515" s="37">
        <f t="shared" si="33"/>
        <v>6.3761955366636869E-4</v>
      </c>
      <c r="L515" s="40">
        <v>6329.2553022167403</v>
      </c>
      <c r="M515" s="40"/>
      <c r="N515" s="40"/>
      <c r="O515" s="40"/>
      <c r="P515" s="41"/>
      <c r="Q515" s="41"/>
      <c r="R515" s="42">
        <f t="shared" si="34"/>
        <v>-0.11502639906056984</v>
      </c>
      <c r="S515" s="43"/>
      <c r="T515" s="43"/>
      <c r="U515" s="37"/>
    </row>
    <row r="516" spans="1:21" s="2" customFormat="1" ht="11.25" x14ac:dyDescent="0.2">
      <c r="A516" s="17">
        <v>33177</v>
      </c>
      <c r="B516" s="15">
        <v>6.3</v>
      </c>
      <c r="C516" s="2">
        <v>5.9</v>
      </c>
      <c r="D516" s="37">
        <f t="shared" ref="D516:D579" si="37">(100-C516)/100</f>
        <v>0.94099999999999995</v>
      </c>
      <c r="E516" s="37">
        <v>5.8200000000000002E-2</v>
      </c>
      <c r="F516" s="37">
        <f t="shared" si="36"/>
        <v>0.94179999999999997</v>
      </c>
      <c r="G516" s="39">
        <v>39.01</v>
      </c>
      <c r="H516" s="38">
        <v>44.353999999999999</v>
      </c>
      <c r="I516" s="37">
        <v>-2.6283250372531056E-2</v>
      </c>
      <c r="J516" s="37">
        <f t="shared" si="35"/>
        <v>-3.633134551884297E-2</v>
      </c>
      <c r="K516" s="37">
        <f t="shared" ref="K516:K579" si="38">(F516/D516)-1</f>
        <v>8.5015940488841757E-4</v>
      </c>
      <c r="L516" s="40">
        <v>6329.2553022167403</v>
      </c>
      <c r="M516" s="40"/>
      <c r="N516" s="40"/>
      <c r="O516" s="40"/>
      <c r="P516" s="41"/>
      <c r="Q516" s="41"/>
      <c r="R516" s="42">
        <f t="shared" si="34"/>
        <v>-0.12048518735627003</v>
      </c>
      <c r="S516" s="43"/>
      <c r="T516" s="43"/>
      <c r="U516" s="37"/>
    </row>
    <row r="517" spans="1:21" s="2" customFormat="1" ht="11.25" x14ac:dyDescent="0.2">
      <c r="A517" s="17">
        <v>33207</v>
      </c>
      <c r="B517" s="15">
        <v>6.3</v>
      </c>
      <c r="C517" s="2">
        <v>6.2</v>
      </c>
      <c r="D517" s="37">
        <f t="shared" si="37"/>
        <v>0.93799999999999994</v>
      </c>
      <c r="E517" s="37">
        <f>E516</f>
        <v>5.8200000000000002E-2</v>
      </c>
      <c r="F517" s="37">
        <f t="shared" si="36"/>
        <v>0.94179999999999997</v>
      </c>
      <c r="G517" s="39">
        <v>38.68</v>
      </c>
      <c r="H517" s="38">
        <v>44.050800000000002</v>
      </c>
      <c r="I517" s="37">
        <v>2.6601979682208961E-2</v>
      </c>
      <c r="J517" s="37">
        <f t="shared" si="35"/>
        <v>1.5936465483895254E-4</v>
      </c>
      <c r="K517" s="37">
        <f t="shared" si="38"/>
        <v>4.051172707889128E-3</v>
      </c>
      <c r="L517" s="40">
        <v>6329.2553022167403</v>
      </c>
      <c r="M517" s="40"/>
      <c r="N517" s="40"/>
      <c r="O517" s="40"/>
      <c r="P517" s="41"/>
      <c r="Q517" s="41"/>
      <c r="R517" s="42">
        <f t="shared" si="34"/>
        <v>-0.12192287086727148</v>
      </c>
      <c r="S517" s="43"/>
      <c r="T517" s="43"/>
      <c r="U517" s="37"/>
    </row>
    <row r="518" spans="1:21" s="2" customFormat="1" ht="11.25" x14ac:dyDescent="0.2">
      <c r="A518" s="17">
        <v>33238</v>
      </c>
      <c r="B518" s="15">
        <v>6.1</v>
      </c>
      <c r="C518" s="2">
        <v>6.3</v>
      </c>
      <c r="D518" s="37">
        <f t="shared" si="37"/>
        <v>0.93700000000000006</v>
      </c>
      <c r="E518" s="37">
        <f>E516</f>
        <v>5.8200000000000002E-2</v>
      </c>
      <c r="F518" s="37">
        <f t="shared" si="36"/>
        <v>0.94179999999999997</v>
      </c>
      <c r="G518" s="39">
        <v>38.44</v>
      </c>
      <c r="H518" s="38">
        <v>43.711199999999998</v>
      </c>
      <c r="I518" s="37">
        <v>4.2690856037298927E-2</v>
      </c>
      <c r="J518" s="37">
        <f t="shared" si="35"/>
        <v>3.4646417859753947E-2</v>
      </c>
      <c r="K518" s="37">
        <f t="shared" si="38"/>
        <v>5.1227321237992118E-3</v>
      </c>
      <c r="L518" s="40">
        <v>6329.2553022167403</v>
      </c>
      <c r="M518" s="40"/>
      <c r="N518" s="40"/>
      <c r="O518" s="40"/>
      <c r="P518" s="41"/>
      <c r="Q518" s="41"/>
      <c r="R518" s="42">
        <f t="shared" si="34"/>
        <v>-0.12059151887845679</v>
      </c>
      <c r="S518" s="43"/>
      <c r="T518" s="43"/>
      <c r="U518" s="37"/>
    </row>
    <row r="519" spans="1:21" s="2" customFormat="1" ht="11.25" x14ac:dyDescent="0.2">
      <c r="A519" s="17">
        <v>33269</v>
      </c>
      <c r="B519" s="15">
        <v>5.7</v>
      </c>
      <c r="C519" s="2">
        <v>6.4</v>
      </c>
      <c r="D519" s="37">
        <f t="shared" si="37"/>
        <v>0.93599999999999994</v>
      </c>
      <c r="E519" s="37">
        <v>5.79E-2</v>
      </c>
      <c r="F519" s="37">
        <f t="shared" si="36"/>
        <v>0.94210000000000005</v>
      </c>
      <c r="G519" s="39">
        <v>37.979999999999997</v>
      </c>
      <c r="H519" s="38">
        <v>43.330000000000013</v>
      </c>
      <c r="I519" s="37">
        <v>-9.9163498098859045E-3</v>
      </c>
      <c r="J519" s="37">
        <f t="shared" si="35"/>
        <v>1.638725311370651E-2</v>
      </c>
      <c r="K519" s="37">
        <f t="shared" si="38"/>
        <v>6.517094017094216E-3</v>
      </c>
      <c r="L519" s="40">
        <v>6329.2553022167403</v>
      </c>
      <c r="M519" s="40"/>
      <c r="N519" s="40"/>
      <c r="O519" s="40"/>
      <c r="P519" s="41"/>
      <c r="Q519" s="41"/>
      <c r="R519" s="42">
        <f t="shared" si="34"/>
        <v>-0.12347103623355675</v>
      </c>
      <c r="S519" s="43"/>
      <c r="T519" s="43"/>
      <c r="U519" s="37"/>
    </row>
    <row r="520" spans="1:21" s="2" customFormat="1" ht="11.25" x14ac:dyDescent="0.2">
      <c r="A520" s="17">
        <v>33297</v>
      </c>
      <c r="B520" s="15">
        <v>5.3</v>
      </c>
      <c r="C520" s="2">
        <v>6.6</v>
      </c>
      <c r="D520" s="37">
        <f t="shared" si="37"/>
        <v>0.93400000000000005</v>
      </c>
      <c r="E520" s="37">
        <f>E519</f>
        <v>5.79E-2</v>
      </c>
      <c r="F520" s="37">
        <f t="shared" si="36"/>
        <v>0.94210000000000005</v>
      </c>
      <c r="G520" s="39">
        <v>37.68</v>
      </c>
      <c r="H520" s="38">
        <v>42.914400000000008</v>
      </c>
      <c r="I520" s="37">
        <v>0.11296814034225316</v>
      </c>
      <c r="J520" s="37">
        <f t="shared" si="35"/>
        <v>5.1525895266183633E-2</v>
      </c>
      <c r="K520" s="37">
        <f t="shared" si="38"/>
        <v>8.6723768736616247E-3</v>
      </c>
      <c r="L520" s="40">
        <v>6329.2553022167403</v>
      </c>
      <c r="M520" s="40"/>
      <c r="N520" s="40"/>
      <c r="O520" s="40"/>
      <c r="P520" s="41"/>
      <c r="Q520" s="41"/>
      <c r="R520" s="42">
        <f t="shared" si="34"/>
        <v>-0.12197304401319853</v>
      </c>
      <c r="S520" s="43"/>
      <c r="T520" s="43"/>
      <c r="U520" s="37"/>
    </row>
    <row r="521" spans="1:21" s="2" customFormat="1" ht="11.25" x14ac:dyDescent="0.2">
      <c r="A521" s="17">
        <v>33328</v>
      </c>
      <c r="B521" s="15">
        <v>4.9000000000000004</v>
      </c>
      <c r="C521" s="2">
        <v>6.8</v>
      </c>
      <c r="D521" s="37">
        <f t="shared" si="37"/>
        <v>0.93200000000000005</v>
      </c>
      <c r="E521" s="37">
        <f>E519</f>
        <v>5.79E-2</v>
      </c>
      <c r="F521" s="37">
        <f t="shared" si="36"/>
        <v>0.94210000000000005</v>
      </c>
      <c r="G521" s="39">
        <v>37.39</v>
      </c>
      <c r="H521" s="38">
        <v>42.462799999999994</v>
      </c>
      <c r="I521" s="37">
        <v>2.7659691933970026E-2</v>
      </c>
      <c r="J521" s="37">
        <f t="shared" si="35"/>
        <v>7.0313916138111596E-2</v>
      </c>
      <c r="K521" s="37">
        <f t="shared" si="38"/>
        <v>1.0836909871244638E-2</v>
      </c>
      <c r="L521" s="40">
        <v>6329.2553022167403</v>
      </c>
      <c r="M521" s="40"/>
      <c r="N521" s="40"/>
      <c r="O521" s="40"/>
      <c r="P521" s="41"/>
      <c r="Q521" s="41"/>
      <c r="R521" s="42">
        <f t="shared" si="34"/>
        <v>-0.1194645666324405</v>
      </c>
      <c r="S521" s="43"/>
      <c r="T521" s="43"/>
      <c r="U521" s="37"/>
    </row>
    <row r="522" spans="1:21" s="2" customFormat="1" ht="11.25" x14ac:dyDescent="0.2">
      <c r="A522" s="17">
        <v>33358</v>
      </c>
      <c r="B522" s="15">
        <v>4.9000000000000004</v>
      </c>
      <c r="C522" s="2">
        <v>6.7</v>
      </c>
      <c r="D522" s="37">
        <f t="shared" si="37"/>
        <v>0.93299999999999994</v>
      </c>
      <c r="E522" s="37">
        <v>5.7700000000000001E-2</v>
      </c>
      <c r="F522" s="37">
        <f t="shared" si="36"/>
        <v>0.94230000000000003</v>
      </c>
      <c r="G522" s="39">
        <v>36.42</v>
      </c>
      <c r="H522" s="38">
        <v>41.951999999999998</v>
      </c>
      <c r="I522" s="37">
        <v>1.9877511550445995E-2</v>
      </c>
      <c r="J522" s="37">
        <f t="shared" si="35"/>
        <v>2.3768601742208011E-2</v>
      </c>
      <c r="K522" s="37">
        <f t="shared" si="38"/>
        <v>9.9678456591640874E-3</v>
      </c>
      <c r="L522" s="40">
        <v>6329.2553022167403</v>
      </c>
      <c r="M522" s="40"/>
      <c r="N522" s="40"/>
      <c r="O522" s="40"/>
      <c r="P522" s="41"/>
      <c r="Q522" s="41"/>
      <c r="R522" s="42">
        <f t="shared" si="34"/>
        <v>-0.13186498855835233</v>
      </c>
      <c r="S522" s="43"/>
      <c r="T522" s="43"/>
      <c r="U522" s="37"/>
    </row>
    <row r="523" spans="1:21" s="2" customFormat="1" ht="11.25" x14ac:dyDescent="0.2">
      <c r="A523" s="17">
        <v>33389</v>
      </c>
      <c r="B523" s="15">
        <v>5</v>
      </c>
      <c r="C523" s="2">
        <v>6.9</v>
      </c>
      <c r="D523" s="37">
        <f t="shared" si="37"/>
        <v>0.93099999999999994</v>
      </c>
      <c r="E523" s="37">
        <f>E522</f>
        <v>5.7700000000000001E-2</v>
      </c>
      <c r="F523" s="37">
        <f t="shared" si="36"/>
        <v>0.94230000000000003</v>
      </c>
      <c r="G523" s="39">
        <v>35.409999999999997</v>
      </c>
      <c r="H523" s="38">
        <v>41.406800000000004</v>
      </c>
      <c r="I523" s="37">
        <v>-4.4511167298777856E-3</v>
      </c>
      <c r="J523" s="37">
        <f t="shared" si="35"/>
        <v>7.7131974102841051E-3</v>
      </c>
      <c r="K523" s="37">
        <f t="shared" si="38"/>
        <v>1.2137486573576828E-2</v>
      </c>
      <c r="L523" s="40">
        <v>6329.2553022167403</v>
      </c>
      <c r="M523" s="40"/>
      <c r="N523" s="40"/>
      <c r="O523" s="40"/>
      <c r="P523" s="41"/>
      <c r="Q523" s="41"/>
      <c r="R523" s="42">
        <f t="shared" si="34"/>
        <v>-0.14482645362597465</v>
      </c>
      <c r="S523" s="43"/>
      <c r="T523" s="43"/>
      <c r="U523" s="37"/>
    </row>
    <row r="524" spans="1:21" s="2" customFormat="1" ht="11.25" x14ac:dyDescent="0.2">
      <c r="A524" s="17">
        <v>33419</v>
      </c>
      <c r="B524" s="15">
        <v>4.7</v>
      </c>
      <c r="C524" s="2">
        <v>6.9</v>
      </c>
      <c r="D524" s="37">
        <f t="shared" si="37"/>
        <v>0.93099999999999994</v>
      </c>
      <c r="E524" s="37">
        <f>E522</f>
        <v>5.7700000000000001E-2</v>
      </c>
      <c r="F524" s="37">
        <f t="shared" si="36"/>
        <v>0.94230000000000003</v>
      </c>
      <c r="G524" s="39">
        <v>34.4</v>
      </c>
      <c r="H524" s="38">
        <v>40.825600000000009</v>
      </c>
      <c r="I524" s="37">
        <v>7.9367179025903163E-4</v>
      </c>
      <c r="J524" s="37">
        <f t="shared" si="35"/>
        <v>-1.828722469809377E-3</v>
      </c>
      <c r="K524" s="37">
        <f t="shared" si="38"/>
        <v>1.2137486573576828E-2</v>
      </c>
      <c r="L524" s="40">
        <v>6329.2553022167403</v>
      </c>
      <c r="M524" s="40"/>
      <c r="N524" s="40"/>
      <c r="O524" s="40"/>
      <c r="P524" s="41"/>
      <c r="Q524" s="41"/>
      <c r="R524" s="42">
        <f t="shared" si="34"/>
        <v>-0.15739144066468119</v>
      </c>
      <c r="S524" s="43"/>
      <c r="T524" s="43"/>
      <c r="U524" s="37"/>
    </row>
    <row r="525" spans="1:21" s="2" customFormat="1" ht="11.25" x14ac:dyDescent="0.2">
      <c r="A525" s="17">
        <v>33450</v>
      </c>
      <c r="B525" s="15">
        <v>4.4000000000000004</v>
      </c>
      <c r="C525" s="2">
        <v>6.8</v>
      </c>
      <c r="D525" s="37">
        <f t="shared" si="37"/>
        <v>0.93200000000000005</v>
      </c>
      <c r="E525" s="37">
        <v>5.74E-2</v>
      </c>
      <c r="F525" s="37">
        <f t="shared" si="36"/>
        <v>0.94259999999999999</v>
      </c>
      <c r="G525" s="39">
        <v>33.409999999999997</v>
      </c>
      <c r="H525" s="38">
        <v>40.202800000000003</v>
      </c>
      <c r="I525" s="37">
        <v>5.1283406910042498E-3</v>
      </c>
      <c r="J525" s="37">
        <f t="shared" si="35"/>
        <v>2.9610062406316409E-3</v>
      </c>
      <c r="K525" s="37">
        <f t="shared" si="38"/>
        <v>1.1373390557939844E-2</v>
      </c>
      <c r="L525" s="40">
        <v>6329.2553022167403</v>
      </c>
      <c r="M525" s="40"/>
      <c r="N525" s="40"/>
      <c r="O525" s="40"/>
      <c r="P525" s="41"/>
      <c r="Q525" s="41"/>
      <c r="R525" s="42">
        <f t="shared" si="34"/>
        <v>-0.16896335578616431</v>
      </c>
      <c r="S525" s="43"/>
      <c r="T525" s="43"/>
      <c r="U525" s="37"/>
    </row>
    <row r="526" spans="1:21" s="2" customFormat="1" ht="11.25" x14ac:dyDescent="0.2">
      <c r="A526" s="17">
        <v>33481</v>
      </c>
      <c r="B526" s="15">
        <v>3.8</v>
      </c>
      <c r="C526" s="2">
        <v>6.9</v>
      </c>
      <c r="D526" s="37">
        <f t="shared" si="37"/>
        <v>0.93099999999999994</v>
      </c>
      <c r="E526" s="37">
        <f>E525</f>
        <v>5.74E-2</v>
      </c>
      <c r="F526" s="37">
        <f t="shared" si="36"/>
        <v>0.94259999999999999</v>
      </c>
      <c r="G526" s="39">
        <v>32.380000000000003</v>
      </c>
      <c r="H526" s="38">
        <v>39.582800000000006</v>
      </c>
      <c r="I526" s="37">
        <v>2.4116981826788939E-2</v>
      </c>
      <c r="J526" s="37">
        <f t="shared" si="35"/>
        <v>1.4622661258896594E-2</v>
      </c>
      <c r="K526" s="37">
        <f t="shared" si="38"/>
        <v>1.2459720730397583E-2</v>
      </c>
      <c r="L526" s="40">
        <v>6329.2553022167403</v>
      </c>
      <c r="M526" s="40"/>
      <c r="N526" s="40"/>
      <c r="O526" s="40"/>
      <c r="P526" s="41"/>
      <c r="Q526" s="41"/>
      <c r="R526" s="42">
        <f t="shared" si="34"/>
        <v>-0.1819679254625747</v>
      </c>
      <c r="S526" s="43"/>
      <c r="T526" s="43"/>
      <c r="U526" s="37"/>
    </row>
    <row r="527" spans="1:21" s="2" customFormat="1" ht="11.25" x14ac:dyDescent="0.2">
      <c r="A527" s="17">
        <v>33511</v>
      </c>
      <c r="B527" s="15">
        <v>3.4</v>
      </c>
      <c r="C527" s="2">
        <v>6.9</v>
      </c>
      <c r="D527" s="37">
        <f t="shared" si="37"/>
        <v>0.93099999999999994</v>
      </c>
      <c r="E527" s="37">
        <f>E525</f>
        <v>5.74E-2</v>
      </c>
      <c r="F527" s="37">
        <f t="shared" si="36"/>
        <v>0.94259999999999999</v>
      </c>
      <c r="G527" s="39">
        <v>31.31</v>
      </c>
      <c r="H527" s="38">
        <v>38.962800000000001</v>
      </c>
      <c r="I527" s="37">
        <v>-5.6497175141242651E-3</v>
      </c>
      <c r="J527" s="37">
        <f t="shared" si="35"/>
        <v>9.2336321563323363E-3</v>
      </c>
      <c r="K527" s="37">
        <f t="shared" si="38"/>
        <v>1.2459720730397583E-2</v>
      </c>
      <c r="L527" s="40">
        <v>6329.2553022167403</v>
      </c>
      <c r="M527" s="40"/>
      <c r="N527" s="40"/>
      <c r="O527" s="40"/>
      <c r="P527" s="41"/>
      <c r="Q527" s="41"/>
      <c r="R527" s="42">
        <f t="shared" si="34"/>
        <v>-0.196412988799573</v>
      </c>
      <c r="S527" s="43"/>
      <c r="T527" s="43"/>
      <c r="U527" s="37"/>
    </row>
    <row r="528" spans="1:21" s="2" customFormat="1" ht="11.25" x14ac:dyDescent="0.2">
      <c r="A528" s="17">
        <v>33542</v>
      </c>
      <c r="B528" s="15">
        <v>2.9</v>
      </c>
      <c r="C528" s="2">
        <v>7</v>
      </c>
      <c r="D528" s="37">
        <f t="shared" si="37"/>
        <v>0.93</v>
      </c>
      <c r="E528" s="37">
        <v>5.7099999999999998E-2</v>
      </c>
      <c r="F528" s="37">
        <f t="shared" si="36"/>
        <v>0.94289999999999996</v>
      </c>
      <c r="G528" s="39">
        <v>30.18</v>
      </c>
      <c r="H528" s="38">
        <v>38.342800000000004</v>
      </c>
      <c r="I528" s="37">
        <v>-8.2644628099171795E-4</v>
      </c>
      <c r="J528" s="37">
        <f t="shared" si="35"/>
        <v>-3.2380818975579918E-3</v>
      </c>
      <c r="K528" s="37">
        <f t="shared" si="38"/>
        <v>1.3870967741935303E-2</v>
      </c>
      <c r="L528" s="40">
        <v>6329.2553022167403</v>
      </c>
      <c r="M528" s="40"/>
      <c r="N528" s="40"/>
      <c r="O528" s="40"/>
      <c r="P528" s="41"/>
      <c r="Q528" s="41"/>
      <c r="R528" s="42">
        <f t="shared" si="34"/>
        <v>-0.21289003411331472</v>
      </c>
      <c r="S528" s="43"/>
      <c r="T528" s="43"/>
      <c r="U528" s="37"/>
    </row>
    <row r="529" spans="1:54" s="2" customFormat="1" ht="11.25" x14ac:dyDescent="0.2">
      <c r="A529" s="17">
        <v>33572</v>
      </c>
      <c r="B529" s="15">
        <v>3</v>
      </c>
      <c r="C529" s="2">
        <v>7</v>
      </c>
      <c r="D529" s="37">
        <f t="shared" si="37"/>
        <v>0.93</v>
      </c>
      <c r="E529" s="37">
        <f>E528</f>
        <v>5.7099999999999998E-2</v>
      </c>
      <c r="F529" s="37">
        <f t="shared" si="36"/>
        <v>0.94289999999999996</v>
      </c>
      <c r="G529" s="39">
        <v>29.01</v>
      </c>
      <c r="H529" s="38">
        <v>37.705599999999997</v>
      </c>
      <c r="I529" s="37">
        <v>-2.4813895781637188E-3</v>
      </c>
      <c r="J529" s="37">
        <f t="shared" si="35"/>
        <v>-1.6539179295777184E-3</v>
      </c>
      <c r="K529" s="37">
        <f t="shared" si="38"/>
        <v>1.3870967741935303E-2</v>
      </c>
      <c r="L529" s="40">
        <v>6329.2553022167403</v>
      </c>
      <c r="M529" s="40"/>
      <c r="N529" s="40"/>
      <c r="O529" s="40"/>
      <c r="P529" s="41"/>
      <c r="Q529" s="41"/>
      <c r="R529" s="42">
        <f t="shared" ref="R529:R592" si="39">(G529-H529)/H529</f>
        <v>-0.23061826360010174</v>
      </c>
      <c r="S529" s="43"/>
      <c r="T529" s="43"/>
      <c r="U529" s="37"/>
    </row>
    <row r="530" spans="1:54" s="51" customFormat="1" ht="11.25" x14ac:dyDescent="0.2">
      <c r="A530" s="44">
        <v>33603</v>
      </c>
      <c r="B530" s="45">
        <v>3.1</v>
      </c>
      <c r="C530" s="46">
        <v>7.3</v>
      </c>
      <c r="D530" s="47">
        <f t="shared" si="37"/>
        <v>0.92700000000000005</v>
      </c>
      <c r="E530" s="47">
        <f>E528</f>
        <v>5.7099999999999998E-2</v>
      </c>
      <c r="F530" s="47">
        <f t="shared" si="36"/>
        <v>0.94289999999999996</v>
      </c>
      <c r="G530" s="52">
        <v>27.91</v>
      </c>
      <c r="H530" s="48">
        <v>37.049599999999998</v>
      </c>
      <c r="I530" s="47">
        <v>6.7112354892204986E-3</v>
      </c>
      <c r="J530" s="37">
        <f t="shared" si="35"/>
        <v>2.1149229555283899E-3</v>
      </c>
      <c r="K530" s="47">
        <f t="shared" si="38"/>
        <v>1.7152103559870513E-2</v>
      </c>
      <c r="L530" s="48">
        <v>6329.2553022167403</v>
      </c>
      <c r="M530" s="48">
        <v>8948.4</v>
      </c>
      <c r="N530" s="48">
        <v>6174</v>
      </c>
      <c r="O530" s="48">
        <f>(M530*(1+$K530))</f>
        <v>9101.8838834951457</v>
      </c>
      <c r="P530" s="47">
        <f>(L530-N530)/N530</f>
        <v>2.5146631392410163E-2</v>
      </c>
      <c r="Q530" s="47">
        <f t="shared" ref="Q530" si="40">(M530-O530)/O530</f>
        <v>-1.6862869869551433E-2</v>
      </c>
      <c r="R530" s="49">
        <f t="shared" si="39"/>
        <v>-0.24668552427016752</v>
      </c>
      <c r="S530" s="50">
        <f t="shared" ref="S530" si="41">C530/100</f>
        <v>7.2999999999999995E-2</v>
      </c>
      <c r="T530" s="50">
        <f t="shared" ref="T530" si="42">D530/100</f>
        <v>9.2700000000000005E-3</v>
      </c>
      <c r="U530" s="47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</row>
    <row r="531" spans="1:54" s="2" customFormat="1" ht="11.25" x14ac:dyDescent="0.2">
      <c r="A531" s="17">
        <v>33634</v>
      </c>
      <c r="B531" s="15">
        <v>2.6</v>
      </c>
      <c r="C531" s="2">
        <v>7.3</v>
      </c>
      <c r="D531" s="37">
        <f t="shared" si="37"/>
        <v>0.92700000000000005</v>
      </c>
      <c r="E531" s="37">
        <v>5.6800000000000003E-2</v>
      </c>
      <c r="F531" s="37">
        <f t="shared" si="36"/>
        <v>0.94320000000000004</v>
      </c>
      <c r="G531" s="39">
        <v>28</v>
      </c>
      <c r="H531" s="38">
        <v>36.4208</v>
      </c>
      <c r="I531" s="37">
        <v>7.0963424364881192E-2</v>
      </c>
      <c r="J531" s="37">
        <f t="shared" si="35"/>
        <v>3.8837329927050843E-2</v>
      </c>
      <c r="K531" s="37">
        <f t="shared" si="38"/>
        <v>1.7475728155339709E-2</v>
      </c>
      <c r="L531" s="38">
        <v>6329.2553022167403</v>
      </c>
      <c r="M531" s="38">
        <v>9066.3888885915694</v>
      </c>
      <c r="N531" s="38">
        <f>(L531*(1+$K531))</f>
        <v>6439.8636473040224</v>
      </c>
      <c r="O531" s="38">
        <f>(M531*(1+$K531))</f>
        <v>9224.8306361591876</v>
      </c>
      <c r="P531" s="37">
        <f>(L531-N531)/N531</f>
        <v>-1.7175572519083845E-2</v>
      </c>
      <c r="Q531" s="41">
        <f t="shared" ref="Q531:Q561" si="43">(M531-O531)/O531</f>
        <v>-1.7175572519083818E-2</v>
      </c>
      <c r="R531" s="42">
        <f t="shared" si="39"/>
        <v>-0.23120854017484513</v>
      </c>
      <c r="S531" s="43">
        <f t="shared" ref="S531:S594" si="44">C531/100</f>
        <v>7.2999999999999995E-2</v>
      </c>
      <c r="T531" s="43">
        <f t="shared" ref="T531:T594" si="45">D531/100</f>
        <v>9.2700000000000005E-3</v>
      </c>
      <c r="U531" s="37"/>
      <c r="V531" s="37"/>
      <c r="Y531" s="2">
        <f>PERCENTRANK($S$531:S531,S531,1)</f>
        <v>1</v>
      </c>
      <c r="Z531" s="2">
        <f>PERCENTRANK($T$531:T531,T531,1)</f>
        <v>1</v>
      </c>
      <c r="AG531" s="2">
        <f>PERCENTRANK(R$531:R531,R531,1)</f>
        <v>1</v>
      </c>
      <c r="AH531" s="2">
        <f t="shared" ref="AH531:AI594" si="46">PERCENTRANK(I$531:I$626,I531,1)</f>
        <v>0.9</v>
      </c>
      <c r="AI531" s="2">
        <f t="shared" si="46"/>
        <v>0.9</v>
      </c>
      <c r="AN531" s="2">
        <f>PERCENTRANK($I$531:$I$821,I531,1)</f>
        <v>0.9</v>
      </c>
      <c r="AP531" s="2">
        <f t="shared" ref="AP531" si="47">PERCENTRANK(Z$531:Z$824,Z531,1)</f>
        <v>0.9</v>
      </c>
      <c r="AR531" s="16">
        <f t="shared" ref="AR531:AR540" si="48">AB531-AB530</f>
        <v>0</v>
      </c>
      <c r="AT531" s="16">
        <f>AF531-AF530</f>
        <v>0</v>
      </c>
      <c r="AU531" s="16">
        <f>AG531-AG530</f>
        <v>1</v>
      </c>
      <c r="AV531" s="16"/>
    </row>
    <row r="532" spans="1:54" s="2" customFormat="1" ht="11.25" x14ac:dyDescent="0.2">
      <c r="A532" s="17">
        <v>33663</v>
      </c>
      <c r="B532" s="15">
        <v>2.8</v>
      </c>
      <c r="C532" s="2">
        <v>7.4</v>
      </c>
      <c r="D532" s="37">
        <f t="shared" si="37"/>
        <v>0.92599999999999993</v>
      </c>
      <c r="E532" s="37">
        <f>E531</f>
        <v>5.6800000000000003E-2</v>
      </c>
      <c r="F532" s="37">
        <f t="shared" si="36"/>
        <v>0.94320000000000004</v>
      </c>
      <c r="G532" s="39">
        <v>28.03</v>
      </c>
      <c r="H532" s="38">
        <v>35.8416</v>
      </c>
      <c r="I532" s="37">
        <v>-8.4599115554700594E-3</v>
      </c>
      <c r="J532" s="37">
        <f t="shared" si="35"/>
        <v>3.1251756404705566E-2</v>
      </c>
      <c r="K532" s="37">
        <f t="shared" si="38"/>
        <v>1.857451403887711E-2</v>
      </c>
      <c r="L532" s="38">
        <v>6376.5376400516598</v>
      </c>
      <c r="M532" s="38">
        <v>9112.9234128809694</v>
      </c>
      <c r="N532" s="38">
        <f t="shared" ref="N532:N595" si="49">(L532*(1+$K532))</f>
        <v>6494.9787279662278</v>
      </c>
      <c r="O532" s="38">
        <f t="shared" ref="O532:O595" si="50">(M532*(1+$K532))</f>
        <v>9282.1915367487381</v>
      </c>
      <c r="P532" s="37">
        <f t="shared" ref="P532:Q595" si="51">(L532-N532)/N532</f>
        <v>-1.8235793044953586E-2</v>
      </c>
      <c r="Q532" s="41">
        <f t="shared" si="43"/>
        <v>-1.8235793044953486E-2</v>
      </c>
      <c r="R532" s="42">
        <f t="shared" si="39"/>
        <v>-0.21794785947055931</v>
      </c>
      <c r="S532" s="43">
        <f t="shared" si="44"/>
        <v>7.400000000000001E-2</v>
      </c>
      <c r="T532" s="43">
        <f t="shared" si="45"/>
        <v>9.2599999999999991E-3</v>
      </c>
      <c r="U532" s="37"/>
      <c r="V532" s="37"/>
      <c r="W532" s="37"/>
      <c r="Y532" s="2">
        <f>PERCENTRANK($S$531:S532,S532,1)</f>
        <v>1</v>
      </c>
      <c r="Z532" s="2">
        <f>PERCENTRANK($T$531:T532,T532,1)</f>
        <v>0</v>
      </c>
      <c r="AG532" s="2">
        <f>PERCENTRANK(R$531:R532,R532,1)</f>
        <v>1</v>
      </c>
      <c r="AH532" s="2">
        <f t="shared" si="46"/>
        <v>0.1</v>
      </c>
      <c r="AI532" s="2">
        <f t="shared" si="46"/>
        <v>0.8</v>
      </c>
      <c r="AL532" s="2">
        <f>+AVERAGE(AH531:AH532)</f>
        <v>0.5</v>
      </c>
      <c r="AM532" s="2">
        <f>+AVERAGE(AI531:AI532)</f>
        <v>0.85000000000000009</v>
      </c>
      <c r="AN532" s="2">
        <f t="shared" ref="AN532:AN595" si="52">PERCENTRANK($I$531:$I$821,I532,1)</f>
        <v>0.2</v>
      </c>
      <c r="AO532" s="16">
        <f>Y532-Y531</f>
        <v>0</v>
      </c>
      <c r="AP532" s="16">
        <f>Z532-Z531</f>
        <v>-1</v>
      </c>
      <c r="AR532" s="16">
        <f t="shared" si="48"/>
        <v>0</v>
      </c>
      <c r="AT532" s="16">
        <f>AF532-AF531</f>
        <v>0</v>
      </c>
      <c r="AU532" s="16">
        <f>AG532-AG531</f>
        <v>0</v>
      </c>
      <c r="AV532" s="16">
        <f>AN532-AN531</f>
        <v>-0.7</v>
      </c>
      <c r="AW532" s="16">
        <f>AVERAGE(Y531:Y532)</f>
        <v>1</v>
      </c>
      <c r="AX532" s="16">
        <f>AVERAGE(Z531:Z532)</f>
        <v>0.5</v>
      </c>
      <c r="AZ532" s="16"/>
      <c r="BB532" s="16"/>
    </row>
    <row r="533" spans="1:54" s="2" customFormat="1" ht="11.25" x14ac:dyDescent="0.2">
      <c r="A533" s="17">
        <v>33694</v>
      </c>
      <c r="B533" s="15">
        <v>3.2</v>
      </c>
      <c r="C533" s="2">
        <v>7.4</v>
      </c>
      <c r="D533" s="37">
        <f t="shared" si="37"/>
        <v>0.92599999999999993</v>
      </c>
      <c r="E533" s="37">
        <f>E531</f>
        <v>5.6800000000000003E-2</v>
      </c>
      <c r="F533" s="37">
        <f t="shared" si="36"/>
        <v>0.94320000000000004</v>
      </c>
      <c r="G533" s="39">
        <v>28.01</v>
      </c>
      <c r="H533" s="38">
        <v>35.299599999999998</v>
      </c>
      <c r="I533" s="37">
        <v>-1.2604227263913101E-2</v>
      </c>
      <c r="J533" s="37">
        <f t="shared" si="35"/>
        <v>-1.0532069409691581E-2</v>
      </c>
      <c r="K533" s="37">
        <f t="shared" si="38"/>
        <v>1.857451403887711E-2</v>
      </c>
      <c r="L533" s="38">
        <v>6436.6010577342804</v>
      </c>
      <c r="M533" s="38">
        <v>9189.2052900402796</v>
      </c>
      <c r="N533" s="38">
        <f t="shared" si="49"/>
        <v>6556.1577944438168</v>
      </c>
      <c r="O533" s="38">
        <f t="shared" si="50"/>
        <v>9359.8903127062567</v>
      </c>
      <c r="P533" s="37">
        <f t="shared" si="51"/>
        <v>-1.8235793044953524E-2</v>
      </c>
      <c r="Q533" s="41">
        <f t="shared" si="43"/>
        <v>-1.8235793044953583E-2</v>
      </c>
      <c r="R533" s="42">
        <f t="shared" si="39"/>
        <v>-0.20650658930979379</v>
      </c>
      <c r="S533" s="43">
        <f t="shared" si="44"/>
        <v>7.400000000000001E-2</v>
      </c>
      <c r="T533" s="43">
        <f t="shared" si="45"/>
        <v>9.2599999999999991E-3</v>
      </c>
      <c r="U533" s="37"/>
      <c r="V533" s="37"/>
      <c r="W533" s="37"/>
      <c r="Y533" s="2">
        <f>PERCENTRANK($S$531:S533,S533,1)</f>
        <v>0.5</v>
      </c>
      <c r="Z533" s="2">
        <f>PERCENTRANK($T$531:T533,T533,1)</f>
        <v>0</v>
      </c>
      <c r="AG533" s="2">
        <f>PERCENTRANK(R$531:R533,R533,1)</f>
        <v>1</v>
      </c>
      <c r="AH533" s="2">
        <f t="shared" si="46"/>
        <v>0.1</v>
      </c>
      <c r="AI533" s="2">
        <f t="shared" si="46"/>
        <v>0</v>
      </c>
      <c r="AL533" s="2">
        <f t="shared" ref="AL533:AM596" si="53">+AVERAGE(AH532:AH533)</f>
        <v>0.1</v>
      </c>
      <c r="AM533" s="2">
        <f t="shared" si="53"/>
        <v>0.4</v>
      </c>
      <c r="AN533" s="2">
        <f t="shared" si="52"/>
        <v>0.2</v>
      </c>
      <c r="AO533" s="16">
        <f t="shared" ref="AO533:AO596" si="54">Y533-Y532</f>
        <v>-0.5</v>
      </c>
      <c r="AP533" s="16">
        <f t="shared" ref="AP533:AP541" si="55">Z533-Z532</f>
        <v>0</v>
      </c>
      <c r="AR533" s="16">
        <f t="shared" si="48"/>
        <v>0</v>
      </c>
      <c r="AT533" s="16">
        <f>AF533-AF532</f>
        <v>0</v>
      </c>
      <c r="AU533" s="16">
        <f>AG533-AG532</f>
        <v>0</v>
      </c>
      <c r="AV533" s="16">
        <f t="shared" ref="AV533:AV596" si="56">AN533-AN532</f>
        <v>0</v>
      </c>
      <c r="AW533" s="16">
        <f t="shared" ref="AW533:AW596" si="57">AVERAGE(Y532:Y533)</f>
        <v>0.75</v>
      </c>
      <c r="AX533" s="16">
        <f t="shared" ref="AX533:AX596" si="58">AVERAGE(Z532:Z533)</f>
        <v>0</v>
      </c>
      <c r="AZ533" s="16"/>
      <c r="BB533" s="16"/>
    </row>
    <row r="534" spans="1:54" s="2" customFormat="1" ht="11.25" x14ac:dyDescent="0.2">
      <c r="A534" s="17">
        <v>33724</v>
      </c>
      <c r="B534" s="15">
        <v>3.2</v>
      </c>
      <c r="C534" s="2">
        <v>7.4</v>
      </c>
      <c r="D534" s="37">
        <f t="shared" si="37"/>
        <v>0.92599999999999993</v>
      </c>
      <c r="E534" s="37">
        <v>5.6399999999999999E-2</v>
      </c>
      <c r="F534" s="37">
        <f t="shared" si="36"/>
        <v>0.94359999999999999</v>
      </c>
      <c r="G534" s="39">
        <v>28.47</v>
      </c>
      <c r="H534" s="40">
        <v>34.814799999999998</v>
      </c>
      <c r="I534" s="37">
        <v>1.227415553810177E-4</v>
      </c>
      <c r="J534" s="37">
        <f t="shared" si="35"/>
        <v>-6.2407428542660412E-3</v>
      </c>
      <c r="K534" s="37">
        <f t="shared" si="38"/>
        <v>1.9006479481641581E-2</v>
      </c>
      <c r="L534" s="38">
        <v>6464.8392719943204</v>
      </c>
      <c r="M534" s="38">
        <v>9196.0186662901397</v>
      </c>
      <c r="N534" s="38">
        <f t="shared" si="49"/>
        <v>6587.7131069695915</v>
      </c>
      <c r="O534" s="38">
        <f t="shared" si="50"/>
        <v>9370.8026063837769</v>
      </c>
      <c r="P534" s="37">
        <f t="shared" si="51"/>
        <v>-1.8651971174226539E-2</v>
      </c>
      <c r="Q534" s="41">
        <f t="shared" si="43"/>
        <v>-1.8651971174226557E-2</v>
      </c>
      <c r="R534" s="42">
        <f t="shared" si="39"/>
        <v>-0.18224433286992886</v>
      </c>
      <c r="S534" s="88">
        <f t="shared" si="44"/>
        <v>7.400000000000001E-2</v>
      </c>
      <c r="T534" s="43">
        <f t="shared" si="45"/>
        <v>9.2599999999999991E-3</v>
      </c>
      <c r="U534" s="37"/>
      <c r="V534" s="37"/>
      <c r="W534" s="37"/>
      <c r="Y534" s="2">
        <f>PERCENTRANK($S$531:S534,S534,1)</f>
        <v>0.3</v>
      </c>
      <c r="Z534" s="2">
        <f>PERCENTRANK($T$531:T534,T534,1)</f>
        <v>0</v>
      </c>
      <c r="AG534" s="2">
        <f>PERCENTRANK(R$531:R534,R534,1)</f>
        <v>1</v>
      </c>
      <c r="AH534" s="2">
        <f t="shared" si="46"/>
        <v>0.3</v>
      </c>
      <c r="AI534" s="2">
        <f t="shared" si="46"/>
        <v>0.1</v>
      </c>
      <c r="AL534" s="2">
        <f t="shared" si="53"/>
        <v>0.2</v>
      </c>
      <c r="AM534" s="2">
        <f t="shared" si="53"/>
        <v>0.05</v>
      </c>
      <c r="AN534" s="2">
        <f t="shared" si="52"/>
        <v>0.3</v>
      </c>
      <c r="AO534" s="16">
        <f t="shared" si="54"/>
        <v>-0.2</v>
      </c>
      <c r="AP534" s="16">
        <f t="shared" si="55"/>
        <v>0</v>
      </c>
      <c r="AR534" s="16">
        <f t="shared" si="48"/>
        <v>0</v>
      </c>
      <c r="AT534" s="16">
        <f>AF534-AF533</f>
        <v>0</v>
      </c>
      <c r="AU534" s="16">
        <f>AG534-AG533</f>
        <v>0</v>
      </c>
      <c r="AV534" s="16">
        <f t="shared" si="56"/>
        <v>9.9999999999999978E-2</v>
      </c>
      <c r="AW534" s="16">
        <f t="shared" si="57"/>
        <v>0.4</v>
      </c>
      <c r="AX534" s="16">
        <f t="shared" si="58"/>
        <v>0</v>
      </c>
      <c r="AZ534" s="16"/>
      <c r="BB534" s="16"/>
    </row>
    <row r="535" spans="1:54" s="2" customFormat="1" ht="11.25" x14ac:dyDescent="0.2">
      <c r="A535" s="17">
        <v>33755</v>
      </c>
      <c r="B535" s="15">
        <v>3</v>
      </c>
      <c r="C535" s="2">
        <v>7.6</v>
      </c>
      <c r="D535" s="37">
        <f t="shared" si="37"/>
        <v>0.92400000000000004</v>
      </c>
      <c r="E535" s="37">
        <f>E534</f>
        <v>5.6399999999999999E-2</v>
      </c>
      <c r="F535" s="37">
        <f t="shared" si="36"/>
        <v>0.94359999999999999</v>
      </c>
      <c r="G535" s="39">
        <v>28.92</v>
      </c>
      <c r="H535" s="38">
        <v>34.360799999999998</v>
      </c>
      <c r="I535" s="37">
        <v>1.8163520777594994E-2</v>
      </c>
      <c r="J535" s="37">
        <f t="shared" si="35"/>
        <v>9.1431311664880062E-3</v>
      </c>
      <c r="K535" s="37">
        <f t="shared" si="38"/>
        <v>2.1212121212121238E-2</v>
      </c>
      <c r="L535" s="38">
        <v>6450.00745101341</v>
      </c>
      <c r="M535" s="38">
        <v>9163.3475882659404</v>
      </c>
      <c r="N535" s="38">
        <f t="shared" si="49"/>
        <v>6586.8257908833912</v>
      </c>
      <c r="O535" s="38">
        <f t="shared" si="50"/>
        <v>9357.721628017036</v>
      </c>
      <c r="P535" s="37">
        <f t="shared" si="51"/>
        <v>-2.0771513353115691E-2</v>
      </c>
      <c r="Q535" s="41">
        <f t="shared" si="43"/>
        <v>-2.0771513353115712E-2</v>
      </c>
      <c r="R535" s="42">
        <f t="shared" si="39"/>
        <v>-0.15834322832995729</v>
      </c>
      <c r="S535" s="43">
        <f t="shared" si="44"/>
        <v>7.5999999999999998E-2</v>
      </c>
      <c r="T535" s="43">
        <f t="shared" si="45"/>
        <v>9.2399999999999999E-3</v>
      </c>
      <c r="U535" s="37"/>
      <c r="V535" s="37"/>
      <c r="W535" s="37"/>
      <c r="Y535" s="2">
        <f>PERCENTRANK($S$531:S535,S535,1)</f>
        <v>1</v>
      </c>
      <c r="Z535" s="2">
        <f>PERCENTRANK($T$531:T535,T535,1)</f>
        <v>0</v>
      </c>
      <c r="AG535" s="2">
        <f>PERCENTRANK(R$531:R535,R535,1)</f>
        <v>1</v>
      </c>
      <c r="AH535" s="2">
        <f t="shared" si="46"/>
        <v>0.5</v>
      </c>
      <c r="AI535" s="2">
        <f t="shared" si="46"/>
        <v>0.4</v>
      </c>
      <c r="AL535" s="2">
        <f t="shared" si="53"/>
        <v>0.4</v>
      </c>
      <c r="AM535" s="2">
        <f t="shared" si="53"/>
        <v>0.25</v>
      </c>
      <c r="AN535" s="2">
        <f t="shared" si="52"/>
        <v>0.6</v>
      </c>
      <c r="AO535" s="16">
        <f t="shared" si="54"/>
        <v>0.7</v>
      </c>
      <c r="AP535" s="16">
        <f t="shared" si="55"/>
        <v>0</v>
      </c>
      <c r="AR535" s="16">
        <f t="shared" si="48"/>
        <v>0</v>
      </c>
      <c r="AT535" s="16">
        <f>AF535-AF534</f>
        <v>0</v>
      </c>
      <c r="AU535" s="16">
        <f>AG535-AG534</f>
        <v>0</v>
      </c>
      <c r="AV535" s="16">
        <f t="shared" si="56"/>
        <v>0.3</v>
      </c>
      <c r="AW535" s="16">
        <f t="shared" si="57"/>
        <v>0.65</v>
      </c>
      <c r="AX535" s="16">
        <f t="shared" si="58"/>
        <v>0</v>
      </c>
      <c r="AZ535" s="16"/>
      <c r="BB535" s="16"/>
    </row>
    <row r="536" spans="1:54" s="2" customFormat="1" ht="11.25" x14ac:dyDescent="0.2">
      <c r="A536" s="17">
        <v>33785</v>
      </c>
      <c r="B536" s="15">
        <v>3.1</v>
      </c>
      <c r="C536" s="2">
        <v>7.8</v>
      </c>
      <c r="D536" s="37">
        <f t="shared" si="37"/>
        <v>0.92200000000000004</v>
      </c>
      <c r="E536" s="37">
        <f>E534</f>
        <v>5.6399999999999999E-2</v>
      </c>
      <c r="F536" s="37">
        <f t="shared" si="36"/>
        <v>0.94359999999999999</v>
      </c>
      <c r="G536" s="39">
        <v>29.31</v>
      </c>
      <c r="H536" s="38">
        <v>33.936399999999992</v>
      </c>
      <c r="I536" s="37">
        <v>-1.5766254429738967E-2</v>
      </c>
      <c r="J536" s="37">
        <f t="shared" si="35"/>
        <v>1.1986331739280136E-3</v>
      </c>
      <c r="K536" s="37">
        <f t="shared" si="38"/>
        <v>2.3427331887201586E-2</v>
      </c>
      <c r="L536" s="38">
        <v>6562.0502769941704</v>
      </c>
      <c r="M536" s="38">
        <v>9310.9105281265402</v>
      </c>
      <c r="N536" s="38">
        <f t="shared" si="49"/>
        <v>6715.7816066938158</v>
      </c>
      <c r="O536" s="38">
        <f t="shared" si="50"/>
        <v>9529.0403192409995</v>
      </c>
      <c r="P536" s="37">
        <f t="shared" si="51"/>
        <v>-2.289105553200492E-2</v>
      </c>
      <c r="Q536" s="41">
        <f t="shared" si="43"/>
        <v>-2.2891055532004888E-2</v>
      </c>
      <c r="R536" s="42">
        <f t="shared" si="39"/>
        <v>-0.13632559729376109</v>
      </c>
      <c r="S536" s="43">
        <f t="shared" si="44"/>
        <v>7.8E-2</v>
      </c>
      <c r="T536" s="43">
        <f t="shared" si="45"/>
        <v>9.2200000000000008E-3</v>
      </c>
      <c r="U536" s="37"/>
      <c r="V536" s="37"/>
      <c r="W536" s="37"/>
      <c r="Y536" s="2">
        <f>PERCENTRANK($S$531:S536,S536,1)</f>
        <v>1</v>
      </c>
      <c r="Z536" s="2">
        <f>PERCENTRANK($T$531:T536,T536,1)</f>
        <v>0</v>
      </c>
      <c r="AG536" s="2">
        <f>PERCENTRANK(R$531:R536,R536,1)</f>
        <v>1</v>
      </c>
      <c r="AH536" s="2">
        <f t="shared" si="46"/>
        <v>0</v>
      </c>
      <c r="AI536" s="2">
        <f t="shared" si="46"/>
        <v>0.2</v>
      </c>
      <c r="AL536" s="2">
        <f t="shared" si="53"/>
        <v>0.25</v>
      </c>
      <c r="AM536" s="2">
        <f t="shared" si="53"/>
        <v>0.30000000000000004</v>
      </c>
      <c r="AN536" s="2">
        <f t="shared" si="52"/>
        <v>0.1</v>
      </c>
      <c r="AO536" s="16">
        <f t="shared" si="54"/>
        <v>0</v>
      </c>
      <c r="AP536" s="16">
        <f t="shared" si="55"/>
        <v>0</v>
      </c>
      <c r="AR536" s="16">
        <f t="shared" si="48"/>
        <v>0</v>
      </c>
      <c r="AT536" s="16">
        <f>AF536-AF535</f>
        <v>0</v>
      </c>
      <c r="AU536" s="16">
        <f>AG536-AG535</f>
        <v>0</v>
      </c>
      <c r="AV536" s="16">
        <f t="shared" si="56"/>
        <v>-0.5</v>
      </c>
      <c r="AW536" s="16">
        <f t="shared" si="57"/>
        <v>1</v>
      </c>
      <c r="AX536" s="16">
        <f t="shared" si="58"/>
        <v>0</v>
      </c>
      <c r="AZ536" s="16"/>
      <c r="BB536" s="16"/>
    </row>
    <row r="537" spans="1:54" s="2" customFormat="1" ht="11.25" x14ac:dyDescent="0.2">
      <c r="A537" s="17">
        <v>33816</v>
      </c>
      <c r="B537" s="15">
        <v>3.2</v>
      </c>
      <c r="C537" s="2">
        <v>7.7</v>
      </c>
      <c r="D537" s="37">
        <f t="shared" si="37"/>
        <v>0.92299999999999993</v>
      </c>
      <c r="E537" s="37">
        <v>5.6099999999999997E-2</v>
      </c>
      <c r="F537" s="37">
        <f t="shared" si="36"/>
        <v>0.94389999999999996</v>
      </c>
      <c r="G537" s="39">
        <v>29.82</v>
      </c>
      <c r="H537" s="38">
        <v>33.551200000000001</v>
      </c>
      <c r="I537" s="37">
        <v>1.660665735910067E-2</v>
      </c>
      <c r="J537" s="37">
        <f t="shared" si="35"/>
        <v>4.2020146468085134E-4</v>
      </c>
      <c r="K537" s="37">
        <f t="shared" si="38"/>
        <v>2.2643553629469126E-2</v>
      </c>
      <c r="L537" s="38">
        <v>6578.9819056120896</v>
      </c>
      <c r="M537" s="38">
        <v>9318.6198460207997</v>
      </c>
      <c r="N537" s="38">
        <f t="shared" si="49"/>
        <v>6727.953435219124</v>
      </c>
      <c r="O537" s="38">
        <f t="shared" si="50"/>
        <v>9529.6265142568063</v>
      </c>
      <c r="P537" s="37">
        <f t="shared" si="51"/>
        <v>-2.2142176077974376E-2</v>
      </c>
      <c r="Q537" s="41">
        <f t="shared" si="43"/>
        <v>-2.214217607797429E-2</v>
      </c>
      <c r="R537" s="42">
        <f t="shared" si="39"/>
        <v>-0.11120913708004486</v>
      </c>
      <c r="S537" s="43">
        <f t="shared" si="44"/>
        <v>7.6999999999999999E-2</v>
      </c>
      <c r="T537" s="43">
        <f t="shared" si="45"/>
        <v>9.2299999999999986E-3</v>
      </c>
      <c r="U537" s="37"/>
      <c r="V537" s="37"/>
      <c r="W537" s="37"/>
      <c r="Y537" s="2">
        <f>PERCENTRANK($S$531:S537,S537,1)</f>
        <v>0.8</v>
      </c>
      <c r="Z537" s="2">
        <f>PERCENTRANK($T$531:T537,T537,1)</f>
        <v>0.1</v>
      </c>
      <c r="AG537" s="2">
        <f>PERCENTRANK(R$531:R537,R537,1)</f>
        <v>1</v>
      </c>
      <c r="AH537" s="2">
        <f t="shared" si="46"/>
        <v>0.5</v>
      </c>
      <c r="AI537" s="2">
        <f t="shared" si="46"/>
        <v>0.2</v>
      </c>
      <c r="AL537" s="2">
        <f t="shared" si="53"/>
        <v>0.25</v>
      </c>
      <c r="AM537" s="2">
        <f t="shared" si="53"/>
        <v>0.2</v>
      </c>
      <c r="AN537" s="2">
        <f t="shared" si="52"/>
        <v>0.6</v>
      </c>
      <c r="AO537" s="16">
        <f t="shared" si="54"/>
        <v>-0.19999999999999996</v>
      </c>
      <c r="AP537" s="16">
        <f t="shared" si="55"/>
        <v>0.1</v>
      </c>
      <c r="AR537" s="16">
        <f t="shared" si="48"/>
        <v>0</v>
      </c>
      <c r="AT537" s="16">
        <f>AF537-AF536</f>
        <v>0</v>
      </c>
      <c r="AU537" s="16">
        <f>AG537-AG536</f>
        <v>0</v>
      </c>
      <c r="AV537" s="16">
        <f t="shared" si="56"/>
        <v>0.5</v>
      </c>
      <c r="AW537" s="16">
        <f t="shared" si="57"/>
        <v>0.9</v>
      </c>
      <c r="AX537" s="16">
        <f t="shared" si="58"/>
        <v>0.05</v>
      </c>
      <c r="AZ537" s="16"/>
      <c r="BB537" s="16"/>
    </row>
    <row r="538" spans="1:54" s="2" customFormat="1" ht="11.25" x14ac:dyDescent="0.2">
      <c r="A538" s="17">
        <v>33847</v>
      </c>
      <c r="B538" s="15">
        <v>3.1</v>
      </c>
      <c r="C538" s="2">
        <v>7.6</v>
      </c>
      <c r="D538" s="37">
        <f t="shared" si="37"/>
        <v>0.92400000000000004</v>
      </c>
      <c r="E538" s="37">
        <f>E537</f>
        <v>5.6099999999999997E-2</v>
      </c>
      <c r="F538" s="37">
        <f t="shared" si="36"/>
        <v>0.94389999999999996</v>
      </c>
      <c r="G538" s="39">
        <v>30.3</v>
      </c>
      <c r="H538" s="38">
        <v>33.179599999999986</v>
      </c>
      <c r="I538" s="37">
        <v>6.938923021322721E-3</v>
      </c>
      <c r="J538" s="37">
        <f t="shared" si="35"/>
        <v>1.1772790190211695E-2</v>
      </c>
      <c r="K538" s="37">
        <f t="shared" si="38"/>
        <v>2.1536796536796521E-2</v>
      </c>
      <c r="L538" s="38">
        <v>6577.7228393403102</v>
      </c>
      <c r="M538" s="38">
        <v>9299.6823331399391</v>
      </c>
      <c r="N538" s="38">
        <f t="shared" si="49"/>
        <v>6719.3859178066223</v>
      </c>
      <c r="O538" s="38">
        <f t="shared" si="50"/>
        <v>9499.9676994056153</v>
      </c>
      <c r="P538" s="37">
        <f t="shared" si="51"/>
        <v>-2.1082741815870353E-2</v>
      </c>
      <c r="Q538" s="41">
        <f t="shared" si="43"/>
        <v>-2.1082741815870328E-2</v>
      </c>
      <c r="R538" s="42">
        <f t="shared" si="39"/>
        <v>-8.6788267489661924E-2</v>
      </c>
      <c r="S538" s="43">
        <f t="shared" si="44"/>
        <v>7.5999999999999998E-2</v>
      </c>
      <c r="T538" s="43">
        <f t="shared" si="45"/>
        <v>9.2399999999999999E-3</v>
      </c>
      <c r="U538" s="37"/>
      <c r="V538" s="37"/>
      <c r="W538" s="37"/>
      <c r="Y538" s="2">
        <f>PERCENTRANK($S$531:S538,S538,1)</f>
        <v>0.5</v>
      </c>
      <c r="Z538" s="2">
        <f>PERCENTRANK($T$531:T538,T538,1)</f>
        <v>0.2</v>
      </c>
      <c r="AG538" s="2">
        <f>PERCENTRANK(R$531:R538,R538,1)</f>
        <v>1</v>
      </c>
      <c r="AH538" s="2">
        <f t="shared" si="46"/>
        <v>0.4</v>
      </c>
      <c r="AI538" s="2">
        <f t="shared" si="46"/>
        <v>0.4</v>
      </c>
      <c r="AL538" s="2">
        <f t="shared" si="53"/>
        <v>0.45</v>
      </c>
      <c r="AM538" s="2">
        <f t="shared" si="53"/>
        <v>0.30000000000000004</v>
      </c>
      <c r="AN538" s="2">
        <f t="shared" si="52"/>
        <v>0.4</v>
      </c>
      <c r="AO538" s="16">
        <f t="shared" si="54"/>
        <v>-0.30000000000000004</v>
      </c>
      <c r="AP538" s="16">
        <f t="shared" si="55"/>
        <v>0.1</v>
      </c>
      <c r="AR538" s="16">
        <f t="shared" si="48"/>
        <v>0</v>
      </c>
      <c r="AT538" s="16">
        <f>AF538-AF537</f>
        <v>0</v>
      </c>
      <c r="AU538" s="16">
        <f>AG538-AG537</f>
        <v>0</v>
      </c>
      <c r="AV538" s="16">
        <f t="shared" si="56"/>
        <v>-0.19999999999999996</v>
      </c>
      <c r="AW538" s="16">
        <f t="shared" si="57"/>
        <v>0.65</v>
      </c>
      <c r="AX538" s="16">
        <f t="shared" si="58"/>
        <v>0.15000000000000002</v>
      </c>
      <c r="AZ538" s="16"/>
      <c r="BB538" s="16"/>
    </row>
    <row r="539" spans="1:54" s="2" customFormat="1" ht="11.25" x14ac:dyDescent="0.2">
      <c r="A539" s="17">
        <v>33877</v>
      </c>
      <c r="B539" s="15">
        <v>3</v>
      </c>
      <c r="C539" s="2">
        <v>7.6</v>
      </c>
      <c r="D539" s="37">
        <f t="shared" si="37"/>
        <v>0.92400000000000004</v>
      </c>
      <c r="E539" s="37">
        <f>E537</f>
        <v>5.6099999999999997E-2</v>
      </c>
      <c r="F539" s="37">
        <f t="shared" si="36"/>
        <v>0.94389999999999996</v>
      </c>
      <c r="G539" s="39">
        <v>30.77</v>
      </c>
      <c r="H539" s="38">
        <v>32.829199999999993</v>
      </c>
      <c r="I539" s="37">
        <v>1.3160098581102371E-3</v>
      </c>
      <c r="J539" s="37">
        <f t="shared" si="35"/>
        <v>4.1274664397164791E-3</v>
      </c>
      <c r="K539" s="37">
        <f t="shared" si="38"/>
        <v>2.1536796536796521E-2</v>
      </c>
      <c r="L539" s="38">
        <v>6602.9392550356297</v>
      </c>
      <c r="M539" s="38">
        <v>9321.0214957009393</v>
      </c>
      <c r="N539" s="38">
        <f t="shared" si="49"/>
        <v>6745.1454143161591</v>
      </c>
      <c r="O539" s="38">
        <f t="shared" si="50"/>
        <v>9521.7664391689577</v>
      </c>
      <c r="P539" s="37">
        <f t="shared" si="51"/>
        <v>-2.1082741815870346E-2</v>
      </c>
      <c r="Q539" s="41">
        <f t="shared" si="43"/>
        <v>-2.1082741815870359E-2</v>
      </c>
      <c r="R539" s="42">
        <f t="shared" si="39"/>
        <v>-6.2724647569846165E-2</v>
      </c>
      <c r="S539" s="43">
        <f t="shared" si="44"/>
        <v>7.5999999999999998E-2</v>
      </c>
      <c r="T539" s="43">
        <f t="shared" si="45"/>
        <v>9.2399999999999999E-3</v>
      </c>
      <c r="U539" s="37"/>
      <c r="V539" s="37"/>
      <c r="W539" s="37"/>
      <c r="Y539" s="2">
        <f>PERCENTRANK($S$531:S539,S539,1)</f>
        <v>0.5</v>
      </c>
      <c r="Z539" s="2">
        <f>PERCENTRANK($T$531:T539,T539,1)</f>
        <v>0.2</v>
      </c>
      <c r="AG539" s="2">
        <f>PERCENTRANK(R$531:R539,R539,1)</f>
        <v>1</v>
      </c>
      <c r="AH539" s="2">
        <f t="shared" si="46"/>
        <v>0.3</v>
      </c>
      <c r="AI539" s="2">
        <f t="shared" si="46"/>
        <v>0.3</v>
      </c>
      <c r="AL539" s="2">
        <f t="shared" si="53"/>
        <v>0.35</v>
      </c>
      <c r="AM539" s="2">
        <f t="shared" si="53"/>
        <v>0.35</v>
      </c>
      <c r="AN539" s="2">
        <f t="shared" si="52"/>
        <v>0.3</v>
      </c>
      <c r="AO539" s="16">
        <f t="shared" si="54"/>
        <v>0</v>
      </c>
      <c r="AP539" s="16">
        <f t="shared" si="55"/>
        <v>0</v>
      </c>
      <c r="AR539" s="16">
        <f t="shared" si="48"/>
        <v>0</v>
      </c>
      <c r="AT539" s="16">
        <f>AF539-AF538</f>
        <v>0</v>
      </c>
      <c r="AU539" s="16">
        <f>AG539-AG538</f>
        <v>0</v>
      </c>
      <c r="AV539" s="16">
        <f t="shared" si="56"/>
        <v>-0.10000000000000003</v>
      </c>
      <c r="AW539" s="16">
        <f t="shared" si="57"/>
        <v>0.5</v>
      </c>
      <c r="AX539" s="16">
        <f t="shared" si="58"/>
        <v>0.2</v>
      </c>
      <c r="AZ539" s="16"/>
      <c r="BB539" s="16"/>
    </row>
    <row r="540" spans="1:54" s="2" customFormat="1" ht="11.25" x14ac:dyDescent="0.2">
      <c r="A540" s="17">
        <v>33908</v>
      </c>
      <c r="B540" s="15">
        <v>3.2</v>
      </c>
      <c r="C540" s="2">
        <v>7.3</v>
      </c>
      <c r="D540" s="37">
        <f t="shared" si="37"/>
        <v>0.92700000000000005</v>
      </c>
      <c r="E540" s="37">
        <v>5.5800000000000002E-2</v>
      </c>
      <c r="F540" s="37">
        <f t="shared" si="36"/>
        <v>0.94420000000000004</v>
      </c>
      <c r="G540" s="39">
        <v>31.26</v>
      </c>
      <c r="H540" s="38">
        <v>32.499999999999993</v>
      </c>
      <c r="I540" s="37">
        <v>-1.4289810743643706E-2</v>
      </c>
      <c r="J540" s="37">
        <f t="shared" si="35"/>
        <v>-6.4869004427667342E-3</v>
      </c>
      <c r="K540" s="37">
        <f t="shared" si="38"/>
        <v>1.8554476806903919E-2</v>
      </c>
      <c r="L540" s="38">
        <v>6658.8164860011702</v>
      </c>
      <c r="M540" s="38">
        <v>9376.4730613895699</v>
      </c>
      <c r="N540" s="38">
        <f t="shared" si="49"/>
        <v>6782.3673420521081</v>
      </c>
      <c r="O540" s="38">
        <f t="shared" si="50"/>
        <v>9550.4486133376813</v>
      </c>
      <c r="P540" s="37">
        <f t="shared" si="51"/>
        <v>-1.8216479559415272E-2</v>
      </c>
      <c r="Q540" s="41">
        <f t="shared" si="43"/>
        <v>-1.821647955941523E-2</v>
      </c>
      <c r="R540" s="42">
        <f t="shared" si="39"/>
        <v>-3.8153846153845893E-2</v>
      </c>
      <c r="S540" s="43">
        <f t="shared" si="44"/>
        <v>7.2999999999999995E-2</v>
      </c>
      <c r="T540" s="43">
        <f t="shared" si="45"/>
        <v>9.2700000000000005E-3</v>
      </c>
      <c r="U540" s="37"/>
      <c r="V540" s="37"/>
      <c r="W540" s="37"/>
      <c r="Y540" s="2">
        <f>PERCENTRANK($S$531:S540,S540,1)</f>
        <v>0</v>
      </c>
      <c r="Z540" s="2">
        <f>PERCENTRANK($T$531:T540,T540,1)</f>
        <v>0.8</v>
      </c>
      <c r="AG540" s="2">
        <f>PERCENTRANK(R$531:R540,R540,1)</f>
        <v>1</v>
      </c>
      <c r="AH540" s="2">
        <f t="shared" si="46"/>
        <v>0</v>
      </c>
      <c r="AI540" s="2">
        <f t="shared" si="46"/>
        <v>0.1</v>
      </c>
      <c r="AL540" s="2">
        <f t="shared" si="53"/>
        <v>0.15</v>
      </c>
      <c r="AM540" s="2">
        <f t="shared" si="53"/>
        <v>0.2</v>
      </c>
      <c r="AN540" s="2">
        <f t="shared" si="52"/>
        <v>0.2</v>
      </c>
      <c r="AO540" s="16">
        <f t="shared" si="54"/>
        <v>-0.5</v>
      </c>
      <c r="AP540" s="16">
        <f t="shared" si="55"/>
        <v>0.60000000000000009</v>
      </c>
      <c r="AR540" s="16">
        <f t="shared" si="48"/>
        <v>0</v>
      </c>
      <c r="AT540" s="16">
        <f>AF540-AF539</f>
        <v>0</v>
      </c>
      <c r="AU540" s="16">
        <f>AG540-AG539</f>
        <v>0</v>
      </c>
      <c r="AV540" s="16">
        <f t="shared" si="56"/>
        <v>-9.9999999999999978E-2</v>
      </c>
      <c r="AW540" s="16">
        <f t="shared" si="57"/>
        <v>0.25</v>
      </c>
      <c r="AX540" s="16">
        <f t="shared" si="58"/>
        <v>0.5</v>
      </c>
      <c r="AZ540" s="16"/>
      <c r="BB540" s="16"/>
    </row>
    <row r="541" spans="1:54" s="2" customFormat="1" ht="11.25" x14ac:dyDescent="0.2">
      <c r="A541" s="17">
        <v>33938</v>
      </c>
      <c r="B541" s="15">
        <v>3</v>
      </c>
      <c r="C541" s="2">
        <v>7.4</v>
      </c>
      <c r="D541" s="37">
        <f t="shared" si="37"/>
        <v>0.92599999999999993</v>
      </c>
      <c r="E541" s="37">
        <f>E540</f>
        <v>5.5800000000000002E-2</v>
      </c>
      <c r="F541" s="37">
        <f t="shared" si="36"/>
        <v>0.94420000000000004</v>
      </c>
      <c r="G541" s="39">
        <v>31.81</v>
      </c>
      <c r="H541" s="38">
        <v>32.211999999999996</v>
      </c>
      <c r="I541" s="37">
        <v>2.5066666666666605E-2</v>
      </c>
      <c r="J541" s="37">
        <f t="shared" si="35"/>
        <v>5.3884279615114498E-3</v>
      </c>
      <c r="K541" s="37">
        <f t="shared" si="38"/>
        <v>1.9654427645788397E-2</v>
      </c>
      <c r="L541" s="38">
        <v>6688.0318367416303</v>
      </c>
      <c r="M541" s="38">
        <v>9392.5989419442303</v>
      </c>
      <c r="N541" s="38">
        <f t="shared" si="49"/>
        <v>6819.4812745695981</v>
      </c>
      <c r="O541" s="38">
        <f t="shared" si="50"/>
        <v>9577.2050982545825</v>
      </c>
      <c r="P541" s="37">
        <f t="shared" si="51"/>
        <v>-1.927557720821868E-2</v>
      </c>
      <c r="Q541" s="41">
        <f t="shared" si="43"/>
        <v>-1.9275577208218722E-2</v>
      </c>
      <c r="R541" s="42">
        <f t="shared" si="39"/>
        <v>-1.2479821184651605E-2</v>
      </c>
      <c r="S541" s="43">
        <f t="shared" si="44"/>
        <v>7.400000000000001E-2</v>
      </c>
      <c r="T541" s="43">
        <f t="shared" si="45"/>
        <v>9.2599999999999991E-3</v>
      </c>
      <c r="U541" s="37">
        <f t="shared" ref="U541:U561" si="59">(L541-L530)/L530</f>
        <v>5.6685426230038957E-2</v>
      </c>
      <c r="V541" s="37">
        <f t="shared" ref="V541:V572" si="60">(M541-M540)/M540</f>
        <v>1.7198236958695622E-3</v>
      </c>
      <c r="W541" s="37">
        <f>(M541-M530)/M530</f>
        <v>4.9640040894934366E-2</v>
      </c>
      <c r="X541" s="43">
        <f t="shared" ref="X541" si="61">Q541</f>
        <v>-1.9275577208218722E-2</v>
      </c>
      <c r="Y541" s="2">
        <f>PERCENTRANK($S$531:S541,S541,1)</f>
        <v>0.2</v>
      </c>
      <c r="Z541" s="2">
        <f>PERCENTRANK($T$531:T541,T541,1)</f>
        <v>0.5</v>
      </c>
      <c r="AA541" s="2">
        <f>PERCENTRANK($U$531:U541,U541,1)</f>
        <v>1</v>
      </c>
      <c r="AB541" s="2">
        <f>PERCENTRANK(V$531:V541,V541,1)</f>
        <v>1</v>
      </c>
      <c r="AC541" s="2">
        <f>PERCENTRANK(W$531:W$625,W541,1)</f>
        <v>0.9</v>
      </c>
      <c r="AD541" s="2">
        <f>PERCENTRANK(W$531:W541,W541,1)</f>
        <v>1</v>
      </c>
      <c r="AE541" s="2">
        <f t="shared" ref="AE541:AE604" si="62">PERCENTRANK(X$531:X$626,X541,1)</f>
        <v>0</v>
      </c>
      <c r="AF541" s="2">
        <f>PERCENTRANK($X$531:X541,X541,1)</f>
        <v>1</v>
      </c>
      <c r="AG541" s="2">
        <f>PERCENTRANK(R$531:R541,R541,1)</f>
        <v>1</v>
      </c>
      <c r="AH541" s="2">
        <f t="shared" si="46"/>
        <v>0.6</v>
      </c>
      <c r="AI541" s="2">
        <f t="shared" si="46"/>
        <v>0.3</v>
      </c>
      <c r="AJ541" s="2">
        <f t="shared" ref="AJ533:AJ596" si="63">+AVERAGE(AC540:AC541)</f>
        <v>0.9</v>
      </c>
      <c r="AK541" s="2">
        <f t="shared" ref="AK533:AK596" si="64">+AVERAGE(AE540:AE541)</f>
        <v>0</v>
      </c>
      <c r="AL541" s="2">
        <f t="shared" si="53"/>
        <v>0.3</v>
      </c>
      <c r="AM541" s="2">
        <f t="shared" si="53"/>
        <v>0.2</v>
      </c>
      <c r="AN541" s="2">
        <f t="shared" si="52"/>
        <v>0.7</v>
      </c>
      <c r="AO541" s="16">
        <f t="shared" si="54"/>
        <v>0.2</v>
      </c>
      <c r="AP541" s="16">
        <f t="shared" si="55"/>
        <v>-0.30000000000000004</v>
      </c>
      <c r="AQ541" s="16">
        <f t="shared" ref="AQ541" si="65">AA541-AA540</f>
        <v>1</v>
      </c>
      <c r="AR541" s="16">
        <f t="shared" ref="AR541" si="66">AB541-AB540</f>
        <v>1</v>
      </c>
      <c r="AS541" s="16">
        <f t="shared" ref="AS541" si="67">AD541-AD540</f>
        <v>1</v>
      </c>
      <c r="AT541" s="16">
        <f>AF541-AF540</f>
        <v>1</v>
      </c>
      <c r="AU541" s="16">
        <f>AG541-AG540</f>
        <v>0</v>
      </c>
      <c r="AV541" s="16">
        <f t="shared" si="56"/>
        <v>0.49999999999999994</v>
      </c>
      <c r="AW541" s="16">
        <f t="shared" si="57"/>
        <v>0.1</v>
      </c>
      <c r="AX541" s="16">
        <f t="shared" si="58"/>
        <v>0.65</v>
      </c>
      <c r="AY541" s="16"/>
      <c r="AZ541" s="16">
        <f>AVERAGE(AB540:AB541)</f>
        <v>1</v>
      </c>
      <c r="BB541" s="16">
        <f>AVERAGE(AF540:AF541)</f>
        <v>1</v>
      </c>
    </row>
    <row r="542" spans="1:54" s="2" customFormat="1" ht="11.25" x14ac:dyDescent="0.2">
      <c r="A542" s="17">
        <v>33969</v>
      </c>
      <c r="B542" s="15">
        <v>2.9</v>
      </c>
      <c r="C542" s="2">
        <v>7.4</v>
      </c>
      <c r="D542" s="37">
        <f t="shared" si="37"/>
        <v>0.92599999999999993</v>
      </c>
      <c r="E542" s="37">
        <f>E540</f>
        <v>5.5800000000000002E-2</v>
      </c>
      <c r="F542" s="37">
        <f t="shared" si="36"/>
        <v>0.94420000000000004</v>
      </c>
      <c r="G542" s="39">
        <v>32.43</v>
      </c>
      <c r="H542" s="38">
        <v>31.962</v>
      </c>
      <c r="I542" s="37">
        <v>3.0271497493141643E-2</v>
      </c>
      <c r="J542" s="37">
        <f t="shared" si="35"/>
        <v>2.7669082079904123E-2</v>
      </c>
      <c r="K542" s="37">
        <f t="shared" si="38"/>
        <v>1.9654427645788397E-2</v>
      </c>
      <c r="L542" s="38">
        <v>6745.8106772536003</v>
      </c>
      <c r="M542" s="38">
        <v>9450.0238290306206</v>
      </c>
      <c r="N542" s="38">
        <f t="shared" si="49"/>
        <v>6878.3957251218681</v>
      </c>
      <c r="O542" s="38">
        <f t="shared" si="50"/>
        <v>9635.7586386292787</v>
      </c>
      <c r="P542" s="37">
        <f t="shared" si="51"/>
        <v>-1.9275577208218667E-2</v>
      </c>
      <c r="Q542" s="41">
        <f t="shared" si="43"/>
        <v>-1.9275577208218611E-2</v>
      </c>
      <c r="R542" s="42">
        <f t="shared" si="39"/>
        <v>1.4642387835554721E-2</v>
      </c>
      <c r="S542" s="43">
        <f t="shared" si="44"/>
        <v>7.400000000000001E-2</v>
      </c>
      <c r="T542" s="43">
        <f t="shared" si="45"/>
        <v>9.2599999999999991E-3</v>
      </c>
      <c r="U542" s="37">
        <f t="shared" si="59"/>
        <v>6.5814279112894489E-2</v>
      </c>
      <c r="V542" s="37">
        <f t="shared" si="60"/>
        <v>6.1138442556031864E-3</v>
      </c>
      <c r="W542" s="37">
        <f>(M542-M531)/M531</f>
        <v>4.231397363969102E-2</v>
      </c>
      <c r="X542" s="43">
        <f t="shared" ref="X542" si="68">Q542</f>
        <v>-1.9275577208218611E-2</v>
      </c>
      <c r="Y542" s="2">
        <f>PERCENTRANK($S$531:S542,S542,1)</f>
        <v>0.1</v>
      </c>
      <c r="Z542" s="2">
        <f>PERCENTRANK($T$531:T542,T542,1)</f>
        <v>0.4</v>
      </c>
      <c r="AA542" s="2">
        <f>PERCENTRANK($U$531:U542,U542,1)</f>
        <v>1</v>
      </c>
      <c r="AB542" s="2">
        <f>PERCENTRANK(V$531:V542,V542,1)</f>
        <v>1</v>
      </c>
      <c r="AC542" s="2">
        <f>PERCENTRANK(W$531:W$625,W542,1)</f>
        <v>0.7</v>
      </c>
      <c r="AD542" s="2">
        <f>PERCENTRANK(W$531:W542,W542,1)</f>
        <v>0</v>
      </c>
      <c r="AE542" s="2">
        <f t="shared" si="62"/>
        <v>0</v>
      </c>
      <c r="AF542" s="2">
        <f>PERCENTRANK($X$531:X542,X542,1)</f>
        <v>1</v>
      </c>
      <c r="AG542" s="2">
        <f>PERCENTRANK(R$531:R542,R542,1)</f>
        <v>1</v>
      </c>
      <c r="AH542" s="2">
        <f t="shared" si="46"/>
        <v>0.7</v>
      </c>
      <c r="AI542" s="2">
        <f t="shared" si="46"/>
        <v>0.7</v>
      </c>
      <c r="AJ542" s="2">
        <f t="shared" si="63"/>
        <v>0.8</v>
      </c>
      <c r="AK542" s="2">
        <f t="shared" si="64"/>
        <v>0</v>
      </c>
      <c r="AL542" s="2">
        <f t="shared" si="53"/>
        <v>0.64999999999999991</v>
      </c>
      <c r="AM542" s="2">
        <f t="shared" si="53"/>
        <v>0.5</v>
      </c>
      <c r="AN542" s="2">
        <f t="shared" si="52"/>
        <v>0.7</v>
      </c>
      <c r="AO542" s="16">
        <f t="shared" si="54"/>
        <v>-0.1</v>
      </c>
      <c r="AP542" s="16">
        <f t="shared" ref="AP542:AP605" si="69">Z542-Z541</f>
        <v>-9.9999999999999978E-2</v>
      </c>
      <c r="AQ542" s="16">
        <f t="shared" ref="AQ542:AQ605" si="70">AA542-AA541</f>
        <v>0</v>
      </c>
      <c r="AR542" s="16">
        <f t="shared" ref="AR542:AR605" si="71">AB542-AB541</f>
        <v>0</v>
      </c>
      <c r="AS542" s="16">
        <f t="shared" ref="AS542:AS605" si="72">AD542-AD541</f>
        <v>-1</v>
      </c>
      <c r="AT542" s="16">
        <f>AF542-AF541</f>
        <v>0</v>
      </c>
      <c r="AU542" s="16">
        <f>AG542-AG541</f>
        <v>0</v>
      </c>
      <c r="AV542" s="16">
        <f t="shared" si="56"/>
        <v>0</v>
      </c>
      <c r="AW542" s="16">
        <f t="shared" si="57"/>
        <v>0.15000000000000002</v>
      </c>
      <c r="AX542" s="16">
        <f t="shared" si="58"/>
        <v>0.45</v>
      </c>
      <c r="AY542" s="16"/>
      <c r="AZ542" s="16">
        <f>AVERAGE(AB541:AB542)</f>
        <v>1</v>
      </c>
      <c r="BB542" s="16">
        <f>AVERAGE(AF541:AF542)</f>
        <v>1</v>
      </c>
    </row>
    <row r="543" spans="1:54" s="2" customFormat="1" ht="11.25" x14ac:dyDescent="0.2">
      <c r="A543" s="17">
        <v>34000</v>
      </c>
      <c r="B543" s="15">
        <v>3.3</v>
      </c>
      <c r="C543" s="2">
        <v>7.3</v>
      </c>
      <c r="D543" s="37">
        <f t="shared" si="37"/>
        <v>0.92700000000000005</v>
      </c>
      <c r="E543" s="37">
        <v>5.5399999999999998E-2</v>
      </c>
      <c r="F543" s="37">
        <f t="shared" si="36"/>
        <v>0.9446</v>
      </c>
      <c r="G543" s="39">
        <v>32.69</v>
      </c>
      <c r="H543" s="38">
        <v>31.731999999999992</v>
      </c>
      <c r="I543" s="37">
        <v>-9.4114406390590432E-4</v>
      </c>
      <c r="J543" s="37">
        <f t="shared" si="35"/>
        <v>1.466517671461787E-2</v>
      </c>
      <c r="K543" s="37">
        <f t="shared" si="38"/>
        <v>1.8985976267529514E-2</v>
      </c>
      <c r="L543" s="38">
        <v>6737.1817345374202</v>
      </c>
      <c r="M543" s="38">
        <v>9416.8151703119001</v>
      </c>
      <c r="N543" s="38">
        <f t="shared" si="49"/>
        <v>6865.0937070593809</v>
      </c>
      <c r="O543" s="38">
        <f t="shared" si="50"/>
        <v>9595.6025996511544</v>
      </c>
      <c r="P543" s="37">
        <f t="shared" si="51"/>
        <v>-1.863222528054187E-2</v>
      </c>
      <c r="Q543" s="41">
        <f t="shared" si="43"/>
        <v>-1.8632225280541943E-2</v>
      </c>
      <c r="R543" s="42">
        <f t="shared" si="39"/>
        <v>3.0190344132106573E-2</v>
      </c>
      <c r="S543" s="43">
        <f t="shared" si="44"/>
        <v>7.2999999999999995E-2</v>
      </c>
      <c r="T543" s="43">
        <f t="shared" si="45"/>
        <v>9.2700000000000005E-3</v>
      </c>
      <c r="U543" s="37">
        <f t="shared" si="59"/>
        <v>5.6557980967683691E-2</v>
      </c>
      <c r="V543" s="37">
        <f t="shared" si="60"/>
        <v>-3.5141349185494066E-3</v>
      </c>
      <c r="W543" s="37">
        <f>(M543-M532)/M532</f>
        <v>3.3347340218110984E-2</v>
      </c>
      <c r="X543" s="43">
        <f t="shared" ref="X543:X606" si="73">Q543</f>
        <v>-1.8632225280541943E-2</v>
      </c>
      <c r="Y543" s="2">
        <f>PERCENTRANK($S$531:S543,S543,1)</f>
        <v>0</v>
      </c>
      <c r="Z543" s="2">
        <f>PERCENTRANK($T$531:T543,T543,1)</f>
        <v>0.8</v>
      </c>
      <c r="AA543" s="2">
        <f>PERCENTRANK($U$531:U543,U543,1)</f>
        <v>0</v>
      </c>
      <c r="AB543" s="2">
        <f>PERCENTRANK(V$531:V543,V543,1)</f>
        <v>0</v>
      </c>
      <c r="AC543" s="2">
        <f>PERCENTRANK(W$531:W$625,W543,1)</f>
        <v>0.3</v>
      </c>
      <c r="AD543" s="2">
        <f>PERCENTRANK(W$531:W543,W543,1)</f>
        <v>0</v>
      </c>
      <c r="AE543" s="2">
        <f t="shared" si="62"/>
        <v>0</v>
      </c>
      <c r="AF543" s="2">
        <f>PERCENTRANK($X$531:X543,X543,1)</f>
        <v>1</v>
      </c>
      <c r="AG543" s="2">
        <f>PERCENTRANK(R$531:R543,R543,1)</f>
        <v>1</v>
      </c>
      <c r="AH543" s="2">
        <f t="shared" si="46"/>
        <v>0.2</v>
      </c>
      <c r="AI543" s="2">
        <f t="shared" si="46"/>
        <v>0.5</v>
      </c>
      <c r="AJ543" s="2">
        <f t="shared" si="63"/>
        <v>0.5</v>
      </c>
      <c r="AK543" s="2">
        <f t="shared" si="64"/>
        <v>0</v>
      </c>
      <c r="AL543" s="2">
        <f t="shared" si="53"/>
        <v>0.44999999999999996</v>
      </c>
      <c r="AM543" s="2">
        <f t="shared" si="53"/>
        <v>0.6</v>
      </c>
      <c r="AN543" s="2">
        <f t="shared" si="52"/>
        <v>0.3</v>
      </c>
      <c r="AO543" s="16">
        <f t="shared" si="54"/>
        <v>-0.1</v>
      </c>
      <c r="AP543" s="16">
        <f t="shared" si="69"/>
        <v>0.4</v>
      </c>
      <c r="AQ543" s="16">
        <f t="shared" si="70"/>
        <v>-1</v>
      </c>
      <c r="AR543" s="16">
        <f t="shared" si="71"/>
        <v>-1</v>
      </c>
      <c r="AS543" s="16">
        <f t="shared" si="72"/>
        <v>0</v>
      </c>
      <c r="AT543" s="16">
        <f>AF543-AF542</f>
        <v>0</v>
      </c>
      <c r="AU543" s="16">
        <f>AG543-AG542</f>
        <v>0</v>
      </c>
      <c r="AV543" s="16">
        <f t="shared" si="56"/>
        <v>-0.39999999999999997</v>
      </c>
      <c r="AW543" s="16">
        <f t="shared" si="57"/>
        <v>0.05</v>
      </c>
      <c r="AX543" s="16">
        <f t="shared" si="58"/>
        <v>0.60000000000000009</v>
      </c>
      <c r="AY543" s="16">
        <f>AVERAGE(AA540:AA541)</f>
        <v>1</v>
      </c>
      <c r="AZ543" s="16">
        <f>AVERAGE(AB542:AB543)</f>
        <v>0.5</v>
      </c>
      <c r="BA543" s="16">
        <f>AVERAGE(AD540:AD541)</f>
        <v>1</v>
      </c>
      <c r="BB543" s="16">
        <f>AVERAGE(AF542:AF543)</f>
        <v>1</v>
      </c>
    </row>
    <row r="544" spans="1:54" s="2" customFormat="1" ht="11.25" x14ac:dyDescent="0.2">
      <c r="A544" s="17">
        <v>34028</v>
      </c>
      <c r="B544" s="15">
        <v>3.2</v>
      </c>
      <c r="C544" s="2">
        <v>7.1</v>
      </c>
      <c r="D544" s="37">
        <f t="shared" si="37"/>
        <v>0.92900000000000005</v>
      </c>
      <c r="E544" s="37">
        <f>E543</f>
        <v>5.5399999999999998E-2</v>
      </c>
      <c r="F544" s="37">
        <f t="shared" si="36"/>
        <v>0.9446</v>
      </c>
      <c r="G544" s="39">
        <v>33</v>
      </c>
      <c r="H544" s="38">
        <v>31.532799999999988</v>
      </c>
      <c r="I544" s="37">
        <v>1.4865703191415964E-2</v>
      </c>
      <c r="J544" s="37">
        <f t="shared" si="35"/>
        <v>6.9622795637550297E-3</v>
      </c>
      <c r="K544" s="37">
        <f t="shared" si="38"/>
        <v>1.6792249730893438E-2</v>
      </c>
      <c r="L544" s="38">
        <v>6753.5727061505304</v>
      </c>
      <c r="M544" s="38">
        <v>9433.6108728472009</v>
      </c>
      <c r="N544" s="38">
        <f t="shared" si="49"/>
        <v>6866.9803856079561</v>
      </c>
      <c r="O544" s="38">
        <f t="shared" si="50"/>
        <v>9592.0224224881222</v>
      </c>
      <c r="P544" s="37">
        <f t="shared" si="51"/>
        <v>-1.6514926953207741E-2</v>
      </c>
      <c r="Q544" s="41">
        <f t="shared" si="43"/>
        <v>-1.6514926953207658E-2</v>
      </c>
      <c r="R544" s="42">
        <f t="shared" si="39"/>
        <v>4.6529328191597732E-2</v>
      </c>
      <c r="S544" s="43">
        <f t="shared" si="44"/>
        <v>7.0999999999999994E-2</v>
      </c>
      <c r="T544" s="43">
        <f t="shared" si="45"/>
        <v>9.2899999999999996E-3</v>
      </c>
      <c r="U544" s="37">
        <f t="shared" si="59"/>
        <v>4.9245190990262457E-2</v>
      </c>
      <c r="V544" s="37">
        <f t="shared" si="60"/>
        <v>1.7835863008389527E-3</v>
      </c>
      <c r="W544" s="37">
        <f t="shared" ref="W544:W607" si="74">(M544-M533)/M533</f>
        <v>2.6597031526961346E-2</v>
      </c>
      <c r="X544" s="43">
        <f t="shared" si="73"/>
        <v>-1.6514926953207658E-2</v>
      </c>
      <c r="Y544" s="2">
        <f>PERCENTRANK($S$531:S544,S544,1)</f>
        <v>0</v>
      </c>
      <c r="Z544" s="2">
        <f>PERCENTRANK($T$531:T544,T544,1)</f>
        <v>1</v>
      </c>
      <c r="AA544" s="2">
        <f>PERCENTRANK($U$531:U544,U544,1)</f>
        <v>0</v>
      </c>
      <c r="AB544" s="2">
        <f>PERCENTRANK(V$531:V544,V544,1)</f>
        <v>0.6</v>
      </c>
      <c r="AC544" s="2">
        <f>PERCENTRANK(W$531:W$625,W544,1)</f>
        <v>0.2</v>
      </c>
      <c r="AD544" s="2">
        <f>PERCENTRANK(W$531:W544,W544,1)</f>
        <v>0</v>
      </c>
      <c r="AE544" s="2">
        <f t="shared" si="62"/>
        <v>0</v>
      </c>
      <c r="AF544" s="2">
        <f>PERCENTRANK($X$531:X544,X544,1)</f>
        <v>1</v>
      </c>
      <c r="AG544" s="2">
        <f>PERCENTRANK(R$531:R544,R544,1)</f>
        <v>1</v>
      </c>
      <c r="AH544" s="2">
        <f t="shared" si="46"/>
        <v>0.5</v>
      </c>
      <c r="AI544" s="2">
        <f t="shared" si="46"/>
        <v>0.4</v>
      </c>
      <c r="AJ544" s="2">
        <f t="shared" si="63"/>
        <v>0.25</v>
      </c>
      <c r="AK544" s="2">
        <f t="shared" si="64"/>
        <v>0</v>
      </c>
      <c r="AL544" s="2">
        <f t="shared" si="53"/>
        <v>0.35</v>
      </c>
      <c r="AM544" s="2">
        <f t="shared" si="53"/>
        <v>0.45</v>
      </c>
      <c r="AN544" s="2">
        <f t="shared" si="52"/>
        <v>0.5</v>
      </c>
      <c r="AO544" s="16">
        <f t="shared" si="54"/>
        <v>0</v>
      </c>
      <c r="AP544" s="16">
        <f t="shared" si="69"/>
        <v>0.19999999999999996</v>
      </c>
      <c r="AQ544" s="16">
        <f t="shared" si="70"/>
        <v>0</v>
      </c>
      <c r="AR544" s="16">
        <f t="shared" si="71"/>
        <v>0.6</v>
      </c>
      <c r="AS544" s="16">
        <f t="shared" si="72"/>
        <v>0</v>
      </c>
      <c r="AT544" s="16">
        <f>AF544-AF543</f>
        <v>0</v>
      </c>
      <c r="AU544" s="16">
        <f>AG544-AG543</f>
        <v>0</v>
      </c>
      <c r="AV544" s="16">
        <f t="shared" si="56"/>
        <v>0.2</v>
      </c>
      <c r="AW544" s="16">
        <f t="shared" si="57"/>
        <v>0</v>
      </c>
      <c r="AX544" s="16">
        <f t="shared" si="58"/>
        <v>0.9</v>
      </c>
      <c r="AY544" s="16">
        <f t="shared" ref="AY544:AY607" si="75">AVERAGE(AA541:AA542)</f>
        <v>1</v>
      </c>
      <c r="AZ544" s="16">
        <f>AVERAGE(AB543:AB544)</f>
        <v>0.3</v>
      </c>
      <c r="BA544" s="16">
        <f t="shared" ref="BA544:BA607" si="76">AVERAGE(AD541:AD542)</f>
        <v>0.5</v>
      </c>
      <c r="BB544" s="16">
        <f>AVERAGE(AF543:AF544)</f>
        <v>1</v>
      </c>
    </row>
    <row r="545" spans="1:54" s="2" customFormat="1" ht="11.25" x14ac:dyDescent="0.2">
      <c r="A545" s="17">
        <v>34059</v>
      </c>
      <c r="B545" s="15">
        <v>3.1</v>
      </c>
      <c r="C545" s="2">
        <v>7</v>
      </c>
      <c r="D545" s="37">
        <f t="shared" si="37"/>
        <v>0.93</v>
      </c>
      <c r="E545" s="37">
        <f>E543</f>
        <v>5.5399999999999998E-2</v>
      </c>
      <c r="F545" s="37">
        <f t="shared" si="36"/>
        <v>0.9446</v>
      </c>
      <c r="G545" s="39">
        <v>33.299999999999997</v>
      </c>
      <c r="H545" s="38">
        <v>31.357599999999994</v>
      </c>
      <c r="I545" s="37">
        <v>1.9153271451211311E-2</v>
      </c>
      <c r="J545" s="37">
        <f t="shared" si="35"/>
        <v>1.7009487321313639E-2</v>
      </c>
      <c r="K545" s="37">
        <f t="shared" si="38"/>
        <v>1.5698924731182728E-2</v>
      </c>
      <c r="L545" s="38">
        <v>6753.7915593183197</v>
      </c>
      <c r="M545" s="38">
        <v>9421.2309873025497</v>
      </c>
      <c r="N545" s="38">
        <f t="shared" si="49"/>
        <v>6859.8188246581549</v>
      </c>
      <c r="O545" s="38">
        <f t="shared" si="50"/>
        <v>9569.1341834472987</v>
      </c>
      <c r="P545" s="37">
        <f t="shared" si="51"/>
        <v>-1.5456277789540425E-2</v>
      </c>
      <c r="Q545" s="41">
        <f t="shared" si="43"/>
        <v>-1.5456277789540476E-2</v>
      </c>
      <c r="R545" s="42">
        <f t="shared" si="39"/>
        <v>6.1943516085414797E-2</v>
      </c>
      <c r="S545" s="43">
        <f t="shared" si="44"/>
        <v>7.0000000000000007E-2</v>
      </c>
      <c r="T545" s="43">
        <f t="shared" si="45"/>
        <v>9.300000000000001E-3</v>
      </c>
      <c r="U545" s="37">
        <f t="shared" si="59"/>
        <v>4.4695973893077355E-2</v>
      </c>
      <c r="V545" s="37">
        <f t="shared" si="60"/>
        <v>-1.3123167482224924E-3</v>
      </c>
      <c r="W545" s="37">
        <f t="shared" si="74"/>
        <v>2.4490198333108129E-2</v>
      </c>
      <c r="X545" s="43">
        <f t="shared" si="73"/>
        <v>-1.5456277789540476E-2</v>
      </c>
      <c r="Y545" s="2">
        <f>PERCENTRANK($S$531:S545,S545,1)</f>
        <v>0</v>
      </c>
      <c r="Z545" s="2">
        <f>PERCENTRANK($T$531:T545,T545,1)</f>
        <v>1</v>
      </c>
      <c r="AA545" s="2">
        <f>PERCENTRANK($U$531:U545,U545,1)</f>
        <v>0</v>
      </c>
      <c r="AB545" s="2">
        <f>PERCENTRANK(V$531:V545,V545,1)</f>
        <v>0.2</v>
      </c>
      <c r="AC545" s="2">
        <f>PERCENTRANK(W$531:W$625,W545,1)</f>
        <v>0.1</v>
      </c>
      <c r="AD545" s="2">
        <f>PERCENTRANK(W$531:W545,W545,1)</f>
        <v>0</v>
      </c>
      <c r="AE545" s="2">
        <f t="shared" si="62"/>
        <v>0</v>
      </c>
      <c r="AF545" s="2">
        <f>PERCENTRANK($X$531:X545,X545,1)</f>
        <v>1</v>
      </c>
      <c r="AG545" s="2">
        <f>PERCENTRANK(R$531:R545,R545,1)</f>
        <v>1</v>
      </c>
      <c r="AH545" s="2">
        <f t="shared" si="46"/>
        <v>0.6</v>
      </c>
      <c r="AI545" s="2">
        <f t="shared" si="46"/>
        <v>0.5</v>
      </c>
      <c r="AJ545" s="2">
        <f t="shared" si="63"/>
        <v>0.15000000000000002</v>
      </c>
      <c r="AK545" s="2">
        <f t="shared" si="64"/>
        <v>0</v>
      </c>
      <c r="AL545" s="2">
        <f t="shared" si="53"/>
        <v>0.55000000000000004</v>
      </c>
      <c r="AM545" s="2">
        <f t="shared" si="53"/>
        <v>0.45</v>
      </c>
      <c r="AN545" s="2">
        <f t="shared" si="52"/>
        <v>0.6</v>
      </c>
      <c r="AO545" s="16">
        <f t="shared" si="54"/>
        <v>0</v>
      </c>
      <c r="AP545" s="16">
        <f t="shared" si="69"/>
        <v>0</v>
      </c>
      <c r="AQ545" s="16">
        <f t="shared" si="70"/>
        <v>0</v>
      </c>
      <c r="AR545" s="16">
        <f t="shared" si="71"/>
        <v>-0.39999999999999997</v>
      </c>
      <c r="AS545" s="16">
        <f t="shared" si="72"/>
        <v>0</v>
      </c>
      <c r="AT545" s="16">
        <f>AF545-AF544</f>
        <v>0</v>
      </c>
      <c r="AU545" s="16">
        <f>AG545-AG544</f>
        <v>0</v>
      </c>
      <c r="AV545" s="16">
        <f t="shared" si="56"/>
        <v>9.9999999999999978E-2</v>
      </c>
      <c r="AW545" s="16">
        <f t="shared" si="57"/>
        <v>0</v>
      </c>
      <c r="AX545" s="16">
        <f t="shared" si="58"/>
        <v>1</v>
      </c>
      <c r="AY545" s="16">
        <f t="shared" si="75"/>
        <v>0.5</v>
      </c>
      <c r="AZ545" s="16">
        <f>AVERAGE(AB544:AB545)</f>
        <v>0.4</v>
      </c>
      <c r="BA545" s="16">
        <f t="shared" si="76"/>
        <v>0</v>
      </c>
      <c r="BB545" s="16">
        <f>AVERAGE(AF544:AF545)</f>
        <v>1</v>
      </c>
    </row>
    <row r="546" spans="1:54" s="2" customFormat="1" ht="11.25" x14ac:dyDescent="0.2">
      <c r="A546" s="17">
        <v>34089</v>
      </c>
      <c r="B546" s="15">
        <v>3.2</v>
      </c>
      <c r="C546" s="2">
        <v>7.1</v>
      </c>
      <c r="D546" s="37">
        <f t="shared" si="37"/>
        <v>0.92900000000000005</v>
      </c>
      <c r="E546" s="37">
        <v>5.5100000000000003E-2</v>
      </c>
      <c r="F546" s="37">
        <f t="shared" si="36"/>
        <v>0.94489999999999996</v>
      </c>
      <c r="G546" s="39">
        <v>32.93</v>
      </c>
      <c r="H546" s="38">
        <v>31.179199999999987</v>
      </c>
      <c r="I546" s="37">
        <v>-1.5727741247556513E-2</v>
      </c>
      <c r="J546" s="37">
        <f t="shared" si="35"/>
        <v>1.7127651018273987E-3</v>
      </c>
      <c r="K546" s="37">
        <f t="shared" si="38"/>
        <v>1.7115177610333543E-2</v>
      </c>
      <c r="L546" s="38">
        <v>6789.0408508869104</v>
      </c>
      <c r="M546" s="38">
        <v>9445.1955912330304</v>
      </c>
      <c r="N546" s="38">
        <f t="shared" si="49"/>
        <v>6905.2364908536501</v>
      </c>
      <c r="O546" s="38">
        <f t="shared" si="50"/>
        <v>9606.8517913413234</v>
      </c>
      <c r="P546" s="37">
        <f t="shared" si="51"/>
        <v>-1.6827177479098211E-2</v>
      </c>
      <c r="Q546" s="41">
        <f t="shared" si="43"/>
        <v>-1.6827177479098208E-2</v>
      </c>
      <c r="R546" s="42">
        <f t="shared" si="39"/>
        <v>5.6152819828604102E-2</v>
      </c>
      <c r="S546" s="43">
        <f t="shared" si="44"/>
        <v>7.0999999999999994E-2</v>
      </c>
      <c r="T546" s="43">
        <f t="shared" si="45"/>
        <v>9.2899999999999996E-3</v>
      </c>
      <c r="U546" s="37">
        <f t="shared" si="59"/>
        <v>5.2563257088987132E-2</v>
      </c>
      <c r="V546" s="37">
        <f t="shared" si="60"/>
        <v>2.5436807528420643E-3</v>
      </c>
      <c r="W546" s="37">
        <f t="shared" si="74"/>
        <v>3.075819183460949E-2</v>
      </c>
      <c r="X546" s="43">
        <f t="shared" si="73"/>
        <v>-1.6827177479098208E-2</v>
      </c>
      <c r="Y546" s="2">
        <f>PERCENTRANK($S$531:S546,S546,1)</f>
        <v>0</v>
      </c>
      <c r="Z546" s="2">
        <f>PERCENTRANK($T$531:T546,T546,1)</f>
        <v>0.8</v>
      </c>
      <c r="AA546" s="2">
        <f>PERCENTRANK($U$531:U546,U546,1)</f>
        <v>0.4</v>
      </c>
      <c r="AB546" s="2">
        <f>PERCENTRANK(V$531:V546,V546,1)</f>
        <v>0.8</v>
      </c>
      <c r="AC546" s="2">
        <f>PERCENTRANK(W$531:W$625,W546,1)</f>
        <v>0.2</v>
      </c>
      <c r="AD546" s="2">
        <f>PERCENTRANK(W$531:W546,W546,1)</f>
        <v>0.4</v>
      </c>
      <c r="AE546" s="2">
        <f t="shared" si="62"/>
        <v>0</v>
      </c>
      <c r="AF546" s="2">
        <f>PERCENTRANK($X$531:X546,X546,1)</f>
        <v>0.6</v>
      </c>
      <c r="AG546" s="2">
        <f>PERCENTRANK(R$531:R546,R546,1)</f>
        <v>0.9</v>
      </c>
      <c r="AH546" s="2">
        <f t="shared" si="46"/>
        <v>0</v>
      </c>
      <c r="AI546" s="2">
        <f t="shared" si="46"/>
        <v>0.2</v>
      </c>
      <c r="AJ546" s="2">
        <f t="shared" si="63"/>
        <v>0.15000000000000002</v>
      </c>
      <c r="AK546" s="2">
        <f t="shared" si="64"/>
        <v>0</v>
      </c>
      <c r="AL546" s="2">
        <f t="shared" si="53"/>
        <v>0.3</v>
      </c>
      <c r="AM546" s="2">
        <f t="shared" si="53"/>
        <v>0.35</v>
      </c>
      <c r="AN546" s="2">
        <f t="shared" si="52"/>
        <v>0.1</v>
      </c>
      <c r="AO546" s="16">
        <f t="shared" si="54"/>
        <v>0</v>
      </c>
      <c r="AP546" s="16">
        <f t="shared" si="69"/>
        <v>-0.19999999999999996</v>
      </c>
      <c r="AQ546" s="16">
        <f t="shared" si="70"/>
        <v>0.4</v>
      </c>
      <c r="AR546" s="16">
        <f t="shared" si="71"/>
        <v>0.60000000000000009</v>
      </c>
      <c r="AS546" s="16">
        <f t="shared" si="72"/>
        <v>0.4</v>
      </c>
      <c r="AT546" s="16">
        <f>AF546-AF545</f>
        <v>-0.4</v>
      </c>
      <c r="AU546" s="16">
        <f>AG546-AG545</f>
        <v>-9.9999999999999978E-2</v>
      </c>
      <c r="AV546" s="16">
        <f t="shared" si="56"/>
        <v>-0.5</v>
      </c>
      <c r="AW546" s="16">
        <f t="shared" si="57"/>
        <v>0</v>
      </c>
      <c r="AX546" s="16">
        <f t="shared" si="58"/>
        <v>0.9</v>
      </c>
      <c r="AY546" s="16">
        <f t="shared" si="75"/>
        <v>0</v>
      </c>
      <c r="AZ546" s="16">
        <f>AVERAGE(AB545:AB546)</f>
        <v>0.5</v>
      </c>
      <c r="BA546" s="16">
        <f t="shared" si="76"/>
        <v>0</v>
      </c>
      <c r="BB546" s="16">
        <f>AVERAGE(AF545:AF546)</f>
        <v>0.8</v>
      </c>
    </row>
    <row r="547" spans="1:54" s="2" customFormat="1" ht="11.25" x14ac:dyDescent="0.2">
      <c r="A547" s="17">
        <v>34120</v>
      </c>
      <c r="B547" s="15">
        <v>3.2</v>
      </c>
      <c r="C547" s="2">
        <v>7.1</v>
      </c>
      <c r="D547" s="37">
        <f t="shared" si="37"/>
        <v>0.92900000000000005</v>
      </c>
      <c r="E547" s="37">
        <f>E546</f>
        <v>5.5100000000000003E-2</v>
      </c>
      <c r="F547" s="37">
        <f t="shared" si="36"/>
        <v>0.94489999999999996</v>
      </c>
      <c r="G547" s="39">
        <v>32.6</v>
      </c>
      <c r="H547" s="38">
        <v>31.026399999999988</v>
      </c>
      <c r="I547" s="37">
        <v>4.8975354337817464E-3</v>
      </c>
      <c r="J547" s="37">
        <f t="shared" si="35"/>
        <v>-5.4151029068873835E-3</v>
      </c>
      <c r="K547" s="37">
        <f t="shared" si="38"/>
        <v>1.7115177610333543E-2</v>
      </c>
      <c r="L547" s="38">
        <v>6840.2189221956096</v>
      </c>
      <c r="M547" s="38">
        <v>9490.99248246766</v>
      </c>
      <c r="N547" s="38">
        <f t="shared" si="49"/>
        <v>6957.2904839425519</v>
      </c>
      <c r="O547" s="38">
        <f t="shared" si="50"/>
        <v>9653.4325045034348</v>
      </c>
      <c r="P547" s="37">
        <f t="shared" si="51"/>
        <v>-1.6827177479098194E-2</v>
      </c>
      <c r="Q547" s="41">
        <f t="shared" si="43"/>
        <v>-1.6827177479098201E-2</v>
      </c>
      <c r="R547" s="42">
        <f t="shared" si="39"/>
        <v>5.0718098135781584E-2</v>
      </c>
      <c r="S547" s="43">
        <f t="shared" si="44"/>
        <v>7.0999999999999994E-2</v>
      </c>
      <c r="T547" s="43">
        <f t="shared" si="45"/>
        <v>9.2899999999999996E-3</v>
      </c>
      <c r="U547" s="37">
        <f t="shared" si="59"/>
        <v>4.2390508066765045E-2</v>
      </c>
      <c r="V547" s="37">
        <f t="shared" si="60"/>
        <v>4.8486969689794423E-3</v>
      </c>
      <c r="W547" s="37">
        <f t="shared" si="74"/>
        <v>1.9340960671582606E-2</v>
      </c>
      <c r="X547" s="43">
        <f t="shared" si="73"/>
        <v>-1.6827177479098201E-2</v>
      </c>
      <c r="Y547" s="2">
        <f>PERCENTRANK($S$531:S547,S547,1)</f>
        <v>0</v>
      </c>
      <c r="Z547" s="2">
        <f>PERCENTRANK($T$531:T547,T547,1)</f>
        <v>0.8</v>
      </c>
      <c r="AA547" s="2">
        <f>PERCENTRANK($U$531:U547,U547,1)</f>
        <v>0</v>
      </c>
      <c r="AB547" s="2">
        <f>PERCENTRANK(V$531:V547,V547,1)</f>
        <v>0.8</v>
      </c>
      <c r="AC547" s="2">
        <f>PERCENTRANK(W$531:W$625,W547,1)</f>
        <v>0</v>
      </c>
      <c r="AD547" s="2">
        <f>PERCENTRANK(W$531:W547,W547,1)</f>
        <v>0</v>
      </c>
      <c r="AE547" s="2">
        <f t="shared" si="62"/>
        <v>0</v>
      </c>
      <c r="AF547" s="2">
        <f>PERCENTRANK($X$531:X547,X547,1)</f>
        <v>0.6</v>
      </c>
      <c r="AG547" s="2">
        <f>PERCENTRANK(R$531:R547,R547,1)</f>
        <v>0.8</v>
      </c>
      <c r="AH547" s="2">
        <f t="shared" si="46"/>
        <v>0.3</v>
      </c>
      <c r="AI547" s="2">
        <f t="shared" si="46"/>
        <v>0.1</v>
      </c>
      <c r="AJ547" s="2">
        <f t="shared" si="63"/>
        <v>0.1</v>
      </c>
      <c r="AK547" s="2">
        <f t="shared" si="64"/>
        <v>0</v>
      </c>
      <c r="AL547" s="2">
        <f t="shared" si="53"/>
        <v>0.15</v>
      </c>
      <c r="AM547" s="2">
        <f t="shared" si="53"/>
        <v>0.15000000000000002</v>
      </c>
      <c r="AN547" s="2">
        <f t="shared" si="52"/>
        <v>0.4</v>
      </c>
      <c r="AO547" s="16">
        <f t="shared" si="54"/>
        <v>0</v>
      </c>
      <c r="AP547" s="16">
        <f t="shared" si="69"/>
        <v>0</v>
      </c>
      <c r="AQ547" s="16">
        <f t="shared" si="70"/>
        <v>-0.4</v>
      </c>
      <c r="AR547" s="16">
        <f t="shared" si="71"/>
        <v>0</v>
      </c>
      <c r="AS547" s="16">
        <f t="shared" si="72"/>
        <v>-0.4</v>
      </c>
      <c r="AT547" s="16">
        <f>AF547-AF546</f>
        <v>0</v>
      </c>
      <c r="AU547" s="16">
        <f>AG547-AG546</f>
        <v>-9.9999999999999978E-2</v>
      </c>
      <c r="AV547" s="16">
        <f t="shared" si="56"/>
        <v>0.30000000000000004</v>
      </c>
      <c r="AW547" s="16">
        <f t="shared" si="57"/>
        <v>0</v>
      </c>
      <c r="AX547" s="16">
        <f t="shared" si="58"/>
        <v>0.8</v>
      </c>
      <c r="AY547" s="16">
        <f t="shared" si="75"/>
        <v>0</v>
      </c>
      <c r="AZ547" s="16">
        <f>AVERAGE(AB546:AB547)</f>
        <v>0.8</v>
      </c>
      <c r="BA547" s="16">
        <f t="shared" si="76"/>
        <v>0</v>
      </c>
      <c r="BB547" s="16">
        <f>AVERAGE(AF546:AF547)</f>
        <v>0.6</v>
      </c>
    </row>
    <row r="548" spans="1:54" s="2" customFormat="1" ht="11.25" x14ac:dyDescent="0.2">
      <c r="A548" s="17">
        <v>34150</v>
      </c>
      <c r="B548" s="15">
        <v>3</v>
      </c>
      <c r="C548" s="2">
        <v>7</v>
      </c>
      <c r="D548" s="37">
        <f t="shared" si="37"/>
        <v>0.93</v>
      </c>
      <c r="E548" s="37">
        <f>E546</f>
        <v>5.5100000000000003E-2</v>
      </c>
      <c r="F548" s="37">
        <f t="shared" si="36"/>
        <v>0.94489999999999996</v>
      </c>
      <c r="G548" s="39">
        <v>32.270000000000003</v>
      </c>
      <c r="H548" s="38">
        <v>30.90079999999999</v>
      </c>
      <c r="I548" s="37">
        <v>6.3110612015721554E-3</v>
      </c>
      <c r="J548" s="37">
        <f t="shared" si="35"/>
        <v>5.6042983176769513E-3</v>
      </c>
      <c r="K548" s="37">
        <f t="shared" si="38"/>
        <v>1.6021505376343947E-2</v>
      </c>
      <c r="L548" s="38">
        <v>6859.5222269161004</v>
      </c>
      <c r="M548" s="38">
        <v>9503.5743532956003</v>
      </c>
      <c r="N548" s="38">
        <f t="shared" si="49"/>
        <v>6969.4220991537877</v>
      </c>
      <c r="O548" s="38">
        <f t="shared" si="50"/>
        <v>9655.8359208914098</v>
      </c>
      <c r="P548" s="37">
        <f t="shared" si="51"/>
        <v>-1.5768864430098315E-2</v>
      </c>
      <c r="Q548" s="41">
        <f t="shared" si="43"/>
        <v>-1.5768864430098249E-2</v>
      </c>
      <c r="R548" s="42">
        <f t="shared" si="39"/>
        <v>4.4309532439290047E-2</v>
      </c>
      <c r="S548" s="43">
        <f t="shared" si="44"/>
        <v>7.0000000000000007E-2</v>
      </c>
      <c r="T548" s="43">
        <f t="shared" si="45"/>
        <v>9.300000000000001E-3</v>
      </c>
      <c r="U548" s="37">
        <f t="shared" si="59"/>
        <v>4.2641904983003624E-2</v>
      </c>
      <c r="V548" s="37">
        <f t="shared" si="60"/>
        <v>1.3256643971831493E-3</v>
      </c>
      <c r="W548" s="37">
        <f t="shared" si="74"/>
        <v>1.9847843385711147E-2</v>
      </c>
      <c r="X548" s="43">
        <f t="shared" si="73"/>
        <v>-1.5768864430098249E-2</v>
      </c>
      <c r="Y548" s="2">
        <f>PERCENTRANK($S$531:S548,S548,1)</f>
        <v>0</v>
      </c>
      <c r="Z548" s="2">
        <f>PERCENTRANK($T$531:T548,T548,1)</f>
        <v>0.9</v>
      </c>
      <c r="AA548" s="2">
        <f>PERCENTRANK($U$531:U548,U548,1)</f>
        <v>0.1</v>
      </c>
      <c r="AB548" s="2">
        <f>PERCENTRANK(V$531:V548,V548,1)</f>
        <v>0.2</v>
      </c>
      <c r="AC548" s="2">
        <f>PERCENTRANK(W$531:W$625,W548,1)</f>
        <v>0</v>
      </c>
      <c r="AD548" s="2">
        <f>PERCENTRANK(W$531:W548,W548,1)</f>
        <v>0.1</v>
      </c>
      <c r="AE548" s="2">
        <f t="shared" si="62"/>
        <v>0</v>
      </c>
      <c r="AF548" s="2">
        <f>PERCENTRANK($X$531:X548,X548,1)</f>
        <v>0.8</v>
      </c>
      <c r="AG548" s="2">
        <f>PERCENTRANK(R$531:R548,R548,1)</f>
        <v>0.7</v>
      </c>
      <c r="AH548" s="2">
        <f t="shared" si="46"/>
        <v>0.4</v>
      </c>
      <c r="AI548" s="2">
        <f t="shared" si="46"/>
        <v>0.3</v>
      </c>
      <c r="AJ548" s="2">
        <f t="shared" si="63"/>
        <v>0</v>
      </c>
      <c r="AK548" s="2">
        <f t="shared" si="64"/>
        <v>0</v>
      </c>
      <c r="AL548" s="2">
        <f t="shared" si="53"/>
        <v>0.35</v>
      </c>
      <c r="AM548" s="2">
        <f t="shared" si="53"/>
        <v>0.2</v>
      </c>
      <c r="AN548" s="2">
        <f t="shared" si="52"/>
        <v>0.4</v>
      </c>
      <c r="AO548" s="16">
        <f t="shared" si="54"/>
        <v>0</v>
      </c>
      <c r="AP548" s="16">
        <f t="shared" si="69"/>
        <v>9.9999999999999978E-2</v>
      </c>
      <c r="AQ548" s="16">
        <f t="shared" si="70"/>
        <v>0.1</v>
      </c>
      <c r="AR548" s="16">
        <f t="shared" si="71"/>
        <v>-0.60000000000000009</v>
      </c>
      <c r="AS548" s="16">
        <f t="shared" si="72"/>
        <v>0.1</v>
      </c>
      <c r="AT548" s="16">
        <f>AF548-AF547</f>
        <v>0.20000000000000007</v>
      </c>
      <c r="AU548" s="16">
        <f>AG548-AG547</f>
        <v>-0.10000000000000009</v>
      </c>
      <c r="AV548" s="16">
        <f t="shared" si="56"/>
        <v>0</v>
      </c>
      <c r="AW548" s="16">
        <f t="shared" si="57"/>
        <v>0</v>
      </c>
      <c r="AX548" s="16">
        <f t="shared" si="58"/>
        <v>0.85000000000000009</v>
      </c>
      <c r="AY548" s="16">
        <f t="shared" si="75"/>
        <v>0.2</v>
      </c>
      <c r="AZ548" s="16">
        <f>AVERAGE(AB547:AB548)</f>
        <v>0.5</v>
      </c>
      <c r="BA548" s="16">
        <f t="shared" si="76"/>
        <v>0.2</v>
      </c>
      <c r="BB548" s="16">
        <f>AVERAGE(AF547:AF548)</f>
        <v>0.7</v>
      </c>
    </row>
    <row r="549" spans="1:54" s="2" customFormat="1" ht="11.25" x14ac:dyDescent="0.2">
      <c r="A549" s="17">
        <v>34181</v>
      </c>
      <c r="B549" s="15">
        <v>2.8</v>
      </c>
      <c r="C549" s="2">
        <v>6.9</v>
      </c>
      <c r="D549" s="37">
        <f t="shared" si="37"/>
        <v>0.93099999999999994</v>
      </c>
      <c r="E549" s="37">
        <v>5.4800000000000001E-2</v>
      </c>
      <c r="F549" s="37">
        <f t="shared" si="36"/>
        <v>0.94520000000000004</v>
      </c>
      <c r="G549" s="39">
        <v>32.869999999999997</v>
      </c>
      <c r="H549" s="38">
        <v>30.83959999999999</v>
      </c>
      <c r="I549" s="37">
        <v>-1.7185198410926703E-3</v>
      </c>
      <c r="J549" s="37">
        <f t="shared" si="35"/>
        <v>2.2962706802397426E-3</v>
      </c>
      <c r="K549" s="37">
        <f t="shared" si="38"/>
        <v>1.5252416756176279E-2</v>
      </c>
      <c r="L549" s="38">
        <v>6854.7308163416201</v>
      </c>
      <c r="M549" s="38">
        <v>9472.9713736683898</v>
      </c>
      <c r="N549" s="38">
        <f t="shared" si="49"/>
        <v>6959.2820275038666</v>
      </c>
      <c r="O549" s="38">
        <f t="shared" si="50"/>
        <v>9617.4570809789075</v>
      </c>
      <c r="P549" s="37">
        <f t="shared" si="51"/>
        <v>-1.502327549724934E-2</v>
      </c>
      <c r="Q549" s="41">
        <f t="shared" si="43"/>
        <v>-1.502327549724935E-2</v>
      </c>
      <c r="R549" s="42">
        <f t="shared" si="39"/>
        <v>6.5837429798052113E-2</v>
      </c>
      <c r="S549" s="43">
        <f t="shared" si="44"/>
        <v>6.9000000000000006E-2</v>
      </c>
      <c r="T549" s="43">
        <f t="shared" si="45"/>
        <v>9.3099999999999988E-3</v>
      </c>
      <c r="U549" s="37">
        <f t="shared" si="59"/>
        <v>4.2113050939843404E-2</v>
      </c>
      <c r="V549" s="37">
        <f t="shared" si="60"/>
        <v>-3.2201547006993399E-3</v>
      </c>
      <c r="W549" s="37">
        <f t="shared" si="74"/>
        <v>1.8633866654877602E-2</v>
      </c>
      <c r="X549" s="43">
        <f t="shared" si="73"/>
        <v>-1.502327549724935E-2</v>
      </c>
      <c r="Y549" s="2">
        <f>PERCENTRANK($S$531:S549,S549,1)</f>
        <v>0</v>
      </c>
      <c r="Z549" s="2">
        <f>PERCENTRANK($T$531:T549,T549,1)</f>
        <v>1</v>
      </c>
      <c r="AA549" s="2">
        <f>PERCENTRANK($U$531:U549,U549,1)</f>
        <v>0</v>
      </c>
      <c r="AB549" s="2">
        <f>PERCENTRANK(V$531:V549,V549,1)</f>
        <v>0.1</v>
      </c>
      <c r="AC549" s="2">
        <f>PERCENTRANK(W$531:W$625,W549,1)</f>
        <v>0</v>
      </c>
      <c r="AD549" s="2">
        <f>PERCENTRANK(W$531:W549,W549,1)</f>
        <v>0</v>
      </c>
      <c r="AE549" s="2">
        <f t="shared" si="62"/>
        <v>0</v>
      </c>
      <c r="AF549" s="2">
        <f>PERCENTRANK($X$531:X549,X549,1)</f>
        <v>1</v>
      </c>
      <c r="AG549" s="2">
        <f>PERCENTRANK(R$531:R549,R549,1)</f>
        <v>1</v>
      </c>
      <c r="AH549" s="2">
        <f t="shared" si="46"/>
        <v>0.2</v>
      </c>
      <c r="AI549" s="2">
        <f t="shared" si="46"/>
        <v>0.2</v>
      </c>
      <c r="AJ549" s="2">
        <f t="shared" si="63"/>
        <v>0</v>
      </c>
      <c r="AK549" s="2">
        <f t="shared" si="64"/>
        <v>0</v>
      </c>
      <c r="AL549" s="2">
        <f t="shared" si="53"/>
        <v>0.30000000000000004</v>
      </c>
      <c r="AM549" s="2">
        <f t="shared" si="53"/>
        <v>0.25</v>
      </c>
      <c r="AN549" s="2">
        <f t="shared" si="52"/>
        <v>0.3</v>
      </c>
      <c r="AO549" s="16">
        <f t="shared" si="54"/>
        <v>0</v>
      </c>
      <c r="AP549" s="16">
        <f t="shared" si="69"/>
        <v>9.9999999999999978E-2</v>
      </c>
      <c r="AQ549" s="16">
        <f t="shared" si="70"/>
        <v>-0.1</v>
      </c>
      <c r="AR549" s="16">
        <f t="shared" si="71"/>
        <v>-0.1</v>
      </c>
      <c r="AS549" s="16">
        <f t="shared" si="72"/>
        <v>-0.1</v>
      </c>
      <c r="AT549" s="16">
        <f>AF549-AF548</f>
        <v>0.19999999999999996</v>
      </c>
      <c r="AU549" s="16">
        <f>AG549-AG548</f>
        <v>0.30000000000000004</v>
      </c>
      <c r="AV549" s="16">
        <f t="shared" si="56"/>
        <v>-0.10000000000000003</v>
      </c>
      <c r="AW549" s="16">
        <f t="shared" si="57"/>
        <v>0</v>
      </c>
      <c r="AX549" s="16">
        <f t="shared" si="58"/>
        <v>0.95</v>
      </c>
      <c r="AY549" s="16">
        <f t="shared" si="75"/>
        <v>0.2</v>
      </c>
      <c r="AZ549" s="16">
        <f>AVERAGE(AB548:AB549)</f>
        <v>0.15000000000000002</v>
      </c>
      <c r="BA549" s="16">
        <f t="shared" si="76"/>
        <v>0.2</v>
      </c>
      <c r="BB549" s="16">
        <f>AVERAGE(AF548:AF549)</f>
        <v>0.9</v>
      </c>
    </row>
    <row r="550" spans="1:54" s="2" customFormat="1" ht="11.25" x14ac:dyDescent="0.2">
      <c r="A550" s="17">
        <v>34212</v>
      </c>
      <c r="B550" s="15">
        <v>2.8</v>
      </c>
      <c r="C550" s="2">
        <v>6.8</v>
      </c>
      <c r="D550" s="37">
        <f t="shared" si="37"/>
        <v>0.93200000000000005</v>
      </c>
      <c r="E550" s="37">
        <f>E549</f>
        <v>5.4800000000000001E-2</v>
      </c>
      <c r="F550" s="37">
        <f t="shared" si="36"/>
        <v>0.94520000000000004</v>
      </c>
      <c r="G550" s="39">
        <v>33.380000000000003</v>
      </c>
      <c r="H550" s="38">
        <v>30.838399999999993</v>
      </c>
      <c r="I550" s="37">
        <v>1.52920923785463E-2</v>
      </c>
      <c r="J550" s="37">
        <f t="shared" si="35"/>
        <v>6.7867862687268146E-3</v>
      </c>
      <c r="K550" s="37">
        <f t="shared" si="38"/>
        <v>1.4163090128755274E-2</v>
      </c>
      <c r="L550" s="38">
        <v>6896.5221625567401</v>
      </c>
      <c r="M550" s="38">
        <v>9514.3734993006401</v>
      </c>
      <c r="N550" s="38">
        <f t="shared" si="49"/>
        <v>6994.1982275199898</v>
      </c>
      <c r="O550" s="38">
        <f t="shared" si="50"/>
        <v>9649.126428689875</v>
      </c>
      <c r="P550" s="37">
        <f t="shared" si="51"/>
        <v>-1.3965298349555613E-2</v>
      </c>
      <c r="Q550" s="41">
        <f t="shared" si="43"/>
        <v>-1.3965298349555478E-2</v>
      </c>
      <c r="R550" s="42">
        <f t="shared" si="39"/>
        <v>8.2416727197260883E-2</v>
      </c>
      <c r="S550" s="43">
        <f t="shared" si="44"/>
        <v>6.8000000000000005E-2</v>
      </c>
      <c r="T550" s="43">
        <f t="shared" si="45"/>
        <v>9.3200000000000002E-3</v>
      </c>
      <c r="U550" s="37">
        <f t="shared" si="59"/>
        <v>4.4462457730050135E-2</v>
      </c>
      <c r="V550" s="37">
        <f t="shared" si="60"/>
        <v>4.3705532297219881E-3</v>
      </c>
      <c r="W550" s="37">
        <f t="shared" si="74"/>
        <v>2.0743649576270045E-2</v>
      </c>
      <c r="X550" s="43">
        <f t="shared" si="73"/>
        <v>-1.3965298349555478E-2</v>
      </c>
      <c r="Y550" s="2">
        <f>PERCENTRANK($S$531:S550,S550,1)</f>
        <v>0</v>
      </c>
      <c r="Z550" s="2">
        <f>PERCENTRANK($T$531:T550,T550,1)</f>
        <v>1</v>
      </c>
      <c r="AA550" s="2">
        <f>PERCENTRANK($U$531:U550,U550,1)</f>
        <v>0.3</v>
      </c>
      <c r="AB550" s="2">
        <f>PERCENTRANK(V$531:V550,V550,1)</f>
        <v>0.7</v>
      </c>
      <c r="AC550" s="2">
        <f>PERCENTRANK(W$531:W$625,W550,1)</f>
        <v>0.1</v>
      </c>
      <c r="AD550" s="2">
        <f>PERCENTRANK(W$531:W550,W550,1)</f>
        <v>0.3</v>
      </c>
      <c r="AE550" s="2">
        <f t="shared" si="62"/>
        <v>0.1</v>
      </c>
      <c r="AF550" s="2">
        <f>PERCENTRANK($X$531:X550,X550,1)</f>
        <v>1</v>
      </c>
      <c r="AG550" s="2">
        <f>PERCENTRANK(R$531:R550,R550,1)</f>
        <v>1</v>
      </c>
      <c r="AH550" s="2">
        <f t="shared" si="46"/>
        <v>0.5</v>
      </c>
      <c r="AI550" s="2">
        <f t="shared" si="46"/>
        <v>0.3</v>
      </c>
      <c r="AJ550" s="2">
        <f t="shared" si="63"/>
        <v>0.05</v>
      </c>
      <c r="AK550" s="2">
        <f t="shared" si="64"/>
        <v>0.05</v>
      </c>
      <c r="AL550" s="2">
        <f t="shared" si="53"/>
        <v>0.35</v>
      </c>
      <c r="AM550" s="2">
        <f t="shared" si="53"/>
        <v>0.25</v>
      </c>
      <c r="AN550" s="2">
        <f t="shared" si="52"/>
        <v>0.5</v>
      </c>
      <c r="AO550" s="16">
        <f t="shared" si="54"/>
        <v>0</v>
      </c>
      <c r="AP550" s="16">
        <f t="shared" si="69"/>
        <v>0</v>
      </c>
      <c r="AQ550" s="16">
        <f t="shared" si="70"/>
        <v>0.3</v>
      </c>
      <c r="AR550" s="16">
        <f t="shared" si="71"/>
        <v>0.6</v>
      </c>
      <c r="AS550" s="16">
        <f t="shared" si="72"/>
        <v>0.3</v>
      </c>
      <c r="AT550" s="16">
        <f>AF550-AF549</f>
        <v>0</v>
      </c>
      <c r="AU550" s="16">
        <f>AG550-AG549</f>
        <v>0</v>
      </c>
      <c r="AV550" s="16">
        <f t="shared" si="56"/>
        <v>0.2</v>
      </c>
      <c r="AW550" s="16">
        <f t="shared" si="57"/>
        <v>0</v>
      </c>
      <c r="AX550" s="16">
        <f t="shared" si="58"/>
        <v>1</v>
      </c>
      <c r="AY550" s="16">
        <f t="shared" si="75"/>
        <v>0.05</v>
      </c>
      <c r="AZ550" s="16">
        <f>AVERAGE(AB549:AB550)</f>
        <v>0.39999999999999997</v>
      </c>
      <c r="BA550" s="16">
        <f t="shared" si="76"/>
        <v>0.05</v>
      </c>
      <c r="BB550" s="16">
        <f>AVERAGE(AF549:AF550)</f>
        <v>1</v>
      </c>
    </row>
    <row r="551" spans="1:54" s="2" customFormat="1" ht="11.25" x14ac:dyDescent="0.2">
      <c r="A551" s="17">
        <v>34242</v>
      </c>
      <c r="B551" s="15">
        <v>2.7</v>
      </c>
      <c r="C551" s="2">
        <v>6.7</v>
      </c>
      <c r="D551" s="37">
        <f t="shared" si="37"/>
        <v>0.93299999999999994</v>
      </c>
      <c r="E551" s="37">
        <f>E549</f>
        <v>5.4800000000000001E-2</v>
      </c>
      <c r="F551" s="37">
        <f t="shared" si="36"/>
        <v>0.94520000000000004</v>
      </c>
      <c r="G551" s="39">
        <v>33.9</v>
      </c>
      <c r="H551" s="38">
        <v>30.899199999999993</v>
      </c>
      <c r="I551" s="37">
        <v>1.1252284588113566E-2</v>
      </c>
      <c r="J551" s="37">
        <f t="shared" si="35"/>
        <v>1.3272188483329932E-2</v>
      </c>
      <c r="K551" s="37">
        <f t="shared" si="38"/>
        <v>1.3076098606645381E-2</v>
      </c>
      <c r="L551" s="38">
        <v>6961.4130210974199</v>
      </c>
      <c r="M551" s="38">
        <v>9591.1097622587204</v>
      </c>
      <c r="N551" s="38">
        <f t="shared" si="49"/>
        <v>7052.441144202875</v>
      </c>
      <c r="O551" s="38">
        <f t="shared" si="50"/>
        <v>9716.5240592571754</v>
      </c>
      <c r="P551" s="37">
        <f t="shared" si="51"/>
        <v>-1.2907321201862196E-2</v>
      </c>
      <c r="Q551" s="41">
        <f t="shared" si="43"/>
        <v>-1.2907321201862275E-2</v>
      </c>
      <c r="R551" s="42">
        <f t="shared" si="39"/>
        <v>9.7115782932891651E-2</v>
      </c>
      <c r="S551" s="43">
        <f t="shared" si="44"/>
        <v>6.7000000000000004E-2</v>
      </c>
      <c r="T551" s="43">
        <f t="shared" si="45"/>
        <v>9.3299999999999998E-3</v>
      </c>
      <c r="U551" s="37">
        <f t="shared" si="59"/>
        <v>4.5442990617386492E-2</v>
      </c>
      <c r="V551" s="37">
        <f t="shared" si="60"/>
        <v>8.0652985678690038E-3</v>
      </c>
      <c r="W551" s="37">
        <f t="shared" si="74"/>
        <v>2.2890984644640126E-2</v>
      </c>
      <c r="X551" s="43">
        <f t="shared" si="73"/>
        <v>-1.2907321201862275E-2</v>
      </c>
      <c r="Y551" s="2">
        <f>PERCENTRANK($S$531:S551,S551,1)</f>
        <v>0</v>
      </c>
      <c r="Z551" s="2">
        <f>PERCENTRANK($T$531:T551,T551,1)</f>
        <v>1</v>
      </c>
      <c r="AA551" s="2">
        <f>PERCENTRANK($U$531:U551,U551,1)</f>
        <v>0.5</v>
      </c>
      <c r="AB551" s="2">
        <f>PERCENTRANK(V$531:V551,V551,1)</f>
        <v>1</v>
      </c>
      <c r="AC551" s="2">
        <f>PERCENTRANK(W$531:W$625,W551,1)</f>
        <v>0.1</v>
      </c>
      <c r="AD551" s="2">
        <f>PERCENTRANK(W$531:W551,W551,1)</f>
        <v>0.4</v>
      </c>
      <c r="AE551" s="2">
        <f t="shared" si="62"/>
        <v>0.1</v>
      </c>
      <c r="AF551" s="2">
        <f>PERCENTRANK($X$531:X551,X551,1)</f>
        <v>1</v>
      </c>
      <c r="AG551" s="2">
        <f>PERCENTRANK(R$531:R551,R551,1)</f>
        <v>1</v>
      </c>
      <c r="AH551" s="2">
        <f t="shared" si="46"/>
        <v>0.5</v>
      </c>
      <c r="AI551" s="2">
        <f t="shared" si="46"/>
        <v>0.5</v>
      </c>
      <c r="AJ551" s="2">
        <f t="shared" si="63"/>
        <v>0.1</v>
      </c>
      <c r="AK551" s="2">
        <f t="shared" si="64"/>
        <v>0.1</v>
      </c>
      <c r="AL551" s="2">
        <f t="shared" si="53"/>
        <v>0.5</v>
      </c>
      <c r="AM551" s="2">
        <f t="shared" si="53"/>
        <v>0.4</v>
      </c>
      <c r="AN551" s="2">
        <f t="shared" si="52"/>
        <v>0.5</v>
      </c>
      <c r="AO551" s="16">
        <f t="shared" si="54"/>
        <v>0</v>
      </c>
      <c r="AP551" s="16">
        <f t="shared" si="69"/>
        <v>0</v>
      </c>
      <c r="AQ551" s="16">
        <f t="shared" si="70"/>
        <v>0.2</v>
      </c>
      <c r="AR551" s="16">
        <f t="shared" si="71"/>
        <v>0.30000000000000004</v>
      </c>
      <c r="AS551" s="16">
        <f t="shared" si="72"/>
        <v>0.10000000000000003</v>
      </c>
      <c r="AT551" s="16">
        <f>AF551-AF550</f>
        <v>0</v>
      </c>
      <c r="AU551" s="16">
        <f>AG551-AG550</f>
        <v>0</v>
      </c>
      <c r="AV551" s="16">
        <f t="shared" si="56"/>
        <v>0</v>
      </c>
      <c r="AW551" s="16">
        <f t="shared" si="57"/>
        <v>0</v>
      </c>
      <c r="AX551" s="16">
        <f t="shared" si="58"/>
        <v>1</v>
      </c>
      <c r="AY551" s="16">
        <f t="shared" si="75"/>
        <v>0.05</v>
      </c>
      <c r="AZ551" s="16">
        <f>AVERAGE(AB550:AB551)</f>
        <v>0.85</v>
      </c>
      <c r="BA551" s="16">
        <f t="shared" si="76"/>
        <v>0.05</v>
      </c>
      <c r="BB551" s="16">
        <f>AVERAGE(AF550:AF551)</f>
        <v>1</v>
      </c>
    </row>
    <row r="552" spans="1:54" s="2" customFormat="1" ht="11.25" x14ac:dyDescent="0.2">
      <c r="A552" s="17">
        <v>34273</v>
      </c>
      <c r="B552" s="15">
        <v>2.8</v>
      </c>
      <c r="C552" s="2">
        <v>6.8</v>
      </c>
      <c r="D552" s="37">
        <f t="shared" si="37"/>
        <v>0.93200000000000005</v>
      </c>
      <c r="E552" s="37">
        <v>5.4399999999999997E-2</v>
      </c>
      <c r="F552" s="37">
        <f t="shared" si="36"/>
        <v>0.9456</v>
      </c>
      <c r="G552" s="39">
        <v>34.58</v>
      </c>
      <c r="H552" s="38">
        <v>31.02999999999999</v>
      </c>
      <c r="I552" s="37">
        <v>1.0147199721278565E-2</v>
      </c>
      <c r="J552" s="37">
        <f t="shared" ref="J552:J615" si="77">+AVERAGE(I552,I551)</f>
        <v>1.0699742154696067E-2</v>
      </c>
      <c r="K552" s="37">
        <f t="shared" si="38"/>
        <v>1.4592274678111528E-2</v>
      </c>
      <c r="L552" s="38">
        <v>6962.2918041708299</v>
      </c>
      <c r="M552" s="38">
        <v>9574.4032646357791</v>
      </c>
      <c r="N552" s="38">
        <f t="shared" si="49"/>
        <v>7063.8874785664557</v>
      </c>
      <c r="O552" s="38">
        <f t="shared" si="50"/>
        <v>9714.1155869523518</v>
      </c>
      <c r="P552" s="37">
        <f t="shared" si="51"/>
        <v>-1.4382402707275796E-2</v>
      </c>
      <c r="Q552" s="41">
        <f t="shared" si="43"/>
        <v>-1.4382402707275711E-2</v>
      </c>
      <c r="R552" s="42">
        <f t="shared" si="39"/>
        <v>0.11440541411537251</v>
      </c>
      <c r="S552" s="43">
        <f t="shared" si="44"/>
        <v>6.8000000000000005E-2</v>
      </c>
      <c r="T552" s="43">
        <f t="shared" si="45"/>
        <v>9.3200000000000002E-3</v>
      </c>
      <c r="U552" s="37">
        <f t="shared" si="59"/>
        <v>4.1007575042109466E-2</v>
      </c>
      <c r="V552" s="37">
        <f t="shared" si="60"/>
        <v>-1.741873259409643E-3</v>
      </c>
      <c r="W552" s="37">
        <f t="shared" si="74"/>
        <v>1.9356125372251447E-2</v>
      </c>
      <c r="X552" s="43">
        <f t="shared" si="73"/>
        <v>-1.4382402707275711E-2</v>
      </c>
      <c r="Y552" s="2">
        <f>PERCENTRANK($S$531:S552,S552,1)</f>
        <v>0</v>
      </c>
      <c r="Z552" s="2">
        <f>PERCENTRANK($T$531:T552,T552,1)</f>
        <v>0.9</v>
      </c>
      <c r="AA552" s="2">
        <f>PERCENTRANK($U$531:U552,U552,1)</f>
        <v>0</v>
      </c>
      <c r="AB552" s="2">
        <f>PERCENTRANK(V$531:V552,V552,1)</f>
        <v>0.1</v>
      </c>
      <c r="AC552" s="2">
        <f>PERCENTRANK(W$531:W$625,W552,1)</f>
        <v>0</v>
      </c>
      <c r="AD552" s="2">
        <f>PERCENTRANK(W$531:W552,W552,1)</f>
        <v>0.1</v>
      </c>
      <c r="AE552" s="2">
        <f t="shared" si="62"/>
        <v>0.1</v>
      </c>
      <c r="AF552" s="2">
        <f>PERCENTRANK($X$531:X552,X552,1)</f>
        <v>0.8</v>
      </c>
      <c r="AG552" s="2">
        <f>PERCENTRANK(R$531:R552,R552,1)</f>
        <v>1</v>
      </c>
      <c r="AH552" s="2">
        <f t="shared" si="46"/>
        <v>0.4</v>
      </c>
      <c r="AI552" s="2">
        <f t="shared" si="46"/>
        <v>0.4</v>
      </c>
      <c r="AJ552" s="2">
        <f t="shared" si="63"/>
        <v>0.05</v>
      </c>
      <c r="AK552" s="2">
        <f t="shared" si="64"/>
        <v>0.1</v>
      </c>
      <c r="AL552" s="2">
        <f t="shared" si="53"/>
        <v>0.45</v>
      </c>
      <c r="AM552" s="2">
        <f t="shared" si="53"/>
        <v>0.45</v>
      </c>
      <c r="AN552" s="2">
        <f t="shared" si="52"/>
        <v>0.5</v>
      </c>
      <c r="AO552" s="16">
        <f t="shared" si="54"/>
        <v>0</v>
      </c>
      <c r="AP552" s="16">
        <f t="shared" si="69"/>
        <v>-9.9999999999999978E-2</v>
      </c>
      <c r="AQ552" s="16">
        <f t="shared" si="70"/>
        <v>-0.5</v>
      </c>
      <c r="AR552" s="16">
        <f t="shared" si="71"/>
        <v>-0.9</v>
      </c>
      <c r="AS552" s="16">
        <f t="shared" si="72"/>
        <v>-0.30000000000000004</v>
      </c>
      <c r="AT552" s="16">
        <f>AF552-AF551</f>
        <v>-0.19999999999999996</v>
      </c>
      <c r="AU552" s="16">
        <f>AG552-AG551</f>
        <v>0</v>
      </c>
      <c r="AV552" s="16">
        <f t="shared" si="56"/>
        <v>0</v>
      </c>
      <c r="AW552" s="16">
        <f t="shared" si="57"/>
        <v>0</v>
      </c>
      <c r="AX552" s="16">
        <f t="shared" si="58"/>
        <v>0.95</v>
      </c>
      <c r="AY552" s="16">
        <f t="shared" si="75"/>
        <v>0.15</v>
      </c>
      <c r="AZ552" s="16">
        <f>AVERAGE(AB551:AB552)</f>
        <v>0.55000000000000004</v>
      </c>
      <c r="BA552" s="16">
        <f t="shared" si="76"/>
        <v>0.15</v>
      </c>
      <c r="BB552" s="16">
        <f>AVERAGE(AF551:AF552)</f>
        <v>0.9</v>
      </c>
    </row>
    <row r="553" spans="1:54" s="2" customFormat="1" ht="11.25" x14ac:dyDescent="0.2">
      <c r="A553" s="17">
        <v>34303</v>
      </c>
      <c r="B553" s="15">
        <v>2.7</v>
      </c>
      <c r="C553" s="2">
        <v>6.6</v>
      </c>
      <c r="D553" s="37">
        <f t="shared" si="37"/>
        <v>0.93400000000000005</v>
      </c>
      <c r="E553" s="37">
        <f>E552</f>
        <v>5.4399999999999997E-2</v>
      </c>
      <c r="F553" s="37">
        <f t="shared" si="36"/>
        <v>0.9456</v>
      </c>
      <c r="G553" s="39">
        <v>35.369999999999997</v>
      </c>
      <c r="H553" s="38">
        <v>31.237599999999993</v>
      </c>
      <c r="I553" s="37">
        <v>-2.1771933606380489E-3</v>
      </c>
      <c r="J553" s="37">
        <f t="shared" si="77"/>
        <v>3.9850031803202578E-3</v>
      </c>
      <c r="K553" s="37">
        <f t="shared" si="38"/>
        <v>1.2419700214132634E-2</v>
      </c>
      <c r="L553" s="38">
        <v>7051.23339714348</v>
      </c>
      <c r="M553" s="38">
        <v>9675.3958599028501</v>
      </c>
      <c r="N553" s="38">
        <f t="shared" si="49"/>
        <v>7138.8076020758817</v>
      </c>
      <c r="O553" s="38">
        <f t="shared" si="50"/>
        <v>9795.5613759359039</v>
      </c>
      <c r="P553" s="37">
        <f t="shared" si="51"/>
        <v>-1.2267343485617423E-2</v>
      </c>
      <c r="Q553" s="41">
        <f t="shared" si="43"/>
        <v>-1.2267343485617508E-2</v>
      </c>
      <c r="R553" s="42">
        <f t="shared" si="39"/>
        <v>0.132289292391221</v>
      </c>
      <c r="S553" s="43">
        <f t="shared" si="44"/>
        <v>6.6000000000000003E-2</v>
      </c>
      <c r="T553" s="43">
        <f t="shared" si="45"/>
        <v>9.3400000000000011E-3</v>
      </c>
      <c r="U553" s="37">
        <f t="shared" si="59"/>
        <v>4.5275910413516897E-2</v>
      </c>
      <c r="V553" s="37">
        <f t="shared" si="60"/>
        <v>1.0548186918353379E-2</v>
      </c>
      <c r="W553" s="37">
        <f t="shared" si="74"/>
        <v>2.3848832018802231E-2</v>
      </c>
      <c r="X553" s="43">
        <f t="shared" si="73"/>
        <v>-1.2267343485617508E-2</v>
      </c>
      <c r="Y553" s="2">
        <f>PERCENTRANK($S$531:S553,S553,1)</f>
        <v>0</v>
      </c>
      <c r="Z553" s="2">
        <f>PERCENTRANK($T$531:T553,T553,1)</f>
        <v>1</v>
      </c>
      <c r="AA553" s="2">
        <f>PERCENTRANK($U$531:U553,U553,1)</f>
        <v>0.5</v>
      </c>
      <c r="AB553" s="2">
        <f>PERCENTRANK(V$531:V553,V553,1)</f>
        <v>1</v>
      </c>
      <c r="AC553" s="2">
        <f>PERCENTRANK(W$531:W$625,W553,1)</f>
        <v>0.1</v>
      </c>
      <c r="AD553" s="2">
        <f>PERCENTRANK(W$531:W553,W553,1)</f>
        <v>0.5</v>
      </c>
      <c r="AE553" s="2">
        <f t="shared" si="62"/>
        <v>0.1</v>
      </c>
      <c r="AF553" s="2">
        <f>PERCENTRANK($X$531:X553,X553,1)</f>
        <v>1</v>
      </c>
      <c r="AG553" s="2">
        <f>PERCENTRANK(R$531:R553,R553,1)</f>
        <v>1</v>
      </c>
      <c r="AH553" s="2">
        <f t="shared" si="46"/>
        <v>0.2</v>
      </c>
      <c r="AI553" s="2">
        <f t="shared" si="46"/>
        <v>0.3</v>
      </c>
      <c r="AJ553" s="2">
        <f t="shared" si="63"/>
        <v>0.05</v>
      </c>
      <c r="AK553" s="2">
        <f t="shared" si="64"/>
        <v>0.1</v>
      </c>
      <c r="AL553" s="2">
        <f t="shared" si="53"/>
        <v>0.30000000000000004</v>
      </c>
      <c r="AM553" s="2">
        <f t="shared" si="53"/>
        <v>0.35</v>
      </c>
      <c r="AN553" s="2">
        <f t="shared" si="52"/>
        <v>0.3</v>
      </c>
      <c r="AO553" s="16">
        <f t="shared" si="54"/>
        <v>0</v>
      </c>
      <c r="AP553" s="16">
        <f t="shared" si="69"/>
        <v>9.9999999999999978E-2</v>
      </c>
      <c r="AQ553" s="16">
        <f t="shared" si="70"/>
        <v>0.5</v>
      </c>
      <c r="AR553" s="16">
        <f t="shared" si="71"/>
        <v>0.9</v>
      </c>
      <c r="AS553" s="16">
        <f t="shared" si="72"/>
        <v>0.4</v>
      </c>
      <c r="AT553" s="16">
        <f>AF553-AF552</f>
        <v>0.19999999999999996</v>
      </c>
      <c r="AU553" s="16">
        <f>AG553-AG552</f>
        <v>0</v>
      </c>
      <c r="AV553" s="16">
        <f t="shared" si="56"/>
        <v>-0.2</v>
      </c>
      <c r="AW553" s="16">
        <f t="shared" si="57"/>
        <v>0</v>
      </c>
      <c r="AX553" s="16">
        <f t="shared" si="58"/>
        <v>0.95</v>
      </c>
      <c r="AY553" s="16">
        <f t="shared" si="75"/>
        <v>0.4</v>
      </c>
      <c r="AZ553" s="16">
        <f>AVERAGE(AB552:AB553)</f>
        <v>0.55000000000000004</v>
      </c>
      <c r="BA553" s="16">
        <f t="shared" si="76"/>
        <v>0.35</v>
      </c>
      <c r="BB553" s="16">
        <f>AVERAGE(AF552:AF553)</f>
        <v>0.9</v>
      </c>
    </row>
    <row r="554" spans="1:54" s="2" customFormat="1" ht="11.25" x14ac:dyDescent="0.2">
      <c r="A554" s="17">
        <v>34334</v>
      </c>
      <c r="B554" s="15">
        <v>2.7</v>
      </c>
      <c r="C554" s="2">
        <v>6.5</v>
      </c>
      <c r="D554" s="37">
        <f t="shared" si="37"/>
        <v>0.93500000000000005</v>
      </c>
      <c r="E554" s="37">
        <f>E552</f>
        <v>5.4399999999999997E-2</v>
      </c>
      <c r="F554" s="37">
        <f t="shared" si="36"/>
        <v>0.9456</v>
      </c>
      <c r="G554" s="39">
        <v>36.19</v>
      </c>
      <c r="H554" s="38">
        <v>31.524799999999995</v>
      </c>
      <c r="I554" s="37">
        <v>6.6106418371535405E-3</v>
      </c>
      <c r="J554" s="37">
        <f t="shared" si="77"/>
        <v>2.2167242382577458E-3</v>
      </c>
      <c r="K554" s="37">
        <f t="shared" si="38"/>
        <v>1.1336898395721828E-2</v>
      </c>
      <c r="L554" s="38">
        <v>7085.0067986875101</v>
      </c>
      <c r="M554" s="38">
        <v>9710.1636156026198</v>
      </c>
      <c r="N554" s="38">
        <f t="shared" si="49"/>
        <v>7165.3288008972286</v>
      </c>
      <c r="O554" s="38">
        <f t="shared" si="50"/>
        <v>9820.2467539185418</v>
      </c>
      <c r="P554" s="37">
        <f t="shared" si="51"/>
        <v>-1.1209813874788368E-2</v>
      </c>
      <c r="Q554" s="41">
        <f t="shared" si="43"/>
        <v>-1.1209813874788423E-2</v>
      </c>
      <c r="R554" s="42">
        <f t="shared" si="39"/>
        <v>0.14798507841445474</v>
      </c>
      <c r="S554" s="43">
        <f t="shared" si="44"/>
        <v>6.5000000000000002E-2</v>
      </c>
      <c r="T554" s="43">
        <f t="shared" si="45"/>
        <v>9.3500000000000007E-3</v>
      </c>
      <c r="U554" s="37">
        <f t="shared" si="59"/>
        <v>5.1627680216343737E-2</v>
      </c>
      <c r="V554" s="37">
        <f t="shared" si="60"/>
        <v>3.593419453136331E-3</v>
      </c>
      <c r="W554" s="37">
        <f t="shared" si="74"/>
        <v>3.1151556018169511E-2</v>
      </c>
      <c r="X554" s="43">
        <f t="shared" si="73"/>
        <v>-1.1209813874788423E-2</v>
      </c>
      <c r="Y554" s="2">
        <f>PERCENTRANK($S$531:S554,S554,1)</f>
        <v>0</v>
      </c>
      <c r="Z554" s="2">
        <f>PERCENTRANK($T$531:T554,T554,1)</f>
        <v>1</v>
      </c>
      <c r="AA554" s="2">
        <f>PERCENTRANK($U$531:U554,U554,1)</f>
        <v>0.6</v>
      </c>
      <c r="AB554" s="2">
        <f>PERCENTRANK(V$531:V554,V554,1)</f>
        <v>0.6</v>
      </c>
      <c r="AC554" s="2">
        <f>PERCENTRANK(W$531:W$625,W554,1)</f>
        <v>0.3</v>
      </c>
      <c r="AD554" s="2">
        <f>PERCENTRANK(W$531:W554,W554,1)</f>
        <v>0.7</v>
      </c>
      <c r="AE554" s="2">
        <f t="shared" si="62"/>
        <v>0.1</v>
      </c>
      <c r="AF554" s="2">
        <f>PERCENTRANK($X$531:X554,X554,1)</f>
        <v>1</v>
      </c>
      <c r="AG554" s="2">
        <f>PERCENTRANK(R$531:R554,R554,1)</f>
        <v>1</v>
      </c>
      <c r="AH554" s="2">
        <f t="shared" si="46"/>
        <v>0.4</v>
      </c>
      <c r="AI554" s="2">
        <f t="shared" si="46"/>
        <v>0.2</v>
      </c>
      <c r="AJ554" s="2">
        <f t="shared" si="63"/>
        <v>0.2</v>
      </c>
      <c r="AK554" s="2">
        <f t="shared" si="64"/>
        <v>0.1</v>
      </c>
      <c r="AL554" s="2">
        <f t="shared" si="53"/>
        <v>0.30000000000000004</v>
      </c>
      <c r="AM554" s="2">
        <f t="shared" si="53"/>
        <v>0.25</v>
      </c>
      <c r="AN554" s="2">
        <f t="shared" si="52"/>
        <v>0.4</v>
      </c>
      <c r="AO554" s="16">
        <f t="shared" si="54"/>
        <v>0</v>
      </c>
      <c r="AP554" s="16">
        <f t="shared" si="69"/>
        <v>0</v>
      </c>
      <c r="AQ554" s="16">
        <f t="shared" si="70"/>
        <v>9.9999999999999978E-2</v>
      </c>
      <c r="AR554" s="16">
        <f t="shared" si="71"/>
        <v>-0.4</v>
      </c>
      <c r="AS554" s="16">
        <f t="shared" si="72"/>
        <v>0.19999999999999996</v>
      </c>
      <c r="AT554" s="16">
        <f>AF554-AF553</f>
        <v>0</v>
      </c>
      <c r="AU554" s="16">
        <f>AG554-AG553</f>
        <v>0</v>
      </c>
      <c r="AV554" s="16">
        <f t="shared" si="56"/>
        <v>0.10000000000000003</v>
      </c>
      <c r="AW554" s="16">
        <f t="shared" si="57"/>
        <v>0</v>
      </c>
      <c r="AX554" s="16">
        <f t="shared" si="58"/>
        <v>1</v>
      </c>
      <c r="AY554" s="16">
        <f t="shared" si="75"/>
        <v>0.25</v>
      </c>
      <c r="AZ554" s="16">
        <f>AVERAGE(AB553:AB554)</f>
        <v>0.8</v>
      </c>
      <c r="BA554" s="16">
        <f t="shared" si="76"/>
        <v>0.25</v>
      </c>
      <c r="BB554" s="16">
        <f>AVERAGE(AF553:AF554)</f>
        <v>1</v>
      </c>
    </row>
    <row r="555" spans="1:54" s="2" customFormat="1" ht="11.25" x14ac:dyDescent="0.2">
      <c r="A555" s="17">
        <v>34365</v>
      </c>
      <c r="B555" s="15">
        <v>2.5</v>
      </c>
      <c r="C555" s="2">
        <v>6.6</v>
      </c>
      <c r="D555" s="37">
        <f t="shared" si="37"/>
        <v>0.93400000000000005</v>
      </c>
      <c r="E555" s="37">
        <v>5.4100000000000002E-2</v>
      </c>
      <c r="F555" s="37">
        <f t="shared" si="36"/>
        <v>0.94589999999999996</v>
      </c>
      <c r="G555" s="39">
        <v>36.54</v>
      </c>
      <c r="H555" s="38">
        <v>31.87</v>
      </c>
      <c r="I555" s="37">
        <v>1.5108917265801096E-2</v>
      </c>
      <c r="J555" s="37">
        <f t="shared" si="77"/>
        <v>1.0859779551477319E-2</v>
      </c>
      <c r="K555" s="37">
        <f t="shared" si="38"/>
        <v>1.2740899357601698E-2</v>
      </c>
      <c r="L555" s="38">
        <v>7094.7591924769404</v>
      </c>
      <c r="M555" s="38">
        <v>9712.7283836084807</v>
      </c>
      <c r="N555" s="38">
        <f t="shared" si="49"/>
        <v>7185.1528053147085</v>
      </c>
      <c r="O555" s="38">
        <f t="shared" si="50"/>
        <v>9836.4772784317574</v>
      </c>
      <c r="P555" s="37">
        <f t="shared" si="51"/>
        <v>-1.2580611058251381E-2</v>
      </c>
      <c r="Q555" s="41">
        <f t="shared" si="43"/>
        <v>-1.258061105825135E-2</v>
      </c>
      <c r="R555" s="42">
        <f t="shared" si="39"/>
        <v>0.14653278945716969</v>
      </c>
      <c r="S555" s="43">
        <f t="shared" si="44"/>
        <v>6.6000000000000003E-2</v>
      </c>
      <c r="T555" s="43">
        <f t="shared" si="45"/>
        <v>9.3400000000000011E-3</v>
      </c>
      <c r="U555" s="37">
        <f t="shared" si="59"/>
        <v>5.0519406715750441E-2</v>
      </c>
      <c r="V555" s="37">
        <f t="shared" si="60"/>
        <v>2.6413231613727016E-4</v>
      </c>
      <c r="W555" s="37">
        <f t="shared" si="74"/>
        <v>2.9587558202624709E-2</v>
      </c>
      <c r="X555" s="43">
        <f t="shared" si="73"/>
        <v>-1.258061105825135E-2</v>
      </c>
      <c r="Y555" s="2">
        <f>PERCENTRANK($S$531:S555,S555,1)</f>
        <v>0</v>
      </c>
      <c r="Z555" s="2">
        <f>PERCENTRANK($T$531:T555,T555,1)</f>
        <v>0.9</v>
      </c>
      <c r="AA555" s="2">
        <f>PERCENTRANK($U$531:U555,U555,1)</f>
        <v>0.6</v>
      </c>
      <c r="AB555" s="2">
        <f>PERCENTRANK(V$531:V555,V555,1)</f>
        <v>0.2</v>
      </c>
      <c r="AC555" s="2">
        <f>PERCENTRANK(W$531:W$625,W555,1)</f>
        <v>0.2</v>
      </c>
      <c r="AD555" s="2">
        <f>PERCENTRANK(W$531:W555,W555,1)</f>
        <v>0.6</v>
      </c>
      <c r="AE555" s="2">
        <f t="shared" si="62"/>
        <v>0.1</v>
      </c>
      <c r="AF555" s="2">
        <f>PERCENTRANK($X$531:X555,X555,1)</f>
        <v>0.8</v>
      </c>
      <c r="AG555" s="2">
        <f>PERCENTRANK(R$531:R555,R555,1)</f>
        <v>0.9</v>
      </c>
      <c r="AH555" s="2">
        <f t="shared" si="46"/>
        <v>0.5</v>
      </c>
      <c r="AI555" s="2">
        <f t="shared" si="46"/>
        <v>0.4</v>
      </c>
      <c r="AJ555" s="2">
        <f t="shared" si="63"/>
        <v>0.25</v>
      </c>
      <c r="AK555" s="2">
        <f t="shared" si="64"/>
        <v>0.1</v>
      </c>
      <c r="AL555" s="2">
        <f t="shared" si="53"/>
        <v>0.45</v>
      </c>
      <c r="AM555" s="2">
        <f t="shared" si="53"/>
        <v>0.30000000000000004</v>
      </c>
      <c r="AN555" s="2">
        <f t="shared" si="52"/>
        <v>0.5</v>
      </c>
      <c r="AO555" s="16">
        <f t="shared" si="54"/>
        <v>0</v>
      </c>
      <c r="AP555" s="16">
        <f t="shared" si="69"/>
        <v>-9.9999999999999978E-2</v>
      </c>
      <c r="AQ555" s="16">
        <f t="shared" si="70"/>
        <v>0</v>
      </c>
      <c r="AR555" s="16">
        <f t="shared" si="71"/>
        <v>-0.39999999999999997</v>
      </c>
      <c r="AS555" s="16">
        <f t="shared" si="72"/>
        <v>-9.9999999999999978E-2</v>
      </c>
      <c r="AT555" s="16">
        <f>AF555-AF554</f>
        <v>-0.19999999999999996</v>
      </c>
      <c r="AU555" s="16">
        <f>AG555-AG554</f>
        <v>-9.9999999999999978E-2</v>
      </c>
      <c r="AV555" s="16">
        <f t="shared" si="56"/>
        <v>9.9999999999999978E-2</v>
      </c>
      <c r="AW555" s="16">
        <f t="shared" si="57"/>
        <v>0</v>
      </c>
      <c r="AX555" s="16">
        <f t="shared" si="58"/>
        <v>0.95</v>
      </c>
      <c r="AY555" s="16">
        <f t="shared" si="75"/>
        <v>0.25</v>
      </c>
      <c r="AZ555" s="16">
        <f>AVERAGE(AB554:AB555)</f>
        <v>0.4</v>
      </c>
      <c r="BA555" s="16">
        <f t="shared" si="76"/>
        <v>0.3</v>
      </c>
      <c r="BB555" s="16">
        <f>AVERAGE(AF554:AF555)</f>
        <v>0.9</v>
      </c>
    </row>
    <row r="556" spans="1:54" s="2" customFormat="1" ht="11.25" x14ac:dyDescent="0.2">
      <c r="A556" s="17">
        <v>34393</v>
      </c>
      <c r="B556" s="15">
        <v>2.5</v>
      </c>
      <c r="C556" s="2">
        <v>6.6</v>
      </c>
      <c r="D556" s="37">
        <f t="shared" si="37"/>
        <v>0.93400000000000005</v>
      </c>
      <c r="E556" s="37">
        <f>E555</f>
        <v>5.4100000000000002E-2</v>
      </c>
      <c r="F556" s="37">
        <f t="shared" si="36"/>
        <v>0.94589999999999996</v>
      </c>
      <c r="G556" s="39">
        <v>36.86</v>
      </c>
      <c r="H556" s="38">
        <v>32.224399999999996</v>
      </c>
      <c r="I556" s="37">
        <v>-2.981035539863475E-3</v>
      </c>
      <c r="J556" s="37">
        <f t="shared" si="77"/>
        <v>6.0639408629688104E-3</v>
      </c>
      <c r="K556" s="37">
        <f t="shared" si="38"/>
        <v>1.2740899357601698E-2</v>
      </c>
      <c r="L556" s="38">
        <v>7143.6222528961898</v>
      </c>
      <c r="M556" s="38">
        <v>9757.58441081413</v>
      </c>
      <c r="N556" s="38">
        <f t="shared" si="49"/>
        <v>7234.6384250690644</v>
      </c>
      <c r="O556" s="38">
        <f t="shared" si="50"/>
        <v>9881.9048117656166</v>
      </c>
      <c r="P556" s="37">
        <f t="shared" si="51"/>
        <v>-1.258061105825143E-2</v>
      </c>
      <c r="Q556" s="41">
        <f t="shared" si="43"/>
        <v>-1.2580611058251435E-2</v>
      </c>
      <c r="R556" s="42">
        <f t="shared" si="39"/>
        <v>0.14385372574819094</v>
      </c>
      <c r="S556" s="43">
        <f t="shared" si="44"/>
        <v>6.6000000000000003E-2</v>
      </c>
      <c r="T556" s="43">
        <f t="shared" si="45"/>
        <v>9.3400000000000011E-3</v>
      </c>
      <c r="U556" s="37">
        <f t="shared" si="59"/>
        <v>5.7720273146424562E-2</v>
      </c>
      <c r="V556" s="37">
        <f t="shared" si="60"/>
        <v>4.6182725835667146E-3</v>
      </c>
      <c r="W556" s="37">
        <f t="shared" si="74"/>
        <v>3.5701642807070562E-2</v>
      </c>
      <c r="X556" s="43">
        <f t="shared" si="73"/>
        <v>-1.2580611058251435E-2</v>
      </c>
      <c r="Y556" s="2">
        <f>PERCENTRANK($S$531:S556,S556,1)</f>
        <v>0</v>
      </c>
      <c r="Z556" s="2">
        <f>PERCENTRANK($T$531:T556,T556,1)</f>
        <v>0.8</v>
      </c>
      <c r="AA556" s="2">
        <f>PERCENTRANK($U$531:U556,U556,1)</f>
        <v>0.9</v>
      </c>
      <c r="AB556" s="2">
        <f>PERCENTRANK(V$531:V556,V556,1)</f>
        <v>0.7</v>
      </c>
      <c r="AC556" s="2">
        <f>PERCENTRANK(W$531:W$625,W556,1)</f>
        <v>0.4</v>
      </c>
      <c r="AD556" s="2">
        <f>PERCENTRANK(W$531:W556,W556,1)</f>
        <v>0.8</v>
      </c>
      <c r="AE556" s="2">
        <f t="shared" si="62"/>
        <v>0.1</v>
      </c>
      <c r="AF556" s="2">
        <f>PERCENTRANK($X$531:X556,X556,1)</f>
        <v>0.8</v>
      </c>
      <c r="AG556" s="2">
        <f>PERCENTRANK(R$531:R556,R556,1)</f>
        <v>0.9</v>
      </c>
      <c r="AH556" s="2">
        <f t="shared" si="46"/>
        <v>0.2</v>
      </c>
      <c r="AI556" s="2">
        <f t="shared" si="46"/>
        <v>0.3</v>
      </c>
      <c r="AJ556" s="2">
        <f t="shared" si="63"/>
        <v>0.30000000000000004</v>
      </c>
      <c r="AK556" s="2">
        <f t="shared" si="64"/>
        <v>0.1</v>
      </c>
      <c r="AL556" s="2">
        <f t="shared" si="53"/>
        <v>0.35</v>
      </c>
      <c r="AM556" s="2">
        <f t="shared" si="53"/>
        <v>0.35</v>
      </c>
      <c r="AN556" s="2">
        <f t="shared" si="52"/>
        <v>0.3</v>
      </c>
      <c r="AO556" s="16">
        <f t="shared" si="54"/>
        <v>0</v>
      </c>
      <c r="AP556" s="16">
        <f t="shared" si="69"/>
        <v>-9.9999999999999978E-2</v>
      </c>
      <c r="AQ556" s="16">
        <f t="shared" si="70"/>
        <v>0.30000000000000004</v>
      </c>
      <c r="AR556" s="16">
        <f t="shared" si="71"/>
        <v>0.49999999999999994</v>
      </c>
      <c r="AS556" s="16">
        <f t="shared" si="72"/>
        <v>0.20000000000000007</v>
      </c>
      <c r="AT556" s="16">
        <f>AF556-AF555</f>
        <v>0</v>
      </c>
      <c r="AU556" s="16">
        <f>AG556-AG555</f>
        <v>0</v>
      </c>
      <c r="AV556" s="16">
        <f t="shared" si="56"/>
        <v>-0.2</v>
      </c>
      <c r="AW556" s="16">
        <f t="shared" si="57"/>
        <v>0</v>
      </c>
      <c r="AX556" s="16">
        <f t="shared" si="58"/>
        <v>0.85000000000000009</v>
      </c>
      <c r="AY556" s="16">
        <f t="shared" si="75"/>
        <v>0.55000000000000004</v>
      </c>
      <c r="AZ556" s="16">
        <f>AVERAGE(AB555:AB556)</f>
        <v>0.44999999999999996</v>
      </c>
      <c r="BA556" s="16">
        <f t="shared" si="76"/>
        <v>0.6</v>
      </c>
      <c r="BB556" s="16">
        <f>AVERAGE(AF555:AF556)</f>
        <v>0.8</v>
      </c>
    </row>
    <row r="557" spans="1:54" s="2" customFormat="1" ht="11.25" x14ac:dyDescent="0.2">
      <c r="A557" s="17">
        <v>34424</v>
      </c>
      <c r="B557" s="15">
        <v>2.5</v>
      </c>
      <c r="C557" s="2">
        <v>6.5</v>
      </c>
      <c r="D557" s="37">
        <f t="shared" si="37"/>
        <v>0.93500000000000005</v>
      </c>
      <c r="E557" s="37">
        <f>E555</f>
        <v>5.4100000000000002E-2</v>
      </c>
      <c r="F557" s="37">
        <f t="shared" si="36"/>
        <v>0.94589999999999996</v>
      </c>
      <c r="G557" s="39">
        <v>37.19</v>
      </c>
      <c r="H557" s="38">
        <v>32.590799999999994</v>
      </c>
      <c r="I557" s="37">
        <v>-1.6476525722040759E-2</v>
      </c>
      <c r="J557" s="37">
        <f t="shared" si="77"/>
        <v>-9.7287806309521163E-3</v>
      </c>
      <c r="K557" s="37">
        <f t="shared" si="38"/>
        <v>1.1657754010695021E-2</v>
      </c>
      <c r="L557" s="38">
        <v>7170.3955546187499</v>
      </c>
      <c r="M557" s="38">
        <v>9773.5878403137795</v>
      </c>
      <c r="N557" s="38">
        <f t="shared" si="49"/>
        <v>7253.9862621538759</v>
      </c>
      <c r="O557" s="38">
        <f t="shared" si="50"/>
        <v>9887.5259231580767</v>
      </c>
      <c r="P557" s="37">
        <f t="shared" si="51"/>
        <v>-1.1523416851675433E-2</v>
      </c>
      <c r="Q557" s="41">
        <f t="shared" si="43"/>
        <v>-1.1523416851675409E-2</v>
      </c>
      <c r="R557" s="42">
        <f t="shared" si="39"/>
        <v>0.14111957975870504</v>
      </c>
      <c r="S557" s="43">
        <f t="shared" si="44"/>
        <v>6.5000000000000002E-2</v>
      </c>
      <c r="T557" s="43">
        <f t="shared" si="45"/>
        <v>9.3500000000000007E-3</v>
      </c>
      <c r="U557" s="37">
        <f t="shared" si="59"/>
        <v>5.6172103262866625E-2</v>
      </c>
      <c r="V557" s="37">
        <f t="shared" si="60"/>
        <v>1.6401015687769155E-3</v>
      </c>
      <c r="W557" s="37">
        <f t="shared" si="74"/>
        <v>3.4768178796166019E-2</v>
      </c>
      <c r="X557" s="43">
        <f t="shared" si="73"/>
        <v>-1.1523416851675409E-2</v>
      </c>
      <c r="Y557" s="2">
        <f>PERCENTRANK($S$531:S557,S557,1)</f>
        <v>0</v>
      </c>
      <c r="Z557" s="2">
        <f>PERCENTRANK($T$531:T557,T557,1)</f>
        <v>0.9</v>
      </c>
      <c r="AA557" s="2">
        <f>PERCENTRANK($U$531:U557,U557,1)</f>
        <v>0.7</v>
      </c>
      <c r="AB557" s="2">
        <f>PERCENTRANK(V$531:V557,V557,1)</f>
        <v>0.3</v>
      </c>
      <c r="AC557" s="2">
        <f>PERCENTRANK(W$531:W$625,W557,1)</f>
        <v>0.4</v>
      </c>
      <c r="AD557" s="2">
        <f>PERCENTRANK(W$531:W557,W557,1)</f>
        <v>0.8</v>
      </c>
      <c r="AE557" s="2">
        <f t="shared" si="62"/>
        <v>0.1</v>
      </c>
      <c r="AF557" s="2">
        <f>PERCENTRANK($X$531:X557,X557,1)</f>
        <v>0.9</v>
      </c>
      <c r="AG557" s="2">
        <f>PERCENTRANK(R$531:R557,R557,1)</f>
        <v>0.8</v>
      </c>
      <c r="AH557" s="2">
        <f t="shared" si="46"/>
        <v>0</v>
      </c>
      <c r="AI557" s="2">
        <f t="shared" si="46"/>
        <v>0.1</v>
      </c>
      <c r="AJ557" s="2">
        <f t="shared" si="63"/>
        <v>0.4</v>
      </c>
      <c r="AK557" s="2">
        <f t="shared" si="64"/>
        <v>0.1</v>
      </c>
      <c r="AL557" s="2">
        <f t="shared" si="53"/>
        <v>0.1</v>
      </c>
      <c r="AM557" s="2">
        <f t="shared" si="53"/>
        <v>0.2</v>
      </c>
      <c r="AN557" s="2">
        <f t="shared" si="52"/>
        <v>0.1</v>
      </c>
      <c r="AO557" s="16">
        <f t="shared" si="54"/>
        <v>0</v>
      </c>
      <c r="AP557" s="16">
        <f t="shared" si="69"/>
        <v>9.9999999999999978E-2</v>
      </c>
      <c r="AQ557" s="16">
        <f t="shared" si="70"/>
        <v>-0.20000000000000007</v>
      </c>
      <c r="AR557" s="16">
        <f t="shared" si="71"/>
        <v>-0.39999999999999997</v>
      </c>
      <c r="AS557" s="16">
        <f t="shared" si="72"/>
        <v>0</v>
      </c>
      <c r="AT557" s="16">
        <f>AF557-AF556</f>
        <v>9.9999999999999978E-2</v>
      </c>
      <c r="AU557" s="16">
        <f>AG557-AG556</f>
        <v>-9.9999999999999978E-2</v>
      </c>
      <c r="AV557" s="16">
        <f t="shared" si="56"/>
        <v>-0.19999999999999998</v>
      </c>
      <c r="AW557" s="16">
        <f t="shared" si="57"/>
        <v>0</v>
      </c>
      <c r="AX557" s="16">
        <f t="shared" si="58"/>
        <v>0.85000000000000009</v>
      </c>
      <c r="AY557" s="16">
        <f t="shared" si="75"/>
        <v>0.6</v>
      </c>
      <c r="AZ557" s="16">
        <f>AVERAGE(AB556:AB557)</f>
        <v>0.5</v>
      </c>
      <c r="BA557" s="16">
        <f t="shared" si="76"/>
        <v>0.64999999999999991</v>
      </c>
      <c r="BB557" s="16">
        <f>AVERAGE(AF556:AF557)</f>
        <v>0.85000000000000009</v>
      </c>
    </row>
    <row r="558" spans="1:54" s="2" customFormat="1" ht="11.25" x14ac:dyDescent="0.2">
      <c r="A558" s="17">
        <v>34454</v>
      </c>
      <c r="B558" s="15">
        <v>2.4</v>
      </c>
      <c r="C558" s="2">
        <v>6.4</v>
      </c>
      <c r="D558" s="37">
        <f t="shared" si="37"/>
        <v>0.93599999999999994</v>
      </c>
      <c r="E558" s="37">
        <v>5.3800000000000001E-2</v>
      </c>
      <c r="F558" s="37">
        <f t="shared" si="36"/>
        <v>0.94620000000000004</v>
      </c>
      <c r="G558" s="39">
        <v>38.49</v>
      </c>
      <c r="H558" s="38">
        <v>33.01</v>
      </c>
      <c r="I558" s="37">
        <v>-3.5747396563247845E-2</v>
      </c>
      <c r="J558" s="37">
        <f t="shared" si="77"/>
        <v>-2.6111961142644302E-2</v>
      </c>
      <c r="K558" s="37">
        <f t="shared" si="38"/>
        <v>1.0897435897436081E-2</v>
      </c>
      <c r="L558" s="38">
        <v>7209.5951533534299</v>
      </c>
      <c r="M558" s="38">
        <v>9811.3524389961294</v>
      </c>
      <c r="N558" s="38">
        <f t="shared" si="49"/>
        <v>7288.1612543835645</v>
      </c>
      <c r="O558" s="38">
        <f t="shared" si="50"/>
        <v>9918.2710232672434</v>
      </c>
      <c r="P558" s="37">
        <f t="shared" si="51"/>
        <v>-1.0779961953075609E-2</v>
      </c>
      <c r="Q558" s="41">
        <f t="shared" si="43"/>
        <v>-1.0779961953075694E-2</v>
      </c>
      <c r="R558" s="42">
        <f t="shared" si="39"/>
        <v>0.16601029990911859</v>
      </c>
      <c r="S558" s="43">
        <f t="shared" si="44"/>
        <v>6.4000000000000001E-2</v>
      </c>
      <c r="T558" s="43">
        <f t="shared" si="45"/>
        <v>9.3600000000000003E-3</v>
      </c>
      <c r="U558" s="37">
        <f t="shared" si="59"/>
        <v>5.4000644622534379E-2</v>
      </c>
      <c r="V558" s="37">
        <f t="shared" si="60"/>
        <v>3.8639442648256326E-3</v>
      </c>
      <c r="W558" s="37">
        <f t="shared" si="74"/>
        <v>3.3754104970608483E-2</v>
      </c>
      <c r="X558" s="43">
        <f t="shared" si="73"/>
        <v>-1.0779961953075694E-2</v>
      </c>
      <c r="Y558" s="2">
        <f>PERCENTRANK($S$531:S558,S558,1)</f>
        <v>0</v>
      </c>
      <c r="Z558" s="2">
        <f>PERCENTRANK($T$531:T558,T558,1)</f>
        <v>1</v>
      </c>
      <c r="AA558" s="2">
        <f>PERCENTRANK($U$531:U558,U558,1)</f>
        <v>0.7</v>
      </c>
      <c r="AB558" s="2">
        <f>PERCENTRANK(V$531:V558,V558,1)</f>
        <v>0.6</v>
      </c>
      <c r="AC558" s="2">
        <f>PERCENTRANK(W$531:W$625,W558,1)</f>
        <v>0.4</v>
      </c>
      <c r="AD558" s="2">
        <f>PERCENTRANK(W$531:W558,W558,1)</f>
        <v>0.7</v>
      </c>
      <c r="AE558" s="2">
        <f t="shared" si="62"/>
        <v>0.2</v>
      </c>
      <c r="AF558" s="2">
        <f>PERCENTRANK($X$531:X558,X558,1)</f>
        <v>1</v>
      </c>
      <c r="AG558" s="2">
        <f>PERCENTRANK(R$531:R558,R558,1)</f>
        <v>1</v>
      </c>
      <c r="AH558" s="2">
        <f t="shared" si="46"/>
        <v>0</v>
      </c>
      <c r="AI558" s="2">
        <f t="shared" si="46"/>
        <v>0</v>
      </c>
      <c r="AJ558" s="2">
        <f t="shared" si="63"/>
        <v>0.4</v>
      </c>
      <c r="AK558" s="2">
        <f t="shared" si="64"/>
        <v>0.15000000000000002</v>
      </c>
      <c r="AL558" s="2">
        <f t="shared" si="53"/>
        <v>0</v>
      </c>
      <c r="AM558" s="2">
        <f t="shared" si="53"/>
        <v>0.05</v>
      </c>
      <c r="AN558" s="2">
        <f t="shared" si="52"/>
        <v>0</v>
      </c>
      <c r="AO558" s="16">
        <f t="shared" si="54"/>
        <v>0</v>
      </c>
      <c r="AP558" s="16">
        <f t="shared" si="69"/>
        <v>9.9999999999999978E-2</v>
      </c>
      <c r="AQ558" s="16">
        <f t="shared" si="70"/>
        <v>0</v>
      </c>
      <c r="AR558" s="16">
        <f t="shared" si="71"/>
        <v>0.3</v>
      </c>
      <c r="AS558" s="16">
        <f t="shared" si="72"/>
        <v>-0.10000000000000009</v>
      </c>
      <c r="AT558" s="16">
        <f>AF558-AF557</f>
        <v>9.9999999999999978E-2</v>
      </c>
      <c r="AU558" s="16">
        <f>AG558-AG557</f>
        <v>0.19999999999999996</v>
      </c>
      <c r="AV558" s="16">
        <f t="shared" si="56"/>
        <v>-0.1</v>
      </c>
      <c r="AW558" s="16">
        <f t="shared" si="57"/>
        <v>0</v>
      </c>
      <c r="AX558" s="16">
        <f t="shared" si="58"/>
        <v>0.95</v>
      </c>
      <c r="AY558" s="16">
        <f t="shared" si="75"/>
        <v>0.75</v>
      </c>
      <c r="AZ558" s="16">
        <f>AVERAGE(AB557:AB558)</f>
        <v>0.44999999999999996</v>
      </c>
      <c r="BA558" s="16">
        <f t="shared" si="76"/>
        <v>0.7</v>
      </c>
      <c r="BB558" s="16">
        <f>AVERAGE(AF557:AF558)</f>
        <v>0.95</v>
      </c>
    </row>
    <row r="559" spans="1:54" s="2" customFormat="1" ht="11.25" x14ac:dyDescent="0.2">
      <c r="A559" s="17">
        <v>34485</v>
      </c>
      <c r="B559" s="15">
        <v>2.2999999999999998</v>
      </c>
      <c r="C559" s="2">
        <v>6.1</v>
      </c>
      <c r="D559" s="37">
        <f t="shared" si="37"/>
        <v>0.93900000000000006</v>
      </c>
      <c r="E559" s="37">
        <f>E558</f>
        <v>5.3800000000000001E-2</v>
      </c>
      <c r="F559" s="37">
        <f t="shared" si="36"/>
        <v>0.94620000000000004</v>
      </c>
      <c r="G559" s="39">
        <v>39.82</v>
      </c>
      <c r="H559" s="38">
        <v>33.463999999999992</v>
      </c>
      <c r="I559" s="37">
        <v>8.2060684658899416E-3</v>
      </c>
      <c r="J559" s="37">
        <f t="shared" si="77"/>
        <v>-1.3770664048678952E-2</v>
      </c>
      <c r="K559" s="37">
        <f t="shared" si="38"/>
        <v>7.6677316293929376E-3</v>
      </c>
      <c r="L559" s="38">
        <v>7314.6720260030497</v>
      </c>
      <c r="M559" s="38">
        <v>9936.1265112208002</v>
      </c>
      <c r="N559" s="38">
        <f t="shared" si="49"/>
        <v>7370.7589680554693</v>
      </c>
      <c r="O559" s="38">
        <f t="shared" si="50"/>
        <v>10012.314062744537</v>
      </c>
      <c r="P559" s="37">
        <f t="shared" si="51"/>
        <v>-7.6093849080532648E-3</v>
      </c>
      <c r="Q559" s="41">
        <f t="shared" si="43"/>
        <v>-7.6093849080531954E-3</v>
      </c>
      <c r="R559" s="42">
        <f t="shared" si="39"/>
        <v>0.18993545302414566</v>
      </c>
      <c r="S559" s="43">
        <f t="shared" si="44"/>
        <v>6.0999999999999999E-2</v>
      </c>
      <c r="T559" s="43">
        <f t="shared" si="45"/>
        <v>9.3900000000000008E-3</v>
      </c>
      <c r="U559" s="37">
        <f t="shared" si="59"/>
        <v>6.6352988448814348E-2</v>
      </c>
      <c r="V559" s="37">
        <f t="shared" si="60"/>
        <v>1.2717316292578044E-2</v>
      </c>
      <c r="W559" s="37">
        <f t="shared" si="74"/>
        <v>4.5514681302535581E-2</v>
      </c>
      <c r="X559" s="43">
        <f t="shared" si="73"/>
        <v>-7.6093849080531954E-3</v>
      </c>
      <c r="Y559" s="2">
        <f>PERCENTRANK($S$531:S559,S559,1)</f>
        <v>0</v>
      </c>
      <c r="Z559" s="2">
        <f>PERCENTRANK($T$531:T559,T559,1)</f>
        <v>1</v>
      </c>
      <c r="AA559" s="2">
        <f>PERCENTRANK($U$531:U559,U559,1)</f>
        <v>1</v>
      </c>
      <c r="AB559" s="2">
        <f>PERCENTRANK(V$531:V559,V559,1)</f>
        <v>1</v>
      </c>
      <c r="AC559" s="2">
        <f>PERCENTRANK(W$531:W$625,W559,1)</f>
        <v>0.8</v>
      </c>
      <c r="AD559" s="2">
        <f>PERCENTRANK(W$531:W559,W559,1)</f>
        <v>0.9</v>
      </c>
      <c r="AE559" s="2">
        <f t="shared" si="62"/>
        <v>0.2</v>
      </c>
      <c r="AF559" s="2">
        <f>PERCENTRANK($X$531:X559,X559,1)</f>
        <v>1</v>
      </c>
      <c r="AG559" s="2">
        <f>PERCENTRANK(R$531:R559,R559,1)</f>
        <v>1</v>
      </c>
      <c r="AH559" s="2">
        <f t="shared" si="46"/>
        <v>0.4</v>
      </c>
      <c r="AI559" s="2">
        <f t="shared" si="46"/>
        <v>0</v>
      </c>
      <c r="AJ559" s="2">
        <f t="shared" si="63"/>
        <v>0.60000000000000009</v>
      </c>
      <c r="AK559" s="2">
        <f t="shared" si="64"/>
        <v>0.2</v>
      </c>
      <c r="AL559" s="2">
        <f t="shared" si="53"/>
        <v>0.2</v>
      </c>
      <c r="AM559" s="2">
        <f t="shared" si="53"/>
        <v>0</v>
      </c>
      <c r="AN559" s="2">
        <f t="shared" si="52"/>
        <v>0.4</v>
      </c>
      <c r="AO559" s="16">
        <f t="shared" si="54"/>
        <v>0</v>
      </c>
      <c r="AP559" s="16">
        <f t="shared" si="69"/>
        <v>0</v>
      </c>
      <c r="AQ559" s="16">
        <f t="shared" si="70"/>
        <v>0.30000000000000004</v>
      </c>
      <c r="AR559" s="16">
        <f t="shared" si="71"/>
        <v>0.4</v>
      </c>
      <c r="AS559" s="16">
        <f t="shared" si="72"/>
        <v>0.20000000000000007</v>
      </c>
      <c r="AT559" s="16">
        <f>AF559-AF558</f>
        <v>0</v>
      </c>
      <c r="AU559" s="16">
        <f>AG559-AG558</f>
        <v>0</v>
      </c>
      <c r="AV559" s="16">
        <f t="shared" si="56"/>
        <v>0.4</v>
      </c>
      <c r="AW559" s="16">
        <f t="shared" si="57"/>
        <v>0</v>
      </c>
      <c r="AX559" s="16">
        <f t="shared" si="58"/>
        <v>1</v>
      </c>
      <c r="AY559" s="16">
        <f t="shared" si="75"/>
        <v>0.8</v>
      </c>
      <c r="AZ559" s="16">
        <f>AVERAGE(AB558:AB559)</f>
        <v>0.8</v>
      </c>
      <c r="BA559" s="16">
        <f t="shared" si="76"/>
        <v>0.8</v>
      </c>
      <c r="BB559" s="16">
        <f>AVERAGE(AF558:AF559)</f>
        <v>1</v>
      </c>
    </row>
    <row r="560" spans="1:54" s="2" customFormat="1" ht="11.25" x14ac:dyDescent="0.2">
      <c r="A560" s="17">
        <v>34515</v>
      </c>
      <c r="B560" s="15">
        <v>2.5</v>
      </c>
      <c r="C560" s="2">
        <v>6.1</v>
      </c>
      <c r="D560" s="37">
        <f t="shared" si="37"/>
        <v>0.93900000000000006</v>
      </c>
      <c r="E560" s="37">
        <f>E558</f>
        <v>5.3800000000000001E-2</v>
      </c>
      <c r="F560" s="37">
        <f t="shared" si="36"/>
        <v>0.94620000000000004</v>
      </c>
      <c r="G560" s="39">
        <v>41.04</v>
      </c>
      <c r="H560" s="38">
        <v>33.948799999999991</v>
      </c>
      <c r="I560" s="37">
        <v>8.715901530272803E-3</v>
      </c>
      <c r="J560" s="37">
        <f t="shared" si="77"/>
        <v>8.4609849980813723E-3</v>
      </c>
      <c r="K560" s="37">
        <f t="shared" si="38"/>
        <v>7.6677316293929376E-3</v>
      </c>
      <c r="L560" s="38">
        <v>7285.2738206417298</v>
      </c>
      <c r="M560" s="38">
        <v>9896.1666895749895</v>
      </c>
      <c r="N560" s="38">
        <f t="shared" si="49"/>
        <v>7341.1353451450523</v>
      </c>
      <c r="O560" s="38">
        <f t="shared" si="50"/>
        <v>9972.0478399103886</v>
      </c>
      <c r="P560" s="37">
        <f t="shared" si="51"/>
        <v>-7.6093849080531711E-3</v>
      </c>
      <c r="Q560" s="41">
        <f t="shared" si="43"/>
        <v>-7.6093849080532449E-3</v>
      </c>
      <c r="R560" s="42">
        <f t="shared" si="39"/>
        <v>0.20887925346404024</v>
      </c>
      <c r="S560" s="43">
        <f t="shared" si="44"/>
        <v>6.0999999999999999E-2</v>
      </c>
      <c r="T560" s="43">
        <f t="shared" si="45"/>
        <v>9.3900000000000008E-3</v>
      </c>
      <c r="U560" s="37">
        <f t="shared" si="59"/>
        <v>6.2809615116278361E-2</v>
      </c>
      <c r="V560" s="37">
        <f t="shared" si="60"/>
        <v>-4.0216699737754321E-3</v>
      </c>
      <c r="W560" s="37">
        <f t="shared" si="74"/>
        <v>4.467397812295068E-2</v>
      </c>
      <c r="X560" s="43">
        <f t="shared" si="73"/>
        <v>-7.6093849080532449E-3</v>
      </c>
      <c r="Y560" s="2">
        <f>PERCENTRANK($S$531:S560,S560,1)</f>
        <v>0</v>
      </c>
      <c r="Z560" s="2">
        <f>PERCENTRANK($T$531:T560,T560,1)</f>
        <v>0.9</v>
      </c>
      <c r="AA560" s="2">
        <f>PERCENTRANK($U$531:U560,U560,1)</f>
        <v>0.8</v>
      </c>
      <c r="AB560" s="2">
        <f>PERCENTRANK(V$531:V560,V560,1)</f>
        <v>0</v>
      </c>
      <c r="AC560" s="2">
        <f>PERCENTRANK(W$531:W$625,W560,1)</f>
        <v>0.8</v>
      </c>
      <c r="AD560" s="2">
        <f>PERCENTRANK(W$531:W560,W560,1)</f>
        <v>0.8</v>
      </c>
      <c r="AE560" s="2">
        <f t="shared" si="62"/>
        <v>0.2</v>
      </c>
      <c r="AF560" s="2">
        <f>PERCENTRANK($X$531:X560,X560,1)</f>
        <v>0.9</v>
      </c>
      <c r="AG560" s="2">
        <f>PERCENTRANK(R$531:R560,R560,1)</f>
        <v>1</v>
      </c>
      <c r="AH560" s="2">
        <f t="shared" si="46"/>
        <v>0.4</v>
      </c>
      <c r="AI560" s="2">
        <f t="shared" si="46"/>
        <v>0.4</v>
      </c>
      <c r="AJ560" s="2">
        <f t="shared" si="63"/>
        <v>0.8</v>
      </c>
      <c r="AK560" s="2">
        <f t="shared" si="64"/>
        <v>0.2</v>
      </c>
      <c r="AL560" s="2">
        <f t="shared" si="53"/>
        <v>0.4</v>
      </c>
      <c r="AM560" s="2">
        <f t="shared" si="53"/>
        <v>0.2</v>
      </c>
      <c r="AN560" s="2">
        <f t="shared" si="52"/>
        <v>0.4</v>
      </c>
      <c r="AO560" s="16">
        <f t="shared" si="54"/>
        <v>0</v>
      </c>
      <c r="AP560" s="16">
        <f t="shared" si="69"/>
        <v>-9.9999999999999978E-2</v>
      </c>
      <c r="AQ560" s="16">
        <f t="shared" si="70"/>
        <v>-0.19999999999999996</v>
      </c>
      <c r="AR560" s="16">
        <f t="shared" si="71"/>
        <v>-1</v>
      </c>
      <c r="AS560" s="16">
        <f t="shared" si="72"/>
        <v>-9.9999999999999978E-2</v>
      </c>
      <c r="AT560" s="16">
        <f>AF560-AF559</f>
        <v>-9.9999999999999978E-2</v>
      </c>
      <c r="AU560" s="16">
        <f>AG560-AG559</f>
        <v>0</v>
      </c>
      <c r="AV560" s="16">
        <f t="shared" si="56"/>
        <v>0</v>
      </c>
      <c r="AW560" s="16">
        <f t="shared" si="57"/>
        <v>0</v>
      </c>
      <c r="AX560" s="16">
        <f t="shared" si="58"/>
        <v>0.95</v>
      </c>
      <c r="AY560" s="16">
        <f t="shared" si="75"/>
        <v>0.7</v>
      </c>
      <c r="AZ560" s="16">
        <f>AVERAGE(AB559:AB560)</f>
        <v>0.5</v>
      </c>
      <c r="BA560" s="16">
        <f t="shared" si="76"/>
        <v>0.75</v>
      </c>
      <c r="BB560" s="16">
        <f>AVERAGE(AF559:AF560)</f>
        <v>0.95</v>
      </c>
    </row>
    <row r="561" spans="1:54" s="2" customFormat="1" ht="11.25" x14ac:dyDescent="0.2">
      <c r="A561" s="17">
        <v>34546</v>
      </c>
      <c r="B561" s="15">
        <v>2.8</v>
      </c>
      <c r="C561" s="2">
        <v>6.1</v>
      </c>
      <c r="D561" s="37">
        <f t="shared" si="37"/>
        <v>0.93900000000000006</v>
      </c>
      <c r="E561" s="37">
        <v>5.3499999999999999E-2</v>
      </c>
      <c r="F561" s="37">
        <f t="shared" si="36"/>
        <v>0.94650000000000001</v>
      </c>
      <c r="G561" s="39">
        <v>42.08</v>
      </c>
      <c r="H561" s="38">
        <v>34.459599999999995</v>
      </c>
      <c r="I561" s="37">
        <v>-7.5412791592463268E-3</v>
      </c>
      <c r="J561" s="37">
        <f t="shared" si="77"/>
        <v>5.873111855132381E-4</v>
      </c>
      <c r="K561" s="37">
        <f t="shared" si="38"/>
        <v>7.9872204472843933E-3</v>
      </c>
      <c r="L561" s="38">
        <v>7319.8544974305296</v>
      </c>
      <c r="M561" s="38">
        <v>9911.3662482301897</v>
      </c>
      <c r="N561" s="38">
        <f t="shared" si="49"/>
        <v>7378.3197889435532</v>
      </c>
      <c r="O561" s="38">
        <f t="shared" si="50"/>
        <v>9990.5305153885784</v>
      </c>
      <c r="P561" s="37">
        <f t="shared" si="51"/>
        <v>-7.9239302694136642E-3</v>
      </c>
      <c r="Q561" s="41">
        <f t="shared" si="43"/>
        <v>-7.9239302694136798E-3</v>
      </c>
      <c r="R561" s="42">
        <f t="shared" si="39"/>
        <v>0.2211401177030495</v>
      </c>
      <c r="S561" s="43">
        <f t="shared" si="44"/>
        <v>6.0999999999999999E-2</v>
      </c>
      <c r="T561" s="43">
        <f t="shared" si="45"/>
        <v>9.3900000000000008E-3</v>
      </c>
      <c r="U561" s="37">
        <f t="shared" si="59"/>
        <v>6.1383451672523584E-2</v>
      </c>
      <c r="V561" s="37">
        <f t="shared" si="60"/>
        <v>1.5359036616887272E-3</v>
      </c>
      <c r="W561" s="37">
        <f t="shared" si="74"/>
        <v>4.1725579614751387E-2</v>
      </c>
      <c r="X561" s="43">
        <f t="shared" si="73"/>
        <v>-7.9239302694136798E-3</v>
      </c>
      <c r="Y561" s="2">
        <f>PERCENTRANK($S$531:S561,S561,1)</f>
        <v>0</v>
      </c>
      <c r="Z561" s="2">
        <f>PERCENTRANK($T$531:T561,T561,1)</f>
        <v>0.9</v>
      </c>
      <c r="AA561" s="2">
        <f>PERCENTRANK($U$531:U561,U561,1)</f>
        <v>0.8</v>
      </c>
      <c r="AB561" s="2">
        <f>PERCENTRANK(V$531:V561,V561,1)</f>
        <v>0.3</v>
      </c>
      <c r="AC561" s="2">
        <f>PERCENTRANK(W$531:W$625,W561,1)</f>
        <v>0.7</v>
      </c>
      <c r="AD561" s="2">
        <f>PERCENTRANK(W$531:W561,W561,1)</f>
        <v>0.8</v>
      </c>
      <c r="AE561" s="2">
        <f t="shared" si="62"/>
        <v>0.2</v>
      </c>
      <c r="AF561" s="2">
        <f>PERCENTRANK($X$531:X561,X561,1)</f>
        <v>0.9</v>
      </c>
      <c r="AG561" s="2">
        <f>PERCENTRANK(R$531:R561,R561,1)</f>
        <v>1</v>
      </c>
      <c r="AH561" s="2">
        <f t="shared" si="46"/>
        <v>0.1</v>
      </c>
      <c r="AI561" s="2">
        <f t="shared" si="46"/>
        <v>0.2</v>
      </c>
      <c r="AJ561" s="2">
        <f t="shared" si="63"/>
        <v>0.75</v>
      </c>
      <c r="AK561" s="2">
        <f t="shared" si="64"/>
        <v>0.2</v>
      </c>
      <c r="AL561" s="2">
        <f t="shared" si="53"/>
        <v>0.25</v>
      </c>
      <c r="AM561" s="2">
        <f t="shared" si="53"/>
        <v>0.30000000000000004</v>
      </c>
      <c r="AN561" s="2">
        <f t="shared" si="52"/>
        <v>0.2</v>
      </c>
      <c r="AO561" s="16">
        <f t="shared" si="54"/>
        <v>0</v>
      </c>
      <c r="AP561" s="16">
        <f t="shared" si="69"/>
        <v>0</v>
      </c>
      <c r="AQ561" s="16">
        <f t="shared" si="70"/>
        <v>0</v>
      </c>
      <c r="AR561" s="16">
        <f t="shared" si="71"/>
        <v>0.3</v>
      </c>
      <c r="AS561" s="16">
        <f t="shared" si="72"/>
        <v>0</v>
      </c>
      <c r="AT561" s="16">
        <f>AF561-AF560</f>
        <v>0</v>
      </c>
      <c r="AU561" s="16">
        <f>AG561-AG560</f>
        <v>0</v>
      </c>
      <c r="AV561" s="16">
        <f t="shared" si="56"/>
        <v>-0.2</v>
      </c>
      <c r="AW561" s="16">
        <f t="shared" si="57"/>
        <v>0</v>
      </c>
      <c r="AX561" s="16">
        <f t="shared" si="58"/>
        <v>0.9</v>
      </c>
      <c r="AY561" s="16">
        <f t="shared" si="75"/>
        <v>0.85</v>
      </c>
      <c r="AZ561" s="16">
        <f>AVERAGE(AB560:AB561)</f>
        <v>0.15</v>
      </c>
      <c r="BA561" s="16">
        <f t="shared" si="76"/>
        <v>0.8</v>
      </c>
      <c r="BB561" s="16">
        <f>AVERAGE(AF560:AF561)</f>
        <v>0.9</v>
      </c>
    </row>
    <row r="562" spans="1:54" s="2" customFormat="1" ht="11.25" x14ac:dyDescent="0.2">
      <c r="A562" s="17">
        <v>34577</v>
      </c>
      <c r="B562" s="15">
        <v>2.9</v>
      </c>
      <c r="C562" s="2">
        <v>6</v>
      </c>
      <c r="D562" s="37">
        <f t="shared" si="37"/>
        <v>0.94</v>
      </c>
      <c r="E562" s="37">
        <f>E561</f>
        <v>5.3499999999999999E-2</v>
      </c>
      <c r="F562" s="37">
        <f t="shared" si="36"/>
        <v>0.94650000000000001</v>
      </c>
      <c r="G562" s="39">
        <v>43.06</v>
      </c>
      <c r="H562" s="38">
        <v>34.98919999999999</v>
      </c>
      <c r="I562" s="37">
        <v>2.8444838280903925E-2</v>
      </c>
      <c r="J562" s="37">
        <f t="shared" si="77"/>
        <v>1.04517795608288E-2</v>
      </c>
      <c r="K562" s="37">
        <f t="shared" si="38"/>
        <v>6.914893617021356E-3</v>
      </c>
      <c r="L562" s="38">
        <v>7372.4789822395996</v>
      </c>
      <c r="M562" s="38">
        <v>9972.0114672772997</v>
      </c>
      <c r="N562" s="38">
        <f t="shared" si="49"/>
        <v>7423.4588900955123</v>
      </c>
      <c r="O562" s="38">
        <f t="shared" si="50"/>
        <v>10040.966865721239</v>
      </c>
      <c r="P562" s="37">
        <f t="shared" si="51"/>
        <v>-6.8674062334918816E-3</v>
      </c>
      <c r="Q562" s="41">
        <f t="shared" si="51"/>
        <v>-6.8674062334918322E-3</v>
      </c>
      <c r="R562" s="42">
        <f t="shared" si="39"/>
        <v>0.23066546248556741</v>
      </c>
      <c r="S562" s="43">
        <f t="shared" si="44"/>
        <v>0.06</v>
      </c>
      <c r="T562" s="43">
        <f t="shared" si="45"/>
        <v>9.3999999999999986E-3</v>
      </c>
      <c r="U562" s="37">
        <f t="shared" ref="U562:U625" si="78">(L562-L551)/L551</f>
        <v>5.9049213126184823E-2</v>
      </c>
      <c r="V562" s="37">
        <f t="shared" si="60"/>
        <v>6.1187547234407809E-3</v>
      </c>
      <c r="W562" s="37">
        <f t="shared" si="74"/>
        <v>3.9714038777601941E-2</v>
      </c>
      <c r="X562" s="43">
        <f t="shared" si="73"/>
        <v>-6.8674062334918322E-3</v>
      </c>
      <c r="Y562" s="2">
        <f>PERCENTRANK($S$531:S562,S562,1)</f>
        <v>0</v>
      </c>
      <c r="Z562" s="2">
        <f>PERCENTRANK($T$531:T562,T562,1)</f>
        <v>1</v>
      </c>
      <c r="AA562" s="2">
        <f>PERCENTRANK($U$531:U562,U562,1)</f>
        <v>0.8</v>
      </c>
      <c r="AB562" s="2">
        <f>PERCENTRANK(V$531:V562,V562,1)</f>
        <v>0.8</v>
      </c>
      <c r="AC562" s="2">
        <f>PERCENTRANK(W$531:W$625,W562,1)</f>
        <v>0.6</v>
      </c>
      <c r="AD562" s="2">
        <f>PERCENTRANK(W$531:W562,W562,1)</f>
        <v>0.7</v>
      </c>
      <c r="AE562" s="2">
        <f t="shared" si="62"/>
        <v>0.2</v>
      </c>
      <c r="AF562" s="2">
        <f>PERCENTRANK($X$531:X562,X562,1)</f>
        <v>1</v>
      </c>
      <c r="AG562" s="2">
        <f>PERCENTRANK(R$531:R562,R562,1)</f>
        <v>1</v>
      </c>
      <c r="AH562" s="2">
        <f t="shared" si="46"/>
        <v>0.7</v>
      </c>
      <c r="AI562" s="2">
        <f t="shared" si="46"/>
        <v>0.4</v>
      </c>
      <c r="AJ562" s="2">
        <f t="shared" si="63"/>
        <v>0.64999999999999991</v>
      </c>
      <c r="AK562" s="2">
        <f t="shared" si="64"/>
        <v>0.2</v>
      </c>
      <c r="AL562" s="2">
        <f t="shared" si="53"/>
        <v>0.39999999999999997</v>
      </c>
      <c r="AM562" s="2">
        <f t="shared" si="53"/>
        <v>0.30000000000000004</v>
      </c>
      <c r="AN562" s="2">
        <f t="shared" si="52"/>
        <v>0.7</v>
      </c>
      <c r="AO562" s="16">
        <f t="shared" si="54"/>
        <v>0</v>
      </c>
      <c r="AP562" s="16">
        <f t="shared" si="69"/>
        <v>9.9999999999999978E-2</v>
      </c>
      <c r="AQ562" s="16">
        <f t="shared" si="70"/>
        <v>0</v>
      </c>
      <c r="AR562" s="16">
        <f t="shared" si="71"/>
        <v>0.5</v>
      </c>
      <c r="AS562" s="16">
        <f t="shared" si="72"/>
        <v>-0.10000000000000009</v>
      </c>
      <c r="AT562" s="16">
        <f>AF562-AF561</f>
        <v>9.9999999999999978E-2</v>
      </c>
      <c r="AU562" s="16">
        <f>AG562-AG561</f>
        <v>0</v>
      </c>
      <c r="AV562" s="16">
        <f t="shared" si="56"/>
        <v>0.49999999999999994</v>
      </c>
      <c r="AW562" s="16">
        <f t="shared" si="57"/>
        <v>0</v>
      </c>
      <c r="AX562" s="16">
        <f t="shared" si="58"/>
        <v>0.95</v>
      </c>
      <c r="AY562" s="16">
        <f t="shared" si="75"/>
        <v>0.9</v>
      </c>
      <c r="AZ562" s="16">
        <f>AVERAGE(AB561:AB562)</f>
        <v>0.55000000000000004</v>
      </c>
      <c r="BA562" s="16">
        <f t="shared" si="76"/>
        <v>0.85000000000000009</v>
      </c>
      <c r="BB562" s="16">
        <f>AVERAGE(AF561:AF562)</f>
        <v>0.95</v>
      </c>
    </row>
    <row r="563" spans="1:54" s="2" customFormat="1" ht="11.25" x14ac:dyDescent="0.2">
      <c r="A563" s="17">
        <v>34607</v>
      </c>
      <c r="B563" s="15">
        <v>3</v>
      </c>
      <c r="C563" s="2">
        <v>5.9</v>
      </c>
      <c r="D563" s="37">
        <f t="shared" si="37"/>
        <v>0.94099999999999995</v>
      </c>
      <c r="E563" s="37">
        <f>E561</f>
        <v>5.3499999999999999E-2</v>
      </c>
      <c r="F563" s="37">
        <f t="shared" si="36"/>
        <v>0.94650000000000001</v>
      </c>
      <c r="G563" s="39">
        <v>44.09</v>
      </c>
      <c r="H563" s="38">
        <v>35.540799999999997</v>
      </c>
      <c r="I563" s="37">
        <v>5.8590384283990398E-3</v>
      </c>
      <c r="J563" s="37">
        <f t="shared" si="77"/>
        <v>1.7151938354651484E-2</v>
      </c>
      <c r="K563" s="37">
        <f t="shared" si="38"/>
        <v>5.8448459086080096E-3</v>
      </c>
      <c r="L563" s="38">
        <v>7364.4315203317401</v>
      </c>
      <c r="M563" s="38">
        <v>9935.09943044592</v>
      </c>
      <c r="N563" s="38">
        <f t="shared" si="49"/>
        <v>7407.4754877725745</v>
      </c>
      <c r="O563" s="38">
        <f t="shared" si="50"/>
        <v>9993.1685557035762</v>
      </c>
      <c r="P563" s="37">
        <f t="shared" si="51"/>
        <v>-5.8108821975700834E-3</v>
      </c>
      <c r="Q563" s="41">
        <f t="shared" si="51"/>
        <v>-5.8108821975701979E-3</v>
      </c>
      <c r="R563" s="42">
        <f t="shared" si="39"/>
        <v>0.24054607662179825</v>
      </c>
      <c r="S563" s="43">
        <f t="shared" si="44"/>
        <v>5.9000000000000004E-2</v>
      </c>
      <c r="T563" s="43">
        <f t="shared" si="45"/>
        <v>9.41E-3</v>
      </c>
      <c r="U563" s="37">
        <f t="shared" si="78"/>
        <v>5.7759675617158765E-2</v>
      </c>
      <c r="V563" s="37">
        <f t="shared" si="60"/>
        <v>-3.7015638171400927E-3</v>
      </c>
      <c r="W563" s="37">
        <f t="shared" si="74"/>
        <v>3.7672965702459593E-2</v>
      </c>
      <c r="X563" s="43">
        <f t="shared" si="73"/>
        <v>-5.8108821975701979E-3</v>
      </c>
      <c r="Y563" s="2">
        <f>PERCENTRANK($S$531:S563,S563,1)</f>
        <v>0</v>
      </c>
      <c r="Z563" s="2">
        <f>PERCENTRANK($T$531:T563,T563,1)</f>
        <v>1</v>
      </c>
      <c r="AA563" s="2">
        <f>PERCENTRANK($U$531:U563,U563,1)</f>
        <v>0.7</v>
      </c>
      <c r="AB563" s="2">
        <f>PERCENTRANK(V$531:V563,V563,1)</f>
        <v>0</v>
      </c>
      <c r="AC563" s="2">
        <f>PERCENTRANK(W$531:W$625,W563,1)</f>
        <v>0.5</v>
      </c>
      <c r="AD563" s="2">
        <f>PERCENTRANK(W$531:W563,W563,1)</f>
        <v>0.7</v>
      </c>
      <c r="AE563" s="2">
        <f t="shared" si="62"/>
        <v>0.2</v>
      </c>
      <c r="AF563" s="2">
        <f>PERCENTRANK($X$531:X563,X563,1)</f>
        <v>1</v>
      </c>
      <c r="AG563" s="2">
        <f>PERCENTRANK(R$531:R563,R563,1)</f>
        <v>1</v>
      </c>
      <c r="AH563" s="2">
        <f t="shared" si="46"/>
        <v>0.4</v>
      </c>
      <c r="AI563" s="2">
        <f t="shared" si="46"/>
        <v>0.6</v>
      </c>
      <c r="AJ563" s="2">
        <f t="shared" si="63"/>
        <v>0.55000000000000004</v>
      </c>
      <c r="AK563" s="2">
        <f t="shared" si="64"/>
        <v>0.2</v>
      </c>
      <c r="AL563" s="2">
        <f t="shared" si="53"/>
        <v>0.55000000000000004</v>
      </c>
      <c r="AM563" s="2">
        <f t="shared" si="53"/>
        <v>0.5</v>
      </c>
      <c r="AN563" s="2">
        <f t="shared" si="52"/>
        <v>0.4</v>
      </c>
      <c r="AO563" s="16">
        <f t="shared" si="54"/>
        <v>0</v>
      </c>
      <c r="AP563" s="16">
        <f t="shared" si="69"/>
        <v>0</v>
      </c>
      <c r="AQ563" s="16">
        <f t="shared" si="70"/>
        <v>-0.10000000000000009</v>
      </c>
      <c r="AR563" s="16">
        <f t="shared" si="71"/>
        <v>-0.8</v>
      </c>
      <c r="AS563" s="16">
        <f t="shared" si="72"/>
        <v>0</v>
      </c>
      <c r="AT563" s="16">
        <f>AF563-AF562</f>
        <v>0</v>
      </c>
      <c r="AU563" s="16">
        <f>AG563-AG562</f>
        <v>0</v>
      </c>
      <c r="AV563" s="16">
        <f t="shared" si="56"/>
        <v>-0.29999999999999993</v>
      </c>
      <c r="AW563" s="16">
        <f t="shared" si="57"/>
        <v>0</v>
      </c>
      <c r="AX563" s="16">
        <f t="shared" si="58"/>
        <v>1</v>
      </c>
      <c r="AY563" s="16">
        <f t="shared" si="75"/>
        <v>0.8</v>
      </c>
      <c r="AZ563" s="16">
        <f>AVERAGE(AB562:AB563)</f>
        <v>0.4</v>
      </c>
      <c r="BA563" s="16">
        <f t="shared" si="76"/>
        <v>0.8</v>
      </c>
      <c r="BB563" s="16">
        <f>AVERAGE(AF562:AF563)</f>
        <v>1</v>
      </c>
    </row>
    <row r="564" spans="1:54" s="2" customFormat="1" ht="11.25" x14ac:dyDescent="0.2">
      <c r="A564" s="17">
        <v>34638</v>
      </c>
      <c r="B564" s="15">
        <v>2.6</v>
      </c>
      <c r="C564" s="2">
        <v>5.8</v>
      </c>
      <c r="D564" s="37">
        <f t="shared" si="37"/>
        <v>0.94200000000000006</v>
      </c>
      <c r="E564" s="37">
        <v>5.33E-2</v>
      </c>
      <c r="F564" s="37">
        <f t="shared" si="36"/>
        <v>0.94669999999999999</v>
      </c>
      <c r="G564" s="39">
        <v>45.82</v>
      </c>
      <c r="H564" s="38">
        <v>36.142799999999994</v>
      </c>
      <c r="I564" s="37">
        <v>-6.7457598081205614E-3</v>
      </c>
      <c r="J564" s="37">
        <f t="shared" si="77"/>
        <v>-4.4336068986076081E-4</v>
      </c>
      <c r="K564" s="37">
        <f t="shared" si="38"/>
        <v>4.9893842887471784E-3</v>
      </c>
      <c r="L564" s="38">
        <v>7450.6404883110399</v>
      </c>
      <c r="M564" s="38">
        <v>10030.537681887899</v>
      </c>
      <c r="N564" s="38">
        <f t="shared" si="49"/>
        <v>7487.8145969045227</v>
      </c>
      <c r="O564" s="38">
        <f t="shared" si="50"/>
        <v>10080.583889005597</v>
      </c>
      <c r="P564" s="37">
        <f t="shared" si="51"/>
        <v>-4.9646139220448368E-3</v>
      </c>
      <c r="Q564" s="41">
        <f t="shared" si="51"/>
        <v>-4.9646139220447432E-3</v>
      </c>
      <c r="R564" s="42">
        <f t="shared" si="39"/>
        <v>0.26774903991943094</v>
      </c>
      <c r="S564" s="43">
        <f t="shared" si="44"/>
        <v>5.7999999999999996E-2</v>
      </c>
      <c r="T564" s="43">
        <f t="shared" si="45"/>
        <v>9.4200000000000013E-3</v>
      </c>
      <c r="U564" s="37">
        <f t="shared" si="78"/>
        <v>5.6643578317711538E-2</v>
      </c>
      <c r="V564" s="37">
        <f t="shared" si="60"/>
        <v>9.6061697328877014E-3</v>
      </c>
      <c r="W564" s="37">
        <f t="shared" si="74"/>
        <v>3.6705663223232217E-2</v>
      </c>
      <c r="X564" s="43">
        <f t="shared" si="73"/>
        <v>-4.9646139220447432E-3</v>
      </c>
      <c r="Y564" s="2">
        <f>PERCENTRANK($S$531:S564,S564,1)</f>
        <v>0</v>
      </c>
      <c r="Z564" s="2">
        <f>PERCENTRANK($T$531:T564,T564,1)</f>
        <v>1</v>
      </c>
      <c r="AA564" s="2">
        <f>PERCENTRANK($U$531:U564,U564,1)</f>
        <v>0.6</v>
      </c>
      <c r="AB564" s="2">
        <f>PERCENTRANK(V$531:V564,V564,1)</f>
        <v>0.9</v>
      </c>
      <c r="AC564" s="2">
        <f>PERCENTRANK(W$531:W$625,W564,1)</f>
        <v>0.5</v>
      </c>
      <c r="AD564" s="2">
        <f>PERCENTRANK(W$531:W564,W564,1)</f>
        <v>0.6</v>
      </c>
      <c r="AE564" s="2">
        <f t="shared" si="62"/>
        <v>0.2</v>
      </c>
      <c r="AF564" s="2">
        <f>PERCENTRANK($X$531:X564,X564,1)</f>
        <v>1</v>
      </c>
      <c r="AG564" s="2">
        <f>PERCENTRANK(R$531:R564,R564,1)</f>
        <v>1</v>
      </c>
      <c r="AH564" s="2">
        <f t="shared" si="46"/>
        <v>0.2</v>
      </c>
      <c r="AI564" s="2">
        <f t="shared" si="46"/>
        <v>0.2</v>
      </c>
      <c r="AJ564" s="2">
        <f t="shared" si="63"/>
        <v>0.5</v>
      </c>
      <c r="AK564" s="2">
        <f t="shared" si="64"/>
        <v>0.2</v>
      </c>
      <c r="AL564" s="2">
        <f t="shared" si="53"/>
        <v>0.30000000000000004</v>
      </c>
      <c r="AM564" s="2">
        <f t="shared" si="53"/>
        <v>0.4</v>
      </c>
      <c r="AN564" s="2">
        <f t="shared" si="52"/>
        <v>0.2</v>
      </c>
      <c r="AO564" s="16">
        <f t="shared" si="54"/>
        <v>0</v>
      </c>
      <c r="AP564" s="16">
        <f t="shared" si="69"/>
        <v>0</v>
      </c>
      <c r="AQ564" s="16">
        <f t="shared" si="70"/>
        <v>-9.9999999999999978E-2</v>
      </c>
      <c r="AR564" s="16">
        <f t="shared" si="71"/>
        <v>0.9</v>
      </c>
      <c r="AS564" s="16">
        <f t="shared" si="72"/>
        <v>-9.9999999999999978E-2</v>
      </c>
      <c r="AT564" s="16">
        <f>AF564-AF563</f>
        <v>0</v>
      </c>
      <c r="AU564" s="16">
        <f>AG564-AG563</f>
        <v>0</v>
      </c>
      <c r="AV564" s="16">
        <f t="shared" si="56"/>
        <v>-0.2</v>
      </c>
      <c r="AW564" s="16">
        <f t="shared" si="57"/>
        <v>0</v>
      </c>
      <c r="AX564" s="16">
        <f t="shared" si="58"/>
        <v>1</v>
      </c>
      <c r="AY564" s="16">
        <f t="shared" si="75"/>
        <v>0.8</v>
      </c>
      <c r="AZ564" s="16">
        <f>AVERAGE(AB563:AB564)</f>
        <v>0.45</v>
      </c>
      <c r="BA564" s="16">
        <f t="shared" si="76"/>
        <v>0.75</v>
      </c>
      <c r="BB564" s="16">
        <f>AVERAGE(AF563:AF564)</f>
        <v>1</v>
      </c>
    </row>
    <row r="565" spans="1:54" s="2" customFormat="1" ht="11.25" x14ac:dyDescent="0.2">
      <c r="A565" s="17">
        <v>34668</v>
      </c>
      <c r="B565" s="15">
        <v>2.7</v>
      </c>
      <c r="C565" s="2">
        <v>5.6</v>
      </c>
      <c r="D565" s="37">
        <f t="shared" si="37"/>
        <v>0.94400000000000006</v>
      </c>
      <c r="E565" s="37">
        <f>E564</f>
        <v>5.33E-2</v>
      </c>
      <c r="F565" s="37">
        <f t="shared" si="36"/>
        <v>0.94669999999999999</v>
      </c>
      <c r="G565" s="39">
        <v>47.52</v>
      </c>
      <c r="H565" s="38">
        <v>36.793199999999992</v>
      </c>
      <c r="I565" s="37">
        <v>-6.0369547875207766E-3</v>
      </c>
      <c r="J565" s="37">
        <f t="shared" si="77"/>
        <v>-6.3913572978206695E-3</v>
      </c>
      <c r="K565" s="37">
        <f t="shared" si="38"/>
        <v>2.8601694915253439E-3</v>
      </c>
      <c r="L565" s="38">
        <v>7452.4531347804004</v>
      </c>
      <c r="M565" s="38">
        <v>10023.340557396799</v>
      </c>
      <c r="N565" s="38">
        <f t="shared" si="49"/>
        <v>7473.7684138735221</v>
      </c>
      <c r="O565" s="38">
        <f t="shared" si="50"/>
        <v>10052.009010262234</v>
      </c>
      <c r="P565" s="37">
        <f t="shared" si="51"/>
        <v>-2.8520122530896544E-3</v>
      </c>
      <c r="Q565" s="41">
        <f t="shared" si="51"/>
        <v>-2.8520122530896071E-3</v>
      </c>
      <c r="R565" s="42">
        <f t="shared" si="39"/>
        <v>0.29154300251133397</v>
      </c>
      <c r="S565" s="43">
        <f t="shared" si="44"/>
        <v>5.5999999999999994E-2</v>
      </c>
      <c r="T565" s="43">
        <f t="shared" si="45"/>
        <v>9.4400000000000005E-3</v>
      </c>
      <c r="U565" s="37">
        <f t="shared" si="78"/>
        <v>5.1862524134904053E-2</v>
      </c>
      <c r="V565" s="37">
        <f t="shared" si="60"/>
        <v>-7.1752130537288447E-4</v>
      </c>
      <c r="W565" s="37">
        <f t="shared" si="74"/>
        <v>3.225248864920837E-2</v>
      </c>
      <c r="X565" s="43">
        <f t="shared" si="73"/>
        <v>-2.8520122530896071E-3</v>
      </c>
      <c r="Y565" s="2">
        <f>PERCENTRANK($S$531:S565,S565,1)</f>
        <v>0</v>
      </c>
      <c r="Z565" s="2">
        <f>PERCENTRANK($T$531:T565,T565,1)</f>
        <v>1</v>
      </c>
      <c r="AA565" s="2">
        <f>PERCENTRANK($U$531:U565,U565,1)</f>
        <v>0.4</v>
      </c>
      <c r="AB565" s="2">
        <f>PERCENTRANK(V$531:V565,V565,1)</f>
        <v>0.2</v>
      </c>
      <c r="AC565" s="2">
        <f>PERCENTRANK(W$531:W$625,W565,1)</f>
        <v>0.3</v>
      </c>
      <c r="AD565" s="2">
        <f>PERCENTRANK(W$531:W565,W565,1)</f>
        <v>0.5</v>
      </c>
      <c r="AE565" s="2">
        <f t="shared" si="62"/>
        <v>0.4</v>
      </c>
      <c r="AF565" s="2">
        <f>PERCENTRANK($X$531:X565,X565,1)</f>
        <v>1</v>
      </c>
      <c r="AG565" s="2">
        <f>PERCENTRANK(R$531:R565,R565,1)</f>
        <v>1</v>
      </c>
      <c r="AH565" s="2">
        <f t="shared" si="46"/>
        <v>0.2</v>
      </c>
      <c r="AI565" s="2">
        <f t="shared" si="46"/>
        <v>0.1</v>
      </c>
      <c r="AJ565" s="2">
        <f t="shared" si="63"/>
        <v>0.4</v>
      </c>
      <c r="AK565" s="2">
        <f t="shared" si="64"/>
        <v>0.30000000000000004</v>
      </c>
      <c r="AL565" s="2">
        <f t="shared" si="53"/>
        <v>0.2</v>
      </c>
      <c r="AM565" s="2">
        <f t="shared" si="53"/>
        <v>0.15000000000000002</v>
      </c>
      <c r="AN565" s="2">
        <f t="shared" si="52"/>
        <v>0.2</v>
      </c>
      <c r="AO565" s="16">
        <f t="shared" si="54"/>
        <v>0</v>
      </c>
      <c r="AP565" s="16">
        <f t="shared" si="69"/>
        <v>0</v>
      </c>
      <c r="AQ565" s="16">
        <f t="shared" si="70"/>
        <v>-0.19999999999999996</v>
      </c>
      <c r="AR565" s="16">
        <f t="shared" si="71"/>
        <v>-0.7</v>
      </c>
      <c r="AS565" s="16">
        <f t="shared" si="72"/>
        <v>-9.9999999999999978E-2</v>
      </c>
      <c r="AT565" s="16">
        <f>AF565-AF564</f>
        <v>0</v>
      </c>
      <c r="AU565" s="16">
        <f>AG565-AG564</f>
        <v>0</v>
      </c>
      <c r="AV565" s="16">
        <f t="shared" si="56"/>
        <v>0</v>
      </c>
      <c r="AW565" s="16">
        <f t="shared" si="57"/>
        <v>0</v>
      </c>
      <c r="AX565" s="16">
        <f t="shared" si="58"/>
        <v>1</v>
      </c>
      <c r="AY565" s="16">
        <f t="shared" si="75"/>
        <v>0.75</v>
      </c>
      <c r="AZ565" s="16">
        <f>AVERAGE(AB564:AB565)</f>
        <v>0.55000000000000004</v>
      </c>
      <c r="BA565" s="16">
        <f t="shared" si="76"/>
        <v>0.7</v>
      </c>
      <c r="BB565" s="16">
        <f>AVERAGE(AF564:AF565)</f>
        <v>1</v>
      </c>
    </row>
    <row r="566" spans="1:54" s="2" customFormat="1" ht="11.25" x14ac:dyDescent="0.2">
      <c r="A566" s="17">
        <v>34699</v>
      </c>
      <c r="B566" s="15">
        <v>2.7</v>
      </c>
      <c r="C566" s="2">
        <v>5.5</v>
      </c>
      <c r="D566" s="37">
        <f t="shared" si="37"/>
        <v>0.94499999999999995</v>
      </c>
      <c r="E566" s="37">
        <f>E564</f>
        <v>5.33E-2</v>
      </c>
      <c r="F566" s="37">
        <f t="shared" si="36"/>
        <v>0.94669999999999999</v>
      </c>
      <c r="G566" s="39">
        <v>49.27</v>
      </c>
      <c r="H566" s="38">
        <v>37.491599999999991</v>
      </c>
      <c r="I566" s="37">
        <v>-1.2624455000976103E-2</v>
      </c>
      <c r="J566" s="37">
        <f t="shared" si="77"/>
        <v>-9.3307048942484396E-3</v>
      </c>
      <c r="K566" s="37">
        <f t="shared" si="38"/>
        <v>1.798941798941911E-3</v>
      </c>
      <c r="L566" s="38">
        <v>7526.8893769084198</v>
      </c>
      <c r="M566" s="38">
        <v>10103.224495303</v>
      </c>
      <c r="N566" s="38">
        <f t="shared" si="49"/>
        <v>7540.4298128245518</v>
      </c>
      <c r="O566" s="38">
        <f t="shared" si="50"/>
        <v>10121.399608151694</v>
      </c>
      <c r="P566" s="37">
        <f t="shared" si="51"/>
        <v>-1.7957114186120914E-3</v>
      </c>
      <c r="Q566" s="41">
        <f t="shared" si="51"/>
        <v>-1.795711418612094E-3</v>
      </c>
      <c r="R566" s="42">
        <f t="shared" si="39"/>
        <v>0.3141610387393447</v>
      </c>
      <c r="S566" s="43">
        <f t="shared" si="44"/>
        <v>5.5E-2</v>
      </c>
      <c r="T566" s="43">
        <f t="shared" si="45"/>
        <v>9.4500000000000001E-3</v>
      </c>
      <c r="U566" s="37">
        <f t="shared" si="78"/>
        <v>6.090836527470822E-2</v>
      </c>
      <c r="V566" s="37">
        <f t="shared" si="60"/>
        <v>7.9697918522034124E-3</v>
      </c>
      <c r="W566" s="37">
        <f t="shared" si="74"/>
        <v>4.0204574479147763E-2</v>
      </c>
      <c r="X566" s="43">
        <f t="shared" si="73"/>
        <v>-1.795711418612094E-3</v>
      </c>
      <c r="Y566" s="2">
        <f>PERCENTRANK($S$531:S566,S566,1)</f>
        <v>0</v>
      </c>
      <c r="Z566" s="2">
        <f>PERCENTRANK($T$531:T566,T566,1)</f>
        <v>1</v>
      </c>
      <c r="AA566" s="2">
        <f>PERCENTRANK($U$531:U566,U566,1)</f>
        <v>0.8</v>
      </c>
      <c r="AB566" s="2">
        <f>PERCENTRANK(V$531:V566,V566,1)</f>
        <v>0.8</v>
      </c>
      <c r="AC566" s="2">
        <f>PERCENTRANK(W$531:W$625,W566,1)</f>
        <v>0.6</v>
      </c>
      <c r="AD566" s="2">
        <f>PERCENTRANK(W$531:W566,W566,1)</f>
        <v>0.8</v>
      </c>
      <c r="AE566" s="2">
        <f t="shared" si="62"/>
        <v>0.5</v>
      </c>
      <c r="AF566" s="2">
        <f>PERCENTRANK($X$531:X566,X566,1)</f>
        <v>1</v>
      </c>
      <c r="AG566" s="2">
        <f>PERCENTRANK(R$531:R566,R566,1)</f>
        <v>1</v>
      </c>
      <c r="AH566" s="2">
        <f t="shared" si="46"/>
        <v>0.1</v>
      </c>
      <c r="AI566" s="2">
        <f t="shared" si="46"/>
        <v>0.1</v>
      </c>
      <c r="AJ566" s="2">
        <f t="shared" si="63"/>
        <v>0.44999999999999996</v>
      </c>
      <c r="AK566" s="2">
        <f t="shared" si="64"/>
        <v>0.45</v>
      </c>
      <c r="AL566" s="2">
        <f t="shared" si="53"/>
        <v>0.15000000000000002</v>
      </c>
      <c r="AM566" s="2">
        <f t="shared" si="53"/>
        <v>0.1</v>
      </c>
      <c r="AN566" s="2">
        <f t="shared" si="52"/>
        <v>0.2</v>
      </c>
      <c r="AO566" s="16">
        <f t="shared" si="54"/>
        <v>0</v>
      </c>
      <c r="AP566" s="16">
        <f t="shared" si="69"/>
        <v>0</v>
      </c>
      <c r="AQ566" s="16">
        <f t="shared" si="70"/>
        <v>0.4</v>
      </c>
      <c r="AR566" s="16">
        <f t="shared" si="71"/>
        <v>0.60000000000000009</v>
      </c>
      <c r="AS566" s="16">
        <f t="shared" si="72"/>
        <v>0.30000000000000004</v>
      </c>
      <c r="AT566" s="16">
        <f>AF566-AF565</f>
        <v>0</v>
      </c>
      <c r="AU566" s="16">
        <f>AG566-AG565</f>
        <v>0</v>
      </c>
      <c r="AV566" s="16">
        <f t="shared" si="56"/>
        <v>0</v>
      </c>
      <c r="AW566" s="16">
        <f t="shared" si="57"/>
        <v>0</v>
      </c>
      <c r="AX566" s="16">
        <f t="shared" si="58"/>
        <v>1</v>
      </c>
      <c r="AY566" s="16">
        <f t="shared" si="75"/>
        <v>0.64999999999999991</v>
      </c>
      <c r="AZ566" s="16">
        <f>AVERAGE(AB565:AB566)</f>
        <v>0.5</v>
      </c>
      <c r="BA566" s="16">
        <f t="shared" si="76"/>
        <v>0.64999999999999991</v>
      </c>
      <c r="BB566" s="16">
        <f>AVERAGE(AF565:AF566)</f>
        <v>1</v>
      </c>
    </row>
    <row r="567" spans="1:54" s="2" customFormat="1" ht="11.25" x14ac:dyDescent="0.2">
      <c r="A567" s="17">
        <v>34730</v>
      </c>
      <c r="B567" s="15">
        <v>2.8</v>
      </c>
      <c r="C567" s="2">
        <v>5.6</v>
      </c>
      <c r="D567" s="37">
        <f t="shared" si="37"/>
        <v>0.94400000000000006</v>
      </c>
      <c r="E567" s="37">
        <v>5.2999999999999999E-2</v>
      </c>
      <c r="F567" s="37">
        <f t="shared" si="36"/>
        <v>0.94699999999999995</v>
      </c>
      <c r="G567" s="39">
        <v>50.12</v>
      </c>
      <c r="H567" s="38">
        <v>38.19919999999999</v>
      </c>
      <c r="I567" s="37">
        <v>2.2100661262330019E-2</v>
      </c>
      <c r="J567" s="37">
        <f t="shared" si="77"/>
        <v>4.7381031306769584E-3</v>
      </c>
      <c r="K567" s="37">
        <f t="shared" si="38"/>
        <v>3.1779661016948513E-3</v>
      </c>
      <c r="L567" s="38">
        <v>7564.8710013730797</v>
      </c>
      <c r="M567" s="38">
        <v>10129.239446174201</v>
      </c>
      <c r="N567" s="38">
        <f t="shared" si="49"/>
        <v>7588.9119049791379</v>
      </c>
      <c r="O567" s="38">
        <f t="shared" si="50"/>
        <v>10161.429825770092</v>
      </c>
      <c r="P567" s="37">
        <f t="shared" si="51"/>
        <v>-3.1678986272438915E-3</v>
      </c>
      <c r="Q567" s="41">
        <f t="shared" si="51"/>
        <v>-3.1678986272438217E-3</v>
      </c>
      <c r="R567" s="42">
        <f t="shared" si="39"/>
        <v>0.31206936270916696</v>
      </c>
      <c r="S567" s="43">
        <f t="shared" si="44"/>
        <v>5.5999999999999994E-2</v>
      </c>
      <c r="T567" s="43">
        <f t="shared" si="45"/>
        <v>9.4400000000000005E-3</v>
      </c>
      <c r="U567" s="37">
        <f t="shared" si="78"/>
        <v>5.8968508351082798E-2</v>
      </c>
      <c r="V567" s="37">
        <f t="shared" si="60"/>
        <v>2.5749156502752738E-3</v>
      </c>
      <c r="W567" s="37">
        <f t="shared" si="74"/>
        <v>3.808883630544594E-2</v>
      </c>
      <c r="X567" s="43">
        <f t="shared" si="73"/>
        <v>-3.1678986272438217E-3</v>
      </c>
      <c r="Y567" s="2">
        <f>PERCENTRANK($S$531:S567,S567,1)</f>
        <v>0</v>
      </c>
      <c r="Z567" s="2">
        <f>PERCENTRANK($T$531:T567,T567,1)</f>
        <v>0.9</v>
      </c>
      <c r="AA567" s="2">
        <f>PERCENTRANK($U$531:U567,U567,1)</f>
        <v>0.7</v>
      </c>
      <c r="AB567" s="2">
        <f>PERCENTRANK(V$531:V567,V567,1)</f>
        <v>0.5</v>
      </c>
      <c r="AC567" s="2">
        <f>PERCENTRANK(W$531:W$625,W567,1)</f>
        <v>0.5</v>
      </c>
      <c r="AD567" s="2">
        <f>PERCENTRANK(W$531:W567,W567,1)</f>
        <v>0.7</v>
      </c>
      <c r="AE567" s="2">
        <f t="shared" si="62"/>
        <v>0.4</v>
      </c>
      <c r="AF567" s="2">
        <f>PERCENTRANK($X$531:X567,X567,1)</f>
        <v>0.9</v>
      </c>
      <c r="AG567" s="2">
        <f>PERCENTRANK(R$531:R567,R567,1)</f>
        <v>0.9</v>
      </c>
      <c r="AH567" s="2">
        <f t="shared" si="46"/>
        <v>0.6</v>
      </c>
      <c r="AI567" s="2">
        <f t="shared" si="46"/>
        <v>0.3</v>
      </c>
      <c r="AJ567" s="2">
        <f t="shared" si="63"/>
        <v>0.55000000000000004</v>
      </c>
      <c r="AK567" s="2">
        <f t="shared" si="64"/>
        <v>0.45</v>
      </c>
      <c r="AL567" s="2">
        <f t="shared" si="53"/>
        <v>0.35</v>
      </c>
      <c r="AM567" s="2">
        <f t="shared" si="53"/>
        <v>0.2</v>
      </c>
      <c r="AN567" s="2">
        <f t="shared" si="52"/>
        <v>0.6</v>
      </c>
      <c r="AO567" s="16">
        <f t="shared" si="54"/>
        <v>0</v>
      </c>
      <c r="AP567" s="16">
        <f t="shared" si="69"/>
        <v>-9.9999999999999978E-2</v>
      </c>
      <c r="AQ567" s="16">
        <f t="shared" si="70"/>
        <v>-0.10000000000000009</v>
      </c>
      <c r="AR567" s="16">
        <f t="shared" si="71"/>
        <v>-0.30000000000000004</v>
      </c>
      <c r="AS567" s="16">
        <f t="shared" si="72"/>
        <v>-0.10000000000000009</v>
      </c>
      <c r="AT567" s="16">
        <f>AF567-AF566</f>
        <v>-9.9999999999999978E-2</v>
      </c>
      <c r="AU567" s="16">
        <f>AG567-AG566</f>
        <v>-9.9999999999999978E-2</v>
      </c>
      <c r="AV567" s="16">
        <f t="shared" si="56"/>
        <v>0.39999999999999997</v>
      </c>
      <c r="AW567" s="16">
        <f t="shared" si="57"/>
        <v>0</v>
      </c>
      <c r="AX567" s="16">
        <f t="shared" si="58"/>
        <v>0.95</v>
      </c>
      <c r="AY567" s="16">
        <f t="shared" si="75"/>
        <v>0.5</v>
      </c>
      <c r="AZ567" s="16">
        <f>AVERAGE(AB566:AB567)</f>
        <v>0.65</v>
      </c>
      <c r="BA567" s="16">
        <f t="shared" si="76"/>
        <v>0.55000000000000004</v>
      </c>
      <c r="BB567" s="16">
        <f>AVERAGE(AF566:AF567)</f>
        <v>0.95</v>
      </c>
    </row>
    <row r="568" spans="1:54" s="2" customFormat="1" ht="11.25" x14ac:dyDescent="0.2">
      <c r="A568" s="17">
        <v>34758</v>
      </c>
      <c r="B568" s="15">
        <v>2.9</v>
      </c>
      <c r="C568" s="2">
        <v>5.4</v>
      </c>
      <c r="D568" s="37">
        <f t="shared" si="37"/>
        <v>0.94599999999999995</v>
      </c>
      <c r="E568" s="37">
        <f>E567</f>
        <v>5.2999999999999999E-2</v>
      </c>
      <c r="F568" s="37">
        <f t="shared" si="36"/>
        <v>0.94699999999999995</v>
      </c>
      <c r="G568" s="39">
        <v>50.96</v>
      </c>
      <c r="H568" s="38">
        <v>38.929999999999993</v>
      </c>
      <c r="I568" s="37">
        <v>3.5830198817839908E-2</v>
      </c>
      <c r="J568" s="37">
        <f t="shared" si="77"/>
        <v>2.8965430040084963E-2</v>
      </c>
      <c r="K568" s="37">
        <f t="shared" si="38"/>
        <v>1.0570824524311906E-3</v>
      </c>
      <c r="L568" s="38">
        <v>7510.7979868742304</v>
      </c>
      <c r="M568" s="38">
        <v>10040.104961389799</v>
      </c>
      <c r="N568" s="38">
        <f t="shared" si="49"/>
        <v>7518.7375196299108</v>
      </c>
      <c r="O568" s="38">
        <f t="shared" si="50"/>
        <v>10050.718180165051</v>
      </c>
      <c r="P568" s="37">
        <f t="shared" si="51"/>
        <v>-1.0559662090812258E-3</v>
      </c>
      <c r="Q568" s="41">
        <f t="shared" si="51"/>
        <v>-1.0559662090811497E-3</v>
      </c>
      <c r="R568" s="42">
        <f t="shared" si="39"/>
        <v>0.30901618289237121</v>
      </c>
      <c r="S568" s="43">
        <f t="shared" si="44"/>
        <v>5.4000000000000006E-2</v>
      </c>
      <c r="T568" s="43">
        <f t="shared" si="45"/>
        <v>9.4599999999999997E-3</v>
      </c>
      <c r="U568" s="37">
        <f t="shared" si="78"/>
        <v>4.7473312966146368E-2</v>
      </c>
      <c r="V568" s="37">
        <f t="shared" si="60"/>
        <v>-8.7997213668462651E-3</v>
      </c>
      <c r="W568" s="37">
        <f t="shared" si="74"/>
        <v>2.7269118099772813E-2</v>
      </c>
      <c r="X568" s="43">
        <f t="shared" si="73"/>
        <v>-1.0559662090811497E-3</v>
      </c>
      <c r="Y568" s="2">
        <f>PERCENTRANK($S$531:S568,S568,1)</f>
        <v>0</v>
      </c>
      <c r="Z568" s="2">
        <f>PERCENTRANK($T$531:T568,T568,1)</f>
        <v>1</v>
      </c>
      <c r="AA568" s="2">
        <f>PERCENTRANK($U$531:U568,U568,1)</f>
        <v>0.2</v>
      </c>
      <c r="AB568" s="2">
        <f>PERCENTRANK(V$531:V568,V568,1)</f>
        <v>0</v>
      </c>
      <c r="AC568" s="2">
        <f>PERCENTRANK(W$531:W$625,W568,1)</f>
        <v>0.2</v>
      </c>
      <c r="AD568" s="2">
        <f>PERCENTRANK(W$531:W568,W568,1)</f>
        <v>0.3</v>
      </c>
      <c r="AE568" s="2">
        <f t="shared" si="62"/>
        <v>0.5</v>
      </c>
      <c r="AF568" s="2">
        <f>PERCENTRANK($X$531:X568,X568,1)</f>
        <v>1</v>
      </c>
      <c r="AG568" s="2">
        <f>PERCENTRANK(R$531:R568,R568,1)</f>
        <v>0.9</v>
      </c>
      <c r="AH568" s="2">
        <f t="shared" si="46"/>
        <v>0.8</v>
      </c>
      <c r="AI568" s="2">
        <f t="shared" si="46"/>
        <v>0.7</v>
      </c>
      <c r="AJ568" s="2">
        <f t="shared" si="63"/>
        <v>0.35</v>
      </c>
      <c r="AK568" s="2">
        <f t="shared" si="64"/>
        <v>0.45</v>
      </c>
      <c r="AL568" s="2">
        <f t="shared" si="53"/>
        <v>0.7</v>
      </c>
      <c r="AM568" s="2">
        <f t="shared" si="53"/>
        <v>0.5</v>
      </c>
      <c r="AN568" s="2">
        <f t="shared" si="52"/>
        <v>0.8</v>
      </c>
      <c r="AO568" s="16">
        <f t="shared" si="54"/>
        <v>0</v>
      </c>
      <c r="AP568" s="16">
        <f t="shared" si="69"/>
        <v>9.9999999999999978E-2</v>
      </c>
      <c r="AQ568" s="16">
        <f t="shared" si="70"/>
        <v>-0.49999999999999994</v>
      </c>
      <c r="AR568" s="16">
        <f t="shared" si="71"/>
        <v>-0.5</v>
      </c>
      <c r="AS568" s="16">
        <f t="shared" si="72"/>
        <v>-0.39999999999999997</v>
      </c>
      <c r="AT568" s="16">
        <f>AF568-AF567</f>
        <v>9.9999999999999978E-2</v>
      </c>
      <c r="AU568" s="16">
        <f>AG568-AG567</f>
        <v>0</v>
      </c>
      <c r="AV568" s="16">
        <f t="shared" si="56"/>
        <v>0.20000000000000007</v>
      </c>
      <c r="AW568" s="16">
        <f t="shared" si="57"/>
        <v>0</v>
      </c>
      <c r="AX568" s="16">
        <f t="shared" si="58"/>
        <v>0.95</v>
      </c>
      <c r="AY568" s="16">
        <f t="shared" si="75"/>
        <v>0.60000000000000009</v>
      </c>
      <c r="AZ568" s="16">
        <f>AVERAGE(AB567:AB568)</f>
        <v>0.25</v>
      </c>
      <c r="BA568" s="16">
        <f t="shared" si="76"/>
        <v>0.65</v>
      </c>
      <c r="BB568" s="16">
        <f>AVERAGE(AF567:AF568)</f>
        <v>0.95</v>
      </c>
    </row>
    <row r="569" spans="1:54" s="2" customFormat="1" ht="11.25" x14ac:dyDescent="0.2">
      <c r="A569" s="17">
        <v>34789</v>
      </c>
      <c r="B569" s="15">
        <v>2.9</v>
      </c>
      <c r="C569" s="2">
        <v>5.4</v>
      </c>
      <c r="D569" s="37">
        <f t="shared" si="37"/>
        <v>0.94599999999999995</v>
      </c>
      <c r="E569" s="37">
        <f>E567</f>
        <v>5.2999999999999999E-2</v>
      </c>
      <c r="F569" s="37">
        <f t="shared" si="36"/>
        <v>0.94699999999999995</v>
      </c>
      <c r="G569" s="39">
        <v>51.82</v>
      </c>
      <c r="H569" s="38">
        <v>39.682799999999993</v>
      </c>
      <c r="I569" s="37">
        <v>2.3302622841965392E-2</v>
      </c>
      <c r="J569" s="37">
        <f t="shared" si="77"/>
        <v>2.9566410829902648E-2</v>
      </c>
      <c r="K569" s="37">
        <f t="shared" si="38"/>
        <v>1.0570824524311906E-3</v>
      </c>
      <c r="L569" s="38">
        <v>7560.2190117503496</v>
      </c>
      <c r="M569" s="38">
        <v>10090.7809988509</v>
      </c>
      <c r="N569" s="38">
        <f t="shared" si="49"/>
        <v>7568.2107866042079</v>
      </c>
      <c r="O569" s="38">
        <f t="shared" si="50"/>
        <v>10101.447786376111</v>
      </c>
      <c r="P569" s="37">
        <f t="shared" si="51"/>
        <v>-1.0559662090812486E-3</v>
      </c>
      <c r="Q569" s="41">
        <f t="shared" si="51"/>
        <v>-1.0559662090812211E-3</v>
      </c>
      <c r="R569" s="42">
        <f t="shared" si="39"/>
        <v>0.30585543358835587</v>
      </c>
      <c r="S569" s="43">
        <f t="shared" si="44"/>
        <v>5.4000000000000006E-2</v>
      </c>
      <c r="T569" s="43">
        <f t="shared" si="45"/>
        <v>9.4599999999999997E-3</v>
      </c>
      <c r="U569" s="37">
        <f t="shared" si="78"/>
        <v>4.8632946918501049E-2</v>
      </c>
      <c r="V569" s="37">
        <f t="shared" si="60"/>
        <v>5.0473613230120583E-3</v>
      </c>
      <c r="W569" s="37">
        <f t="shared" si="74"/>
        <v>2.8480126628022826E-2</v>
      </c>
      <c r="X569" s="43">
        <f t="shared" si="73"/>
        <v>-1.0559662090812211E-3</v>
      </c>
      <c r="Y569" s="2">
        <f>PERCENTRANK($S$531:S569,S569,1)</f>
        <v>0</v>
      </c>
      <c r="Z569" s="2">
        <f>PERCENTRANK($T$531:T569,T569,1)</f>
        <v>0.9</v>
      </c>
      <c r="AA569" s="2">
        <f>PERCENTRANK($U$531:U569,U569,1)</f>
        <v>0.3</v>
      </c>
      <c r="AB569" s="2">
        <f>PERCENTRANK(V$531:V569,V569,1)</f>
        <v>0.7</v>
      </c>
      <c r="AC569" s="2">
        <f>PERCENTRANK(W$531:W$625,W569,1)</f>
        <v>0.2</v>
      </c>
      <c r="AD569" s="2">
        <f>PERCENTRANK(W$531:W569,W569,1)</f>
        <v>0.3</v>
      </c>
      <c r="AE569" s="2">
        <f t="shared" si="62"/>
        <v>0.5</v>
      </c>
      <c r="AF569" s="2">
        <f>PERCENTRANK($X$531:X569,X569,1)</f>
        <v>0.9</v>
      </c>
      <c r="AG569" s="2">
        <f>PERCENTRANK(R$531:R569,R569,1)</f>
        <v>0.9</v>
      </c>
      <c r="AH569" s="2">
        <f t="shared" si="46"/>
        <v>0.6</v>
      </c>
      <c r="AI569" s="2">
        <f t="shared" si="46"/>
        <v>0.8</v>
      </c>
      <c r="AJ569" s="2">
        <f t="shared" si="63"/>
        <v>0.2</v>
      </c>
      <c r="AK569" s="2">
        <f t="shared" si="64"/>
        <v>0.5</v>
      </c>
      <c r="AL569" s="2">
        <f t="shared" si="53"/>
        <v>0.7</v>
      </c>
      <c r="AM569" s="2">
        <f t="shared" si="53"/>
        <v>0.75</v>
      </c>
      <c r="AN569" s="2">
        <f t="shared" si="52"/>
        <v>0.6</v>
      </c>
      <c r="AO569" s="16">
        <f t="shared" si="54"/>
        <v>0</v>
      </c>
      <c r="AP569" s="16">
        <f t="shared" si="69"/>
        <v>-9.9999999999999978E-2</v>
      </c>
      <c r="AQ569" s="16">
        <f t="shared" si="70"/>
        <v>9.9999999999999978E-2</v>
      </c>
      <c r="AR569" s="16">
        <f t="shared" si="71"/>
        <v>0.7</v>
      </c>
      <c r="AS569" s="16">
        <f t="shared" si="72"/>
        <v>0</v>
      </c>
      <c r="AT569" s="16">
        <f>AF569-AF568</f>
        <v>-9.9999999999999978E-2</v>
      </c>
      <c r="AU569" s="16">
        <f>AG569-AG568</f>
        <v>0</v>
      </c>
      <c r="AV569" s="16">
        <f t="shared" si="56"/>
        <v>-0.20000000000000007</v>
      </c>
      <c r="AW569" s="16">
        <f t="shared" si="57"/>
        <v>0</v>
      </c>
      <c r="AX569" s="16">
        <f t="shared" si="58"/>
        <v>0.95</v>
      </c>
      <c r="AY569" s="16">
        <f t="shared" si="75"/>
        <v>0.75</v>
      </c>
      <c r="AZ569" s="16">
        <f>AVERAGE(AB568:AB569)</f>
        <v>0.35</v>
      </c>
      <c r="BA569" s="16">
        <f t="shared" si="76"/>
        <v>0.75</v>
      </c>
      <c r="BB569" s="16">
        <f>AVERAGE(AF568:AF569)</f>
        <v>0.95</v>
      </c>
    </row>
    <row r="570" spans="1:54" s="2" customFormat="1" ht="11.25" x14ac:dyDescent="0.2">
      <c r="A570" s="17">
        <v>34819</v>
      </c>
      <c r="B570" s="15">
        <v>3.1</v>
      </c>
      <c r="C570" s="2">
        <v>5.8</v>
      </c>
      <c r="D570" s="37">
        <f t="shared" si="37"/>
        <v>0.94200000000000006</v>
      </c>
      <c r="E570" s="37">
        <v>5.2699999999999997E-2</v>
      </c>
      <c r="F570" s="37">
        <f t="shared" si="36"/>
        <v>0.94730000000000003</v>
      </c>
      <c r="G570" s="39">
        <v>52.65</v>
      </c>
      <c r="H570" s="38">
        <v>40.456800000000001</v>
      </c>
      <c r="I570" s="37">
        <v>2.993004156950228E-2</v>
      </c>
      <c r="J570" s="37">
        <f t="shared" si="77"/>
        <v>2.6616332205733836E-2</v>
      </c>
      <c r="K570" s="37">
        <f t="shared" si="38"/>
        <v>5.626326963906525E-3</v>
      </c>
      <c r="L570" s="38">
        <v>7562.2000125062305</v>
      </c>
      <c r="M570" s="38">
        <v>10075.0240406844</v>
      </c>
      <c r="N570" s="38">
        <f t="shared" si="49"/>
        <v>7604.7474223430481</v>
      </c>
      <c r="O570" s="38">
        <f t="shared" si="50"/>
        <v>10131.70942010651</v>
      </c>
      <c r="P570" s="37">
        <f t="shared" si="51"/>
        <v>-5.5948485168372201E-3</v>
      </c>
      <c r="Q570" s="41">
        <f t="shared" si="51"/>
        <v>-5.5948485168373276E-3</v>
      </c>
      <c r="R570" s="42">
        <f t="shared" si="39"/>
        <v>0.30138814735718095</v>
      </c>
      <c r="S570" s="43">
        <f t="shared" si="44"/>
        <v>5.7999999999999996E-2</v>
      </c>
      <c r="T570" s="43">
        <f t="shared" si="45"/>
        <v>9.4200000000000013E-3</v>
      </c>
      <c r="U570" s="37">
        <f t="shared" si="78"/>
        <v>3.3839929613144561E-2</v>
      </c>
      <c r="V570" s="37">
        <f t="shared" si="60"/>
        <v>-1.56152018047896E-3</v>
      </c>
      <c r="W570" s="37">
        <f t="shared" si="74"/>
        <v>1.3979041964365509E-2</v>
      </c>
      <c r="X570" s="43">
        <f t="shared" si="73"/>
        <v>-5.5948485168373276E-3</v>
      </c>
      <c r="Y570" s="2">
        <f>PERCENTRANK($S$531:S570,S570,1)</f>
        <v>0.1</v>
      </c>
      <c r="Z570" s="2">
        <f>PERCENTRANK($T$531:T570,T570,1)</f>
        <v>0.8</v>
      </c>
      <c r="AA570" s="2">
        <f>PERCENTRANK($U$531:U570,U570,1)</f>
        <v>0</v>
      </c>
      <c r="AB570" s="2">
        <f>PERCENTRANK(V$531:V570,V570,1)</f>
        <v>0.2</v>
      </c>
      <c r="AC570" s="2">
        <f>PERCENTRANK(W$531:W$625,W570,1)</f>
        <v>0</v>
      </c>
      <c r="AD570" s="2">
        <f>PERCENTRANK(W$531:W570,W570,1)</f>
        <v>0</v>
      </c>
      <c r="AE570" s="2">
        <f t="shared" si="62"/>
        <v>0.2</v>
      </c>
      <c r="AF570" s="2">
        <f>PERCENTRANK($X$531:X570,X570,1)</f>
        <v>0.7</v>
      </c>
      <c r="AG570" s="2">
        <f>PERCENTRANK(R$531:R570,R570,1)</f>
        <v>0.8</v>
      </c>
      <c r="AH570" s="2">
        <f t="shared" si="46"/>
        <v>0.7</v>
      </c>
      <c r="AI570" s="2">
        <f t="shared" si="46"/>
        <v>0.7</v>
      </c>
      <c r="AJ570" s="2">
        <f t="shared" si="63"/>
        <v>0.1</v>
      </c>
      <c r="AK570" s="2">
        <f t="shared" si="64"/>
        <v>0.35</v>
      </c>
      <c r="AL570" s="2">
        <f t="shared" si="53"/>
        <v>0.64999999999999991</v>
      </c>
      <c r="AM570" s="2">
        <f t="shared" si="53"/>
        <v>0.75</v>
      </c>
      <c r="AN570" s="2">
        <f t="shared" si="52"/>
        <v>0.7</v>
      </c>
      <c r="AO570" s="16">
        <f t="shared" si="54"/>
        <v>0.1</v>
      </c>
      <c r="AP570" s="16">
        <f t="shared" si="69"/>
        <v>-9.9999999999999978E-2</v>
      </c>
      <c r="AQ570" s="16">
        <f t="shared" si="70"/>
        <v>-0.3</v>
      </c>
      <c r="AR570" s="16">
        <f t="shared" si="71"/>
        <v>-0.49999999999999994</v>
      </c>
      <c r="AS570" s="16">
        <f t="shared" si="72"/>
        <v>-0.3</v>
      </c>
      <c r="AT570" s="16">
        <f>AF570-AF569</f>
        <v>-0.20000000000000007</v>
      </c>
      <c r="AU570" s="16">
        <f>AG570-AG569</f>
        <v>-9.9999999999999978E-2</v>
      </c>
      <c r="AV570" s="16">
        <f t="shared" si="56"/>
        <v>9.9999999999999978E-2</v>
      </c>
      <c r="AW570" s="16">
        <f t="shared" si="57"/>
        <v>0.05</v>
      </c>
      <c r="AX570" s="16">
        <f t="shared" si="58"/>
        <v>0.85000000000000009</v>
      </c>
      <c r="AY570" s="16">
        <f t="shared" si="75"/>
        <v>0.44999999999999996</v>
      </c>
      <c r="AZ570" s="16">
        <f>AVERAGE(AB569:AB570)</f>
        <v>0.44999999999999996</v>
      </c>
      <c r="BA570" s="16">
        <f t="shared" si="76"/>
        <v>0.5</v>
      </c>
      <c r="BB570" s="16">
        <f>AVERAGE(AF569:AF570)</f>
        <v>0.8</v>
      </c>
    </row>
    <row r="571" spans="1:54" s="2" customFormat="1" ht="11.25" x14ac:dyDescent="0.2">
      <c r="A571" s="17">
        <v>34850</v>
      </c>
      <c r="B571" s="15">
        <v>3.2</v>
      </c>
      <c r="C571" s="2">
        <v>5.6</v>
      </c>
      <c r="D571" s="37">
        <f t="shared" si="37"/>
        <v>0.94400000000000006</v>
      </c>
      <c r="E571" s="37">
        <f>E570</f>
        <v>5.2699999999999997E-2</v>
      </c>
      <c r="F571" s="37">
        <f t="shared" si="36"/>
        <v>0.94730000000000003</v>
      </c>
      <c r="G571" s="39">
        <v>53.53</v>
      </c>
      <c r="H571" s="38">
        <v>41.280799999999999</v>
      </c>
      <c r="I571" s="37">
        <v>3.1304758717095392E-2</v>
      </c>
      <c r="J571" s="37">
        <f t="shared" si="77"/>
        <v>3.0617400143298834E-2</v>
      </c>
      <c r="K571" s="37">
        <f t="shared" si="38"/>
        <v>3.4957627118643586E-3</v>
      </c>
      <c r="L571" s="38">
        <v>7584.49291374121</v>
      </c>
      <c r="M571" s="38">
        <v>10099.0727688979</v>
      </c>
      <c r="N571" s="38">
        <f t="shared" si="49"/>
        <v>7611.006501257466</v>
      </c>
      <c r="O571" s="38">
        <f t="shared" si="50"/>
        <v>10134.376730907819</v>
      </c>
      <c r="P571" s="37">
        <f t="shared" si="51"/>
        <v>-3.4835849255779048E-3</v>
      </c>
      <c r="Q571" s="41">
        <f t="shared" si="51"/>
        <v>-3.4835849255779976E-3</v>
      </c>
      <c r="R571" s="42">
        <f t="shared" si="39"/>
        <v>0.29672874556694645</v>
      </c>
      <c r="S571" s="43">
        <f t="shared" si="44"/>
        <v>5.5999999999999994E-2</v>
      </c>
      <c r="T571" s="43">
        <f t="shared" si="45"/>
        <v>9.4400000000000005E-3</v>
      </c>
      <c r="U571" s="37">
        <f t="shared" si="78"/>
        <v>4.1071770322714272E-2</v>
      </c>
      <c r="V571" s="37">
        <f t="shared" si="60"/>
        <v>2.3869648465738411E-3</v>
      </c>
      <c r="W571" s="37">
        <f t="shared" si="74"/>
        <v>2.050350258718461E-2</v>
      </c>
      <c r="X571" s="43">
        <f t="shared" si="73"/>
        <v>-3.4835849255779976E-3</v>
      </c>
      <c r="Y571" s="2">
        <f>PERCENTRANK($S$531:S571,S571,1)</f>
        <v>0</v>
      </c>
      <c r="Z571" s="2">
        <f>PERCENTRANK($T$531:T571,T571,1)</f>
        <v>0.8</v>
      </c>
      <c r="AA571" s="2">
        <f>PERCENTRANK($U$531:U571,U571,1)</f>
        <v>0</v>
      </c>
      <c r="AB571" s="2">
        <f>PERCENTRANK(V$531:V571,V571,1)</f>
        <v>0.5</v>
      </c>
      <c r="AC571" s="2">
        <f>PERCENTRANK(W$531:W$625,W571,1)</f>
        <v>0</v>
      </c>
      <c r="AD571" s="2">
        <f>PERCENTRANK(W$531:W571,W571,1)</f>
        <v>0.1</v>
      </c>
      <c r="AE571" s="2">
        <f t="shared" si="62"/>
        <v>0.3</v>
      </c>
      <c r="AF571" s="2">
        <f>PERCENTRANK($X$531:X571,X571,1)</f>
        <v>0.8</v>
      </c>
      <c r="AG571" s="2">
        <f>PERCENTRANK(R$531:R571,R571,1)</f>
        <v>0.8</v>
      </c>
      <c r="AH571" s="2">
        <f t="shared" si="46"/>
        <v>0.7</v>
      </c>
      <c r="AI571" s="2">
        <f t="shared" si="46"/>
        <v>0.8</v>
      </c>
      <c r="AJ571" s="2">
        <f t="shared" si="63"/>
        <v>0</v>
      </c>
      <c r="AK571" s="2">
        <f t="shared" si="64"/>
        <v>0.25</v>
      </c>
      <c r="AL571" s="2">
        <f t="shared" si="53"/>
        <v>0.7</v>
      </c>
      <c r="AM571" s="2">
        <f t="shared" si="53"/>
        <v>0.75</v>
      </c>
      <c r="AN571" s="2">
        <f t="shared" si="52"/>
        <v>0.8</v>
      </c>
      <c r="AO571" s="16">
        <f t="shared" si="54"/>
        <v>-0.1</v>
      </c>
      <c r="AP571" s="16">
        <f t="shared" si="69"/>
        <v>0</v>
      </c>
      <c r="AQ571" s="16">
        <f t="shared" si="70"/>
        <v>0</v>
      </c>
      <c r="AR571" s="16">
        <f t="shared" si="71"/>
        <v>0.3</v>
      </c>
      <c r="AS571" s="16">
        <f t="shared" si="72"/>
        <v>0.1</v>
      </c>
      <c r="AT571" s="16">
        <f>AF571-AF570</f>
        <v>0.10000000000000009</v>
      </c>
      <c r="AU571" s="16">
        <f>AG571-AG570</f>
        <v>0</v>
      </c>
      <c r="AV571" s="16">
        <f t="shared" si="56"/>
        <v>0.10000000000000009</v>
      </c>
      <c r="AW571" s="16">
        <f t="shared" si="57"/>
        <v>0.05</v>
      </c>
      <c r="AX571" s="16">
        <f t="shared" si="58"/>
        <v>0.8</v>
      </c>
      <c r="AY571" s="16">
        <f t="shared" si="75"/>
        <v>0.25</v>
      </c>
      <c r="AZ571" s="16">
        <f>AVERAGE(AB570:AB571)</f>
        <v>0.35</v>
      </c>
      <c r="BA571" s="16">
        <f t="shared" si="76"/>
        <v>0.3</v>
      </c>
      <c r="BB571" s="16">
        <f>AVERAGE(AF570:AF571)</f>
        <v>0.75</v>
      </c>
    </row>
    <row r="572" spans="1:54" s="2" customFormat="1" ht="11.25" x14ac:dyDescent="0.2">
      <c r="A572" s="17">
        <v>34880</v>
      </c>
      <c r="B572" s="15">
        <v>3</v>
      </c>
      <c r="C572" s="2">
        <v>5.6</v>
      </c>
      <c r="D572" s="37">
        <f t="shared" si="37"/>
        <v>0.94400000000000006</v>
      </c>
      <c r="E572" s="37">
        <f>E570</f>
        <v>5.2699999999999997E-2</v>
      </c>
      <c r="F572" s="37">
        <f t="shared" si="36"/>
        <v>0.94730000000000003</v>
      </c>
      <c r="G572" s="39">
        <v>54.42</v>
      </c>
      <c r="H572" s="38">
        <v>42.153600000000004</v>
      </c>
      <c r="I572" s="37">
        <v>2.9667245757049463E-2</v>
      </c>
      <c r="J572" s="37">
        <f t="shared" si="77"/>
        <v>3.0486002237072429E-2</v>
      </c>
      <c r="K572" s="37">
        <f t="shared" si="38"/>
        <v>3.4957627118643586E-3</v>
      </c>
      <c r="L572" s="38">
        <v>7668.0760737452702</v>
      </c>
      <c r="M572" s="38">
        <v>10191.7748430677</v>
      </c>
      <c r="N572" s="38">
        <f t="shared" si="49"/>
        <v>7694.8818481556082</v>
      </c>
      <c r="O572" s="38">
        <f t="shared" si="50"/>
        <v>10227.402869531814</v>
      </c>
      <c r="P572" s="37">
        <f t="shared" si="51"/>
        <v>-3.4835849255779169E-3</v>
      </c>
      <c r="Q572" s="41">
        <f t="shared" si="51"/>
        <v>-3.4835849255779451E-3</v>
      </c>
      <c r="R572" s="42">
        <f t="shared" si="39"/>
        <v>0.29099294010475962</v>
      </c>
      <c r="S572" s="43">
        <f t="shared" si="44"/>
        <v>5.5999999999999994E-2</v>
      </c>
      <c r="T572" s="43">
        <f t="shared" si="45"/>
        <v>9.4400000000000005E-3</v>
      </c>
      <c r="U572" s="37">
        <f t="shared" si="78"/>
        <v>4.7572199206551979E-2</v>
      </c>
      <c r="V572" s="37">
        <f t="shared" si="60"/>
        <v>9.1792658881807623E-3</v>
      </c>
      <c r="W572" s="37">
        <f t="shared" si="74"/>
        <v>2.8291618714784278E-2</v>
      </c>
      <c r="X572" s="43">
        <f t="shared" si="73"/>
        <v>-3.4835849255779451E-3</v>
      </c>
      <c r="Y572" s="2">
        <f>PERCENTRANK($S$531:S572,S572,1)</f>
        <v>0</v>
      </c>
      <c r="Z572" s="2">
        <f>PERCENTRANK($T$531:T572,T572,1)</f>
        <v>0.8</v>
      </c>
      <c r="AA572" s="2">
        <f>PERCENTRANK($U$531:U572,U572,1)</f>
        <v>0.3</v>
      </c>
      <c r="AB572" s="2">
        <f>PERCENTRANK(V$531:V572,V572,1)</f>
        <v>0.9</v>
      </c>
      <c r="AC572" s="2">
        <f>PERCENTRANK(W$531:W$625,W572,1)</f>
        <v>0.2</v>
      </c>
      <c r="AD572" s="2">
        <f>PERCENTRANK(W$531:W572,W572,1)</f>
        <v>0.3</v>
      </c>
      <c r="AE572" s="2">
        <f t="shared" si="62"/>
        <v>0.4</v>
      </c>
      <c r="AF572" s="2">
        <f>PERCENTRANK($X$531:X572,X572,1)</f>
        <v>0.8</v>
      </c>
      <c r="AG572" s="2">
        <f>PERCENTRANK(R$531:R572,R572,1)</f>
        <v>0.8</v>
      </c>
      <c r="AH572" s="2">
        <f t="shared" si="46"/>
        <v>0.7</v>
      </c>
      <c r="AI572" s="2">
        <f t="shared" si="46"/>
        <v>0.8</v>
      </c>
      <c r="AJ572" s="2">
        <f t="shared" si="63"/>
        <v>0.1</v>
      </c>
      <c r="AK572" s="2">
        <f t="shared" si="64"/>
        <v>0.35</v>
      </c>
      <c r="AL572" s="2">
        <f t="shared" si="53"/>
        <v>0.7</v>
      </c>
      <c r="AM572" s="2">
        <f t="shared" si="53"/>
        <v>0.8</v>
      </c>
      <c r="AN572" s="2">
        <f t="shared" si="52"/>
        <v>0.7</v>
      </c>
      <c r="AO572" s="16">
        <f t="shared" si="54"/>
        <v>0</v>
      </c>
      <c r="AP572" s="16">
        <f t="shared" si="69"/>
        <v>0</v>
      </c>
      <c r="AQ572" s="16">
        <f t="shared" si="70"/>
        <v>0.3</v>
      </c>
      <c r="AR572" s="16">
        <f t="shared" si="71"/>
        <v>0.4</v>
      </c>
      <c r="AS572" s="16">
        <f t="shared" si="72"/>
        <v>0.19999999999999998</v>
      </c>
      <c r="AT572" s="16">
        <f>AF572-AF571</f>
        <v>0</v>
      </c>
      <c r="AU572" s="16">
        <f>AG572-AG571</f>
        <v>0</v>
      </c>
      <c r="AV572" s="16">
        <f t="shared" si="56"/>
        <v>-0.10000000000000009</v>
      </c>
      <c r="AW572" s="16">
        <f t="shared" si="57"/>
        <v>0</v>
      </c>
      <c r="AX572" s="16">
        <f t="shared" si="58"/>
        <v>0.8</v>
      </c>
      <c r="AY572" s="16">
        <f t="shared" si="75"/>
        <v>0.15</v>
      </c>
      <c r="AZ572" s="16">
        <f>AVERAGE(AB571:AB572)</f>
        <v>0.7</v>
      </c>
      <c r="BA572" s="16">
        <f t="shared" si="76"/>
        <v>0.15</v>
      </c>
      <c r="BB572" s="16">
        <f>AVERAGE(AF571:AF572)</f>
        <v>0.8</v>
      </c>
    </row>
    <row r="573" spans="1:54" s="2" customFormat="1" ht="11.25" x14ac:dyDescent="0.2">
      <c r="A573" s="17">
        <v>34911</v>
      </c>
      <c r="B573" s="15">
        <v>2.8</v>
      </c>
      <c r="C573" s="2">
        <v>5.7</v>
      </c>
      <c r="D573" s="37">
        <f t="shared" si="37"/>
        <v>0.94299999999999995</v>
      </c>
      <c r="E573" s="37">
        <v>5.2499999999999998E-2</v>
      </c>
      <c r="F573" s="37">
        <f t="shared" si="36"/>
        <v>0.94750000000000001</v>
      </c>
      <c r="G573" s="39">
        <v>54.81</v>
      </c>
      <c r="H573" s="38">
        <v>43.055199999999992</v>
      </c>
      <c r="I573" s="37">
        <v>3.3410586817465435E-2</v>
      </c>
      <c r="J573" s="37">
        <f t="shared" si="77"/>
        <v>3.1538916287257447E-2</v>
      </c>
      <c r="K573" s="37">
        <f t="shared" si="38"/>
        <v>4.7720042417815911E-3</v>
      </c>
      <c r="L573" s="38">
        <v>7652.8886038807004</v>
      </c>
      <c r="M573" s="38">
        <v>10149.827908670901</v>
      </c>
      <c r="N573" s="38">
        <f t="shared" si="49"/>
        <v>7689.4082207603014</v>
      </c>
      <c r="O573" s="38">
        <f t="shared" si="50"/>
        <v>10198.262930504432</v>
      </c>
      <c r="P573" s="37">
        <f t="shared" si="51"/>
        <v>-4.7493403693932229E-3</v>
      </c>
      <c r="Q573" s="41">
        <f t="shared" si="51"/>
        <v>-4.7493403693932307E-3</v>
      </c>
      <c r="R573" s="42">
        <f t="shared" si="39"/>
        <v>0.27301696426912458</v>
      </c>
      <c r="S573" s="43">
        <f t="shared" si="44"/>
        <v>5.7000000000000002E-2</v>
      </c>
      <c r="T573" s="43">
        <f t="shared" si="45"/>
        <v>9.4299999999999991E-3</v>
      </c>
      <c r="U573" s="37">
        <f t="shared" si="78"/>
        <v>3.8034645106023536E-2</v>
      </c>
      <c r="V573" s="37">
        <f t="shared" ref="V573:V596" si="79">(M573-M572)/M572</f>
        <v>-4.1157634506938812E-3</v>
      </c>
      <c r="W573" s="37">
        <f t="shared" si="74"/>
        <v>1.7831552037128877E-2</v>
      </c>
      <c r="X573" s="43">
        <f t="shared" si="73"/>
        <v>-4.7493403693932307E-3</v>
      </c>
      <c r="Y573" s="2">
        <f>PERCENTRANK($S$531:S573,S573,1)</f>
        <v>0.1</v>
      </c>
      <c r="Z573" s="2">
        <f>PERCENTRANK($T$531:T573,T573,1)</f>
        <v>0.8</v>
      </c>
      <c r="AA573" s="2">
        <f>PERCENTRANK($U$531:U573,U573,1)</f>
        <v>0</v>
      </c>
      <c r="AB573" s="2">
        <f>PERCENTRANK(V$531:V573,V573,1)</f>
        <v>0</v>
      </c>
      <c r="AC573" s="2">
        <f>PERCENTRANK(W$531:W$625,W573,1)</f>
        <v>0</v>
      </c>
      <c r="AD573" s="2">
        <f>PERCENTRANK(W$531:W573,W573,1)</f>
        <v>0</v>
      </c>
      <c r="AE573" s="2">
        <f t="shared" si="62"/>
        <v>0.2</v>
      </c>
      <c r="AF573" s="2">
        <f>PERCENTRANK($X$531:X573,X573,1)</f>
        <v>0.7</v>
      </c>
      <c r="AG573" s="2">
        <f>PERCENTRANK(R$531:R573,R573,1)</f>
        <v>0.8</v>
      </c>
      <c r="AH573" s="2">
        <f t="shared" si="46"/>
        <v>0.8</v>
      </c>
      <c r="AI573" s="2">
        <f t="shared" si="46"/>
        <v>0.8</v>
      </c>
      <c r="AJ573" s="2">
        <f t="shared" si="63"/>
        <v>0.1</v>
      </c>
      <c r="AK573" s="2">
        <f t="shared" si="64"/>
        <v>0.30000000000000004</v>
      </c>
      <c r="AL573" s="2">
        <f t="shared" si="53"/>
        <v>0.75</v>
      </c>
      <c r="AM573" s="2">
        <f t="shared" si="53"/>
        <v>0.8</v>
      </c>
      <c r="AN573" s="2">
        <f t="shared" si="52"/>
        <v>0.8</v>
      </c>
      <c r="AO573" s="16">
        <f t="shared" si="54"/>
        <v>0.1</v>
      </c>
      <c r="AP573" s="16">
        <f t="shared" si="69"/>
        <v>0</v>
      </c>
      <c r="AQ573" s="16">
        <f t="shared" si="70"/>
        <v>-0.3</v>
      </c>
      <c r="AR573" s="16">
        <f t="shared" si="71"/>
        <v>-0.9</v>
      </c>
      <c r="AS573" s="16">
        <f t="shared" si="72"/>
        <v>-0.3</v>
      </c>
      <c r="AT573" s="16">
        <f>AF573-AF572</f>
        <v>-0.10000000000000009</v>
      </c>
      <c r="AU573" s="16">
        <f>AG573-AG572</f>
        <v>0</v>
      </c>
      <c r="AV573" s="16">
        <f t="shared" si="56"/>
        <v>0.10000000000000009</v>
      </c>
      <c r="AW573" s="16">
        <f t="shared" si="57"/>
        <v>0.05</v>
      </c>
      <c r="AX573" s="16">
        <f t="shared" si="58"/>
        <v>0.8</v>
      </c>
      <c r="AY573" s="16">
        <f t="shared" si="75"/>
        <v>0</v>
      </c>
      <c r="AZ573" s="16">
        <f>AVERAGE(AB572:AB573)</f>
        <v>0.45</v>
      </c>
      <c r="BA573" s="16">
        <f t="shared" si="76"/>
        <v>0.05</v>
      </c>
      <c r="BB573" s="16">
        <f>AVERAGE(AF572:AF573)</f>
        <v>0.75</v>
      </c>
    </row>
    <row r="574" spans="1:54" s="2" customFormat="1" ht="11.25" x14ac:dyDescent="0.2">
      <c r="A574" s="17">
        <v>34942</v>
      </c>
      <c r="B574" s="15">
        <v>2.6</v>
      </c>
      <c r="C574" s="2">
        <v>5.7</v>
      </c>
      <c r="D574" s="37">
        <f t="shared" si="37"/>
        <v>0.94299999999999995</v>
      </c>
      <c r="E574" s="37">
        <v>5.2499999999999998E-2</v>
      </c>
      <c r="F574" s="37">
        <f t="shared" si="36"/>
        <v>0.94750000000000001</v>
      </c>
      <c r="G574" s="39">
        <v>55.07</v>
      </c>
      <c r="H574" s="38">
        <v>43.943200000000019</v>
      </c>
      <c r="I574" s="37">
        <v>3.1218041875235645E-3</v>
      </c>
      <c r="J574" s="37">
        <f t="shared" si="77"/>
        <v>1.82661955024945E-2</v>
      </c>
      <c r="K574" s="37">
        <f t="shared" si="38"/>
        <v>4.7720042417815911E-3</v>
      </c>
      <c r="L574" s="38">
        <v>7696.8116345657199</v>
      </c>
      <c r="M574" s="38">
        <v>10196.600836912001</v>
      </c>
      <c r="N574" s="38">
        <f t="shared" si="49"/>
        <v>7733.5408523340611</v>
      </c>
      <c r="O574" s="38">
        <f t="shared" si="50"/>
        <v>10245.259059357499</v>
      </c>
      <c r="P574" s="37">
        <f t="shared" si="51"/>
        <v>-4.7493403693931397E-3</v>
      </c>
      <c r="Q574" s="41">
        <f t="shared" si="51"/>
        <v>-4.7493403693931848E-3</v>
      </c>
      <c r="R574" s="42">
        <f t="shared" si="39"/>
        <v>0.25320868757850989</v>
      </c>
      <c r="S574" s="43">
        <f t="shared" si="44"/>
        <v>5.7000000000000002E-2</v>
      </c>
      <c r="T574" s="43">
        <f t="shared" si="45"/>
        <v>9.4299999999999991E-3</v>
      </c>
      <c r="U574" s="37">
        <f t="shared" si="78"/>
        <v>4.5133166533811067E-2</v>
      </c>
      <c r="V574" s="37">
        <f t="shared" si="79"/>
        <v>4.6082484020386616E-3</v>
      </c>
      <c r="W574" s="37">
        <f t="shared" si="74"/>
        <v>2.6320965209941923E-2</v>
      </c>
      <c r="X574" s="43">
        <f t="shared" si="73"/>
        <v>-4.7493403693931848E-3</v>
      </c>
      <c r="Y574" s="2">
        <f>PERCENTRANK($S$531:S574,S574,1)</f>
        <v>0.1</v>
      </c>
      <c r="Z574" s="2">
        <f>PERCENTRANK($T$531:T574,T574,1)</f>
        <v>0.8</v>
      </c>
      <c r="AA574" s="2">
        <f>PERCENTRANK($U$531:U574,U574,1)</f>
        <v>0.2</v>
      </c>
      <c r="AB574" s="2">
        <f>PERCENTRANK(V$531:V574,V574,1)</f>
        <v>0.6</v>
      </c>
      <c r="AC574" s="2">
        <f>PERCENTRANK(W$531:W$625,W574,1)</f>
        <v>0.1</v>
      </c>
      <c r="AD574" s="2">
        <f>PERCENTRANK(W$531:W574,W574,1)</f>
        <v>0.3</v>
      </c>
      <c r="AE574" s="2">
        <f t="shared" si="62"/>
        <v>0.3</v>
      </c>
      <c r="AF574" s="2">
        <f>PERCENTRANK($X$531:X574,X574,1)</f>
        <v>0.7</v>
      </c>
      <c r="AG574" s="2">
        <f>PERCENTRANK(R$531:R574,R574,1)</f>
        <v>0.7</v>
      </c>
      <c r="AH574" s="2">
        <f t="shared" si="46"/>
        <v>0.3</v>
      </c>
      <c r="AI574" s="2">
        <f t="shared" si="46"/>
        <v>0.6</v>
      </c>
      <c r="AJ574" s="2">
        <f t="shared" si="63"/>
        <v>0.05</v>
      </c>
      <c r="AK574" s="2">
        <f t="shared" si="64"/>
        <v>0.25</v>
      </c>
      <c r="AL574" s="2">
        <f t="shared" si="53"/>
        <v>0.55000000000000004</v>
      </c>
      <c r="AM574" s="2">
        <f t="shared" si="53"/>
        <v>0.7</v>
      </c>
      <c r="AN574" s="2">
        <f t="shared" si="52"/>
        <v>0.4</v>
      </c>
      <c r="AO574" s="16">
        <f t="shared" si="54"/>
        <v>0</v>
      </c>
      <c r="AP574" s="16">
        <f t="shared" si="69"/>
        <v>0</v>
      </c>
      <c r="AQ574" s="16">
        <f t="shared" si="70"/>
        <v>0.2</v>
      </c>
      <c r="AR574" s="16">
        <f t="shared" si="71"/>
        <v>0.6</v>
      </c>
      <c r="AS574" s="16">
        <f t="shared" si="72"/>
        <v>0.3</v>
      </c>
      <c r="AT574" s="16">
        <f>AF574-AF573</f>
        <v>0</v>
      </c>
      <c r="AU574" s="16">
        <f>AG574-AG573</f>
        <v>-0.10000000000000009</v>
      </c>
      <c r="AV574" s="16">
        <f t="shared" si="56"/>
        <v>-0.4</v>
      </c>
      <c r="AW574" s="16">
        <f t="shared" si="57"/>
        <v>0.1</v>
      </c>
      <c r="AX574" s="16">
        <f t="shared" si="58"/>
        <v>0.8</v>
      </c>
      <c r="AY574" s="16">
        <f t="shared" si="75"/>
        <v>0.15</v>
      </c>
      <c r="AZ574" s="16">
        <f>AVERAGE(AB573:AB574)</f>
        <v>0.3</v>
      </c>
      <c r="BA574" s="16">
        <f t="shared" si="76"/>
        <v>0.2</v>
      </c>
      <c r="BB574" s="16">
        <f>AVERAGE(AF573:AF574)</f>
        <v>0.7</v>
      </c>
    </row>
    <row r="575" spans="1:54" s="2" customFormat="1" ht="11.25" x14ac:dyDescent="0.2">
      <c r="A575" s="17">
        <v>34972</v>
      </c>
      <c r="B575" s="15">
        <v>2.5</v>
      </c>
      <c r="C575" s="2">
        <v>5.6</v>
      </c>
      <c r="D575" s="37">
        <f t="shared" si="37"/>
        <v>0.94400000000000006</v>
      </c>
      <c r="E575" s="37">
        <v>5.2499999999999998E-2</v>
      </c>
      <c r="F575" s="37">
        <f t="shared" si="36"/>
        <v>0.94750000000000001</v>
      </c>
      <c r="G575" s="39">
        <v>55.35</v>
      </c>
      <c r="H575" s="38">
        <v>44.821999999999996</v>
      </c>
      <c r="I575" s="37">
        <v>3.516302695355112E-2</v>
      </c>
      <c r="J575" s="37">
        <f t="shared" si="77"/>
        <v>1.9142415570537342E-2</v>
      </c>
      <c r="K575" s="37">
        <f t="shared" si="38"/>
        <v>3.7076271186440302E-3</v>
      </c>
      <c r="L575" s="38">
        <v>7769.8927615530301</v>
      </c>
      <c r="M575" s="38">
        <v>10279.4290065526</v>
      </c>
      <c r="N575" s="38">
        <f t="shared" si="49"/>
        <v>7798.7006266647204</v>
      </c>
      <c r="O575" s="38">
        <f t="shared" si="50"/>
        <v>10317.541296301471</v>
      </c>
      <c r="P575" s="37">
        <f t="shared" si="51"/>
        <v>-3.6939313984168868E-3</v>
      </c>
      <c r="Q575" s="41">
        <f t="shared" si="51"/>
        <v>-3.6939313984169246E-3</v>
      </c>
      <c r="R575" s="42">
        <f t="shared" si="39"/>
        <v>0.23488465485699003</v>
      </c>
      <c r="S575" s="43">
        <f t="shared" si="44"/>
        <v>5.5999999999999994E-2</v>
      </c>
      <c r="T575" s="43">
        <f t="shared" si="45"/>
        <v>9.4400000000000005E-3</v>
      </c>
      <c r="U575" s="37">
        <f t="shared" si="78"/>
        <v>4.2848970332530489E-2</v>
      </c>
      <c r="V575" s="37">
        <f t="shared" si="79"/>
        <v>8.1231158270664901E-3</v>
      </c>
      <c r="W575" s="37">
        <f t="shared" si="74"/>
        <v>2.4813358222473235E-2</v>
      </c>
      <c r="X575" s="43">
        <f t="shared" si="73"/>
        <v>-3.6939313984169246E-3</v>
      </c>
      <c r="Y575" s="2">
        <f>PERCENTRANK($S$531:S575,S575,1)</f>
        <v>0</v>
      </c>
      <c r="Z575" s="2">
        <f>PERCENTRANK($T$531:T575,T575,1)</f>
        <v>0.8</v>
      </c>
      <c r="AA575" s="2">
        <f>PERCENTRANK($U$531:U575,U575,1)</f>
        <v>0.2</v>
      </c>
      <c r="AB575" s="2">
        <f>PERCENTRANK(V$531:V575,V575,1)</f>
        <v>0.8</v>
      </c>
      <c r="AC575" s="2">
        <f>PERCENTRANK(W$531:W$625,W575,1)</f>
        <v>0.1</v>
      </c>
      <c r="AD575" s="2">
        <f>PERCENTRANK(W$531:W575,W575,1)</f>
        <v>0.3</v>
      </c>
      <c r="AE575" s="2">
        <f t="shared" si="62"/>
        <v>0.3</v>
      </c>
      <c r="AF575" s="2">
        <f>PERCENTRANK($X$531:X575,X575,1)</f>
        <v>0.7</v>
      </c>
      <c r="AG575" s="2">
        <f>PERCENTRANK(R$531:R575,R575,1)</f>
        <v>0.7</v>
      </c>
      <c r="AH575" s="2">
        <f t="shared" si="46"/>
        <v>0.8</v>
      </c>
      <c r="AI575" s="2">
        <f t="shared" si="46"/>
        <v>0.6</v>
      </c>
      <c r="AJ575" s="2">
        <f t="shared" si="63"/>
        <v>0.1</v>
      </c>
      <c r="AK575" s="2">
        <f t="shared" si="64"/>
        <v>0.3</v>
      </c>
      <c r="AL575" s="2">
        <f t="shared" si="53"/>
        <v>0.55000000000000004</v>
      </c>
      <c r="AM575" s="2">
        <f t="shared" si="53"/>
        <v>0.6</v>
      </c>
      <c r="AN575" s="2">
        <f t="shared" si="52"/>
        <v>0.8</v>
      </c>
      <c r="AO575" s="16">
        <f t="shared" si="54"/>
        <v>-0.1</v>
      </c>
      <c r="AP575" s="16">
        <f t="shared" si="69"/>
        <v>0</v>
      </c>
      <c r="AQ575" s="16">
        <f t="shared" si="70"/>
        <v>0</v>
      </c>
      <c r="AR575" s="16">
        <f t="shared" si="71"/>
        <v>0.20000000000000007</v>
      </c>
      <c r="AS575" s="16">
        <f t="shared" si="72"/>
        <v>0</v>
      </c>
      <c r="AT575" s="16">
        <f>AF575-AF574</f>
        <v>0</v>
      </c>
      <c r="AU575" s="16">
        <f>AG575-AG574</f>
        <v>0</v>
      </c>
      <c r="AV575" s="16">
        <f t="shared" si="56"/>
        <v>0.4</v>
      </c>
      <c r="AW575" s="16">
        <f t="shared" si="57"/>
        <v>0.05</v>
      </c>
      <c r="AX575" s="16">
        <f t="shared" si="58"/>
        <v>0.8</v>
      </c>
      <c r="AY575" s="16">
        <f t="shared" si="75"/>
        <v>0.15</v>
      </c>
      <c r="AZ575" s="16">
        <f>AVERAGE(AB574:AB575)</f>
        <v>0.7</v>
      </c>
      <c r="BA575" s="16">
        <f t="shared" si="76"/>
        <v>0.15</v>
      </c>
      <c r="BB575" s="16">
        <f>AVERAGE(AF574:AF575)</f>
        <v>0.7</v>
      </c>
    </row>
    <row r="576" spans="1:54" s="2" customFormat="1" ht="11.25" x14ac:dyDescent="0.2">
      <c r="A576" s="17">
        <v>35003</v>
      </c>
      <c r="B576" s="15">
        <v>2.8</v>
      </c>
      <c r="C576" s="2">
        <v>5.5</v>
      </c>
      <c r="D576" s="37">
        <f t="shared" si="37"/>
        <v>0.94499999999999995</v>
      </c>
      <c r="E576" s="37">
        <v>5.2299999999999999E-2</v>
      </c>
      <c r="F576" s="37">
        <f t="shared" si="36"/>
        <v>0.94769999999999999</v>
      </c>
      <c r="G576" s="39">
        <v>54.53</v>
      </c>
      <c r="H576" s="38">
        <v>45.647200000000005</v>
      </c>
      <c r="I576" s="37">
        <v>7.1703785614319632E-3</v>
      </c>
      <c r="J576" s="37">
        <f t="shared" si="77"/>
        <v>2.1166702757491541E-2</v>
      </c>
      <c r="K576" s="37">
        <f t="shared" si="38"/>
        <v>2.8571428571428914E-3</v>
      </c>
      <c r="L576" s="38">
        <v>7773.7432970358996</v>
      </c>
      <c r="M576" s="38">
        <v>10253.039526197101</v>
      </c>
      <c r="N576" s="38">
        <f t="shared" si="49"/>
        <v>7795.9539921702881</v>
      </c>
      <c r="O576" s="38">
        <f t="shared" si="50"/>
        <v>10282.333924843379</v>
      </c>
      <c r="P576" s="37">
        <f t="shared" si="51"/>
        <v>-2.8490028490028786E-3</v>
      </c>
      <c r="Q576" s="41">
        <f t="shared" si="51"/>
        <v>-2.8490028490028886E-3</v>
      </c>
      <c r="R576" s="42">
        <f t="shared" si="39"/>
        <v>0.19459682083457464</v>
      </c>
      <c r="S576" s="43">
        <f t="shared" si="44"/>
        <v>5.5E-2</v>
      </c>
      <c r="T576" s="43">
        <f t="shared" si="45"/>
        <v>9.4500000000000001E-3</v>
      </c>
      <c r="U576" s="37">
        <f t="shared" si="78"/>
        <v>4.3112000363483872E-2</v>
      </c>
      <c r="V576" s="37">
        <f t="shared" si="79"/>
        <v>-2.5672126670340887E-3</v>
      </c>
      <c r="W576" s="37">
        <f t="shared" si="74"/>
        <v>2.2916408704759941E-2</v>
      </c>
      <c r="X576" s="43">
        <f t="shared" si="73"/>
        <v>-2.8490028490028886E-3</v>
      </c>
      <c r="Y576" s="2">
        <f>PERCENTRANK($S$531:S576,S576,1)</f>
        <v>0</v>
      </c>
      <c r="Z576" s="2">
        <f>PERCENTRANK($T$531:T576,T576,1)</f>
        <v>0.9</v>
      </c>
      <c r="AA576" s="2">
        <f>PERCENTRANK($U$531:U576,U576,1)</f>
        <v>0.2</v>
      </c>
      <c r="AB576" s="2">
        <f>PERCENTRANK(V$531:V576,V576,1)</f>
        <v>0.1</v>
      </c>
      <c r="AC576" s="2">
        <f>PERCENTRANK(W$531:W$625,W576,1)</f>
        <v>0.1</v>
      </c>
      <c r="AD576" s="2">
        <f>PERCENTRANK(W$531:W576,W576,1)</f>
        <v>0.2</v>
      </c>
      <c r="AE576" s="2">
        <f t="shared" si="62"/>
        <v>0.4</v>
      </c>
      <c r="AF576" s="2">
        <f>PERCENTRANK($X$531:X576,X576,1)</f>
        <v>0.9</v>
      </c>
      <c r="AG576" s="2">
        <f>PERCENTRANK(R$531:R576,R576,1)</f>
        <v>0.6</v>
      </c>
      <c r="AH576" s="2">
        <f t="shared" si="46"/>
        <v>0.4</v>
      </c>
      <c r="AI576" s="2">
        <f t="shared" si="46"/>
        <v>0.6</v>
      </c>
      <c r="AJ576" s="2">
        <f t="shared" si="63"/>
        <v>0.1</v>
      </c>
      <c r="AK576" s="2">
        <f t="shared" si="64"/>
        <v>0.35</v>
      </c>
      <c r="AL576" s="2">
        <f t="shared" si="53"/>
        <v>0.60000000000000009</v>
      </c>
      <c r="AM576" s="2">
        <f t="shared" si="53"/>
        <v>0.6</v>
      </c>
      <c r="AN576" s="2">
        <f t="shared" si="52"/>
        <v>0.4</v>
      </c>
      <c r="AO576" s="16">
        <f t="shared" si="54"/>
        <v>0</v>
      </c>
      <c r="AP576" s="16">
        <f t="shared" si="69"/>
        <v>9.9999999999999978E-2</v>
      </c>
      <c r="AQ576" s="16">
        <f t="shared" si="70"/>
        <v>0</v>
      </c>
      <c r="AR576" s="16">
        <f t="shared" si="71"/>
        <v>-0.70000000000000007</v>
      </c>
      <c r="AS576" s="16">
        <f t="shared" si="72"/>
        <v>-9.9999999999999978E-2</v>
      </c>
      <c r="AT576" s="16">
        <f>AF576-AF575</f>
        <v>0.20000000000000007</v>
      </c>
      <c r="AU576" s="16">
        <f>AG576-AG575</f>
        <v>-9.9999999999999978E-2</v>
      </c>
      <c r="AV576" s="16">
        <f t="shared" si="56"/>
        <v>-0.4</v>
      </c>
      <c r="AW576" s="16">
        <f t="shared" si="57"/>
        <v>0</v>
      </c>
      <c r="AX576" s="16">
        <f t="shared" si="58"/>
        <v>0.85000000000000009</v>
      </c>
      <c r="AY576" s="16">
        <f t="shared" si="75"/>
        <v>0.1</v>
      </c>
      <c r="AZ576" s="16">
        <f>AVERAGE(AB575:AB576)</f>
        <v>0.45</v>
      </c>
      <c r="BA576" s="16">
        <f t="shared" si="76"/>
        <v>0.15</v>
      </c>
      <c r="BB576" s="16">
        <f>AVERAGE(AF575:AF576)</f>
        <v>0.8</v>
      </c>
    </row>
    <row r="577" spans="1:54" s="2" customFormat="1" ht="11.25" x14ac:dyDescent="0.2">
      <c r="A577" s="17">
        <v>35033</v>
      </c>
      <c r="B577" s="15">
        <v>2.6</v>
      </c>
      <c r="C577" s="2">
        <v>5.6</v>
      </c>
      <c r="D577" s="37">
        <f t="shared" si="37"/>
        <v>0.94400000000000006</v>
      </c>
      <c r="E577" s="37">
        <v>5.2299999999999999E-2</v>
      </c>
      <c r="F577" s="37">
        <f t="shared" si="36"/>
        <v>0.94769999999999999</v>
      </c>
      <c r="G577" s="39">
        <v>53.93</v>
      </c>
      <c r="H577" s="38">
        <v>46.421199999999999</v>
      </c>
      <c r="I577" s="37">
        <v>2.1632471008028571E-2</v>
      </c>
      <c r="J577" s="37">
        <f t="shared" si="77"/>
        <v>1.4401424784730266E-2</v>
      </c>
      <c r="K577" s="37">
        <f t="shared" si="38"/>
        <v>3.9194915254237017E-3</v>
      </c>
      <c r="L577" s="38">
        <v>7775.6469047763403</v>
      </c>
      <c r="M577" s="38">
        <v>10252.311587456799</v>
      </c>
      <c r="N577" s="38">
        <f t="shared" si="49"/>
        <v>7806.123486924298</v>
      </c>
      <c r="O577" s="38">
        <f t="shared" si="50"/>
        <v>10292.495435839839</v>
      </c>
      <c r="P577" s="37">
        <f t="shared" si="51"/>
        <v>-3.9041890893742274E-3</v>
      </c>
      <c r="Q577" s="41">
        <f t="shared" si="51"/>
        <v>-3.9041890893742079E-3</v>
      </c>
      <c r="R577" s="42">
        <f t="shared" si="39"/>
        <v>0.16175368150758707</v>
      </c>
      <c r="S577" s="43">
        <f t="shared" si="44"/>
        <v>5.5999999999999994E-2</v>
      </c>
      <c r="T577" s="43">
        <f t="shared" si="45"/>
        <v>9.4400000000000005E-3</v>
      </c>
      <c r="U577" s="37">
        <f t="shared" si="78"/>
        <v>3.304918079852194E-2</v>
      </c>
      <c r="V577" s="37">
        <f t="shared" si="79"/>
        <v>-7.099736019172383E-5</v>
      </c>
      <c r="W577" s="37">
        <f t="shared" si="74"/>
        <v>1.4756387153735888E-2</v>
      </c>
      <c r="X577" s="43">
        <f t="shared" si="73"/>
        <v>-3.9041890893742079E-3</v>
      </c>
      <c r="Y577" s="2">
        <f>PERCENTRANK($S$531:S577,S577,1)</f>
        <v>0</v>
      </c>
      <c r="Z577" s="2">
        <f>PERCENTRANK($T$531:T577,T577,1)</f>
        <v>0.8</v>
      </c>
      <c r="AA577" s="2">
        <f>PERCENTRANK($U$531:U577,U577,1)</f>
        <v>0</v>
      </c>
      <c r="AB577" s="2">
        <f>PERCENTRANK(V$531:V577,V577,1)</f>
        <v>0.3</v>
      </c>
      <c r="AC577" s="2">
        <f>PERCENTRANK(W$531:W$625,W577,1)</f>
        <v>0</v>
      </c>
      <c r="AD577" s="2">
        <f>PERCENTRANK(W$531:W577,W577,1)</f>
        <v>0</v>
      </c>
      <c r="AE577" s="2">
        <f t="shared" si="62"/>
        <v>0.3</v>
      </c>
      <c r="AF577" s="2">
        <f>PERCENTRANK($X$531:X577,X577,1)</f>
        <v>0.7</v>
      </c>
      <c r="AG577" s="2">
        <f>PERCENTRANK(R$531:R577,R577,1)</f>
        <v>0.5</v>
      </c>
      <c r="AH577" s="2">
        <f t="shared" si="46"/>
        <v>0.6</v>
      </c>
      <c r="AI577" s="2">
        <f t="shared" si="46"/>
        <v>0.5</v>
      </c>
      <c r="AJ577" s="2">
        <f t="shared" si="63"/>
        <v>0.05</v>
      </c>
      <c r="AK577" s="2">
        <f t="shared" si="64"/>
        <v>0.35</v>
      </c>
      <c r="AL577" s="2">
        <f t="shared" si="53"/>
        <v>0.5</v>
      </c>
      <c r="AM577" s="2">
        <f t="shared" si="53"/>
        <v>0.55000000000000004</v>
      </c>
      <c r="AN577" s="2">
        <f t="shared" si="52"/>
        <v>0.6</v>
      </c>
      <c r="AO577" s="16">
        <f t="shared" si="54"/>
        <v>0</v>
      </c>
      <c r="AP577" s="16">
        <f t="shared" si="69"/>
        <v>-9.9999999999999978E-2</v>
      </c>
      <c r="AQ577" s="16">
        <f t="shared" si="70"/>
        <v>-0.2</v>
      </c>
      <c r="AR577" s="16">
        <f t="shared" si="71"/>
        <v>0.19999999999999998</v>
      </c>
      <c r="AS577" s="16">
        <f t="shared" si="72"/>
        <v>-0.2</v>
      </c>
      <c r="AT577" s="16">
        <f>AF577-AF576</f>
        <v>-0.20000000000000007</v>
      </c>
      <c r="AU577" s="16">
        <f>AG577-AG576</f>
        <v>-9.9999999999999978E-2</v>
      </c>
      <c r="AV577" s="16">
        <f t="shared" si="56"/>
        <v>0.19999999999999996</v>
      </c>
      <c r="AW577" s="16">
        <f t="shared" si="57"/>
        <v>0</v>
      </c>
      <c r="AX577" s="16">
        <f t="shared" si="58"/>
        <v>0.85000000000000009</v>
      </c>
      <c r="AY577" s="16">
        <f t="shared" si="75"/>
        <v>0.2</v>
      </c>
      <c r="AZ577" s="16">
        <f>AVERAGE(AB576:AB577)</f>
        <v>0.2</v>
      </c>
      <c r="BA577" s="16">
        <f t="shared" si="76"/>
        <v>0.3</v>
      </c>
      <c r="BB577" s="16">
        <f>AVERAGE(AF576:AF577)</f>
        <v>0.8</v>
      </c>
    </row>
    <row r="578" spans="1:54" s="2" customFormat="1" ht="11.25" x14ac:dyDescent="0.2">
      <c r="A578" s="17">
        <v>35064</v>
      </c>
      <c r="B578" s="15">
        <v>2.5</v>
      </c>
      <c r="C578" s="2">
        <v>5.6</v>
      </c>
      <c r="D578" s="37">
        <f t="shared" si="37"/>
        <v>0.94400000000000006</v>
      </c>
      <c r="E578" s="37">
        <v>5.2299999999999999E-2</v>
      </c>
      <c r="F578" s="37">
        <f t="shared" si="36"/>
        <v>0.94769999999999999</v>
      </c>
      <c r="G578" s="39">
        <v>53.33</v>
      </c>
      <c r="H578" s="38">
        <v>47.139600000000009</v>
      </c>
      <c r="I578" s="37">
        <v>3.1971521166020318E-2</v>
      </c>
      <c r="J578" s="37">
        <f t="shared" si="77"/>
        <v>2.6801996087024445E-2</v>
      </c>
      <c r="K578" s="37">
        <f t="shared" si="38"/>
        <v>3.9194915254237017E-3</v>
      </c>
      <c r="L578" s="38">
        <v>7849.0887981958604</v>
      </c>
      <c r="M578" s="38">
        <v>10338.212788090201</v>
      </c>
      <c r="N578" s="38">
        <f t="shared" si="49"/>
        <v>7879.8532352226875</v>
      </c>
      <c r="O578" s="38">
        <f t="shared" si="50"/>
        <v>10378.733325501147</v>
      </c>
      <c r="P578" s="37">
        <f t="shared" si="51"/>
        <v>-3.9041890893742981E-3</v>
      </c>
      <c r="Q578" s="41">
        <f t="shared" si="51"/>
        <v>-3.9041890893742417E-3</v>
      </c>
      <c r="R578" s="42">
        <f t="shared" si="39"/>
        <v>0.13132058821033671</v>
      </c>
      <c r="S578" s="43">
        <f t="shared" si="44"/>
        <v>5.5999999999999994E-2</v>
      </c>
      <c r="T578" s="43">
        <f t="shared" si="45"/>
        <v>9.4400000000000005E-3</v>
      </c>
      <c r="U578" s="37">
        <f t="shared" si="78"/>
        <v>3.7570739378264752E-2</v>
      </c>
      <c r="V578" s="37">
        <f t="shared" si="79"/>
        <v>8.3787153658592822E-3</v>
      </c>
      <c r="W578" s="37">
        <f t="shared" si="74"/>
        <v>2.0630704114209596E-2</v>
      </c>
      <c r="X578" s="43">
        <f t="shared" si="73"/>
        <v>-3.9041890893742417E-3</v>
      </c>
      <c r="Y578" s="2">
        <f>PERCENTRANK($S$531:S578,S578,1)</f>
        <v>0</v>
      </c>
      <c r="Z578" s="2">
        <f>PERCENTRANK($T$531:T578,T578,1)</f>
        <v>0.7</v>
      </c>
      <c r="AA578" s="2">
        <f>PERCENTRANK($U$531:U578,U578,1)</f>
        <v>0</v>
      </c>
      <c r="AB578" s="2">
        <f>PERCENTRANK(V$531:V578,V578,1)</f>
        <v>0.8</v>
      </c>
      <c r="AC578" s="2">
        <f>PERCENTRANK(W$531:W$625,W578,1)</f>
        <v>0</v>
      </c>
      <c r="AD578" s="2">
        <f>PERCENTRANK(W$531:W578,W578,1)</f>
        <v>0.2</v>
      </c>
      <c r="AE578" s="2">
        <f t="shared" si="62"/>
        <v>0.3</v>
      </c>
      <c r="AF578" s="2">
        <f>PERCENTRANK($X$531:X578,X578,1)</f>
        <v>0.7</v>
      </c>
      <c r="AG578" s="2">
        <f>PERCENTRANK(R$531:R578,R578,1)</f>
        <v>0.4</v>
      </c>
      <c r="AH578" s="2">
        <f t="shared" si="46"/>
        <v>0.7</v>
      </c>
      <c r="AI578" s="2">
        <f t="shared" si="46"/>
        <v>0.7</v>
      </c>
      <c r="AJ578" s="2">
        <f t="shared" si="63"/>
        <v>0</v>
      </c>
      <c r="AK578" s="2">
        <f t="shared" si="64"/>
        <v>0.3</v>
      </c>
      <c r="AL578" s="2">
        <f t="shared" si="53"/>
        <v>0.64999999999999991</v>
      </c>
      <c r="AM578" s="2">
        <f t="shared" si="53"/>
        <v>0.6</v>
      </c>
      <c r="AN578" s="2">
        <f t="shared" si="52"/>
        <v>0.8</v>
      </c>
      <c r="AO578" s="16">
        <f t="shared" si="54"/>
        <v>0</v>
      </c>
      <c r="AP578" s="16">
        <f t="shared" si="69"/>
        <v>-0.10000000000000009</v>
      </c>
      <c r="AQ578" s="16">
        <f t="shared" si="70"/>
        <v>0</v>
      </c>
      <c r="AR578" s="16">
        <f t="shared" si="71"/>
        <v>0.5</v>
      </c>
      <c r="AS578" s="16">
        <f t="shared" si="72"/>
        <v>0.2</v>
      </c>
      <c r="AT578" s="16">
        <f>AF578-AF577</f>
        <v>0</v>
      </c>
      <c r="AU578" s="16">
        <f>AG578-AG577</f>
        <v>-9.9999999999999978E-2</v>
      </c>
      <c r="AV578" s="16">
        <f t="shared" si="56"/>
        <v>0.20000000000000007</v>
      </c>
      <c r="AW578" s="16">
        <f t="shared" si="57"/>
        <v>0</v>
      </c>
      <c r="AX578" s="16">
        <f t="shared" si="58"/>
        <v>0.75</v>
      </c>
      <c r="AY578" s="16">
        <f t="shared" si="75"/>
        <v>0.2</v>
      </c>
      <c r="AZ578" s="16">
        <f>AVERAGE(AB577:AB578)</f>
        <v>0.55000000000000004</v>
      </c>
      <c r="BA578" s="16">
        <f t="shared" si="76"/>
        <v>0.25</v>
      </c>
      <c r="BB578" s="16">
        <f>AVERAGE(AF577:AF578)</f>
        <v>0.7</v>
      </c>
    </row>
    <row r="579" spans="1:54" s="2" customFormat="1" ht="11.25" x14ac:dyDescent="0.2">
      <c r="A579" s="17">
        <v>35095</v>
      </c>
      <c r="B579" s="15">
        <v>2.7</v>
      </c>
      <c r="C579" s="2">
        <v>5.6</v>
      </c>
      <c r="D579" s="37">
        <f t="shared" si="37"/>
        <v>0.94400000000000006</v>
      </c>
      <c r="E579" s="37">
        <v>5.21E-2</v>
      </c>
      <c r="F579" s="37">
        <f t="shared" ref="F579:F642" si="80">(1-E579)</f>
        <v>0.94789999999999996</v>
      </c>
      <c r="G579" s="39">
        <v>53.06</v>
      </c>
      <c r="H579" s="38">
        <v>47.814400000000006</v>
      </c>
      <c r="I579" s="37">
        <v>-2.4407309175535893E-4</v>
      </c>
      <c r="J579" s="37">
        <f t="shared" si="77"/>
        <v>1.586372403713248E-2</v>
      </c>
      <c r="K579" s="37">
        <f t="shared" si="38"/>
        <v>4.1313559322033733E-3</v>
      </c>
      <c r="L579" s="38">
        <v>7865.5314284938804</v>
      </c>
      <c r="M579" s="38">
        <v>10327.071327262</v>
      </c>
      <c r="N579" s="38">
        <f t="shared" si="49"/>
        <v>7898.026738420921</v>
      </c>
      <c r="O579" s="38">
        <f t="shared" si="50"/>
        <v>10369.73613465217</v>
      </c>
      <c r="P579" s="37">
        <f t="shared" si="51"/>
        <v>-4.1143580546471378E-3</v>
      </c>
      <c r="Q579" s="41">
        <f t="shared" si="51"/>
        <v>-4.1143580546470389E-3</v>
      </c>
      <c r="R579" s="42">
        <f t="shared" si="39"/>
        <v>0.10970753580511301</v>
      </c>
      <c r="S579" s="43">
        <f t="shared" si="44"/>
        <v>5.5999999999999994E-2</v>
      </c>
      <c r="T579" s="43">
        <f t="shared" si="45"/>
        <v>9.4400000000000005E-3</v>
      </c>
      <c r="U579" s="37">
        <f t="shared" si="78"/>
        <v>4.7229793989876624E-2</v>
      </c>
      <c r="V579" s="37">
        <f t="shared" si="79"/>
        <v>-1.0776969923695435E-3</v>
      </c>
      <c r="W579" s="37">
        <f t="shared" si="74"/>
        <v>2.8582008552276821E-2</v>
      </c>
      <c r="X579" s="43">
        <f t="shared" si="73"/>
        <v>-4.1143580546470389E-3</v>
      </c>
      <c r="Y579" s="2">
        <f>PERCENTRANK($S$531:S579,S579,1)</f>
        <v>0</v>
      </c>
      <c r="Z579" s="2">
        <f>PERCENTRANK($T$531:T579,T579,1)</f>
        <v>0.7</v>
      </c>
      <c r="AA579" s="2">
        <f>PERCENTRANK($U$531:U579,U579,1)</f>
        <v>0.4</v>
      </c>
      <c r="AB579" s="2">
        <f>PERCENTRANK(V$531:V579,V579,1)</f>
        <v>0.2</v>
      </c>
      <c r="AC579" s="2">
        <f>PERCENTRANK(W$531:W$625,W579,1)</f>
        <v>0.2</v>
      </c>
      <c r="AD579" s="2">
        <f>PERCENTRANK(W$531:W579,W579,1)</f>
        <v>0.5</v>
      </c>
      <c r="AE579" s="2">
        <f t="shared" si="62"/>
        <v>0.3</v>
      </c>
      <c r="AF579" s="2">
        <f>PERCENTRANK($X$531:X579,X579,1)</f>
        <v>0.7</v>
      </c>
      <c r="AG579" s="2">
        <f>PERCENTRANK(R$531:R579,R579,1)</f>
        <v>0.4</v>
      </c>
      <c r="AH579" s="2">
        <f t="shared" si="46"/>
        <v>0.3</v>
      </c>
      <c r="AI579" s="2">
        <f t="shared" si="46"/>
        <v>0.5</v>
      </c>
      <c r="AJ579" s="2">
        <f t="shared" si="63"/>
        <v>0.1</v>
      </c>
      <c r="AK579" s="2">
        <f t="shared" si="64"/>
        <v>0.3</v>
      </c>
      <c r="AL579" s="2">
        <f t="shared" si="53"/>
        <v>0.5</v>
      </c>
      <c r="AM579" s="2">
        <f t="shared" si="53"/>
        <v>0.6</v>
      </c>
      <c r="AN579" s="2">
        <f t="shared" si="52"/>
        <v>0.3</v>
      </c>
      <c r="AO579" s="16">
        <f t="shared" si="54"/>
        <v>0</v>
      </c>
      <c r="AP579" s="16">
        <f t="shared" si="69"/>
        <v>0</v>
      </c>
      <c r="AQ579" s="16">
        <f t="shared" si="70"/>
        <v>0.4</v>
      </c>
      <c r="AR579" s="16">
        <f t="shared" si="71"/>
        <v>-0.60000000000000009</v>
      </c>
      <c r="AS579" s="16">
        <f t="shared" si="72"/>
        <v>0.3</v>
      </c>
      <c r="AT579" s="16">
        <f>AF579-AF578</f>
        <v>0</v>
      </c>
      <c r="AU579" s="16">
        <f>AG579-AG578</f>
        <v>0</v>
      </c>
      <c r="AV579" s="16">
        <f t="shared" si="56"/>
        <v>-0.5</v>
      </c>
      <c r="AW579" s="16">
        <f t="shared" si="57"/>
        <v>0</v>
      </c>
      <c r="AX579" s="16">
        <f t="shared" si="58"/>
        <v>0.7</v>
      </c>
      <c r="AY579" s="16">
        <f t="shared" si="75"/>
        <v>0.1</v>
      </c>
      <c r="AZ579" s="16">
        <f>AVERAGE(AB578:AB579)</f>
        <v>0.5</v>
      </c>
      <c r="BA579" s="16">
        <f t="shared" si="76"/>
        <v>0.1</v>
      </c>
      <c r="BB579" s="16">
        <f>AVERAGE(AF578:AF579)</f>
        <v>0.7</v>
      </c>
    </row>
    <row r="580" spans="1:54" s="2" customFormat="1" ht="11.25" x14ac:dyDescent="0.2">
      <c r="A580" s="17">
        <v>35124</v>
      </c>
      <c r="B580" s="15">
        <v>2.7</v>
      </c>
      <c r="C580" s="2">
        <v>5.5</v>
      </c>
      <c r="D580" s="37">
        <f t="shared" ref="D580:D643" si="81">(100-C580)/100</f>
        <v>0.94499999999999995</v>
      </c>
      <c r="E580" s="37">
        <v>5.21E-2</v>
      </c>
      <c r="F580" s="37">
        <f t="shared" si="80"/>
        <v>0.94789999999999996</v>
      </c>
      <c r="G580" s="39">
        <v>52.93</v>
      </c>
      <c r="H580" s="38">
        <v>48.470000000000006</v>
      </c>
      <c r="I580" s="37">
        <v>5.7159597669346709E-2</v>
      </c>
      <c r="J580" s="37">
        <f t="shared" si="77"/>
        <v>2.8457762288795676E-2</v>
      </c>
      <c r="K580" s="37">
        <f t="shared" ref="K580:K643" si="82">(F580/D580)-1</f>
        <v>3.0687830687829987E-3</v>
      </c>
      <c r="L580" s="38">
        <v>7877.0942045845204</v>
      </c>
      <c r="M580" s="38">
        <v>10331.226242433801</v>
      </c>
      <c r="N580" s="38">
        <f t="shared" si="49"/>
        <v>7901.2672979107583</v>
      </c>
      <c r="O580" s="38">
        <f t="shared" si="50"/>
        <v>10362.930534606348</v>
      </c>
      <c r="P580" s="37">
        <f t="shared" si="51"/>
        <v>-3.0593944508914054E-3</v>
      </c>
      <c r="Q580" s="41">
        <f t="shared" si="51"/>
        <v>-3.0593944508914149E-3</v>
      </c>
      <c r="R580" s="42">
        <f t="shared" si="39"/>
        <v>9.2015679801939199E-2</v>
      </c>
      <c r="S580" s="43">
        <f t="shared" si="44"/>
        <v>5.5E-2</v>
      </c>
      <c r="T580" s="43">
        <f t="shared" si="45"/>
        <v>9.4500000000000001E-3</v>
      </c>
      <c r="U580" s="37">
        <f t="shared" si="78"/>
        <v>4.1913493820969018E-2</v>
      </c>
      <c r="V580" s="37">
        <f t="shared" si="79"/>
        <v>4.0233237867085404E-4</v>
      </c>
      <c r="W580" s="37">
        <f t="shared" si="74"/>
        <v>2.3828209492434901E-2</v>
      </c>
      <c r="X580" s="43">
        <f t="shared" si="73"/>
        <v>-3.0593944508914149E-3</v>
      </c>
      <c r="Y580" s="2">
        <f>PERCENTRANK($S$531:S580,S580,1)</f>
        <v>0</v>
      </c>
      <c r="Z580" s="2">
        <f>PERCENTRANK($T$531:T580,T580,1)</f>
        <v>0.9</v>
      </c>
      <c r="AA580" s="2">
        <f>PERCENTRANK($U$531:U580,U580,1)</f>
        <v>0.1</v>
      </c>
      <c r="AB580" s="2">
        <f>PERCENTRANK(V$531:V580,V580,1)</f>
        <v>0.3</v>
      </c>
      <c r="AC580" s="2">
        <f>PERCENTRANK(W$531:W$625,W580,1)</f>
        <v>0.1</v>
      </c>
      <c r="AD580" s="2">
        <f>PERCENTRANK(W$531:W580,W580,1)</f>
        <v>0.3</v>
      </c>
      <c r="AE580" s="2">
        <f t="shared" si="62"/>
        <v>0.4</v>
      </c>
      <c r="AF580" s="2">
        <f>PERCENTRANK($X$531:X580,X580,1)</f>
        <v>0.8</v>
      </c>
      <c r="AG580" s="2">
        <f>PERCENTRANK(R$531:R580,R580,1)</f>
        <v>0.4</v>
      </c>
      <c r="AH580" s="2">
        <f t="shared" si="46"/>
        <v>0.9</v>
      </c>
      <c r="AI580" s="2">
        <f t="shared" si="46"/>
        <v>0.7</v>
      </c>
      <c r="AJ580" s="2">
        <f t="shared" si="63"/>
        <v>0.15000000000000002</v>
      </c>
      <c r="AK580" s="2">
        <f t="shared" si="64"/>
        <v>0.35</v>
      </c>
      <c r="AL580" s="2">
        <f t="shared" si="53"/>
        <v>0.6</v>
      </c>
      <c r="AM580" s="2">
        <f t="shared" si="53"/>
        <v>0.6</v>
      </c>
      <c r="AN580" s="2">
        <f t="shared" si="52"/>
        <v>0.9</v>
      </c>
      <c r="AO580" s="16">
        <f t="shared" si="54"/>
        <v>0</v>
      </c>
      <c r="AP580" s="16">
        <f t="shared" si="69"/>
        <v>0.20000000000000007</v>
      </c>
      <c r="AQ580" s="16">
        <f t="shared" si="70"/>
        <v>-0.30000000000000004</v>
      </c>
      <c r="AR580" s="16">
        <f t="shared" si="71"/>
        <v>9.9999999999999978E-2</v>
      </c>
      <c r="AS580" s="16">
        <f t="shared" si="72"/>
        <v>-0.2</v>
      </c>
      <c r="AT580" s="16">
        <f>AF580-AF579</f>
        <v>0.10000000000000009</v>
      </c>
      <c r="AU580" s="16">
        <f>AG580-AG579</f>
        <v>0</v>
      </c>
      <c r="AV580" s="16">
        <f t="shared" si="56"/>
        <v>0.60000000000000009</v>
      </c>
      <c r="AW580" s="16">
        <f t="shared" si="57"/>
        <v>0</v>
      </c>
      <c r="AX580" s="16">
        <f t="shared" si="58"/>
        <v>0.8</v>
      </c>
      <c r="AY580" s="16">
        <f t="shared" si="75"/>
        <v>0</v>
      </c>
      <c r="AZ580" s="16">
        <f>AVERAGE(AB579:AB580)</f>
        <v>0.25</v>
      </c>
      <c r="BA580" s="16">
        <f t="shared" si="76"/>
        <v>0.1</v>
      </c>
      <c r="BB580" s="16">
        <f>AVERAGE(AF579:AF580)</f>
        <v>0.75</v>
      </c>
    </row>
    <row r="581" spans="1:54" s="2" customFormat="1" ht="11.25" x14ac:dyDescent="0.2">
      <c r="A581" s="17">
        <v>35155</v>
      </c>
      <c r="B581" s="15">
        <v>2.8</v>
      </c>
      <c r="C581" s="2">
        <v>5.5</v>
      </c>
      <c r="D581" s="37">
        <f t="shared" si="81"/>
        <v>0.94499999999999995</v>
      </c>
      <c r="E581" s="37">
        <v>5.21E-2</v>
      </c>
      <c r="F581" s="37">
        <f t="shared" si="80"/>
        <v>0.94789999999999996</v>
      </c>
      <c r="G581" s="39">
        <v>52.7</v>
      </c>
      <c r="H581" s="38">
        <v>49.1036</v>
      </c>
      <c r="I581" s="37">
        <v>-3.8026911352648241E-3</v>
      </c>
      <c r="J581" s="37">
        <f t="shared" si="77"/>
        <v>2.6678453267040943E-2</v>
      </c>
      <c r="K581" s="37">
        <f t="shared" si="82"/>
        <v>3.0687830687829987E-3</v>
      </c>
      <c r="L581" s="38">
        <v>7936.8123669188499</v>
      </c>
      <c r="M581" s="38">
        <v>10387.8312155148</v>
      </c>
      <c r="N581" s="38">
        <f t="shared" si="49"/>
        <v>7961.168722330558</v>
      </c>
      <c r="O581" s="38">
        <f t="shared" si="50"/>
        <v>10419.709216070347</v>
      </c>
      <c r="P581" s="37">
        <f t="shared" si="51"/>
        <v>-3.0593944508913811E-3</v>
      </c>
      <c r="Q581" s="41">
        <f t="shared" si="51"/>
        <v>-3.0593944508913676E-3</v>
      </c>
      <c r="R581" s="42">
        <f t="shared" si="39"/>
        <v>7.3241065828167445E-2</v>
      </c>
      <c r="S581" s="43">
        <f t="shared" si="44"/>
        <v>5.5E-2</v>
      </c>
      <c r="T581" s="43">
        <f t="shared" si="45"/>
        <v>9.4500000000000001E-3</v>
      </c>
      <c r="U581" s="37">
        <f t="shared" si="78"/>
        <v>4.9537482980229593E-2</v>
      </c>
      <c r="V581" s="37">
        <f t="shared" si="79"/>
        <v>5.4790178583548552E-3</v>
      </c>
      <c r="W581" s="37">
        <f t="shared" si="74"/>
        <v>3.1047784458601655E-2</v>
      </c>
      <c r="X581" s="43">
        <f t="shared" si="73"/>
        <v>-3.0593944508913676E-3</v>
      </c>
      <c r="Y581" s="2">
        <f>PERCENTRANK($S$531:S581,S581,1)</f>
        <v>0</v>
      </c>
      <c r="Z581" s="2">
        <f>PERCENTRANK($T$531:T581,T581,1)</f>
        <v>0.9</v>
      </c>
      <c r="AA581" s="2">
        <f>PERCENTRANK($U$531:U581,U581,1)</f>
        <v>0.5</v>
      </c>
      <c r="AB581" s="2">
        <f>PERCENTRANK(V$531:V581,V581,1)</f>
        <v>0.7</v>
      </c>
      <c r="AC581" s="2">
        <f>PERCENTRANK(W$531:W$625,W581,1)</f>
        <v>0.3</v>
      </c>
      <c r="AD581" s="2">
        <f>PERCENTRANK(W$531:W581,W581,1)</f>
        <v>0.6</v>
      </c>
      <c r="AE581" s="2">
        <f t="shared" si="62"/>
        <v>0.4</v>
      </c>
      <c r="AF581" s="2">
        <f>PERCENTRANK($X$531:X581,X581,1)</f>
        <v>0.8</v>
      </c>
      <c r="AG581" s="2">
        <f>PERCENTRANK(R$531:R581,R581,1)</f>
        <v>0.3</v>
      </c>
      <c r="AH581" s="2">
        <f t="shared" si="46"/>
        <v>0.2</v>
      </c>
      <c r="AI581" s="2">
        <f t="shared" si="46"/>
        <v>0.7</v>
      </c>
      <c r="AJ581" s="2">
        <f t="shared" si="63"/>
        <v>0.2</v>
      </c>
      <c r="AK581" s="2">
        <f t="shared" si="64"/>
        <v>0.4</v>
      </c>
      <c r="AL581" s="2">
        <f t="shared" si="53"/>
        <v>0.55000000000000004</v>
      </c>
      <c r="AM581" s="2">
        <f t="shared" si="53"/>
        <v>0.7</v>
      </c>
      <c r="AN581" s="2">
        <f t="shared" si="52"/>
        <v>0.3</v>
      </c>
      <c r="AO581" s="16">
        <f t="shared" si="54"/>
        <v>0</v>
      </c>
      <c r="AP581" s="16">
        <f t="shared" si="69"/>
        <v>0</v>
      </c>
      <c r="AQ581" s="16">
        <f t="shared" si="70"/>
        <v>0.4</v>
      </c>
      <c r="AR581" s="16">
        <f t="shared" si="71"/>
        <v>0.39999999999999997</v>
      </c>
      <c r="AS581" s="16">
        <f t="shared" si="72"/>
        <v>0.3</v>
      </c>
      <c r="AT581" s="16">
        <f>AF581-AF580</f>
        <v>0</v>
      </c>
      <c r="AU581" s="16">
        <f>AG581-AG580</f>
        <v>-0.10000000000000003</v>
      </c>
      <c r="AV581" s="16">
        <f t="shared" si="56"/>
        <v>-0.60000000000000009</v>
      </c>
      <c r="AW581" s="16">
        <f t="shared" si="57"/>
        <v>0</v>
      </c>
      <c r="AX581" s="16">
        <f t="shared" si="58"/>
        <v>0.9</v>
      </c>
      <c r="AY581" s="16">
        <f t="shared" si="75"/>
        <v>0.2</v>
      </c>
      <c r="AZ581" s="16">
        <f>AVERAGE(AB580:AB581)</f>
        <v>0.5</v>
      </c>
      <c r="BA581" s="16">
        <f t="shared" si="76"/>
        <v>0.35</v>
      </c>
      <c r="BB581" s="16">
        <f>AVERAGE(AF580:AF581)</f>
        <v>0.8</v>
      </c>
    </row>
    <row r="582" spans="1:54" s="2" customFormat="1" ht="11.25" x14ac:dyDescent="0.2">
      <c r="A582" s="17">
        <v>35185</v>
      </c>
      <c r="B582" s="15">
        <v>2.9</v>
      </c>
      <c r="C582" s="2">
        <v>5.6</v>
      </c>
      <c r="D582" s="37">
        <f t="shared" si="81"/>
        <v>0.94400000000000006</v>
      </c>
      <c r="E582" s="37">
        <v>5.1900000000000002E-2</v>
      </c>
      <c r="F582" s="37">
        <f t="shared" si="80"/>
        <v>0.94809999999999994</v>
      </c>
      <c r="G582" s="39">
        <v>52.94</v>
      </c>
      <c r="H582" s="38">
        <v>49.733599999999988</v>
      </c>
      <c r="I582" s="37">
        <v>1.5454278516993376E-4</v>
      </c>
      <c r="J582" s="37">
        <f t="shared" si="77"/>
        <v>-1.824074175047445E-3</v>
      </c>
      <c r="K582" s="37">
        <f t="shared" si="82"/>
        <v>4.3432203389828228E-3</v>
      </c>
      <c r="L582" s="38">
        <v>8053.2482623822798</v>
      </c>
      <c r="M582" s="38">
        <v>10537.4427472569</v>
      </c>
      <c r="N582" s="38">
        <f t="shared" si="49"/>
        <v>8088.225294030337</v>
      </c>
      <c r="O582" s="38">
        <f t="shared" si="50"/>
        <v>10583.209182917653</v>
      </c>
      <c r="P582" s="37">
        <f t="shared" si="51"/>
        <v>-4.3244383503848001E-3</v>
      </c>
      <c r="Q582" s="41">
        <f t="shared" si="51"/>
        <v>-4.3244383503847263E-3</v>
      </c>
      <c r="R582" s="42">
        <f t="shared" si="39"/>
        <v>6.4471504174240551E-2</v>
      </c>
      <c r="S582" s="43">
        <f t="shared" si="44"/>
        <v>5.5999999999999994E-2</v>
      </c>
      <c r="T582" s="43">
        <f t="shared" si="45"/>
        <v>9.4400000000000005E-3</v>
      </c>
      <c r="U582" s="37">
        <f t="shared" si="78"/>
        <v>6.1804441506142345E-2</v>
      </c>
      <c r="V582" s="37">
        <f t="shared" si="79"/>
        <v>1.4402576306654633E-2</v>
      </c>
      <c r="W582" s="37">
        <f t="shared" si="74"/>
        <v>4.3406953132276403E-2</v>
      </c>
      <c r="X582" s="43">
        <f t="shared" si="73"/>
        <v>-4.3244383503847263E-3</v>
      </c>
      <c r="Y582" s="2">
        <f>PERCENTRANK($S$531:S582,S582,1)</f>
        <v>0.1</v>
      </c>
      <c r="Z582" s="2">
        <f>PERCENTRANK($T$531:T582,T582,1)</f>
        <v>0.7</v>
      </c>
      <c r="AA582" s="2">
        <f>PERCENTRANK($U$531:U582,U582,1)</f>
        <v>0.9</v>
      </c>
      <c r="AB582" s="2">
        <f>PERCENTRANK(V$531:V582,V582,1)</f>
        <v>1</v>
      </c>
      <c r="AC582" s="2">
        <f>PERCENTRANK(W$531:W$625,W582,1)</f>
        <v>0.7</v>
      </c>
      <c r="AD582" s="2">
        <f>PERCENTRANK(W$531:W582,W582,1)</f>
        <v>0.9</v>
      </c>
      <c r="AE582" s="2">
        <f t="shared" si="62"/>
        <v>0.3</v>
      </c>
      <c r="AF582" s="2">
        <f>PERCENTRANK($X$531:X582,X582,1)</f>
        <v>0.6</v>
      </c>
      <c r="AG582" s="2">
        <f>PERCENTRANK(R$531:R582,R582,1)</f>
        <v>0.3</v>
      </c>
      <c r="AH582" s="2">
        <f t="shared" si="46"/>
        <v>0.3</v>
      </c>
      <c r="AI582" s="2">
        <f t="shared" si="46"/>
        <v>0.1</v>
      </c>
      <c r="AJ582" s="2">
        <f t="shared" si="63"/>
        <v>0.5</v>
      </c>
      <c r="AK582" s="2">
        <f t="shared" si="64"/>
        <v>0.35</v>
      </c>
      <c r="AL582" s="2">
        <f t="shared" si="53"/>
        <v>0.25</v>
      </c>
      <c r="AM582" s="2">
        <f t="shared" si="53"/>
        <v>0.39999999999999997</v>
      </c>
      <c r="AN582" s="2">
        <f t="shared" si="52"/>
        <v>0.3</v>
      </c>
      <c r="AO582" s="16">
        <f t="shared" si="54"/>
        <v>0.1</v>
      </c>
      <c r="AP582" s="16">
        <f t="shared" si="69"/>
        <v>-0.20000000000000007</v>
      </c>
      <c r="AQ582" s="16">
        <f t="shared" si="70"/>
        <v>0.4</v>
      </c>
      <c r="AR582" s="16">
        <f t="shared" si="71"/>
        <v>0.30000000000000004</v>
      </c>
      <c r="AS582" s="16">
        <f t="shared" si="72"/>
        <v>0.30000000000000004</v>
      </c>
      <c r="AT582" s="16">
        <f>AF582-AF581</f>
        <v>-0.20000000000000007</v>
      </c>
      <c r="AU582" s="16">
        <f>AG582-AG581</f>
        <v>0</v>
      </c>
      <c r="AV582" s="16">
        <f t="shared" si="56"/>
        <v>0</v>
      </c>
      <c r="AW582" s="16">
        <f t="shared" si="57"/>
        <v>0.05</v>
      </c>
      <c r="AX582" s="16">
        <f t="shared" si="58"/>
        <v>0.8</v>
      </c>
      <c r="AY582" s="16">
        <f t="shared" si="75"/>
        <v>0.25</v>
      </c>
      <c r="AZ582" s="16">
        <f>AVERAGE(AB581:AB582)</f>
        <v>0.85</v>
      </c>
      <c r="BA582" s="16">
        <f t="shared" si="76"/>
        <v>0.4</v>
      </c>
      <c r="BB582" s="16">
        <f>AVERAGE(AF581:AF582)</f>
        <v>0.7</v>
      </c>
    </row>
    <row r="583" spans="1:54" s="2" customFormat="1" ht="11.25" x14ac:dyDescent="0.2">
      <c r="A583" s="17">
        <v>35216</v>
      </c>
      <c r="B583" s="15">
        <v>2.9</v>
      </c>
      <c r="C583" s="2">
        <v>5.6</v>
      </c>
      <c r="D583" s="37">
        <f t="shared" si="81"/>
        <v>0.94400000000000006</v>
      </c>
      <c r="E583" s="37">
        <v>5.1900000000000002E-2</v>
      </c>
      <c r="F583" s="37">
        <f t="shared" si="80"/>
        <v>0.94809999999999994</v>
      </c>
      <c r="G583" s="39">
        <v>53.29</v>
      </c>
      <c r="H583" s="38">
        <v>50.325599999999987</v>
      </c>
      <c r="I583" s="37">
        <v>2.1725358097563329E-2</v>
      </c>
      <c r="J583" s="37">
        <f t="shared" si="77"/>
        <v>1.0939950441366631E-2</v>
      </c>
      <c r="K583" s="37">
        <f t="shared" si="82"/>
        <v>4.3432203389828228E-3</v>
      </c>
      <c r="L583" s="38">
        <v>8038.5229034824997</v>
      </c>
      <c r="M583" s="38">
        <v>10496.0925468572</v>
      </c>
      <c r="N583" s="38">
        <f t="shared" si="49"/>
        <v>8073.435979652284</v>
      </c>
      <c r="O583" s="38">
        <f t="shared" si="50"/>
        <v>10541.679389486557</v>
      </c>
      <c r="P583" s="37">
        <f t="shared" si="51"/>
        <v>-4.324438350384735E-3</v>
      </c>
      <c r="Q583" s="41">
        <f t="shared" si="51"/>
        <v>-4.3244383503847723E-3</v>
      </c>
      <c r="R583" s="42">
        <f t="shared" si="39"/>
        <v>5.8904414453081783E-2</v>
      </c>
      <c r="S583" s="43">
        <f t="shared" si="44"/>
        <v>5.5999999999999994E-2</v>
      </c>
      <c r="T583" s="43">
        <f t="shared" si="45"/>
        <v>9.4400000000000005E-3</v>
      </c>
      <c r="U583" s="37">
        <f t="shared" si="78"/>
        <v>4.831027055216662E-2</v>
      </c>
      <c r="V583" s="37">
        <f t="shared" si="79"/>
        <v>-3.924121002741799E-3</v>
      </c>
      <c r="W583" s="37">
        <f t="shared" si="74"/>
        <v>2.9859147054891306E-2</v>
      </c>
      <c r="X583" s="43">
        <f t="shared" si="73"/>
        <v>-4.3244383503847723E-3</v>
      </c>
      <c r="Y583" s="2">
        <f>PERCENTRANK($S$531:S583,S583,1)</f>
        <v>0.1</v>
      </c>
      <c r="Z583" s="2">
        <f>PERCENTRANK($T$531:T583,T583,1)</f>
        <v>0.7</v>
      </c>
      <c r="AA583" s="2">
        <f>PERCENTRANK($U$531:U583,U583,1)</f>
        <v>0.4</v>
      </c>
      <c r="AB583" s="2">
        <f>PERCENTRANK(V$531:V583,V583,1)</f>
        <v>0</v>
      </c>
      <c r="AC583" s="2">
        <f>PERCENTRANK(W$531:W$625,W583,1)</f>
        <v>0.2</v>
      </c>
      <c r="AD583" s="2">
        <f>PERCENTRANK(W$531:W583,W583,1)</f>
        <v>0.5</v>
      </c>
      <c r="AE583" s="2">
        <f t="shared" si="62"/>
        <v>0.3</v>
      </c>
      <c r="AF583" s="2">
        <f>PERCENTRANK($X$531:X583,X583,1)</f>
        <v>0.6</v>
      </c>
      <c r="AG583" s="2">
        <f>PERCENTRANK(R$531:R583,R583,1)</f>
        <v>0.3</v>
      </c>
      <c r="AH583" s="2">
        <f t="shared" si="46"/>
        <v>0.6</v>
      </c>
      <c r="AI583" s="2">
        <f t="shared" si="46"/>
        <v>0.4</v>
      </c>
      <c r="AJ583" s="2">
        <f t="shared" si="63"/>
        <v>0.44999999999999996</v>
      </c>
      <c r="AK583" s="2">
        <f t="shared" si="64"/>
        <v>0.3</v>
      </c>
      <c r="AL583" s="2">
        <f t="shared" si="53"/>
        <v>0.44999999999999996</v>
      </c>
      <c r="AM583" s="2">
        <f t="shared" si="53"/>
        <v>0.25</v>
      </c>
      <c r="AN583" s="2">
        <f t="shared" si="52"/>
        <v>0.6</v>
      </c>
      <c r="AO583" s="16">
        <f t="shared" si="54"/>
        <v>0</v>
      </c>
      <c r="AP583" s="16">
        <f t="shared" si="69"/>
        <v>0</v>
      </c>
      <c r="AQ583" s="16">
        <f t="shared" si="70"/>
        <v>-0.5</v>
      </c>
      <c r="AR583" s="16">
        <f t="shared" si="71"/>
        <v>-1</v>
      </c>
      <c r="AS583" s="16">
        <f t="shared" si="72"/>
        <v>-0.4</v>
      </c>
      <c r="AT583" s="16">
        <f>AF583-AF582</f>
        <v>0</v>
      </c>
      <c r="AU583" s="16">
        <f>AG583-AG582</f>
        <v>0</v>
      </c>
      <c r="AV583" s="16">
        <f t="shared" si="56"/>
        <v>0.3</v>
      </c>
      <c r="AW583" s="16">
        <f t="shared" si="57"/>
        <v>0.1</v>
      </c>
      <c r="AX583" s="16">
        <f t="shared" si="58"/>
        <v>0.7</v>
      </c>
      <c r="AY583" s="16">
        <f t="shared" si="75"/>
        <v>0.3</v>
      </c>
      <c r="AZ583" s="16">
        <f>AVERAGE(AB582:AB583)</f>
        <v>0.5</v>
      </c>
      <c r="BA583" s="16">
        <f t="shared" si="76"/>
        <v>0.44999999999999996</v>
      </c>
      <c r="BB583" s="16">
        <f>AVERAGE(AF582:AF583)</f>
        <v>0.6</v>
      </c>
    </row>
    <row r="584" spans="1:54" s="2" customFormat="1" ht="11.25" x14ac:dyDescent="0.2">
      <c r="A584" s="17">
        <v>35246</v>
      </c>
      <c r="B584" s="15">
        <v>2.8</v>
      </c>
      <c r="C584" s="2">
        <v>5.3</v>
      </c>
      <c r="D584" s="37">
        <f t="shared" si="81"/>
        <v>0.94700000000000006</v>
      </c>
      <c r="E584" s="37">
        <v>5.1900000000000002E-2</v>
      </c>
      <c r="F584" s="37">
        <f t="shared" si="80"/>
        <v>0.94809999999999994</v>
      </c>
      <c r="G584" s="39">
        <v>53.7</v>
      </c>
      <c r="H584" s="38">
        <v>50.880799999999994</v>
      </c>
      <c r="I584" s="37">
        <v>1.0994661464240857E-2</v>
      </c>
      <c r="J584" s="37">
        <f t="shared" si="77"/>
        <v>1.6360009780902095E-2</v>
      </c>
      <c r="K584" s="37">
        <f t="shared" si="82"/>
        <v>1.1615628299892489E-3</v>
      </c>
      <c r="L584" s="38">
        <v>8092.83383412903</v>
      </c>
      <c r="M584" s="38">
        <v>10554.6209433896</v>
      </c>
      <c r="N584" s="38">
        <f t="shared" si="49"/>
        <v>8102.2341691000338</v>
      </c>
      <c r="O584" s="38">
        <f t="shared" si="50"/>
        <v>10566.880798762068</v>
      </c>
      <c r="P584" s="37">
        <f t="shared" si="51"/>
        <v>-1.1602151671762794E-3</v>
      </c>
      <c r="Q584" s="41">
        <f t="shared" si="51"/>
        <v>-1.1602151671762679E-3</v>
      </c>
      <c r="R584" s="42">
        <f t="shared" si="39"/>
        <v>5.5407933837518464E-2</v>
      </c>
      <c r="S584" s="43">
        <f t="shared" si="44"/>
        <v>5.2999999999999999E-2</v>
      </c>
      <c r="T584" s="43">
        <f t="shared" si="45"/>
        <v>9.470000000000001E-3</v>
      </c>
      <c r="U584" s="37">
        <f t="shared" si="78"/>
        <v>5.748747342607835E-2</v>
      </c>
      <c r="V584" s="37">
        <f t="shared" si="79"/>
        <v>5.5762081242247252E-3</v>
      </c>
      <c r="W584" s="37">
        <f t="shared" si="74"/>
        <v>3.9881763352153835E-2</v>
      </c>
      <c r="X584" s="43">
        <f t="shared" si="73"/>
        <v>-1.1602151671762679E-3</v>
      </c>
      <c r="Y584" s="2">
        <f>PERCENTRANK($S$531:S584,S584,1)</f>
        <v>0</v>
      </c>
      <c r="Z584" s="2">
        <f>PERCENTRANK($T$531:T584,T584,1)</f>
        <v>1</v>
      </c>
      <c r="AA584" s="2">
        <f>PERCENTRANK($U$531:U584,U584,1)</f>
        <v>0.7</v>
      </c>
      <c r="AB584" s="2">
        <f>PERCENTRANK(V$531:V584,V584,1)</f>
        <v>0.7</v>
      </c>
      <c r="AC584" s="2">
        <f>PERCENTRANK(W$531:W$625,W584,1)</f>
        <v>0.6</v>
      </c>
      <c r="AD584" s="2">
        <f>PERCENTRANK(W$531:W584,W584,1)</f>
        <v>0.8</v>
      </c>
      <c r="AE584" s="2">
        <f t="shared" si="62"/>
        <v>0.5</v>
      </c>
      <c r="AF584" s="2">
        <f>PERCENTRANK($X$531:X584,X584,1)</f>
        <v>0.9</v>
      </c>
      <c r="AG584" s="2">
        <f>PERCENTRANK(R$531:R584,R584,1)</f>
        <v>0.3</v>
      </c>
      <c r="AH584" s="2">
        <f t="shared" si="46"/>
        <v>0.5</v>
      </c>
      <c r="AI584" s="2">
        <f t="shared" si="46"/>
        <v>0.5</v>
      </c>
      <c r="AJ584" s="2">
        <f t="shared" si="63"/>
        <v>0.4</v>
      </c>
      <c r="AK584" s="2">
        <f t="shared" si="64"/>
        <v>0.4</v>
      </c>
      <c r="AL584" s="2">
        <f t="shared" si="53"/>
        <v>0.55000000000000004</v>
      </c>
      <c r="AM584" s="2">
        <f t="shared" si="53"/>
        <v>0.45</v>
      </c>
      <c r="AN584" s="2">
        <f t="shared" si="52"/>
        <v>0.5</v>
      </c>
      <c r="AO584" s="16">
        <f t="shared" si="54"/>
        <v>-0.1</v>
      </c>
      <c r="AP584" s="16">
        <f t="shared" si="69"/>
        <v>0.30000000000000004</v>
      </c>
      <c r="AQ584" s="16">
        <f t="shared" si="70"/>
        <v>0.29999999999999993</v>
      </c>
      <c r="AR584" s="16">
        <f t="shared" si="71"/>
        <v>0.7</v>
      </c>
      <c r="AS584" s="16">
        <f t="shared" si="72"/>
        <v>0.30000000000000004</v>
      </c>
      <c r="AT584" s="16">
        <f>AF584-AF583</f>
        <v>0.30000000000000004</v>
      </c>
      <c r="AU584" s="16">
        <f>AG584-AG583</f>
        <v>0</v>
      </c>
      <c r="AV584" s="16">
        <f t="shared" si="56"/>
        <v>-9.9999999999999978E-2</v>
      </c>
      <c r="AW584" s="16">
        <f t="shared" si="57"/>
        <v>0.05</v>
      </c>
      <c r="AX584" s="16">
        <f t="shared" si="58"/>
        <v>0.85</v>
      </c>
      <c r="AY584" s="16">
        <f t="shared" si="75"/>
        <v>0.7</v>
      </c>
      <c r="AZ584" s="16">
        <f>AVERAGE(AB583:AB584)</f>
        <v>0.35</v>
      </c>
      <c r="BA584" s="16">
        <f t="shared" si="76"/>
        <v>0.75</v>
      </c>
      <c r="BB584" s="16">
        <f>AVERAGE(AF583:AF584)</f>
        <v>0.75</v>
      </c>
    </row>
    <row r="585" spans="1:54" s="2" customFormat="1" ht="11.25" x14ac:dyDescent="0.2">
      <c r="A585" s="17">
        <v>35277</v>
      </c>
      <c r="B585" s="15">
        <v>3</v>
      </c>
      <c r="C585" s="2">
        <v>5.5</v>
      </c>
      <c r="D585" s="37">
        <f t="shared" si="81"/>
        <v>0.94499999999999995</v>
      </c>
      <c r="E585" s="37">
        <v>5.1700000000000003E-2</v>
      </c>
      <c r="F585" s="37">
        <f t="shared" si="80"/>
        <v>0.94830000000000003</v>
      </c>
      <c r="G585" s="39">
        <v>54.15</v>
      </c>
      <c r="H585" s="38">
        <v>51.405199999999986</v>
      </c>
      <c r="I585" s="37">
        <v>-3.654450261780097E-2</v>
      </c>
      <c r="J585" s="37">
        <f t="shared" si="77"/>
        <v>-1.2774920576780056E-2</v>
      </c>
      <c r="K585" s="37">
        <f t="shared" si="82"/>
        <v>3.4920634920636573E-3</v>
      </c>
      <c r="L585" s="38">
        <v>8127.6600717657902</v>
      </c>
      <c r="M585" s="38">
        <v>10598.4052531917</v>
      </c>
      <c r="N585" s="38">
        <f t="shared" si="49"/>
        <v>8156.0423767783068</v>
      </c>
      <c r="O585" s="38">
        <f t="shared" si="50"/>
        <v>10635.415557250466</v>
      </c>
      <c r="P585" s="37">
        <f t="shared" si="51"/>
        <v>-3.4799114204367046E-3</v>
      </c>
      <c r="Q585" s="41">
        <f t="shared" si="51"/>
        <v>-3.4799114204366525E-3</v>
      </c>
      <c r="R585" s="42">
        <f t="shared" si="39"/>
        <v>5.3395376343249569E-2</v>
      </c>
      <c r="S585" s="43">
        <f t="shared" si="44"/>
        <v>5.5E-2</v>
      </c>
      <c r="T585" s="43">
        <f t="shared" si="45"/>
        <v>9.4500000000000001E-3</v>
      </c>
      <c r="U585" s="37">
        <f t="shared" si="78"/>
        <v>5.5977521297931598E-2</v>
      </c>
      <c r="V585" s="37">
        <f t="shared" si="79"/>
        <v>4.1483545488691948E-3</v>
      </c>
      <c r="W585" s="37">
        <f t="shared" si="74"/>
        <v>3.9405721838708795E-2</v>
      </c>
      <c r="X585" s="43">
        <f t="shared" si="73"/>
        <v>-3.4799114204366525E-3</v>
      </c>
      <c r="Y585" s="2">
        <f>PERCENTRANK($S$531:S585,S585,1)</f>
        <v>0</v>
      </c>
      <c r="Z585" s="2">
        <f>PERCENTRANK($T$531:T585,T585,1)</f>
        <v>0.8</v>
      </c>
      <c r="AA585" s="2">
        <f>PERCENTRANK($U$531:U585,U585,1)</f>
        <v>0.6</v>
      </c>
      <c r="AB585" s="2">
        <f>PERCENTRANK(V$531:V585,V585,1)</f>
        <v>0.5</v>
      </c>
      <c r="AC585" s="2">
        <f>PERCENTRANK(W$531:W$625,W585,1)</f>
        <v>0.6</v>
      </c>
      <c r="AD585" s="2">
        <f>PERCENTRANK(W$531:W585,W585,1)</f>
        <v>0.7</v>
      </c>
      <c r="AE585" s="2">
        <f t="shared" si="62"/>
        <v>0.4</v>
      </c>
      <c r="AF585" s="2">
        <f>PERCENTRANK($X$531:X585,X585,1)</f>
        <v>0.7</v>
      </c>
      <c r="AG585" s="2">
        <f>PERCENTRANK(R$531:R585,R585,1)</f>
        <v>0.2</v>
      </c>
      <c r="AH585" s="2">
        <f t="shared" si="46"/>
        <v>0</v>
      </c>
      <c r="AI585" s="2">
        <f t="shared" si="46"/>
        <v>0</v>
      </c>
      <c r="AJ585" s="2">
        <f t="shared" si="63"/>
        <v>0.6</v>
      </c>
      <c r="AK585" s="2">
        <f t="shared" si="64"/>
        <v>0.45</v>
      </c>
      <c r="AL585" s="2">
        <f t="shared" si="53"/>
        <v>0.25</v>
      </c>
      <c r="AM585" s="2">
        <f t="shared" si="53"/>
        <v>0.25</v>
      </c>
      <c r="AN585" s="2">
        <f t="shared" si="52"/>
        <v>0</v>
      </c>
      <c r="AO585" s="16">
        <f t="shared" si="54"/>
        <v>0</v>
      </c>
      <c r="AP585" s="16">
        <f t="shared" si="69"/>
        <v>-0.19999999999999996</v>
      </c>
      <c r="AQ585" s="16">
        <f t="shared" si="70"/>
        <v>-9.9999999999999978E-2</v>
      </c>
      <c r="AR585" s="16">
        <f t="shared" si="71"/>
        <v>-0.19999999999999996</v>
      </c>
      <c r="AS585" s="16">
        <f t="shared" si="72"/>
        <v>-0.10000000000000009</v>
      </c>
      <c r="AT585" s="16">
        <f>AF585-AF584</f>
        <v>-0.20000000000000007</v>
      </c>
      <c r="AU585" s="16">
        <f>AG585-AG584</f>
        <v>-9.9999999999999978E-2</v>
      </c>
      <c r="AV585" s="16">
        <f t="shared" si="56"/>
        <v>-0.5</v>
      </c>
      <c r="AW585" s="16">
        <f t="shared" si="57"/>
        <v>0</v>
      </c>
      <c r="AX585" s="16">
        <f t="shared" si="58"/>
        <v>0.9</v>
      </c>
      <c r="AY585" s="16">
        <f t="shared" si="75"/>
        <v>0.65</v>
      </c>
      <c r="AZ585" s="16">
        <f>AVERAGE(AB584:AB585)</f>
        <v>0.6</v>
      </c>
      <c r="BA585" s="16">
        <f t="shared" si="76"/>
        <v>0.7</v>
      </c>
      <c r="BB585" s="16">
        <f>AVERAGE(AF584:AF585)</f>
        <v>0.8</v>
      </c>
    </row>
    <row r="586" spans="1:54" s="2" customFormat="1" ht="11.25" x14ac:dyDescent="0.2">
      <c r="A586" s="17">
        <v>35308</v>
      </c>
      <c r="B586" s="15">
        <v>2.9</v>
      </c>
      <c r="C586" s="2">
        <v>5.0999999999999996</v>
      </c>
      <c r="D586" s="37">
        <f t="shared" si="81"/>
        <v>0.94900000000000007</v>
      </c>
      <c r="E586" s="37">
        <v>5.1700000000000003E-2</v>
      </c>
      <c r="F586" s="37">
        <f t="shared" si="80"/>
        <v>0.94830000000000003</v>
      </c>
      <c r="G586" s="39">
        <v>54.61</v>
      </c>
      <c r="H586" s="38">
        <v>51.906399999999984</v>
      </c>
      <c r="I586" s="37">
        <v>2.88943748350333E-2</v>
      </c>
      <c r="J586" s="37">
        <f t="shared" si="77"/>
        <v>-3.8250638913838349E-3</v>
      </c>
      <c r="K586" s="37">
        <f t="shared" si="82"/>
        <v>-7.3761854583775932E-4</v>
      </c>
      <c r="L586" s="38">
        <v>8151.4309108405496</v>
      </c>
      <c r="M586" s="38">
        <v>10614.935411038899</v>
      </c>
      <c r="N586" s="38">
        <f t="shared" si="49"/>
        <v>8145.4182642255983</v>
      </c>
      <c r="O586" s="38">
        <f t="shared" si="50"/>
        <v>10607.105637816847</v>
      </c>
      <c r="P586" s="37">
        <f t="shared" si="51"/>
        <v>7.3816302857751049E-4</v>
      </c>
      <c r="Q586" s="41">
        <f t="shared" si="51"/>
        <v>7.3816302857752361E-4</v>
      </c>
      <c r="R586" s="42">
        <f t="shared" si="39"/>
        <v>5.2086062604997006E-2</v>
      </c>
      <c r="S586" s="43">
        <f t="shared" si="44"/>
        <v>5.0999999999999997E-2</v>
      </c>
      <c r="T586" s="43">
        <f t="shared" si="45"/>
        <v>9.4900000000000002E-3</v>
      </c>
      <c r="U586" s="37">
        <f t="shared" si="78"/>
        <v>4.9104686640650416E-2</v>
      </c>
      <c r="V586" s="37">
        <f t="shared" si="79"/>
        <v>1.5596835044801637E-3</v>
      </c>
      <c r="W586" s="37">
        <f t="shared" si="74"/>
        <v>3.2638622658168213E-2</v>
      </c>
      <c r="X586" s="43">
        <f t="shared" si="73"/>
        <v>7.3816302857752361E-4</v>
      </c>
      <c r="Y586" s="2">
        <f>PERCENTRANK($S$531:S586,S586,1)</f>
        <v>0</v>
      </c>
      <c r="Z586" s="2">
        <f>PERCENTRANK($T$531:T586,T586,1)</f>
        <v>1</v>
      </c>
      <c r="AA586" s="2">
        <f>PERCENTRANK($U$531:U586,U586,1)</f>
        <v>0.4</v>
      </c>
      <c r="AB586" s="2">
        <f>PERCENTRANK(V$531:V586,V586,1)</f>
        <v>0.4</v>
      </c>
      <c r="AC586" s="2">
        <f>PERCENTRANK(W$531:W$625,W586,1)</f>
        <v>0.3</v>
      </c>
      <c r="AD586" s="2">
        <f>PERCENTRANK(W$531:W586,W586,1)</f>
        <v>0.6</v>
      </c>
      <c r="AE586" s="2">
        <f t="shared" si="62"/>
        <v>0.6</v>
      </c>
      <c r="AF586" s="2">
        <f>PERCENTRANK($X$531:X586,X586,1)</f>
        <v>1</v>
      </c>
      <c r="AG586" s="2">
        <f>PERCENTRANK(R$531:R586,R586,1)</f>
        <v>0.2</v>
      </c>
      <c r="AH586" s="2">
        <f t="shared" si="46"/>
        <v>0.7</v>
      </c>
      <c r="AI586" s="2">
        <f t="shared" si="46"/>
        <v>0.1</v>
      </c>
      <c r="AJ586" s="2">
        <f t="shared" si="63"/>
        <v>0.44999999999999996</v>
      </c>
      <c r="AK586" s="2">
        <f t="shared" si="64"/>
        <v>0.5</v>
      </c>
      <c r="AL586" s="2">
        <f t="shared" si="53"/>
        <v>0.35</v>
      </c>
      <c r="AM586" s="2">
        <f t="shared" si="53"/>
        <v>0.05</v>
      </c>
      <c r="AN586" s="2">
        <f t="shared" si="52"/>
        <v>0.7</v>
      </c>
      <c r="AO586" s="16">
        <f t="shared" si="54"/>
        <v>0</v>
      </c>
      <c r="AP586" s="16">
        <f t="shared" si="69"/>
        <v>0.19999999999999996</v>
      </c>
      <c r="AQ586" s="16">
        <f t="shared" si="70"/>
        <v>-0.19999999999999996</v>
      </c>
      <c r="AR586" s="16">
        <f t="shared" si="71"/>
        <v>-9.9999999999999978E-2</v>
      </c>
      <c r="AS586" s="16">
        <f t="shared" si="72"/>
        <v>-9.9999999999999978E-2</v>
      </c>
      <c r="AT586" s="16">
        <f>AF586-AF585</f>
        <v>0.30000000000000004</v>
      </c>
      <c r="AU586" s="16">
        <f>AG586-AG585</f>
        <v>0</v>
      </c>
      <c r="AV586" s="16">
        <f t="shared" si="56"/>
        <v>0.7</v>
      </c>
      <c r="AW586" s="16">
        <f t="shared" si="57"/>
        <v>0</v>
      </c>
      <c r="AX586" s="16">
        <f t="shared" si="58"/>
        <v>0.9</v>
      </c>
      <c r="AY586" s="16">
        <f t="shared" si="75"/>
        <v>0.55000000000000004</v>
      </c>
      <c r="AZ586" s="16">
        <f>AVERAGE(AB585:AB586)</f>
        <v>0.45</v>
      </c>
      <c r="BA586" s="16">
        <f t="shared" si="76"/>
        <v>0.65</v>
      </c>
      <c r="BB586" s="16">
        <f>AVERAGE(AF585:AF586)</f>
        <v>0.85</v>
      </c>
    </row>
    <row r="587" spans="1:54" s="2" customFormat="1" ht="11.25" x14ac:dyDescent="0.2">
      <c r="A587" s="17">
        <v>35338</v>
      </c>
      <c r="B587" s="15">
        <v>3</v>
      </c>
      <c r="C587" s="2">
        <v>5.2</v>
      </c>
      <c r="D587" s="37">
        <f t="shared" si="81"/>
        <v>0.94799999999999995</v>
      </c>
      <c r="E587" s="37">
        <v>5.1700000000000003E-2</v>
      </c>
      <c r="F587" s="37">
        <f t="shared" si="80"/>
        <v>0.94830000000000003</v>
      </c>
      <c r="G587" s="39">
        <v>54.99</v>
      </c>
      <c r="H587" s="38">
        <v>52.383599999999987</v>
      </c>
      <c r="I587" s="37">
        <v>1.8410092352266625E-2</v>
      </c>
      <c r="J587" s="37">
        <f t="shared" si="77"/>
        <v>2.3652233593649964E-2</v>
      </c>
      <c r="K587" s="37">
        <f t="shared" si="82"/>
        <v>3.1645569620253333E-4</v>
      </c>
      <c r="L587" s="38">
        <v>8198.0380173998692</v>
      </c>
      <c r="M587" s="38">
        <v>10666.740256794301</v>
      </c>
      <c r="N587" s="38">
        <f t="shared" si="49"/>
        <v>8200.6323332281609</v>
      </c>
      <c r="O587" s="38">
        <f t="shared" si="50"/>
        <v>10670.115807508477</v>
      </c>
      <c r="P587" s="37">
        <f t="shared" si="51"/>
        <v>-3.163555836761199E-4</v>
      </c>
      <c r="Q587" s="41">
        <f t="shared" si="51"/>
        <v>-3.1635558367609909E-4</v>
      </c>
      <c r="R587" s="42">
        <f t="shared" si="39"/>
        <v>4.9756030513367078E-2</v>
      </c>
      <c r="S587" s="43">
        <f t="shared" si="44"/>
        <v>5.2000000000000005E-2</v>
      </c>
      <c r="T587" s="43">
        <f t="shared" si="45"/>
        <v>9.4799999999999988E-3</v>
      </c>
      <c r="U587" s="37">
        <f t="shared" si="78"/>
        <v>5.4580490267250231E-2</v>
      </c>
      <c r="V587" s="37">
        <f t="shared" si="79"/>
        <v>4.8803731487171795E-3</v>
      </c>
      <c r="W587" s="37">
        <f t="shared" si="74"/>
        <v>4.0349081805465703E-2</v>
      </c>
      <c r="X587" s="43">
        <f t="shared" si="73"/>
        <v>-3.1635558367609909E-4</v>
      </c>
      <c r="Y587" s="2">
        <f>PERCENTRANK($S$531:S587,S587,1)</f>
        <v>0</v>
      </c>
      <c r="Z587" s="2">
        <f>PERCENTRANK($T$531:T587,T587,1)</f>
        <v>0.9</v>
      </c>
      <c r="AA587" s="2">
        <f>PERCENTRANK($U$531:U587,U587,1)</f>
        <v>0.6</v>
      </c>
      <c r="AB587" s="2">
        <f>PERCENTRANK(V$531:V587,V587,1)</f>
        <v>0.6</v>
      </c>
      <c r="AC587" s="2">
        <f>PERCENTRANK(W$531:W$625,W587,1)</f>
        <v>0.6</v>
      </c>
      <c r="AD587" s="2">
        <f>PERCENTRANK(W$531:W587,W587,1)</f>
        <v>0.8</v>
      </c>
      <c r="AE587" s="2">
        <f t="shared" si="62"/>
        <v>0.6</v>
      </c>
      <c r="AF587" s="2">
        <f>PERCENTRANK($X$531:X587,X587,1)</f>
        <v>0.9</v>
      </c>
      <c r="AG587" s="2">
        <f>PERCENTRANK(R$531:R587,R587,1)</f>
        <v>0.2</v>
      </c>
      <c r="AH587" s="2">
        <f t="shared" si="46"/>
        <v>0.6</v>
      </c>
      <c r="AI587" s="2">
        <f t="shared" si="46"/>
        <v>0.6</v>
      </c>
      <c r="AJ587" s="2">
        <f t="shared" si="63"/>
        <v>0.44999999999999996</v>
      </c>
      <c r="AK587" s="2">
        <f t="shared" si="64"/>
        <v>0.6</v>
      </c>
      <c r="AL587" s="2">
        <f t="shared" si="53"/>
        <v>0.64999999999999991</v>
      </c>
      <c r="AM587" s="2">
        <f t="shared" si="53"/>
        <v>0.35</v>
      </c>
      <c r="AN587" s="2">
        <f t="shared" si="52"/>
        <v>0.6</v>
      </c>
      <c r="AO587" s="16">
        <f t="shared" si="54"/>
        <v>0</v>
      </c>
      <c r="AP587" s="16">
        <f t="shared" si="69"/>
        <v>-9.9999999999999978E-2</v>
      </c>
      <c r="AQ587" s="16">
        <f t="shared" si="70"/>
        <v>0.19999999999999996</v>
      </c>
      <c r="AR587" s="16">
        <f t="shared" si="71"/>
        <v>0.19999999999999996</v>
      </c>
      <c r="AS587" s="16">
        <f t="shared" si="72"/>
        <v>0.20000000000000007</v>
      </c>
      <c r="AT587" s="16">
        <f>AF587-AF586</f>
        <v>-9.9999999999999978E-2</v>
      </c>
      <c r="AU587" s="16">
        <f>AG587-AG586</f>
        <v>0</v>
      </c>
      <c r="AV587" s="16">
        <f t="shared" si="56"/>
        <v>-9.9999999999999978E-2</v>
      </c>
      <c r="AW587" s="16">
        <f t="shared" si="57"/>
        <v>0</v>
      </c>
      <c r="AX587" s="16">
        <f t="shared" si="58"/>
        <v>0.95</v>
      </c>
      <c r="AY587" s="16">
        <f t="shared" si="75"/>
        <v>0.64999999999999991</v>
      </c>
      <c r="AZ587" s="16">
        <f>AVERAGE(AB586:AB587)</f>
        <v>0.5</v>
      </c>
      <c r="BA587" s="16">
        <f t="shared" si="76"/>
        <v>0.75</v>
      </c>
      <c r="BB587" s="16">
        <f>AVERAGE(AF586:AF587)</f>
        <v>0.95</v>
      </c>
    </row>
    <row r="588" spans="1:54" s="2" customFormat="1" ht="11.25" x14ac:dyDescent="0.2">
      <c r="A588" s="17">
        <v>35369</v>
      </c>
      <c r="B588" s="15">
        <v>3</v>
      </c>
      <c r="C588" s="2">
        <v>5.2</v>
      </c>
      <c r="D588" s="37">
        <f t="shared" si="81"/>
        <v>0.94799999999999995</v>
      </c>
      <c r="E588" s="37">
        <v>5.1499999999999997E-2</v>
      </c>
      <c r="F588" s="37">
        <f t="shared" si="80"/>
        <v>0.94850000000000001</v>
      </c>
      <c r="G588" s="39">
        <v>56.2</v>
      </c>
      <c r="H588" s="38">
        <v>52.867999999999995</v>
      </c>
      <c r="I588" s="37">
        <v>3.9384779516358527E-2</v>
      </c>
      <c r="J588" s="37">
        <f t="shared" si="77"/>
        <v>2.8897435934312578E-2</v>
      </c>
      <c r="K588" s="37">
        <f t="shared" si="82"/>
        <v>5.2742616033762957E-4</v>
      </c>
      <c r="L588" s="38">
        <v>8277.6044188649394</v>
      </c>
      <c r="M588" s="38">
        <v>10748.8127627256</v>
      </c>
      <c r="N588" s="38">
        <f t="shared" si="49"/>
        <v>8281.970243980375</v>
      </c>
      <c r="O588" s="38">
        <f t="shared" si="50"/>
        <v>10754.481967769232</v>
      </c>
      <c r="P588" s="37">
        <f t="shared" si="51"/>
        <v>-5.2714812862421096E-4</v>
      </c>
      <c r="Q588" s="41">
        <f t="shared" si="51"/>
        <v>-5.2714812862419925E-4</v>
      </c>
      <c r="R588" s="42">
        <f t="shared" si="39"/>
        <v>6.3024892184308248E-2</v>
      </c>
      <c r="S588" s="43">
        <f t="shared" si="44"/>
        <v>5.2000000000000005E-2</v>
      </c>
      <c r="T588" s="43">
        <f t="shared" si="45"/>
        <v>9.4799999999999988E-3</v>
      </c>
      <c r="U588" s="37">
        <f t="shared" si="78"/>
        <v>6.4555080784373331E-2</v>
      </c>
      <c r="V588" s="37">
        <f t="shared" si="79"/>
        <v>7.6942443478945693E-3</v>
      </c>
      <c r="W588" s="37">
        <f t="shared" si="74"/>
        <v>4.8428217483776577E-2</v>
      </c>
      <c r="X588" s="43">
        <f t="shared" si="73"/>
        <v>-5.2714812862419925E-4</v>
      </c>
      <c r="Y588" s="2">
        <f>PERCENTRANK($S$531:S588,S588,1)</f>
        <v>0</v>
      </c>
      <c r="Z588" s="2">
        <f>PERCENTRANK($T$531:T588,T588,1)</f>
        <v>0.9</v>
      </c>
      <c r="AA588" s="2">
        <f>PERCENTRANK($U$531:U588,U588,1)</f>
        <v>0.9</v>
      </c>
      <c r="AB588" s="2">
        <f>PERCENTRANK(V$531:V588,V588,1)</f>
        <v>0.8</v>
      </c>
      <c r="AC588" s="2">
        <f>PERCENTRANK(W$531:W$625,W588,1)</f>
        <v>0.9</v>
      </c>
      <c r="AD588" s="2">
        <f>PERCENTRANK(W$531:W588,W588,1)</f>
        <v>0.9</v>
      </c>
      <c r="AE588" s="2">
        <f t="shared" si="62"/>
        <v>0.5</v>
      </c>
      <c r="AF588" s="2">
        <f>PERCENTRANK($X$531:X588,X588,1)</f>
        <v>0.9</v>
      </c>
      <c r="AG588" s="2">
        <f>PERCENTRANK(R$531:R588,R588,1)</f>
        <v>0.4</v>
      </c>
      <c r="AH588" s="2">
        <f t="shared" si="46"/>
        <v>0.8</v>
      </c>
      <c r="AI588" s="2">
        <f t="shared" si="46"/>
        <v>0.7</v>
      </c>
      <c r="AJ588" s="2">
        <f t="shared" si="63"/>
        <v>0.75</v>
      </c>
      <c r="AK588" s="2">
        <f t="shared" si="64"/>
        <v>0.55000000000000004</v>
      </c>
      <c r="AL588" s="2">
        <f t="shared" si="53"/>
        <v>0.7</v>
      </c>
      <c r="AM588" s="2">
        <f t="shared" si="53"/>
        <v>0.64999999999999991</v>
      </c>
      <c r="AN588" s="2">
        <f t="shared" si="52"/>
        <v>0.8</v>
      </c>
      <c r="AO588" s="16">
        <f t="shared" si="54"/>
        <v>0</v>
      </c>
      <c r="AP588" s="16">
        <f t="shared" si="69"/>
        <v>0</v>
      </c>
      <c r="AQ588" s="16">
        <f t="shared" si="70"/>
        <v>0.30000000000000004</v>
      </c>
      <c r="AR588" s="16">
        <f t="shared" si="71"/>
        <v>0.20000000000000007</v>
      </c>
      <c r="AS588" s="16">
        <f t="shared" si="72"/>
        <v>9.9999999999999978E-2</v>
      </c>
      <c r="AT588" s="16">
        <f>AF588-AF587</f>
        <v>0</v>
      </c>
      <c r="AU588" s="16">
        <f>AG588-AG587</f>
        <v>0.2</v>
      </c>
      <c r="AV588" s="16">
        <f t="shared" si="56"/>
        <v>0.20000000000000007</v>
      </c>
      <c r="AW588" s="16">
        <f t="shared" si="57"/>
        <v>0</v>
      </c>
      <c r="AX588" s="16">
        <f t="shared" si="58"/>
        <v>0.9</v>
      </c>
      <c r="AY588" s="16">
        <f t="shared" si="75"/>
        <v>0.5</v>
      </c>
      <c r="AZ588" s="16">
        <f>AVERAGE(AB587:AB588)</f>
        <v>0.7</v>
      </c>
      <c r="BA588" s="16">
        <f t="shared" si="76"/>
        <v>0.64999999999999991</v>
      </c>
      <c r="BB588" s="16">
        <f>AVERAGE(AF587:AF588)</f>
        <v>0.9</v>
      </c>
    </row>
    <row r="589" spans="1:54" s="2" customFormat="1" ht="11.25" x14ac:dyDescent="0.2">
      <c r="A589" s="17">
        <v>35399</v>
      </c>
      <c r="B589" s="15">
        <v>3.3</v>
      </c>
      <c r="C589" s="2">
        <v>5.4</v>
      </c>
      <c r="D589" s="37">
        <f t="shared" si="81"/>
        <v>0.94599999999999995</v>
      </c>
      <c r="E589" s="37">
        <v>5.1499999999999997E-2</v>
      </c>
      <c r="F589" s="37">
        <f t="shared" si="80"/>
        <v>0.94850000000000001</v>
      </c>
      <c r="G589" s="39">
        <v>57.48</v>
      </c>
      <c r="H589" s="38">
        <v>53.334399999999995</v>
      </c>
      <c r="I589" s="37">
        <v>4.8769708892880452E-2</v>
      </c>
      <c r="J589" s="37">
        <f t="shared" si="77"/>
        <v>4.407724420461949E-2</v>
      </c>
      <c r="K589" s="37">
        <f t="shared" si="82"/>
        <v>2.6427061310783095E-3</v>
      </c>
      <c r="L589" s="38">
        <v>8310.4356595679492</v>
      </c>
      <c r="M589" s="38">
        <v>10761.929322293399</v>
      </c>
      <c r="N589" s="38">
        <f t="shared" si="49"/>
        <v>8332.3976988374216</v>
      </c>
      <c r="O589" s="38">
        <f t="shared" si="50"/>
        <v>10790.369938895656</v>
      </c>
      <c r="P589" s="37">
        <f t="shared" si="51"/>
        <v>-2.6357406431208423E-3</v>
      </c>
      <c r="Q589" s="41">
        <f t="shared" si="51"/>
        <v>-2.6357406431208145E-3</v>
      </c>
      <c r="R589" s="42">
        <f t="shared" si="39"/>
        <v>7.772844543109142E-2</v>
      </c>
      <c r="S589" s="43">
        <f t="shared" si="44"/>
        <v>5.4000000000000006E-2</v>
      </c>
      <c r="T589" s="43">
        <f t="shared" si="45"/>
        <v>9.4599999999999997E-3</v>
      </c>
      <c r="U589" s="37">
        <f t="shared" si="78"/>
        <v>5.8777123464080434E-2</v>
      </c>
      <c r="V589" s="37">
        <f t="shared" si="79"/>
        <v>1.2202798446061516E-3</v>
      </c>
      <c r="W589" s="37">
        <f t="shared" si="74"/>
        <v>4.098547233341214E-2</v>
      </c>
      <c r="X589" s="43">
        <f t="shared" si="73"/>
        <v>-2.6357406431208145E-3</v>
      </c>
      <c r="Y589" s="2">
        <f>PERCENTRANK($S$531:S589,S589,1)</f>
        <v>0</v>
      </c>
      <c r="Z589" s="2">
        <f>PERCENTRANK($T$531:T589,T589,1)</f>
        <v>0.8</v>
      </c>
      <c r="AA589" s="2">
        <f>PERCENTRANK($U$531:U589,U589,1)</f>
        <v>0.8</v>
      </c>
      <c r="AB589" s="2">
        <f>PERCENTRANK(V$531:V589,V589,1)</f>
        <v>0.3</v>
      </c>
      <c r="AC589" s="2">
        <f>PERCENTRANK(W$531:W$625,W589,1)</f>
        <v>0.7</v>
      </c>
      <c r="AD589" s="2">
        <f>PERCENTRANK(W$531:W589,W589,1)</f>
        <v>0.8</v>
      </c>
      <c r="AE589" s="2">
        <f t="shared" si="62"/>
        <v>0.4</v>
      </c>
      <c r="AF589" s="2">
        <f>PERCENTRANK($X$531:X589,X589,1)</f>
        <v>0.8</v>
      </c>
      <c r="AG589" s="2">
        <f>PERCENTRANK(R$531:R589,R589,1)</f>
        <v>0.4</v>
      </c>
      <c r="AH589" s="2">
        <f t="shared" si="46"/>
        <v>0.8</v>
      </c>
      <c r="AI589" s="2">
        <f t="shared" si="46"/>
        <v>0.9</v>
      </c>
      <c r="AJ589" s="2">
        <f t="shared" si="63"/>
        <v>0.8</v>
      </c>
      <c r="AK589" s="2">
        <f t="shared" si="64"/>
        <v>0.45</v>
      </c>
      <c r="AL589" s="2">
        <f t="shared" si="53"/>
        <v>0.8</v>
      </c>
      <c r="AM589" s="2">
        <f t="shared" si="53"/>
        <v>0.8</v>
      </c>
      <c r="AN589" s="2">
        <f t="shared" si="52"/>
        <v>0.9</v>
      </c>
      <c r="AO589" s="16">
        <f t="shared" si="54"/>
        <v>0</v>
      </c>
      <c r="AP589" s="16">
        <f t="shared" si="69"/>
        <v>-9.9999999999999978E-2</v>
      </c>
      <c r="AQ589" s="16">
        <f t="shared" si="70"/>
        <v>-9.9999999999999978E-2</v>
      </c>
      <c r="AR589" s="16">
        <f t="shared" si="71"/>
        <v>-0.5</v>
      </c>
      <c r="AS589" s="16">
        <f t="shared" si="72"/>
        <v>-9.9999999999999978E-2</v>
      </c>
      <c r="AT589" s="16">
        <f>AF589-AF588</f>
        <v>-9.9999999999999978E-2</v>
      </c>
      <c r="AU589" s="16">
        <f>AG589-AG588</f>
        <v>0</v>
      </c>
      <c r="AV589" s="16">
        <f t="shared" si="56"/>
        <v>9.9999999999999978E-2</v>
      </c>
      <c r="AW589" s="16">
        <f t="shared" si="57"/>
        <v>0</v>
      </c>
      <c r="AX589" s="16">
        <f t="shared" si="58"/>
        <v>0.85000000000000009</v>
      </c>
      <c r="AY589" s="16">
        <f t="shared" si="75"/>
        <v>0.5</v>
      </c>
      <c r="AZ589" s="16">
        <f>AVERAGE(AB588:AB589)</f>
        <v>0.55000000000000004</v>
      </c>
      <c r="BA589" s="16">
        <f t="shared" si="76"/>
        <v>0.7</v>
      </c>
      <c r="BB589" s="16">
        <f>AVERAGE(AF588:AF589)</f>
        <v>0.85000000000000009</v>
      </c>
    </row>
    <row r="590" spans="1:54" s="2" customFormat="1" ht="11.25" x14ac:dyDescent="0.2">
      <c r="A590" s="17">
        <v>35430</v>
      </c>
      <c r="B590" s="15">
        <v>3.3</v>
      </c>
      <c r="C590" s="2">
        <v>5.4</v>
      </c>
      <c r="D590" s="37">
        <f t="shared" si="81"/>
        <v>0.94599999999999995</v>
      </c>
      <c r="E590" s="37">
        <v>5.1499999999999997E-2</v>
      </c>
      <c r="F590" s="37">
        <f t="shared" si="80"/>
        <v>0.94850000000000001</v>
      </c>
      <c r="G590" s="39">
        <v>58.86</v>
      </c>
      <c r="H590" s="38">
        <v>53.788000000000004</v>
      </c>
      <c r="I590" s="37">
        <v>1.0303532834015307E-2</v>
      </c>
      <c r="J590" s="37">
        <f t="shared" si="77"/>
        <v>2.9536620863447879E-2</v>
      </c>
      <c r="K590" s="37">
        <f t="shared" si="82"/>
        <v>2.6427061310783095E-3</v>
      </c>
      <c r="L590" s="38">
        <v>8273.1939215605798</v>
      </c>
      <c r="M590" s="38">
        <v>10706.0836356448</v>
      </c>
      <c r="N590" s="38">
        <f t="shared" si="49"/>
        <v>8295.0575418606877</v>
      </c>
      <c r="O590" s="38">
        <f t="shared" si="50"/>
        <v>10734.376668508556</v>
      </c>
      <c r="P590" s="37">
        <f t="shared" si="51"/>
        <v>-2.6357406431207924E-3</v>
      </c>
      <c r="Q590" s="41">
        <f t="shared" si="51"/>
        <v>-2.6357406431208137E-3</v>
      </c>
      <c r="R590" s="42">
        <f t="shared" si="39"/>
        <v>9.4296125529857874E-2</v>
      </c>
      <c r="S590" s="43">
        <f t="shared" si="44"/>
        <v>5.4000000000000006E-2</v>
      </c>
      <c r="T590" s="43">
        <f t="shared" si="45"/>
        <v>9.4599999999999997E-3</v>
      </c>
      <c r="U590" s="37">
        <f t="shared" si="78"/>
        <v>5.1828982793189357E-2</v>
      </c>
      <c r="V590" s="37">
        <f t="shared" si="79"/>
        <v>-5.1891891292126192E-3</v>
      </c>
      <c r="W590" s="37">
        <f t="shared" si="74"/>
        <v>3.6700851226064611E-2</v>
      </c>
      <c r="X590" s="43">
        <f t="shared" si="73"/>
        <v>-2.6357406431208137E-3</v>
      </c>
      <c r="Y590" s="2">
        <f>PERCENTRANK($S$531:S590,S590,1)</f>
        <v>0</v>
      </c>
      <c r="Z590" s="2">
        <f>PERCENTRANK($T$531:T590,T590,1)</f>
        <v>0.8</v>
      </c>
      <c r="AA590" s="2">
        <f>PERCENTRANK($U$531:U590,U590,1)</f>
        <v>0.5</v>
      </c>
      <c r="AB590" s="2">
        <f>PERCENTRANK(V$531:V590,V590,1)</f>
        <v>0</v>
      </c>
      <c r="AC590" s="2">
        <f>PERCENTRANK(W$531:W$625,W590,1)</f>
        <v>0.4</v>
      </c>
      <c r="AD590" s="2">
        <f>PERCENTRANK(W$531:W590,W590,1)</f>
        <v>0.6</v>
      </c>
      <c r="AE590" s="2">
        <f t="shared" si="62"/>
        <v>0.4</v>
      </c>
      <c r="AF590" s="2">
        <f>PERCENTRANK($X$531:X590,X590,1)</f>
        <v>0.8</v>
      </c>
      <c r="AG590" s="2">
        <f>PERCENTRANK(R$531:R590,R590,1)</f>
        <v>0.5</v>
      </c>
      <c r="AH590" s="2">
        <f t="shared" si="46"/>
        <v>0.4</v>
      </c>
      <c r="AI590" s="2">
        <f t="shared" si="46"/>
        <v>0.8</v>
      </c>
      <c r="AJ590" s="2">
        <f t="shared" si="63"/>
        <v>0.55000000000000004</v>
      </c>
      <c r="AK590" s="2">
        <f t="shared" si="64"/>
        <v>0.4</v>
      </c>
      <c r="AL590" s="2">
        <f t="shared" si="53"/>
        <v>0.60000000000000009</v>
      </c>
      <c r="AM590" s="2">
        <f t="shared" si="53"/>
        <v>0.85000000000000009</v>
      </c>
      <c r="AN590" s="2">
        <f t="shared" si="52"/>
        <v>0.5</v>
      </c>
      <c r="AO590" s="16">
        <f t="shared" si="54"/>
        <v>0</v>
      </c>
      <c r="AP590" s="16">
        <f t="shared" si="69"/>
        <v>0</v>
      </c>
      <c r="AQ590" s="16">
        <f t="shared" si="70"/>
        <v>-0.30000000000000004</v>
      </c>
      <c r="AR590" s="16">
        <f t="shared" si="71"/>
        <v>-0.3</v>
      </c>
      <c r="AS590" s="16">
        <f t="shared" si="72"/>
        <v>-0.20000000000000007</v>
      </c>
      <c r="AT590" s="16">
        <f>AF590-AF589</f>
        <v>0</v>
      </c>
      <c r="AU590" s="16">
        <f>AG590-AG589</f>
        <v>9.9999999999999978E-2</v>
      </c>
      <c r="AV590" s="16">
        <f t="shared" si="56"/>
        <v>-0.4</v>
      </c>
      <c r="AW590" s="16">
        <f t="shared" si="57"/>
        <v>0</v>
      </c>
      <c r="AX590" s="16">
        <f t="shared" si="58"/>
        <v>0.8</v>
      </c>
      <c r="AY590" s="16">
        <f t="shared" si="75"/>
        <v>0.75</v>
      </c>
      <c r="AZ590" s="16">
        <f>AVERAGE(AB589:AB590)</f>
        <v>0.15</v>
      </c>
      <c r="BA590" s="16">
        <f t="shared" si="76"/>
        <v>0.85000000000000009</v>
      </c>
      <c r="BB590" s="16">
        <f>AVERAGE(AF589:AF590)</f>
        <v>0.8</v>
      </c>
    </row>
    <row r="591" spans="1:54" s="2" customFormat="1" ht="11.25" x14ac:dyDescent="0.2">
      <c r="A591" s="17">
        <v>35461</v>
      </c>
      <c r="B591" s="15">
        <v>3</v>
      </c>
      <c r="C591" s="2">
        <v>5.3</v>
      </c>
      <c r="D591" s="37">
        <f t="shared" si="81"/>
        <v>0.94700000000000006</v>
      </c>
      <c r="E591" s="37">
        <v>5.1299999999999998E-2</v>
      </c>
      <c r="F591" s="37">
        <f t="shared" si="80"/>
        <v>0.94869999999999999</v>
      </c>
      <c r="G591" s="39">
        <v>59.44</v>
      </c>
      <c r="H591" s="38">
        <v>54.194800000000008</v>
      </c>
      <c r="I591" s="37">
        <v>3.0904809956273163E-2</v>
      </c>
      <c r="J591" s="37">
        <f t="shared" si="77"/>
        <v>2.0604171395144234E-2</v>
      </c>
      <c r="K591" s="37">
        <f t="shared" si="82"/>
        <v>1.7951425554381117E-3</v>
      </c>
      <c r="L591" s="38">
        <v>8347.4068646150608</v>
      </c>
      <c r="M591" s="38">
        <v>10714.2617001162</v>
      </c>
      <c r="N591" s="38">
        <f t="shared" si="49"/>
        <v>8362.3916499052884</v>
      </c>
      <c r="O591" s="38">
        <f t="shared" si="50"/>
        <v>10733.49532724418</v>
      </c>
      <c r="P591" s="37">
        <f t="shared" si="51"/>
        <v>-1.7919257931906726E-3</v>
      </c>
      <c r="Q591" s="41">
        <f t="shared" si="51"/>
        <v>-1.7919257931906414E-3</v>
      </c>
      <c r="R591" s="42">
        <f t="shared" si="39"/>
        <v>9.6784193317439843E-2</v>
      </c>
      <c r="S591" s="43">
        <f t="shared" si="44"/>
        <v>5.2999999999999999E-2</v>
      </c>
      <c r="T591" s="43">
        <f t="shared" si="45"/>
        <v>9.470000000000001E-3</v>
      </c>
      <c r="U591" s="37">
        <f t="shared" si="78"/>
        <v>5.9706364785737279E-2</v>
      </c>
      <c r="V591" s="37">
        <f t="shared" si="79"/>
        <v>7.6387078129783138E-4</v>
      </c>
      <c r="W591" s="37">
        <f t="shared" si="74"/>
        <v>3.7075507659404899E-2</v>
      </c>
      <c r="X591" s="43">
        <f t="shared" si="73"/>
        <v>-1.7919257931906414E-3</v>
      </c>
      <c r="Y591" s="2">
        <f>PERCENTRANK($S$531:S591,S591,1)</f>
        <v>0</v>
      </c>
      <c r="Z591" s="2">
        <f>PERCENTRANK($T$531:T591,T591,1)</f>
        <v>0.9</v>
      </c>
      <c r="AA591" s="2">
        <f>PERCENTRANK($U$531:U591,U591,1)</f>
        <v>0.8</v>
      </c>
      <c r="AB591" s="2">
        <f>PERCENTRANK(V$531:V591,V591,1)</f>
        <v>0.3</v>
      </c>
      <c r="AC591" s="2">
        <f>PERCENTRANK(W$531:W$625,W591,1)</f>
        <v>0.5</v>
      </c>
      <c r="AD591" s="2">
        <f>PERCENTRANK(W$531:W591,W591,1)</f>
        <v>0.7</v>
      </c>
      <c r="AE591" s="2">
        <f t="shared" si="62"/>
        <v>0.5</v>
      </c>
      <c r="AF591" s="2">
        <f>PERCENTRANK($X$531:X591,X591,1)</f>
        <v>0.8</v>
      </c>
      <c r="AG591" s="2">
        <f>PERCENTRANK(R$531:R591,R591,1)</f>
        <v>0.5</v>
      </c>
      <c r="AH591" s="2">
        <f t="shared" si="46"/>
        <v>0.7</v>
      </c>
      <c r="AI591" s="2">
        <f t="shared" si="46"/>
        <v>0.6</v>
      </c>
      <c r="AJ591" s="2">
        <f t="shared" si="63"/>
        <v>0.45</v>
      </c>
      <c r="AK591" s="2">
        <f t="shared" si="64"/>
        <v>0.45</v>
      </c>
      <c r="AL591" s="2">
        <f t="shared" si="53"/>
        <v>0.55000000000000004</v>
      </c>
      <c r="AM591" s="2">
        <f t="shared" si="53"/>
        <v>0.7</v>
      </c>
      <c r="AN591" s="2">
        <f t="shared" si="52"/>
        <v>0.8</v>
      </c>
      <c r="AO591" s="16">
        <f t="shared" si="54"/>
        <v>0</v>
      </c>
      <c r="AP591" s="16">
        <f t="shared" si="69"/>
        <v>9.9999999999999978E-2</v>
      </c>
      <c r="AQ591" s="16">
        <f t="shared" si="70"/>
        <v>0.30000000000000004</v>
      </c>
      <c r="AR591" s="16">
        <f t="shared" si="71"/>
        <v>0.3</v>
      </c>
      <c r="AS591" s="16">
        <f t="shared" si="72"/>
        <v>9.9999999999999978E-2</v>
      </c>
      <c r="AT591" s="16">
        <f>AF591-AF590</f>
        <v>0</v>
      </c>
      <c r="AU591" s="16">
        <f>AG591-AG590</f>
        <v>0</v>
      </c>
      <c r="AV591" s="16">
        <f t="shared" si="56"/>
        <v>0.30000000000000004</v>
      </c>
      <c r="AW591" s="16">
        <f t="shared" si="57"/>
        <v>0</v>
      </c>
      <c r="AX591" s="16">
        <f t="shared" si="58"/>
        <v>0.85000000000000009</v>
      </c>
      <c r="AY591" s="16">
        <f t="shared" si="75"/>
        <v>0.85000000000000009</v>
      </c>
      <c r="AZ591" s="16">
        <f>AVERAGE(AB590:AB591)</f>
        <v>0.15</v>
      </c>
      <c r="BA591" s="16">
        <f t="shared" si="76"/>
        <v>0.85000000000000009</v>
      </c>
      <c r="BB591" s="16">
        <f>AVERAGE(AF590:AF591)</f>
        <v>0.8</v>
      </c>
    </row>
    <row r="592" spans="1:54" s="2" customFormat="1" ht="11.25" x14ac:dyDescent="0.2">
      <c r="A592" s="17">
        <v>35489</v>
      </c>
      <c r="B592" s="15">
        <v>3</v>
      </c>
      <c r="C592" s="2">
        <v>5.2</v>
      </c>
      <c r="D592" s="37">
        <f t="shared" si="81"/>
        <v>0.94799999999999995</v>
      </c>
      <c r="E592" s="37">
        <v>5.1299999999999998E-2</v>
      </c>
      <c r="F592" s="37">
        <f t="shared" si="80"/>
        <v>0.94869999999999999</v>
      </c>
      <c r="G592" s="39">
        <v>60.01</v>
      </c>
      <c r="H592" s="38">
        <v>54.59040000000001</v>
      </c>
      <c r="I592" s="37">
        <v>4.1985330583905349E-2</v>
      </c>
      <c r="J592" s="37">
        <f t="shared" si="77"/>
        <v>3.6445070270089253E-2</v>
      </c>
      <c r="K592" s="37">
        <f t="shared" si="82"/>
        <v>7.3839662447250376E-4</v>
      </c>
      <c r="L592" s="38">
        <v>8426.0808737861207</v>
      </c>
      <c r="M592" s="38">
        <v>10879.970192581201</v>
      </c>
      <c r="N592" s="38">
        <f t="shared" si="49"/>
        <v>8432.3026634608559</v>
      </c>
      <c r="O592" s="38">
        <f t="shared" si="50"/>
        <v>10888.003925845764</v>
      </c>
      <c r="P592" s="37">
        <f t="shared" si="51"/>
        <v>-7.3785179719599778E-4</v>
      </c>
      <c r="Q592" s="41">
        <f t="shared" si="51"/>
        <v>-7.3785179719606652E-4</v>
      </c>
      <c r="R592" s="42">
        <f t="shared" si="39"/>
        <v>9.9277528649725735E-2</v>
      </c>
      <c r="S592" s="43">
        <f t="shared" si="44"/>
        <v>5.2000000000000005E-2</v>
      </c>
      <c r="T592" s="43">
        <f t="shared" si="45"/>
        <v>9.4799999999999988E-3</v>
      </c>
      <c r="U592" s="37">
        <f t="shared" si="78"/>
        <v>6.164546725415531E-2</v>
      </c>
      <c r="V592" s="37">
        <f t="shared" si="79"/>
        <v>1.5466160628053689E-2</v>
      </c>
      <c r="W592" s="37">
        <f t="shared" si="74"/>
        <v>4.7376489553600389E-2</v>
      </c>
      <c r="X592" s="43">
        <f t="shared" si="73"/>
        <v>-7.3785179719606652E-4</v>
      </c>
      <c r="Y592" s="2">
        <f>PERCENTRANK($S$531:S592,S592,1)</f>
        <v>0</v>
      </c>
      <c r="Z592" s="2">
        <f>PERCENTRANK($T$531:T592,T592,1)</f>
        <v>0.9</v>
      </c>
      <c r="AA592" s="2">
        <f>PERCENTRANK($U$531:U592,U592,1)</f>
        <v>0.9</v>
      </c>
      <c r="AB592" s="2">
        <f>PERCENTRANK(V$531:V592,V592,1)</f>
        <v>1</v>
      </c>
      <c r="AC592" s="2">
        <f>PERCENTRANK(W$531:W$625,W592,1)</f>
        <v>0.9</v>
      </c>
      <c r="AD592" s="2">
        <f>PERCENTRANK(W$531:W592,W592,1)</f>
        <v>0.9</v>
      </c>
      <c r="AE592" s="2">
        <f t="shared" si="62"/>
        <v>0.5</v>
      </c>
      <c r="AF592" s="2">
        <f>PERCENTRANK($X$531:X592,X592,1)</f>
        <v>0.9</v>
      </c>
      <c r="AG592" s="2">
        <f>PERCENTRANK(R$531:R592,R592,1)</f>
        <v>0.5</v>
      </c>
      <c r="AH592" s="2">
        <f t="shared" si="46"/>
        <v>0.8</v>
      </c>
      <c r="AI592" s="2">
        <f t="shared" si="46"/>
        <v>0.8</v>
      </c>
      <c r="AJ592" s="2">
        <f t="shared" si="63"/>
        <v>0.7</v>
      </c>
      <c r="AK592" s="2">
        <f t="shared" si="64"/>
        <v>0.5</v>
      </c>
      <c r="AL592" s="2">
        <f t="shared" si="53"/>
        <v>0.75</v>
      </c>
      <c r="AM592" s="2">
        <f t="shared" si="53"/>
        <v>0.7</v>
      </c>
      <c r="AN592" s="2">
        <f t="shared" si="52"/>
        <v>0.8</v>
      </c>
      <c r="AO592" s="16">
        <f t="shared" si="54"/>
        <v>0</v>
      </c>
      <c r="AP592" s="16">
        <f t="shared" si="69"/>
        <v>0</v>
      </c>
      <c r="AQ592" s="16">
        <f t="shared" si="70"/>
        <v>9.9999999999999978E-2</v>
      </c>
      <c r="AR592" s="16">
        <f t="shared" si="71"/>
        <v>0.7</v>
      </c>
      <c r="AS592" s="16">
        <f t="shared" si="72"/>
        <v>0.20000000000000007</v>
      </c>
      <c r="AT592" s="16">
        <f>AF592-AF591</f>
        <v>9.9999999999999978E-2</v>
      </c>
      <c r="AU592" s="16">
        <f>AG592-AG591</f>
        <v>0</v>
      </c>
      <c r="AV592" s="16">
        <f t="shared" si="56"/>
        <v>0</v>
      </c>
      <c r="AW592" s="16">
        <f t="shared" si="57"/>
        <v>0</v>
      </c>
      <c r="AX592" s="16">
        <f t="shared" si="58"/>
        <v>0.9</v>
      </c>
      <c r="AY592" s="16">
        <f t="shared" si="75"/>
        <v>0.65</v>
      </c>
      <c r="AZ592" s="16">
        <f>AVERAGE(AB591:AB592)</f>
        <v>0.65</v>
      </c>
      <c r="BA592" s="16">
        <f t="shared" si="76"/>
        <v>0.7</v>
      </c>
      <c r="BB592" s="16">
        <f>AVERAGE(AF591:AF592)</f>
        <v>0.85000000000000009</v>
      </c>
    </row>
    <row r="593" spans="1:54" s="2" customFormat="1" ht="11.25" x14ac:dyDescent="0.2">
      <c r="A593" s="17">
        <v>35520</v>
      </c>
      <c r="B593" s="15">
        <v>2.8</v>
      </c>
      <c r="C593" s="2">
        <v>5.2</v>
      </c>
      <c r="D593" s="37">
        <f t="shared" si="81"/>
        <v>0.94799999999999995</v>
      </c>
      <c r="E593" s="37">
        <v>5.1299999999999998E-2</v>
      </c>
      <c r="F593" s="37">
        <f t="shared" si="80"/>
        <v>0.94869999999999999</v>
      </c>
      <c r="G593" s="39">
        <v>60.62</v>
      </c>
      <c r="H593" s="38">
        <v>54.976799999999997</v>
      </c>
      <c r="I593" s="37">
        <v>-7.803203947945263E-3</v>
      </c>
      <c r="J593" s="37">
        <f t="shared" si="77"/>
        <v>1.7091063317980042E-2</v>
      </c>
      <c r="K593" s="37">
        <f t="shared" si="82"/>
        <v>7.3839662447250376E-4</v>
      </c>
      <c r="L593" s="38">
        <v>8432.6922615973108</v>
      </c>
      <c r="M593" s="38">
        <v>10868.166609043201</v>
      </c>
      <c r="N593" s="38">
        <f t="shared" si="49"/>
        <v>8438.91893309849</v>
      </c>
      <c r="O593" s="38">
        <f t="shared" si="50"/>
        <v>10876.191626581523</v>
      </c>
      <c r="P593" s="37">
        <f t="shared" si="51"/>
        <v>-7.3785179719613677E-4</v>
      </c>
      <c r="Q593" s="41">
        <f t="shared" si="51"/>
        <v>-7.3785179719612029E-4</v>
      </c>
      <c r="R593" s="42">
        <f t="shared" ref="R593:R656" si="83">(G593-H593)/H593</f>
        <v>0.10264693470700369</v>
      </c>
      <c r="S593" s="43">
        <f t="shared" si="44"/>
        <v>5.2000000000000005E-2</v>
      </c>
      <c r="T593" s="43">
        <f t="shared" si="45"/>
        <v>9.4799999999999988E-3</v>
      </c>
      <c r="U593" s="37">
        <f t="shared" si="78"/>
        <v>4.7116888347706963E-2</v>
      </c>
      <c r="V593" s="37">
        <f t="shared" si="79"/>
        <v>-1.0848911650556035E-3</v>
      </c>
      <c r="W593" s="37">
        <f t="shared" si="74"/>
        <v>3.138559038647154E-2</v>
      </c>
      <c r="X593" s="43">
        <f t="shared" si="73"/>
        <v>-7.3785179719612029E-4</v>
      </c>
      <c r="Y593" s="2">
        <f>PERCENTRANK($S$531:S593,S593,1)</f>
        <v>0</v>
      </c>
      <c r="Z593" s="2">
        <f>PERCENTRANK($T$531:T593,T593,1)</f>
        <v>0.9</v>
      </c>
      <c r="AA593" s="2">
        <f>PERCENTRANK($U$531:U593,U593,1)</f>
        <v>0.3</v>
      </c>
      <c r="AB593" s="2">
        <f>PERCENTRANK(V$531:V593,V593,1)</f>
        <v>0.2</v>
      </c>
      <c r="AC593" s="2">
        <f>PERCENTRANK(W$531:W$625,W593,1)</f>
        <v>0.3</v>
      </c>
      <c r="AD593" s="2">
        <f>PERCENTRANK(W$531:W593,W593,1)</f>
        <v>0.5</v>
      </c>
      <c r="AE593" s="2">
        <f t="shared" si="62"/>
        <v>0.5</v>
      </c>
      <c r="AF593" s="2">
        <f>PERCENTRANK($X$531:X593,X593,1)</f>
        <v>0.9</v>
      </c>
      <c r="AG593" s="2">
        <f>PERCENTRANK(R$531:R593,R593,1)</f>
        <v>0.5</v>
      </c>
      <c r="AH593" s="2">
        <f t="shared" si="46"/>
        <v>0.1</v>
      </c>
      <c r="AI593" s="2">
        <f t="shared" si="46"/>
        <v>0.5</v>
      </c>
      <c r="AJ593" s="2">
        <f t="shared" si="63"/>
        <v>0.6</v>
      </c>
      <c r="AK593" s="2">
        <f t="shared" si="64"/>
        <v>0.5</v>
      </c>
      <c r="AL593" s="2">
        <f t="shared" si="53"/>
        <v>0.45</v>
      </c>
      <c r="AM593" s="2">
        <f t="shared" si="53"/>
        <v>0.65</v>
      </c>
      <c r="AN593" s="2">
        <f t="shared" si="52"/>
        <v>0.2</v>
      </c>
      <c r="AO593" s="16">
        <f t="shared" si="54"/>
        <v>0</v>
      </c>
      <c r="AP593" s="16">
        <f t="shared" si="69"/>
        <v>0</v>
      </c>
      <c r="AQ593" s="16">
        <f t="shared" si="70"/>
        <v>-0.60000000000000009</v>
      </c>
      <c r="AR593" s="16">
        <f t="shared" si="71"/>
        <v>-0.8</v>
      </c>
      <c r="AS593" s="16">
        <f t="shared" si="72"/>
        <v>-0.4</v>
      </c>
      <c r="AT593" s="16">
        <f>AF593-AF592</f>
        <v>0</v>
      </c>
      <c r="AU593" s="16">
        <f>AG593-AG592</f>
        <v>0</v>
      </c>
      <c r="AV593" s="16">
        <f t="shared" si="56"/>
        <v>-0.60000000000000009</v>
      </c>
      <c r="AW593" s="16">
        <f t="shared" si="57"/>
        <v>0</v>
      </c>
      <c r="AX593" s="16">
        <f t="shared" si="58"/>
        <v>0.9</v>
      </c>
      <c r="AY593" s="16">
        <f t="shared" si="75"/>
        <v>0.65</v>
      </c>
      <c r="AZ593" s="16">
        <f>AVERAGE(AB592:AB593)</f>
        <v>0.6</v>
      </c>
      <c r="BA593" s="16">
        <f t="shared" si="76"/>
        <v>0.64999999999999991</v>
      </c>
      <c r="BB593" s="16">
        <f>AVERAGE(AF592:AF593)</f>
        <v>0.9</v>
      </c>
    </row>
    <row r="594" spans="1:54" s="2" customFormat="1" ht="11.25" x14ac:dyDescent="0.2">
      <c r="A594" s="17">
        <v>35550</v>
      </c>
      <c r="B594" s="15">
        <v>2.5</v>
      </c>
      <c r="C594" s="2">
        <v>5.0999999999999996</v>
      </c>
      <c r="D594" s="37">
        <f t="shared" si="81"/>
        <v>0.94900000000000007</v>
      </c>
      <c r="E594" s="37">
        <v>5.11E-2</v>
      </c>
      <c r="F594" s="37">
        <f t="shared" si="80"/>
        <v>0.94889999999999997</v>
      </c>
      <c r="G594" s="39">
        <v>60.7</v>
      </c>
      <c r="H594" s="38">
        <v>55.332000000000001</v>
      </c>
      <c r="I594" s="37">
        <v>-3.5636740052514666E-2</v>
      </c>
      <c r="J594" s="37">
        <f t="shared" si="77"/>
        <v>-2.1719972000229966E-2</v>
      </c>
      <c r="K594" s="37">
        <f t="shared" si="82"/>
        <v>-1.0537407797694964E-4</v>
      </c>
      <c r="L594" s="38">
        <v>8547.0155614663709</v>
      </c>
      <c r="M594" s="38">
        <v>10972.8368861772</v>
      </c>
      <c r="N594" s="38">
        <f t="shared" si="49"/>
        <v>8546.1149275821263</v>
      </c>
      <c r="O594" s="38">
        <f t="shared" si="50"/>
        <v>10971.680633607528</v>
      </c>
      <c r="P594" s="37">
        <f t="shared" si="51"/>
        <v>1.0538518284347558E-4</v>
      </c>
      <c r="Q594" s="41">
        <f t="shared" si="51"/>
        <v>1.0538518284336886E-4</v>
      </c>
      <c r="R594" s="42">
        <f t="shared" si="83"/>
        <v>9.701438588881664E-2</v>
      </c>
      <c r="S594" s="43">
        <f t="shared" si="44"/>
        <v>5.0999999999999997E-2</v>
      </c>
      <c r="T594" s="43">
        <f t="shared" si="45"/>
        <v>9.4900000000000002E-3</v>
      </c>
      <c r="U594" s="37">
        <f t="shared" si="78"/>
        <v>6.3256976945799182E-2</v>
      </c>
      <c r="V594" s="37">
        <f t="shared" si="79"/>
        <v>9.6309047237925615E-3</v>
      </c>
      <c r="W594" s="37">
        <f t="shared" si="74"/>
        <v>4.5421125737191474E-2</v>
      </c>
      <c r="X594" s="43">
        <f t="shared" si="73"/>
        <v>1.0538518284336886E-4</v>
      </c>
      <c r="Y594" s="2">
        <f>PERCENTRANK($S$531:S594,S594,1)</f>
        <v>0</v>
      </c>
      <c r="Z594" s="2">
        <f>PERCENTRANK($T$531:T594,T594,1)</f>
        <v>0.9</v>
      </c>
      <c r="AA594" s="2">
        <f>PERCENTRANK($U$531:U594,U594,1)</f>
        <v>0.9</v>
      </c>
      <c r="AB594" s="2">
        <f>PERCENTRANK(V$531:V594,V594,1)</f>
        <v>0.9</v>
      </c>
      <c r="AC594" s="2">
        <f>PERCENTRANK(W$531:W$625,W594,1)</f>
        <v>0.8</v>
      </c>
      <c r="AD594" s="2">
        <f>PERCENTRANK(W$531:W594,W594,1)</f>
        <v>0.9</v>
      </c>
      <c r="AE594" s="2">
        <f t="shared" si="62"/>
        <v>0.6</v>
      </c>
      <c r="AF594" s="2">
        <f>PERCENTRANK($X$531:X594,X594,1)</f>
        <v>0.9</v>
      </c>
      <c r="AG594" s="2">
        <f>PERCENTRANK(R$531:R594,R594,1)</f>
        <v>0.5</v>
      </c>
      <c r="AH594" s="2">
        <f t="shared" si="46"/>
        <v>0</v>
      </c>
      <c r="AI594" s="2">
        <f t="shared" si="46"/>
        <v>0</v>
      </c>
      <c r="AJ594" s="2">
        <f t="shared" si="63"/>
        <v>0.55000000000000004</v>
      </c>
      <c r="AK594" s="2">
        <f t="shared" si="64"/>
        <v>0.55000000000000004</v>
      </c>
      <c r="AL594" s="2">
        <f t="shared" si="53"/>
        <v>0.05</v>
      </c>
      <c r="AM594" s="2">
        <f t="shared" si="53"/>
        <v>0.25</v>
      </c>
      <c r="AN594" s="2">
        <f t="shared" si="52"/>
        <v>0.1</v>
      </c>
      <c r="AO594" s="16">
        <f t="shared" si="54"/>
        <v>0</v>
      </c>
      <c r="AP594" s="16">
        <f t="shared" si="69"/>
        <v>0</v>
      </c>
      <c r="AQ594" s="16">
        <f t="shared" si="70"/>
        <v>0.60000000000000009</v>
      </c>
      <c r="AR594" s="16">
        <f t="shared" si="71"/>
        <v>0.7</v>
      </c>
      <c r="AS594" s="16">
        <f t="shared" si="72"/>
        <v>0.4</v>
      </c>
      <c r="AT594" s="16">
        <f>AF594-AF593</f>
        <v>0</v>
      </c>
      <c r="AU594" s="16">
        <f>AG594-AG593</f>
        <v>0</v>
      </c>
      <c r="AV594" s="16">
        <f t="shared" si="56"/>
        <v>-0.1</v>
      </c>
      <c r="AW594" s="16">
        <f t="shared" si="57"/>
        <v>0</v>
      </c>
      <c r="AX594" s="16">
        <f t="shared" si="58"/>
        <v>0.9</v>
      </c>
      <c r="AY594" s="16">
        <f t="shared" si="75"/>
        <v>0.85000000000000009</v>
      </c>
      <c r="AZ594" s="16">
        <f>AVERAGE(AB593:AB594)</f>
        <v>0.55000000000000004</v>
      </c>
      <c r="BA594" s="16">
        <f t="shared" si="76"/>
        <v>0.8</v>
      </c>
      <c r="BB594" s="16">
        <f>AVERAGE(AF593:AF594)</f>
        <v>0.9</v>
      </c>
    </row>
    <row r="595" spans="1:54" s="2" customFormat="1" ht="11.25" x14ac:dyDescent="0.2">
      <c r="A595" s="17">
        <v>35581</v>
      </c>
      <c r="B595" s="15">
        <v>2.2000000000000002</v>
      </c>
      <c r="C595" s="2">
        <v>4.9000000000000004</v>
      </c>
      <c r="D595" s="37">
        <f t="shared" si="81"/>
        <v>0.95099999999999996</v>
      </c>
      <c r="E595" s="37">
        <v>5.11E-2</v>
      </c>
      <c r="F595" s="37">
        <f t="shared" si="80"/>
        <v>0.94889999999999997</v>
      </c>
      <c r="G595" s="39">
        <v>60.89</v>
      </c>
      <c r="H595" s="38">
        <v>55.661599999999993</v>
      </c>
      <c r="I595" s="37">
        <v>9.0531855012893958E-2</v>
      </c>
      <c r="J595" s="37">
        <f t="shared" si="77"/>
        <v>2.7447557480189646E-2</v>
      </c>
      <c r="K595" s="37">
        <f t="shared" si="82"/>
        <v>-2.2082018927445102E-3</v>
      </c>
      <c r="L595" s="38">
        <v>8509.9340681203794</v>
      </c>
      <c r="M595" s="38">
        <v>10937.316737494701</v>
      </c>
      <c r="N595" s="38">
        <f t="shared" si="49"/>
        <v>8491.1424156040248</v>
      </c>
      <c r="O595" s="38">
        <f t="shared" si="50"/>
        <v>10913.164933973419</v>
      </c>
      <c r="P595" s="37">
        <f t="shared" si="51"/>
        <v>2.2130888397091887E-3</v>
      </c>
      <c r="Q595" s="41">
        <f t="shared" si="51"/>
        <v>2.2130888397090915E-3</v>
      </c>
      <c r="R595" s="42">
        <f t="shared" si="83"/>
        <v>9.3931902783966112E-2</v>
      </c>
      <c r="S595" s="43">
        <f t="shared" ref="S595:S658" si="84">C595/100</f>
        <v>4.9000000000000002E-2</v>
      </c>
      <c r="T595" s="43">
        <f t="shared" ref="T595:T658" si="85">D595/100</f>
        <v>9.5099999999999994E-3</v>
      </c>
      <c r="U595" s="37">
        <f t="shared" si="78"/>
        <v>5.153945361294307E-2</v>
      </c>
      <c r="V595" s="37">
        <f t="shared" si="79"/>
        <v>-3.2370980313436303E-3</v>
      </c>
      <c r="W595" s="37">
        <f t="shared" si="74"/>
        <v>3.6258601437011755E-2</v>
      </c>
      <c r="X595" s="43">
        <f t="shared" si="73"/>
        <v>2.2130888397090915E-3</v>
      </c>
      <c r="Y595" s="2">
        <f>PERCENTRANK($S$531:S595,S595,1)</f>
        <v>0</v>
      </c>
      <c r="Z595" s="2">
        <f>PERCENTRANK($T$531:T595,T595,1)</f>
        <v>1</v>
      </c>
      <c r="AA595" s="2">
        <f>PERCENTRANK($U$531:U595,U595,1)</f>
        <v>0.5</v>
      </c>
      <c r="AB595" s="2">
        <f>PERCENTRANK(V$531:V595,V595,1)</f>
        <v>0.1</v>
      </c>
      <c r="AC595" s="2">
        <f>PERCENTRANK(W$531:W$625,W595,1)</f>
        <v>0.4</v>
      </c>
      <c r="AD595" s="2">
        <f>PERCENTRANK(W$531:W595,W595,1)</f>
        <v>0.6</v>
      </c>
      <c r="AE595" s="2">
        <f t="shared" si="62"/>
        <v>0.6</v>
      </c>
      <c r="AF595" s="2">
        <f>PERCENTRANK($X$531:X595,X595,1)</f>
        <v>1</v>
      </c>
      <c r="AG595" s="2">
        <f>PERCENTRANK(R$531:R595,R595,1)</f>
        <v>0.4</v>
      </c>
      <c r="AH595" s="2">
        <f t="shared" ref="AH595:AI625" si="86">PERCENTRANK(I$531:I$626,I595,1)</f>
        <v>0.9</v>
      </c>
      <c r="AI595" s="2">
        <f t="shared" si="86"/>
        <v>0.7</v>
      </c>
      <c r="AJ595" s="2">
        <f t="shared" si="63"/>
        <v>0.60000000000000009</v>
      </c>
      <c r="AK595" s="2">
        <f t="shared" si="64"/>
        <v>0.6</v>
      </c>
      <c r="AL595" s="2">
        <f t="shared" si="53"/>
        <v>0.45</v>
      </c>
      <c r="AM595" s="2">
        <f t="shared" si="53"/>
        <v>0.35</v>
      </c>
      <c r="AN595" s="2">
        <f t="shared" si="52"/>
        <v>0.9</v>
      </c>
      <c r="AO595" s="16">
        <f t="shared" si="54"/>
        <v>0</v>
      </c>
      <c r="AP595" s="16">
        <f t="shared" si="69"/>
        <v>9.9999999999999978E-2</v>
      </c>
      <c r="AQ595" s="16">
        <f t="shared" si="70"/>
        <v>-0.4</v>
      </c>
      <c r="AR595" s="16">
        <f t="shared" si="71"/>
        <v>-0.8</v>
      </c>
      <c r="AS595" s="16">
        <f t="shared" si="72"/>
        <v>-0.30000000000000004</v>
      </c>
      <c r="AT595" s="16">
        <f>AF595-AF594</f>
        <v>9.9999999999999978E-2</v>
      </c>
      <c r="AU595" s="16">
        <f>AG595-AG594</f>
        <v>-9.9999999999999978E-2</v>
      </c>
      <c r="AV595" s="16">
        <f t="shared" si="56"/>
        <v>0.8</v>
      </c>
      <c r="AW595" s="16">
        <f t="shared" si="57"/>
        <v>0</v>
      </c>
      <c r="AX595" s="16">
        <f t="shared" si="58"/>
        <v>0.95</v>
      </c>
      <c r="AY595" s="16">
        <f t="shared" si="75"/>
        <v>0.6</v>
      </c>
      <c r="AZ595" s="16">
        <f>AVERAGE(AB594:AB595)</f>
        <v>0.5</v>
      </c>
      <c r="BA595" s="16">
        <f t="shared" si="76"/>
        <v>0.7</v>
      </c>
      <c r="BB595" s="16">
        <f>AVERAGE(AF594:AF595)</f>
        <v>0.95</v>
      </c>
    </row>
    <row r="596" spans="1:54" s="2" customFormat="1" ht="11.25" x14ac:dyDescent="0.2">
      <c r="A596" s="17">
        <v>35611</v>
      </c>
      <c r="B596" s="15">
        <v>2.2999999999999998</v>
      </c>
      <c r="C596" s="2">
        <v>5</v>
      </c>
      <c r="D596" s="37">
        <f t="shared" si="81"/>
        <v>0.95</v>
      </c>
      <c r="E596" s="37">
        <v>5.11E-2</v>
      </c>
      <c r="F596" s="37">
        <f t="shared" si="80"/>
        <v>0.94889999999999997</v>
      </c>
      <c r="G596" s="39">
        <v>60.97</v>
      </c>
      <c r="H596" s="38">
        <v>55.959200000000003</v>
      </c>
      <c r="I596" s="37">
        <v>5.1855141701376721E-2</v>
      </c>
      <c r="J596" s="37">
        <f t="shared" si="77"/>
        <v>7.1193498357135343E-2</v>
      </c>
      <c r="K596" s="37">
        <f t="shared" si="82"/>
        <v>-1.1578947368421355E-3</v>
      </c>
      <c r="L596" s="38">
        <v>8598.8703704086893</v>
      </c>
      <c r="M596" s="38">
        <v>11041.945430939801</v>
      </c>
      <c r="N596" s="38">
        <f t="shared" ref="N596:N659" si="87">(L596*(1+$K596))</f>
        <v>8588.9137836640057</v>
      </c>
      <c r="O596" s="38">
        <f t="shared" ref="O596:O659" si="88">(M596*(1+$K596))</f>
        <v>11029.160020440817</v>
      </c>
      <c r="P596" s="37">
        <f t="shared" ref="P596:Q659" si="89">(L596-N596)/N596</f>
        <v>1.1592370112761966E-3</v>
      </c>
      <c r="Q596" s="41">
        <f t="shared" si="89"/>
        <v>1.1592370112762907E-3</v>
      </c>
      <c r="R596" s="42">
        <f t="shared" si="83"/>
        <v>8.9543810490500142E-2</v>
      </c>
      <c r="S596" s="43">
        <f t="shared" si="84"/>
        <v>0.05</v>
      </c>
      <c r="T596" s="43">
        <f t="shared" si="85"/>
        <v>9.4999999999999998E-3</v>
      </c>
      <c r="U596" s="37">
        <f t="shared" si="78"/>
        <v>5.7976132673142833E-2</v>
      </c>
      <c r="V596" s="37">
        <f t="shared" si="79"/>
        <v>9.5662122581142532E-3</v>
      </c>
      <c r="W596" s="37">
        <f t="shared" si="74"/>
        <v>4.1849709192288947E-2</v>
      </c>
      <c r="X596" s="43">
        <f t="shared" si="73"/>
        <v>1.1592370112762907E-3</v>
      </c>
      <c r="Y596" s="2">
        <f>PERCENTRANK($S$531:S596,S596,1)</f>
        <v>0</v>
      </c>
      <c r="Z596" s="2">
        <f>PERCENTRANK($T$531:T596,T596,1)</f>
        <v>0.9</v>
      </c>
      <c r="AA596" s="2">
        <f>PERCENTRANK($U$531:U596,U596,1)</f>
        <v>0.7</v>
      </c>
      <c r="AB596" s="2">
        <f>PERCENTRANK(V$531:V596,V596,1)</f>
        <v>0.8</v>
      </c>
      <c r="AC596" s="2">
        <f>PERCENTRANK(W$531:W$625,W596,1)</f>
        <v>0.7</v>
      </c>
      <c r="AD596" s="2">
        <f>PERCENTRANK(W$531:W596,W596,1)</f>
        <v>0.8</v>
      </c>
      <c r="AE596" s="2">
        <f t="shared" si="62"/>
        <v>0.6</v>
      </c>
      <c r="AF596" s="2">
        <f>PERCENTRANK($X$531:X596,X596,1)</f>
        <v>0.9</v>
      </c>
      <c r="AG596" s="2">
        <f>PERCENTRANK(R$531:R596,R596,1)</f>
        <v>0.4</v>
      </c>
      <c r="AH596" s="2">
        <f t="shared" si="86"/>
        <v>0.9</v>
      </c>
      <c r="AI596" s="2">
        <f t="shared" si="86"/>
        <v>0.9</v>
      </c>
      <c r="AJ596" s="2">
        <f t="shared" si="63"/>
        <v>0.55000000000000004</v>
      </c>
      <c r="AK596" s="2">
        <f t="shared" si="64"/>
        <v>0.6</v>
      </c>
      <c r="AL596" s="2">
        <f t="shared" si="53"/>
        <v>0.9</v>
      </c>
      <c r="AM596" s="2">
        <f t="shared" si="53"/>
        <v>0.8</v>
      </c>
      <c r="AN596" s="2">
        <f t="shared" ref="AN596:AN659" si="90">PERCENTRANK($I$531:$I$821,I596,1)</f>
        <v>0.9</v>
      </c>
      <c r="AO596" s="16">
        <f t="shared" si="54"/>
        <v>0</v>
      </c>
      <c r="AP596" s="16">
        <f t="shared" si="69"/>
        <v>-9.9999999999999978E-2</v>
      </c>
      <c r="AQ596" s="16">
        <f t="shared" si="70"/>
        <v>0.19999999999999996</v>
      </c>
      <c r="AR596" s="16">
        <f t="shared" si="71"/>
        <v>0.70000000000000007</v>
      </c>
      <c r="AS596" s="16">
        <f t="shared" si="72"/>
        <v>0.20000000000000007</v>
      </c>
      <c r="AT596" s="16">
        <f>AF596-AF595</f>
        <v>-9.9999999999999978E-2</v>
      </c>
      <c r="AU596" s="16">
        <f>AG596-AG595</f>
        <v>0</v>
      </c>
      <c r="AV596" s="16">
        <f t="shared" si="56"/>
        <v>0</v>
      </c>
      <c r="AW596" s="16">
        <f t="shared" si="57"/>
        <v>0</v>
      </c>
      <c r="AX596" s="16">
        <f t="shared" si="58"/>
        <v>0.95</v>
      </c>
      <c r="AY596" s="16">
        <f t="shared" si="75"/>
        <v>0.6</v>
      </c>
      <c r="AZ596" s="16">
        <f>AVERAGE(AB595:AB596)</f>
        <v>0.45</v>
      </c>
      <c r="BA596" s="16">
        <f t="shared" si="76"/>
        <v>0.7</v>
      </c>
      <c r="BB596" s="16">
        <f>AVERAGE(AF595:AF596)</f>
        <v>0.95</v>
      </c>
    </row>
    <row r="597" spans="1:54" s="2" customFormat="1" ht="11.25" x14ac:dyDescent="0.2">
      <c r="A597" s="17">
        <v>35642</v>
      </c>
      <c r="B597" s="15">
        <v>2.2000000000000002</v>
      </c>
      <c r="C597" s="2">
        <v>4.9000000000000004</v>
      </c>
      <c r="D597" s="37">
        <f t="shared" si="81"/>
        <v>0.95099999999999996</v>
      </c>
      <c r="E597" s="37">
        <v>5.0999999999999997E-2</v>
      </c>
      <c r="F597" s="37">
        <f t="shared" si="80"/>
        <v>0.94899999999999995</v>
      </c>
      <c r="G597" s="39">
        <v>60.94</v>
      </c>
      <c r="H597" s="38">
        <v>56.219999999999992</v>
      </c>
      <c r="I597" s="37">
        <v>5.5917561537847063E-2</v>
      </c>
      <c r="J597" s="37">
        <f t="shared" si="77"/>
        <v>5.3886351619611889E-2</v>
      </c>
      <c r="K597" s="37">
        <f t="shared" si="82"/>
        <v>-2.103049421661396E-3</v>
      </c>
      <c r="L597" s="38">
        <v>8651.51152346464</v>
      </c>
      <c r="M597" s="38">
        <v>11087.585353922101</v>
      </c>
      <c r="N597" s="38">
        <f t="shared" si="87"/>
        <v>8633.3169671587202</v>
      </c>
      <c r="O597" s="38">
        <f t="shared" si="88"/>
        <v>11064.267613955913</v>
      </c>
      <c r="P597" s="37">
        <f t="shared" si="89"/>
        <v>2.1074815595364125E-3</v>
      </c>
      <c r="Q597" s="41">
        <f t="shared" si="89"/>
        <v>2.1074815595363392E-3</v>
      </c>
      <c r="R597" s="42">
        <f t="shared" si="83"/>
        <v>8.395588758448963E-2</v>
      </c>
      <c r="S597" s="43">
        <f t="shared" si="84"/>
        <v>4.9000000000000002E-2</v>
      </c>
      <c r="T597" s="43">
        <f t="shared" si="85"/>
        <v>9.5099999999999994E-3</v>
      </c>
      <c r="U597" s="37">
        <f t="shared" si="78"/>
        <v>6.134881324443732E-2</v>
      </c>
      <c r="V597" s="37">
        <f t="shared" ref="V597:V660" si="91">(M597-M596)/M596</f>
        <v>4.1333226348335209E-3</v>
      </c>
      <c r="W597" s="37">
        <f t="shared" si="74"/>
        <v>4.4526878834483863E-2</v>
      </c>
      <c r="X597" s="43">
        <f t="shared" si="73"/>
        <v>2.1074815595363392E-3</v>
      </c>
      <c r="Y597" s="2">
        <f>PERCENTRANK($S$531:S597,S597,1)</f>
        <v>0</v>
      </c>
      <c r="Z597" s="2">
        <f>PERCENTRANK($T$531:T597,T597,1)</f>
        <v>0.9</v>
      </c>
      <c r="AA597" s="2">
        <f>PERCENTRANK($U$531:U597,U597,1)</f>
        <v>0.8</v>
      </c>
      <c r="AB597" s="2">
        <f>PERCENTRANK(V$531:V597,V597,1)</f>
        <v>0.5</v>
      </c>
      <c r="AC597" s="2">
        <f>PERCENTRANK(W$531:W$625,W597,1)</f>
        <v>0.8</v>
      </c>
      <c r="AD597" s="2">
        <f>PERCENTRANK(W$531:W597,W597,1)</f>
        <v>0.8</v>
      </c>
      <c r="AE597" s="2">
        <f t="shared" si="62"/>
        <v>0.6</v>
      </c>
      <c r="AF597" s="2">
        <f>PERCENTRANK($X$531:X597,X597,1)</f>
        <v>0.9</v>
      </c>
      <c r="AG597" s="2">
        <f>PERCENTRANK(R$531:R597,R597,1)</f>
        <v>0.4</v>
      </c>
      <c r="AH597" s="2">
        <f t="shared" si="86"/>
        <v>0.9</v>
      </c>
      <c r="AI597" s="2">
        <f t="shared" si="86"/>
        <v>0.9</v>
      </c>
      <c r="AJ597" s="2">
        <f t="shared" ref="AJ597:AJ660" si="92">+AVERAGE(AC596:AC597)</f>
        <v>0.75</v>
      </c>
      <c r="AK597" s="2">
        <f t="shared" ref="AK597:AK660" si="93">+AVERAGE(AE596:AE597)</f>
        <v>0.6</v>
      </c>
      <c r="AL597" s="2">
        <f t="shared" ref="AL597:AM660" si="94">+AVERAGE(AH596:AH597)</f>
        <v>0.9</v>
      </c>
      <c r="AM597" s="2">
        <f t="shared" si="94"/>
        <v>0.9</v>
      </c>
      <c r="AN597" s="2">
        <f t="shared" si="90"/>
        <v>0.9</v>
      </c>
      <c r="AO597" s="16">
        <f t="shared" ref="AO597:AO660" si="95">Y597-Y596</f>
        <v>0</v>
      </c>
      <c r="AP597" s="16">
        <f t="shared" si="69"/>
        <v>0</v>
      </c>
      <c r="AQ597" s="16">
        <f t="shared" si="70"/>
        <v>0.10000000000000009</v>
      </c>
      <c r="AR597" s="16">
        <f t="shared" si="71"/>
        <v>-0.30000000000000004</v>
      </c>
      <c r="AS597" s="16">
        <f t="shared" si="72"/>
        <v>0</v>
      </c>
      <c r="AT597" s="16">
        <f>AF597-AF596</f>
        <v>0</v>
      </c>
      <c r="AU597" s="16">
        <f>AG597-AG596</f>
        <v>0</v>
      </c>
      <c r="AV597" s="16">
        <f t="shared" ref="AV597:AV660" si="96">AN597-AN596</f>
        <v>0</v>
      </c>
      <c r="AW597" s="16">
        <f t="shared" ref="AW597:AW660" si="97">AVERAGE(Y596:Y597)</f>
        <v>0</v>
      </c>
      <c r="AX597" s="16">
        <f t="shared" ref="AX597:AX660" si="98">AVERAGE(Z596:Z597)</f>
        <v>0.9</v>
      </c>
      <c r="AY597" s="16">
        <f t="shared" si="75"/>
        <v>0.7</v>
      </c>
      <c r="AZ597" s="16">
        <f t="shared" ref="AZ597:AZ660" si="99">AVERAGE(AB596:AB597)</f>
        <v>0.65</v>
      </c>
      <c r="BA597" s="16">
        <f t="shared" si="76"/>
        <v>0.75</v>
      </c>
      <c r="BB597" s="16">
        <f t="shared" ref="BB597:BB660" si="100">AVERAGE(AF596:AF597)</f>
        <v>0.9</v>
      </c>
    </row>
    <row r="598" spans="1:54" s="2" customFormat="1" ht="11.25" x14ac:dyDescent="0.2">
      <c r="A598" s="17">
        <v>35673</v>
      </c>
      <c r="B598" s="15">
        <v>2.2000000000000002</v>
      </c>
      <c r="C598" s="2">
        <v>4.8</v>
      </c>
      <c r="D598" s="37">
        <f t="shared" si="81"/>
        <v>0.95200000000000007</v>
      </c>
      <c r="E598" s="37">
        <v>5.0999999999999997E-2</v>
      </c>
      <c r="F598" s="37">
        <f t="shared" si="80"/>
        <v>0.94899999999999995</v>
      </c>
      <c r="G598" s="39">
        <v>60.87</v>
      </c>
      <c r="H598" s="38">
        <v>56.462399999999995</v>
      </c>
      <c r="I598" s="37">
        <v>2.1074473948708467E-3</v>
      </c>
      <c r="J598" s="37">
        <f t="shared" si="77"/>
        <v>2.9012504466358956E-2</v>
      </c>
      <c r="K598" s="37">
        <f t="shared" si="82"/>
        <v>-3.1512605042017805E-3</v>
      </c>
      <c r="L598" s="38">
        <v>8684.8156255649392</v>
      </c>
      <c r="M598" s="38">
        <v>11119.3964966738</v>
      </c>
      <c r="N598" s="38">
        <f t="shared" si="87"/>
        <v>8657.4475090978212</v>
      </c>
      <c r="O598" s="38">
        <f t="shared" si="88"/>
        <v>11084.356381663272</v>
      </c>
      <c r="P598" s="37">
        <f t="shared" si="89"/>
        <v>3.1612223393047093E-3</v>
      </c>
      <c r="Q598" s="41">
        <f t="shared" si="89"/>
        <v>3.161222339304659E-3</v>
      </c>
      <c r="R598" s="42">
        <f t="shared" si="83"/>
        <v>7.8062569072515561E-2</v>
      </c>
      <c r="S598" s="43">
        <f t="shared" si="84"/>
        <v>4.8000000000000001E-2</v>
      </c>
      <c r="T598" s="43">
        <f t="shared" si="85"/>
        <v>9.5200000000000007E-3</v>
      </c>
      <c r="U598" s="37">
        <f t="shared" si="78"/>
        <v>5.9377329933322121E-2</v>
      </c>
      <c r="V598" s="37">
        <f t="shared" si="91"/>
        <v>2.869077597715796E-3</v>
      </c>
      <c r="W598" s="37">
        <f t="shared" si="74"/>
        <v>4.2436229717994205E-2</v>
      </c>
      <c r="X598" s="43">
        <f t="shared" si="73"/>
        <v>3.161222339304659E-3</v>
      </c>
      <c r="Y598" s="2">
        <f>PERCENTRANK($S$531:S598,S598,1)</f>
        <v>0</v>
      </c>
      <c r="Z598" s="2">
        <f>PERCENTRANK($T$531:T598,T598,1)</f>
        <v>1</v>
      </c>
      <c r="AA598" s="2">
        <f>PERCENTRANK($U$531:U598,U598,1)</f>
        <v>0.8</v>
      </c>
      <c r="AB598" s="2">
        <f>PERCENTRANK(V$531:V598,V598,1)</f>
        <v>0.5</v>
      </c>
      <c r="AC598" s="2">
        <f>PERCENTRANK(W$531:W$625,W598,1)</f>
        <v>0.7</v>
      </c>
      <c r="AD598" s="2">
        <f>PERCENTRANK(W$531:W598,W598,1)</f>
        <v>0.8</v>
      </c>
      <c r="AE598" s="2">
        <f t="shared" si="62"/>
        <v>0.6</v>
      </c>
      <c r="AF598" s="2">
        <f>PERCENTRANK($X$531:X598,X598,1)</f>
        <v>1</v>
      </c>
      <c r="AG598" s="2">
        <f>PERCENTRANK(R$531:R598,R598,1)</f>
        <v>0.4</v>
      </c>
      <c r="AH598" s="2">
        <f t="shared" si="86"/>
        <v>0.3</v>
      </c>
      <c r="AI598" s="2">
        <f t="shared" si="86"/>
        <v>0.8</v>
      </c>
      <c r="AJ598" s="2">
        <f t="shared" si="92"/>
        <v>0.75</v>
      </c>
      <c r="AK598" s="2">
        <f t="shared" si="93"/>
        <v>0.6</v>
      </c>
      <c r="AL598" s="2">
        <f t="shared" si="94"/>
        <v>0.6</v>
      </c>
      <c r="AM598" s="2">
        <f t="shared" si="94"/>
        <v>0.85000000000000009</v>
      </c>
      <c r="AN598" s="2">
        <f t="shared" si="90"/>
        <v>0.4</v>
      </c>
      <c r="AO598" s="16">
        <f t="shared" si="95"/>
        <v>0</v>
      </c>
      <c r="AP598" s="16">
        <f t="shared" si="69"/>
        <v>9.9999999999999978E-2</v>
      </c>
      <c r="AQ598" s="16">
        <f t="shared" si="70"/>
        <v>0</v>
      </c>
      <c r="AR598" s="16">
        <f t="shared" si="71"/>
        <v>0</v>
      </c>
      <c r="AS598" s="16">
        <f t="shared" si="72"/>
        <v>0</v>
      </c>
      <c r="AT598" s="16">
        <f>AF598-AF597</f>
        <v>9.9999999999999978E-2</v>
      </c>
      <c r="AU598" s="16">
        <f>AG598-AG597</f>
        <v>0</v>
      </c>
      <c r="AV598" s="16">
        <f t="shared" si="96"/>
        <v>-0.5</v>
      </c>
      <c r="AW598" s="16">
        <f t="shared" si="97"/>
        <v>0</v>
      </c>
      <c r="AX598" s="16">
        <f t="shared" si="98"/>
        <v>0.95</v>
      </c>
      <c r="AY598" s="16">
        <f t="shared" si="75"/>
        <v>0.6</v>
      </c>
      <c r="AZ598" s="16">
        <f t="shared" si="99"/>
        <v>0.5</v>
      </c>
      <c r="BA598" s="16">
        <f t="shared" si="76"/>
        <v>0.7</v>
      </c>
      <c r="BB598" s="16">
        <f t="shared" si="100"/>
        <v>0.95</v>
      </c>
    </row>
    <row r="599" spans="1:54" s="2" customFormat="1" ht="11.25" x14ac:dyDescent="0.2">
      <c r="A599" s="17">
        <v>35703</v>
      </c>
      <c r="B599" s="15">
        <v>2.2000000000000002</v>
      </c>
      <c r="C599" s="2">
        <v>4.9000000000000004</v>
      </c>
      <c r="D599" s="37">
        <f t="shared" si="81"/>
        <v>0.95099999999999996</v>
      </c>
      <c r="E599" s="37">
        <v>5.0999999999999997E-2</v>
      </c>
      <c r="F599" s="37">
        <f t="shared" si="80"/>
        <v>0.94899999999999995</v>
      </c>
      <c r="G599" s="39">
        <v>60.77</v>
      </c>
      <c r="H599" s="38">
        <v>56.690399999999997</v>
      </c>
      <c r="I599" s="37">
        <v>1.0547431085803E-2</v>
      </c>
      <c r="J599" s="37">
        <f t="shared" si="77"/>
        <v>6.3274392403369229E-3</v>
      </c>
      <c r="K599" s="37">
        <f t="shared" si="82"/>
        <v>-2.103049421661396E-3</v>
      </c>
      <c r="L599" s="38">
        <v>8738.9408509703899</v>
      </c>
      <c r="M599" s="38">
        <v>11164.616076734599</v>
      </c>
      <c r="N599" s="38">
        <f t="shared" si="87"/>
        <v>8720.5624264678227</v>
      </c>
      <c r="O599" s="38">
        <f t="shared" si="88"/>
        <v>11141.13633735135</v>
      </c>
      <c r="P599" s="37">
        <f t="shared" si="89"/>
        <v>2.1074815595364315E-3</v>
      </c>
      <c r="Q599" s="41">
        <f t="shared" si="89"/>
        <v>2.1074815595363812E-3</v>
      </c>
      <c r="R599" s="42">
        <f t="shared" si="83"/>
        <v>7.1962801461976048E-2</v>
      </c>
      <c r="S599" s="43">
        <f t="shared" si="84"/>
        <v>4.9000000000000002E-2</v>
      </c>
      <c r="T599" s="43">
        <f t="shared" si="85"/>
        <v>9.5099999999999994E-3</v>
      </c>
      <c r="U599" s="37">
        <f t="shared" si="78"/>
        <v>5.5733085173054323E-2</v>
      </c>
      <c r="V599" s="37">
        <f t="shared" si="91"/>
        <v>4.066729707347473E-3</v>
      </c>
      <c r="W599" s="37">
        <f t="shared" si="74"/>
        <v>3.8683650295864215E-2</v>
      </c>
      <c r="X599" s="43">
        <f t="shared" si="73"/>
        <v>2.1074815595363812E-3</v>
      </c>
      <c r="Y599" s="2">
        <f>PERCENTRANK($S$531:S599,S599,1)</f>
        <v>0</v>
      </c>
      <c r="Z599" s="2">
        <f>PERCENTRANK($T$531:T599,T599,1)</f>
        <v>0.9</v>
      </c>
      <c r="AA599" s="2">
        <f>PERCENTRANK($U$531:U599,U599,1)</f>
        <v>0.5</v>
      </c>
      <c r="AB599" s="2">
        <f>PERCENTRANK(V$531:V599,V599,1)</f>
        <v>0.5</v>
      </c>
      <c r="AC599" s="2">
        <f>PERCENTRANK(W$531:W$625,W599,1)</f>
        <v>0.5</v>
      </c>
      <c r="AD599" s="2">
        <f>PERCENTRANK(W$531:W599,W599,1)</f>
        <v>0.6</v>
      </c>
      <c r="AE599" s="2">
        <f t="shared" si="62"/>
        <v>0.6</v>
      </c>
      <c r="AF599" s="2">
        <f>PERCENTRANK($X$531:X599,X599,1)</f>
        <v>0.9</v>
      </c>
      <c r="AG599" s="2">
        <f>PERCENTRANK(R$531:R599,R599,1)</f>
        <v>0.3</v>
      </c>
      <c r="AH599" s="2">
        <f t="shared" si="86"/>
        <v>0.4</v>
      </c>
      <c r="AI599" s="2">
        <f t="shared" si="86"/>
        <v>0.3</v>
      </c>
      <c r="AJ599" s="2">
        <f t="shared" si="92"/>
        <v>0.6</v>
      </c>
      <c r="AK599" s="2">
        <f t="shared" si="93"/>
        <v>0.6</v>
      </c>
      <c r="AL599" s="2">
        <f t="shared" si="94"/>
        <v>0.35</v>
      </c>
      <c r="AM599" s="2">
        <f t="shared" si="94"/>
        <v>0.55000000000000004</v>
      </c>
      <c r="AN599" s="2">
        <f t="shared" si="90"/>
        <v>0.5</v>
      </c>
      <c r="AO599" s="16">
        <f t="shared" si="95"/>
        <v>0</v>
      </c>
      <c r="AP599" s="16">
        <f t="shared" si="69"/>
        <v>-9.9999999999999978E-2</v>
      </c>
      <c r="AQ599" s="16">
        <f t="shared" si="70"/>
        <v>-0.30000000000000004</v>
      </c>
      <c r="AR599" s="16">
        <f t="shared" si="71"/>
        <v>0</v>
      </c>
      <c r="AS599" s="16">
        <f t="shared" si="72"/>
        <v>-0.20000000000000007</v>
      </c>
      <c r="AT599" s="16">
        <f>AF599-AF598</f>
        <v>-9.9999999999999978E-2</v>
      </c>
      <c r="AU599" s="16">
        <f>AG599-AG598</f>
        <v>-0.10000000000000003</v>
      </c>
      <c r="AV599" s="16">
        <f t="shared" si="96"/>
        <v>9.9999999999999978E-2</v>
      </c>
      <c r="AW599" s="16">
        <f t="shared" si="97"/>
        <v>0</v>
      </c>
      <c r="AX599" s="16">
        <f t="shared" si="98"/>
        <v>0.95</v>
      </c>
      <c r="AY599" s="16">
        <f t="shared" si="75"/>
        <v>0.75</v>
      </c>
      <c r="AZ599" s="16">
        <f t="shared" si="99"/>
        <v>0.5</v>
      </c>
      <c r="BA599" s="16">
        <f t="shared" si="76"/>
        <v>0.8</v>
      </c>
      <c r="BB599" s="16">
        <f t="shared" si="100"/>
        <v>0.95</v>
      </c>
    </row>
    <row r="600" spans="1:54" s="2" customFormat="1" ht="11.25" x14ac:dyDescent="0.2">
      <c r="A600" s="17">
        <v>35734</v>
      </c>
      <c r="B600" s="15">
        <v>2.1</v>
      </c>
      <c r="C600" s="2">
        <v>4.7</v>
      </c>
      <c r="D600" s="37">
        <f t="shared" si="81"/>
        <v>0.95299999999999996</v>
      </c>
      <c r="E600" s="37">
        <v>5.0900000000000001E-2</v>
      </c>
      <c r="F600" s="37">
        <f t="shared" si="80"/>
        <v>0.94910000000000005</v>
      </c>
      <c r="G600" s="39">
        <v>60.16</v>
      </c>
      <c r="H600" s="38">
        <v>56.882800000000017</v>
      </c>
      <c r="I600" s="37">
        <v>1.5090392947855955E-2</v>
      </c>
      <c r="J600" s="37">
        <f t="shared" si="77"/>
        <v>1.2818912016829477E-2</v>
      </c>
      <c r="K600" s="37">
        <f t="shared" si="82"/>
        <v>-4.0923399790135928E-3</v>
      </c>
      <c r="L600" s="38">
        <v>8772.3552216971402</v>
      </c>
      <c r="M600" s="38">
        <v>11195.9891319371</v>
      </c>
      <c r="N600" s="38">
        <f t="shared" si="87"/>
        <v>8736.4557617132796</v>
      </c>
      <c r="O600" s="38">
        <f t="shared" si="88"/>
        <v>11150.171338007873</v>
      </c>
      <c r="P600" s="37">
        <f t="shared" si="89"/>
        <v>4.1091560425666846E-3</v>
      </c>
      <c r="Q600" s="41">
        <f t="shared" si="89"/>
        <v>4.1091560425665372E-3</v>
      </c>
      <c r="R600" s="42">
        <f t="shared" si="83"/>
        <v>5.7613197662561941E-2</v>
      </c>
      <c r="S600" s="43">
        <f t="shared" si="84"/>
        <v>4.7E-2</v>
      </c>
      <c r="T600" s="43">
        <f t="shared" si="85"/>
        <v>9.5300000000000003E-3</v>
      </c>
      <c r="U600" s="37">
        <f t="shared" si="78"/>
        <v>5.5583074227567725E-2</v>
      </c>
      <c r="V600" s="37">
        <f t="shared" si="91"/>
        <v>2.8100433536516873E-3</v>
      </c>
      <c r="W600" s="37">
        <f t="shared" si="74"/>
        <v>4.0332899115453513E-2</v>
      </c>
      <c r="X600" s="43">
        <f t="shared" si="73"/>
        <v>4.1091560425665372E-3</v>
      </c>
      <c r="Y600" s="2">
        <f>PERCENTRANK($S$531:S600,S600,1)</f>
        <v>0</v>
      </c>
      <c r="Z600" s="2">
        <f>PERCENTRANK($T$531:T600,T600,1)</f>
        <v>1</v>
      </c>
      <c r="AA600" s="2">
        <f>PERCENTRANK($U$531:U600,U600,1)</f>
        <v>0.5</v>
      </c>
      <c r="AB600" s="2">
        <f>PERCENTRANK(V$531:V600,V600,1)</f>
        <v>0.5</v>
      </c>
      <c r="AC600" s="2">
        <f>PERCENTRANK(W$531:W$625,W600,1)</f>
        <v>0.6</v>
      </c>
      <c r="AD600" s="2">
        <f>PERCENTRANK(W$531:W600,W600,1)</f>
        <v>0.7</v>
      </c>
      <c r="AE600" s="2">
        <f t="shared" si="62"/>
        <v>0.7</v>
      </c>
      <c r="AF600" s="2">
        <f>PERCENTRANK($X$531:X600,X600,1)</f>
        <v>1</v>
      </c>
      <c r="AG600" s="2">
        <f>PERCENTRANK(R$531:R600,R600,1)</f>
        <v>0.3</v>
      </c>
      <c r="AH600" s="2">
        <f t="shared" si="86"/>
        <v>0.5</v>
      </c>
      <c r="AI600" s="2">
        <f t="shared" si="86"/>
        <v>0.4</v>
      </c>
      <c r="AJ600" s="2">
        <f t="shared" si="92"/>
        <v>0.55000000000000004</v>
      </c>
      <c r="AK600" s="2">
        <f t="shared" si="93"/>
        <v>0.64999999999999991</v>
      </c>
      <c r="AL600" s="2">
        <f t="shared" si="94"/>
        <v>0.45</v>
      </c>
      <c r="AM600" s="2">
        <f t="shared" si="94"/>
        <v>0.35</v>
      </c>
      <c r="AN600" s="2">
        <f t="shared" si="90"/>
        <v>0.5</v>
      </c>
      <c r="AO600" s="16">
        <f t="shared" si="95"/>
        <v>0</v>
      </c>
      <c r="AP600" s="16">
        <f t="shared" si="69"/>
        <v>9.9999999999999978E-2</v>
      </c>
      <c r="AQ600" s="16">
        <f t="shared" si="70"/>
        <v>0</v>
      </c>
      <c r="AR600" s="16">
        <f t="shared" si="71"/>
        <v>0</v>
      </c>
      <c r="AS600" s="16">
        <f t="shared" si="72"/>
        <v>9.9999999999999978E-2</v>
      </c>
      <c r="AT600" s="16">
        <f>AF600-AF599</f>
        <v>9.9999999999999978E-2</v>
      </c>
      <c r="AU600" s="16">
        <f>AG600-AG599</f>
        <v>0</v>
      </c>
      <c r="AV600" s="16">
        <f t="shared" si="96"/>
        <v>0</v>
      </c>
      <c r="AW600" s="16">
        <f t="shared" si="97"/>
        <v>0</v>
      </c>
      <c r="AX600" s="16">
        <f t="shared" si="98"/>
        <v>0.95</v>
      </c>
      <c r="AY600" s="16">
        <f t="shared" si="75"/>
        <v>0.8</v>
      </c>
      <c r="AZ600" s="16">
        <f t="shared" si="99"/>
        <v>0.5</v>
      </c>
      <c r="BA600" s="16">
        <f t="shared" si="76"/>
        <v>0.8</v>
      </c>
      <c r="BB600" s="16">
        <f t="shared" si="100"/>
        <v>0.95</v>
      </c>
    </row>
    <row r="601" spans="1:54" s="2" customFormat="1" ht="11.25" x14ac:dyDescent="0.2">
      <c r="A601" s="17">
        <v>35764</v>
      </c>
      <c r="B601" s="15">
        <v>1.8</v>
      </c>
      <c r="C601" s="2">
        <v>4.5999999999999996</v>
      </c>
      <c r="D601" s="37">
        <f t="shared" si="81"/>
        <v>0.95400000000000007</v>
      </c>
      <c r="E601" s="37">
        <v>5.0900000000000001E-2</v>
      </c>
      <c r="F601" s="37">
        <f t="shared" si="80"/>
        <v>0.94910000000000005</v>
      </c>
      <c r="G601" s="39">
        <v>59.74</v>
      </c>
      <c r="H601" s="38">
        <v>57.091200000000001</v>
      </c>
      <c r="I601" s="37">
        <v>-1.2868497413684354E-2</v>
      </c>
      <c r="J601" s="37">
        <f t="shared" si="77"/>
        <v>1.1109477670858004E-3</v>
      </c>
      <c r="K601" s="37">
        <f t="shared" si="82"/>
        <v>-5.136268343815531E-3</v>
      </c>
      <c r="L601" s="38">
        <v>8758.7976976002792</v>
      </c>
      <c r="M601" s="38">
        <v>11172.351342854799</v>
      </c>
      <c r="N601" s="38">
        <f t="shared" si="87"/>
        <v>8713.8101622562099</v>
      </c>
      <c r="O601" s="38">
        <f t="shared" si="88"/>
        <v>11114.96714832651</v>
      </c>
      <c r="P601" s="37">
        <f t="shared" si="89"/>
        <v>5.1627857970710025E-3</v>
      </c>
      <c r="Q601" s="41">
        <f t="shared" si="89"/>
        <v>5.1627857970708594E-3</v>
      </c>
      <c r="R601" s="42">
        <f t="shared" si="83"/>
        <v>4.6395941931506104E-2</v>
      </c>
      <c r="S601" s="43">
        <f t="shared" si="84"/>
        <v>4.5999999999999999E-2</v>
      </c>
      <c r="T601" s="43">
        <f t="shared" si="85"/>
        <v>9.5399999999999999E-3</v>
      </c>
      <c r="U601" s="37">
        <f t="shared" si="78"/>
        <v>5.8696046610750723E-2</v>
      </c>
      <c r="V601" s="37">
        <f t="shared" si="91"/>
        <v>-2.1112729571050206E-3</v>
      </c>
      <c r="W601" s="37">
        <f t="shared" si="74"/>
        <v>4.3551659325508106E-2</v>
      </c>
      <c r="X601" s="43">
        <f t="shared" si="73"/>
        <v>5.1627857970708594E-3</v>
      </c>
      <c r="Y601" s="2">
        <f>PERCENTRANK($S$531:S601,S601,1)</f>
        <v>0</v>
      </c>
      <c r="Z601" s="2">
        <f>PERCENTRANK($T$531:T601,T601,1)</f>
        <v>1</v>
      </c>
      <c r="AA601" s="2">
        <f>PERCENTRANK($U$531:U601,U601,1)</f>
        <v>0.7</v>
      </c>
      <c r="AB601" s="2">
        <f>PERCENTRANK(V$531:V601,V601,1)</f>
        <v>0.1</v>
      </c>
      <c r="AC601" s="2">
        <f>PERCENTRANK(W$531:W$625,W601,1)</f>
        <v>0.7</v>
      </c>
      <c r="AD601" s="2">
        <f>PERCENTRANK(W$531:W601,W601,1)</f>
        <v>0.8</v>
      </c>
      <c r="AE601" s="2">
        <f t="shared" si="62"/>
        <v>0.7</v>
      </c>
      <c r="AF601" s="2">
        <f>PERCENTRANK($X$531:X601,X601,1)</f>
        <v>1</v>
      </c>
      <c r="AG601" s="2">
        <f>PERCENTRANK(R$531:R601,R601,1)</f>
        <v>0.2</v>
      </c>
      <c r="AH601" s="2">
        <f t="shared" si="86"/>
        <v>0.1</v>
      </c>
      <c r="AI601" s="2">
        <f t="shared" si="86"/>
        <v>0.2</v>
      </c>
      <c r="AJ601" s="2">
        <f t="shared" si="92"/>
        <v>0.64999999999999991</v>
      </c>
      <c r="AK601" s="2">
        <f t="shared" si="93"/>
        <v>0.7</v>
      </c>
      <c r="AL601" s="2">
        <f t="shared" si="94"/>
        <v>0.3</v>
      </c>
      <c r="AM601" s="2">
        <f t="shared" si="94"/>
        <v>0.30000000000000004</v>
      </c>
      <c r="AN601" s="2">
        <f t="shared" si="90"/>
        <v>0.2</v>
      </c>
      <c r="AO601" s="16">
        <f t="shared" si="95"/>
        <v>0</v>
      </c>
      <c r="AP601" s="16">
        <f t="shared" si="69"/>
        <v>0</v>
      </c>
      <c r="AQ601" s="16">
        <f t="shared" si="70"/>
        <v>0.19999999999999996</v>
      </c>
      <c r="AR601" s="16">
        <f t="shared" si="71"/>
        <v>-0.4</v>
      </c>
      <c r="AS601" s="16">
        <f t="shared" si="72"/>
        <v>0.10000000000000009</v>
      </c>
      <c r="AT601" s="16">
        <f>AF601-AF600</f>
        <v>0</v>
      </c>
      <c r="AU601" s="16">
        <f>AG601-AG600</f>
        <v>-9.9999999999999978E-2</v>
      </c>
      <c r="AV601" s="16">
        <f t="shared" si="96"/>
        <v>-0.3</v>
      </c>
      <c r="AW601" s="16">
        <f t="shared" si="97"/>
        <v>0</v>
      </c>
      <c r="AX601" s="16">
        <f t="shared" si="98"/>
        <v>1</v>
      </c>
      <c r="AY601" s="16">
        <f t="shared" si="75"/>
        <v>0.65</v>
      </c>
      <c r="AZ601" s="16">
        <f t="shared" si="99"/>
        <v>0.3</v>
      </c>
      <c r="BA601" s="16">
        <f t="shared" si="76"/>
        <v>0.7</v>
      </c>
      <c r="BB601" s="16">
        <f t="shared" si="100"/>
        <v>1</v>
      </c>
    </row>
    <row r="602" spans="1:54" s="2" customFormat="1" ht="11.25" x14ac:dyDescent="0.2">
      <c r="A602" s="17">
        <v>35795</v>
      </c>
      <c r="B602" s="15">
        <v>1.7</v>
      </c>
      <c r="C602" s="2">
        <v>4.7</v>
      </c>
      <c r="D602" s="37">
        <f t="shared" si="81"/>
        <v>0.95299999999999996</v>
      </c>
      <c r="E602" s="37">
        <v>5.0900000000000001E-2</v>
      </c>
      <c r="F602" s="37">
        <f t="shared" si="80"/>
        <v>0.94910000000000005</v>
      </c>
      <c r="G602" s="39">
        <v>59.36</v>
      </c>
      <c r="H602" s="38">
        <v>57.308400000000013</v>
      </c>
      <c r="I602" s="37">
        <v>2.4975503770289318E-2</v>
      </c>
      <c r="J602" s="37">
        <f t="shared" si="77"/>
        <v>6.0535031783024822E-3</v>
      </c>
      <c r="K602" s="37">
        <f t="shared" si="82"/>
        <v>-4.0923399790135928E-3</v>
      </c>
      <c r="L602" s="38">
        <v>8833.8070807054301</v>
      </c>
      <c r="M602" s="38">
        <v>11262.240495971901</v>
      </c>
      <c r="N602" s="38">
        <f t="shared" si="87"/>
        <v>8797.6561388221653</v>
      </c>
      <c r="O602" s="38">
        <f t="shared" si="88"/>
        <v>11216.15157893697</v>
      </c>
      <c r="P602" s="37">
        <f t="shared" si="89"/>
        <v>4.1091560425666578E-3</v>
      </c>
      <c r="Q602" s="41">
        <f t="shared" si="89"/>
        <v>4.109156042566532E-3</v>
      </c>
      <c r="R602" s="42">
        <f t="shared" si="83"/>
        <v>3.5799289458438653E-2</v>
      </c>
      <c r="S602" s="43">
        <f t="shared" si="84"/>
        <v>4.7E-2</v>
      </c>
      <c r="T602" s="43">
        <f t="shared" si="85"/>
        <v>9.5300000000000003E-3</v>
      </c>
      <c r="U602" s="37">
        <f t="shared" si="78"/>
        <v>5.8269618814465143E-2</v>
      </c>
      <c r="V602" s="37">
        <f t="shared" si="91"/>
        <v>8.0456790480894734E-3</v>
      </c>
      <c r="W602" s="37">
        <f t="shared" si="74"/>
        <v>5.114480224519416E-2</v>
      </c>
      <c r="X602" s="43">
        <f t="shared" si="73"/>
        <v>4.109156042566532E-3</v>
      </c>
      <c r="Y602" s="2">
        <f>PERCENTRANK($S$531:S602,S602,1)</f>
        <v>0</v>
      </c>
      <c r="Z602" s="2">
        <f>PERCENTRANK($T$531:T602,T602,1)</f>
        <v>0.9</v>
      </c>
      <c r="AA602" s="2">
        <f>PERCENTRANK($U$531:U602,U602,1)</f>
        <v>0.7</v>
      </c>
      <c r="AB602" s="2">
        <f>PERCENTRANK(V$531:V602,V602,1)</f>
        <v>0.8</v>
      </c>
      <c r="AC602" s="2">
        <f>PERCENTRANK(W$531:W$625,W602,1)</f>
        <v>0.9</v>
      </c>
      <c r="AD602" s="2">
        <f>PERCENTRANK(W$531:W602,W602,1)</f>
        <v>1</v>
      </c>
      <c r="AE602" s="2">
        <f t="shared" si="62"/>
        <v>0.7</v>
      </c>
      <c r="AF602" s="2">
        <f>PERCENTRANK($X$531:X602,X602,1)</f>
        <v>0.9</v>
      </c>
      <c r="AG602" s="2">
        <f>PERCENTRANK(R$531:R602,R602,1)</f>
        <v>0.1</v>
      </c>
      <c r="AH602" s="2">
        <f t="shared" si="86"/>
        <v>0.6</v>
      </c>
      <c r="AI602" s="2">
        <f t="shared" si="86"/>
        <v>0.3</v>
      </c>
      <c r="AJ602" s="2">
        <f t="shared" si="92"/>
        <v>0.8</v>
      </c>
      <c r="AK602" s="2">
        <f t="shared" si="93"/>
        <v>0.7</v>
      </c>
      <c r="AL602" s="2">
        <f t="shared" si="94"/>
        <v>0.35</v>
      </c>
      <c r="AM602" s="2">
        <f t="shared" si="94"/>
        <v>0.25</v>
      </c>
      <c r="AN602" s="2">
        <f t="shared" si="90"/>
        <v>0.6</v>
      </c>
      <c r="AO602" s="16">
        <f t="shared" si="95"/>
        <v>0</v>
      </c>
      <c r="AP602" s="16">
        <f t="shared" si="69"/>
        <v>-9.9999999999999978E-2</v>
      </c>
      <c r="AQ602" s="16">
        <f t="shared" si="70"/>
        <v>0</v>
      </c>
      <c r="AR602" s="16">
        <f t="shared" si="71"/>
        <v>0.70000000000000007</v>
      </c>
      <c r="AS602" s="16">
        <f t="shared" si="72"/>
        <v>0.19999999999999996</v>
      </c>
      <c r="AT602" s="16">
        <f>AF602-AF601</f>
        <v>-9.9999999999999978E-2</v>
      </c>
      <c r="AU602" s="16">
        <f>AG602-AG601</f>
        <v>-0.1</v>
      </c>
      <c r="AV602" s="16">
        <f t="shared" si="96"/>
        <v>0.39999999999999997</v>
      </c>
      <c r="AW602" s="16">
        <f t="shared" si="97"/>
        <v>0</v>
      </c>
      <c r="AX602" s="16">
        <f t="shared" si="98"/>
        <v>0.95</v>
      </c>
      <c r="AY602" s="16">
        <f t="shared" si="75"/>
        <v>0.5</v>
      </c>
      <c r="AZ602" s="16">
        <f t="shared" si="99"/>
        <v>0.45</v>
      </c>
      <c r="BA602" s="16">
        <f t="shared" si="76"/>
        <v>0.64999999999999991</v>
      </c>
      <c r="BB602" s="16">
        <f t="shared" si="100"/>
        <v>0.95</v>
      </c>
    </row>
    <row r="603" spans="1:54" s="2" customFormat="1" ht="11.25" x14ac:dyDescent="0.2">
      <c r="A603" s="17">
        <v>35826</v>
      </c>
      <c r="B603" s="15">
        <v>1.6</v>
      </c>
      <c r="C603" s="2">
        <v>4.5999999999999996</v>
      </c>
      <c r="D603" s="37">
        <f t="shared" si="81"/>
        <v>0.95400000000000007</v>
      </c>
      <c r="E603" s="37">
        <v>5.0700000000000002E-2</v>
      </c>
      <c r="F603" s="37">
        <f t="shared" si="80"/>
        <v>0.94930000000000003</v>
      </c>
      <c r="G603" s="39">
        <v>59.16</v>
      </c>
      <c r="H603" s="38">
        <v>57.541600000000017</v>
      </c>
      <c r="I603" s="37">
        <v>1.0287103712709343E-3</v>
      </c>
      <c r="J603" s="37">
        <f t="shared" si="77"/>
        <v>1.3002107070780125E-2</v>
      </c>
      <c r="K603" s="37">
        <f t="shared" si="82"/>
        <v>-4.9266247379455841E-3</v>
      </c>
      <c r="L603" s="38">
        <v>8796.0492523618195</v>
      </c>
      <c r="M603" s="38">
        <v>11205.084351786199</v>
      </c>
      <c r="N603" s="38">
        <f t="shared" si="87"/>
        <v>8752.7144185189463</v>
      </c>
      <c r="O603" s="38">
        <f t="shared" si="88"/>
        <v>11149.881106027922</v>
      </c>
      <c r="P603" s="37">
        <f t="shared" si="89"/>
        <v>4.9510165385021117E-3</v>
      </c>
      <c r="Q603" s="41">
        <f t="shared" si="89"/>
        <v>4.9510165385021837E-3</v>
      </c>
      <c r="R603" s="42">
        <f t="shared" si="83"/>
        <v>2.812573859607622E-2</v>
      </c>
      <c r="S603" s="43">
        <f t="shared" si="84"/>
        <v>4.5999999999999999E-2</v>
      </c>
      <c r="T603" s="43">
        <f t="shared" si="85"/>
        <v>9.5399999999999999E-3</v>
      </c>
      <c r="U603" s="37">
        <f t="shared" si="78"/>
        <v>4.3907527605946135E-2</v>
      </c>
      <c r="V603" s="37">
        <f t="shared" si="91"/>
        <v>-5.0750242996625604E-3</v>
      </c>
      <c r="W603" s="37">
        <f t="shared" si="74"/>
        <v>2.9881897969416014E-2</v>
      </c>
      <c r="X603" s="43">
        <f t="shared" si="73"/>
        <v>4.9510165385021837E-3</v>
      </c>
      <c r="Y603" s="2">
        <f>PERCENTRANK($S$531:S603,S603,1)</f>
        <v>0</v>
      </c>
      <c r="Z603" s="2">
        <f>PERCENTRANK($T$531:T603,T603,1)</f>
        <v>0.9</v>
      </c>
      <c r="AA603" s="2">
        <f>PERCENTRANK($U$531:U603,U603,1)</f>
        <v>0.1</v>
      </c>
      <c r="AB603" s="2">
        <f>PERCENTRANK(V$531:V603,V603,1)</f>
        <v>0</v>
      </c>
      <c r="AC603" s="2">
        <f>PERCENTRANK(W$531:W$625,W603,1)</f>
        <v>0.2</v>
      </c>
      <c r="AD603" s="2">
        <f>PERCENTRANK(W$531:W603,W603,1)</f>
        <v>0.3</v>
      </c>
      <c r="AE603" s="2">
        <f t="shared" si="62"/>
        <v>0.7</v>
      </c>
      <c r="AF603" s="2">
        <f>PERCENTRANK($X$531:X603,X603,1)</f>
        <v>0.9</v>
      </c>
      <c r="AG603" s="2">
        <f>PERCENTRANK(R$531:R603,R603,1)</f>
        <v>0.1</v>
      </c>
      <c r="AH603" s="2">
        <f t="shared" si="86"/>
        <v>0.3</v>
      </c>
      <c r="AI603" s="2">
        <f t="shared" si="86"/>
        <v>0.4</v>
      </c>
      <c r="AJ603" s="2">
        <f t="shared" si="92"/>
        <v>0.55000000000000004</v>
      </c>
      <c r="AK603" s="2">
        <f t="shared" si="93"/>
        <v>0.7</v>
      </c>
      <c r="AL603" s="2">
        <f t="shared" si="94"/>
        <v>0.44999999999999996</v>
      </c>
      <c r="AM603" s="2">
        <f t="shared" si="94"/>
        <v>0.35</v>
      </c>
      <c r="AN603" s="2">
        <f t="shared" si="90"/>
        <v>0.3</v>
      </c>
      <c r="AO603" s="16">
        <f t="shared" si="95"/>
        <v>0</v>
      </c>
      <c r="AP603" s="16">
        <f t="shared" si="69"/>
        <v>0</v>
      </c>
      <c r="AQ603" s="16">
        <f t="shared" si="70"/>
        <v>-0.6</v>
      </c>
      <c r="AR603" s="16">
        <f t="shared" si="71"/>
        <v>-0.8</v>
      </c>
      <c r="AS603" s="16">
        <f t="shared" si="72"/>
        <v>-0.7</v>
      </c>
      <c r="AT603" s="16">
        <f>AF603-AF602</f>
        <v>0</v>
      </c>
      <c r="AU603" s="16">
        <f>AG603-AG602</f>
        <v>0</v>
      </c>
      <c r="AV603" s="16">
        <f t="shared" si="96"/>
        <v>-0.3</v>
      </c>
      <c r="AW603" s="16">
        <f t="shared" si="97"/>
        <v>0</v>
      </c>
      <c r="AX603" s="16">
        <f t="shared" si="98"/>
        <v>0.9</v>
      </c>
      <c r="AY603" s="16">
        <f t="shared" si="75"/>
        <v>0.6</v>
      </c>
      <c r="AZ603" s="16">
        <f t="shared" si="99"/>
        <v>0.4</v>
      </c>
      <c r="BA603" s="16">
        <f t="shared" si="76"/>
        <v>0.75</v>
      </c>
      <c r="BB603" s="16">
        <f t="shared" si="100"/>
        <v>0.9</v>
      </c>
    </row>
    <row r="604" spans="1:54" s="2" customFormat="1" ht="11.25" x14ac:dyDescent="0.2">
      <c r="A604" s="17">
        <v>35854</v>
      </c>
      <c r="B604" s="15">
        <v>1.4</v>
      </c>
      <c r="C604" s="2">
        <v>4.5999999999999996</v>
      </c>
      <c r="D604" s="37">
        <f t="shared" si="81"/>
        <v>0.95400000000000007</v>
      </c>
      <c r="E604" s="37">
        <v>5.0700000000000002E-2</v>
      </c>
      <c r="F604" s="37">
        <f t="shared" si="80"/>
        <v>0.94930000000000003</v>
      </c>
      <c r="G604" s="39">
        <v>58.96</v>
      </c>
      <c r="H604" s="38">
        <v>57.7776</v>
      </c>
      <c r="I604" s="37">
        <v>6.2676465703371528E-2</v>
      </c>
      <c r="J604" s="37">
        <f t="shared" si="77"/>
        <v>3.1852588037321231E-2</v>
      </c>
      <c r="K604" s="37">
        <f t="shared" si="82"/>
        <v>-4.9266247379455841E-3</v>
      </c>
      <c r="L604" s="38">
        <v>8917.6326551021102</v>
      </c>
      <c r="M604" s="38">
        <v>11358.928307455801</v>
      </c>
      <c r="N604" s="38">
        <f t="shared" si="87"/>
        <v>8873.6988254595726</v>
      </c>
      <c r="O604" s="38">
        <f t="shared" si="88"/>
        <v>11302.967130259738</v>
      </c>
      <c r="P604" s="37">
        <f t="shared" si="89"/>
        <v>4.9510165385021673E-3</v>
      </c>
      <c r="Q604" s="41">
        <f t="shared" si="89"/>
        <v>4.9510165385021933E-3</v>
      </c>
      <c r="R604" s="42">
        <f t="shared" si="83"/>
        <v>2.0464678352856491E-2</v>
      </c>
      <c r="S604" s="43">
        <f t="shared" si="84"/>
        <v>4.5999999999999999E-2</v>
      </c>
      <c r="T604" s="43">
        <f t="shared" si="85"/>
        <v>9.5399999999999999E-3</v>
      </c>
      <c r="U604" s="37">
        <f t="shared" si="78"/>
        <v>5.7507184948895854E-2</v>
      </c>
      <c r="V604" s="37">
        <f t="shared" si="91"/>
        <v>1.3729834675013132E-2</v>
      </c>
      <c r="W604" s="37">
        <f t="shared" si="74"/>
        <v>4.5155886550749605E-2</v>
      </c>
      <c r="X604" s="43">
        <f t="shared" si="73"/>
        <v>4.9510165385021933E-3</v>
      </c>
      <c r="Y604" s="2">
        <f>PERCENTRANK($S$531:S604,S604,1)</f>
        <v>0</v>
      </c>
      <c r="Z604" s="2">
        <f>PERCENTRANK($T$531:T604,T604,1)</f>
        <v>0.9</v>
      </c>
      <c r="AA604" s="2">
        <f>PERCENTRANK($U$531:U604,U604,1)</f>
        <v>0.6</v>
      </c>
      <c r="AB604" s="2">
        <f>PERCENTRANK(V$531:V604,V604,1)</f>
        <v>0.9</v>
      </c>
      <c r="AC604" s="2">
        <f>PERCENTRANK(W$531:W$625,W604,1)</f>
        <v>0.8</v>
      </c>
      <c r="AD604" s="2">
        <f>PERCENTRANK(W$531:W604,W604,1)</f>
        <v>0.9</v>
      </c>
      <c r="AE604" s="2">
        <f t="shared" si="62"/>
        <v>0.7</v>
      </c>
      <c r="AF604" s="2">
        <f>PERCENTRANK($X$531:X604,X604,1)</f>
        <v>0.9</v>
      </c>
      <c r="AG604" s="2">
        <f>PERCENTRANK(R$531:R604,R604,1)</f>
        <v>0.1</v>
      </c>
      <c r="AH604" s="2">
        <f t="shared" si="86"/>
        <v>0.9</v>
      </c>
      <c r="AI604" s="2">
        <f t="shared" si="86"/>
        <v>0.8</v>
      </c>
      <c r="AJ604" s="2">
        <f t="shared" si="92"/>
        <v>0.5</v>
      </c>
      <c r="AK604" s="2">
        <f t="shared" si="93"/>
        <v>0.7</v>
      </c>
      <c r="AL604" s="2">
        <f t="shared" si="94"/>
        <v>0.6</v>
      </c>
      <c r="AM604" s="2">
        <f t="shared" si="94"/>
        <v>0.60000000000000009</v>
      </c>
      <c r="AN604" s="2">
        <f t="shared" si="90"/>
        <v>0.9</v>
      </c>
      <c r="AO604" s="16">
        <f t="shared" si="95"/>
        <v>0</v>
      </c>
      <c r="AP604" s="16">
        <f t="shared" si="69"/>
        <v>0</v>
      </c>
      <c r="AQ604" s="16">
        <f t="shared" si="70"/>
        <v>0.5</v>
      </c>
      <c r="AR604" s="16">
        <f t="shared" si="71"/>
        <v>0.9</v>
      </c>
      <c r="AS604" s="16">
        <f t="shared" si="72"/>
        <v>0.60000000000000009</v>
      </c>
      <c r="AT604" s="16">
        <f>AF604-AF603</f>
        <v>0</v>
      </c>
      <c r="AU604" s="16">
        <f>AG604-AG603</f>
        <v>0</v>
      </c>
      <c r="AV604" s="16">
        <f t="shared" si="96"/>
        <v>0.60000000000000009</v>
      </c>
      <c r="AW604" s="16">
        <f t="shared" si="97"/>
        <v>0</v>
      </c>
      <c r="AX604" s="16">
        <f t="shared" si="98"/>
        <v>0.9</v>
      </c>
      <c r="AY604" s="16">
        <f t="shared" si="75"/>
        <v>0.7</v>
      </c>
      <c r="AZ604" s="16">
        <f t="shared" si="99"/>
        <v>0.45</v>
      </c>
      <c r="BA604" s="16">
        <f t="shared" si="76"/>
        <v>0.9</v>
      </c>
      <c r="BB604" s="16">
        <f t="shared" si="100"/>
        <v>0.9</v>
      </c>
    </row>
    <row r="605" spans="1:54" s="2" customFormat="1" ht="11.25" x14ac:dyDescent="0.2">
      <c r="A605" s="17">
        <v>35885</v>
      </c>
      <c r="B605" s="15">
        <v>1.4</v>
      </c>
      <c r="C605" s="2">
        <v>4.7</v>
      </c>
      <c r="D605" s="37">
        <f t="shared" si="81"/>
        <v>0.95299999999999996</v>
      </c>
      <c r="E605" s="37">
        <v>5.0700000000000002E-2</v>
      </c>
      <c r="F605" s="37">
        <f t="shared" si="80"/>
        <v>0.94930000000000003</v>
      </c>
      <c r="G605" s="39">
        <v>58.76</v>
      </c>
      <c r="H605" s="38">
        <v>58.01080000000001</v>
      </c>
      <c r="I605" s="37">
        <v>5.1858870416316566E-2</v>
      </c>
      <c r="J605" s="37">
        <f t="shared" si="77"/>
        <v>5.7267668059844047E-2</v>
      </c>
      <c r="K605" s="37">
        <f t="shared" si="82"/>
        <v>-3.8824763903462234E-3</v>
      </c>
      <c r="L605" s="38">
        <v>8955.5140925330506</v>
      </c>
      <c r="M605" s="38">
        <v>11399.2900795069</v>
      </c>
      <c r="N605" s="38">
        <f t="shared" si="87"/>
        <v>8920.7445205053773</v>
      </c>
      <c r="O605" s="38">
        <f t="shared" si="88"/>
        <v>11355.032604906506</v>
      </c>
      <c r="P605" s="37">
        <f t="shared" si="89"/>
        <v>3.8976087643527299E-3</v>
      </c>
      <c r="Q605" s="41">
        <f t="shared" si="89"/>
        <v>3.8976087643526618E-3</v>
      </c>
      <c r="R605" s="42">
        <f t="shared" si="83"/>
        <v>1.2914836547677114E-2</v>
      </c>
      <c r="S605" s="43">
        <f t="shared" si="84"/>
        <v>4.7E-2</v>
      </c>
      <c r="T605" s="43">
        <f t="shared" si="85"/>
        <v>9.5300000000000003E-3</v>
      </c>
      <c r="U605" s="37">
        <f t="shared" si="78"/>
        <v>4.7794288910431755E-2</v>
      </c>
      <c r="V605" s="37">
        <f t="shared" si="91"/>
        <v>3.5533081078262018E-3</v>
      </c>
      <c r="W605" s="37">
        <f t="shared" si="74"/>
        <v>3.8864442965238617E-2</v>
      </c>
      <c r="X605" s="43">
        <f t="shared" si="73"/>
        <v>3.8976087643526618E-3</v>
      </c>
      <c r="Y605" s="2">
        <f>PERCENTRANK($S$531:S605,S605,1)</f>
        <v>0</v>
      </c>
      <c r="Z605" s="2">
        <f>PERCENTRANK($T$531:T605,T605,1)</f>
        <v>0.9</v>
      </c>
      <c r="AA605" s="2">
        <f>PERCENTRANK($U$531:U605,U605,1)</f>
        <v>0.3</v>
      </c>
      <c r="AB605" s="2">
        <f>PERCENTRANK(V$531:V605,V605,1)</f>
        <v>0.5</v>
      </c>
      <c r="AC605" s="2">
        <f>PERCENTRANK(W$531:W$625,W605,1)</f>
        <v>0.5</v>
      </c>
      <c r="AD605" s="2">
        <f>PERCENTRANK(W$531:W605,W605,1)</f>
        <v>0.6</v>
      </c>
      <c r="AE605" s="2">
        <f t="shared" ref="AE605:AE625" si="101">PERCENTRANK(X$531:X$626,X605,1)</f>
        <v>0.6</v>
      </c>
      <c r="AF605" s="2">
        <f>PERCENTRANK($X$531:X605,X605,1)</f>
        <v>0.9</v>
      </c>
      <c r="AG605" s="2">
        <f>PERCENTRANK(R$531:R605,R605,1)</f>
        <v>0.1</v>
      </c>
      <c r="AH605" s="2">
        <f t="shared" si="86"/>
        <v>0.9</v>
      </c>
      <c r="AI605" s="2">
        <f t="shared" si="86"/>
        <v>0.9</v>
      </c>
      <c r="AJ605" s="2">
        <f t="shared" si="92"/>
        <v>0.65</v>
      </c>
      <c r="AK605" s="2">
        <f t="shared" si="93"/>
        <v>0.64999999999999991</v>
      </c>
      <c r="AL605" s="2">
        <f t="shared" si="94"/>
        <v>0.9</v>
      </c>
      <c r="AM605" s="2">
        <f t="shared" si="94"/>
        <v>0.85000000000000009</v>
      </c>
      <c r="AN605" s="2">
        <f t="shared" si="90"/>
        <v>0.9</v>
      </c>
      <c r="AO605" s="16">
        <f t="shared" si="95"/>
        <v>0</v>
      </c>
      <c r="AP605" s="16">
        <f t="shared" si="69"/>
        <v>0</v>
      </c>
      <c r="AQ605" s="16">
        <f t="shared" si="70"/>
        <v>-0.3</v>
      </c>
      <c r="AR605" s="16">
        <f t="shared" si="71"/>
        <v>-0.4</v>
      </c>
      <c r="AS605" s="16">
        <f t="shared" si="72"/>
        <v>-0.30000000000000004</v>
      </c>
      <c r="AT605" s="16">
        <f>AF605-AF604</f>
        <v>0</v>
      </c>
      <c r="AU605" s="16">
        <f>AG605-AG604</f>
        <v>0</v>
      </c>
      <c r="AV605" s="16">
        <f t="shared" si="96"/>
        <v>0</v>
      </c>
      <c r="AW605" s="16">
        <f t="shared" si="97"/>
        <v>0</v>
      </c>
      <c r="AX605" s="16">
        <f t="shared" si="98"/>
        <v>0.9</v>
      </c>
      <c r="AY605" s="16">
        <f t="shared" si="75"/>
        <v>0.39999999999999997</v>
      </c>
      <c r="AZ605" s="16">
        <f t="shared" si="99"/>
        <v>0.7</v>
      </c>
      <c r="BA605" s="16">
        <f t="shared" si="76"/>
        <v>0.65</v>
      </c>
      <c r="BB605" s="16">
        <f t="shared" si="100"/>
        <v>0.9</v>
      </c>
    </row>
    <row r="606" spans="1:54" s="2" customFormat="1" ht="11.25" x14ac:dyDescent="0.2">
      <c r="A606" s="17">
        <v>35915</v>
      </c>
      <c r="B606" s="15">
        <v>1.4</v>
      </c>
      <c r="C606" s="2">
        <v>4.3</v>
      </c>
      <c r="D606" s="37">
        <f t="shared" si="81"/>
        <v>0.95700000000000007</v>
      </c>
      <c r="E606" s="37">
        <v>5.0599999999999999E-2</v>
      </c>
      <c r="F606" s="37">
        <f t="shared" si="80"/>
        <v>0.94940000000000002</v>
      </c>
      <c r="G606" s="39">
        <v>58.37</v>
      </c>
      <c r="H606" s="38">
        <v>58.2376</v>
      </c>
      <c r="I606" s="37">
        <v>3.2846410296890061E-2</v>
      </c>
      <c r="J606" s="37">
        <f t="shared" si="77"/>
        <v>4.2352640356603313E-2</v>
      </c>
      <c r="K606" s="37">
        <f t="shared" si="82"/>
        <v>-7.9414838035528623E-3</v>
      </c>
      <c r="L606" s="38">
        <v>8950.6569610815804</v>
      </c>
      <c r="M606" s="38">
        <v>11383.548772739399</v>
      </c>
      <c r="N606" s="38">
        <f t="shared" si="87"/>
        <v>8879.5754637939935</v>
      </c>
      <c r="O606" s="38">
        <f t="shared" si="88"/>
        <v>11293.146504533735</v>
      </c>
      <c r="P606" s="37">
        <f t="shared" si="89"/>
        <v>8.0050558247314867E-3</v>
      </c>
      <c r="Q606" s="41">
        <f t="shared" si="89"/>
        <v>8.0050558247314919E-3</v>
      </c>
      <c r="R606" s="42">
        <f t="shared" si="83"/>
        <v>2.2734453342857014E-3</v>
      </c>
      <c r="S606" s="43">
        <f t="shared" si="84"/>
        <v>4.2999999999999997E-2</v>
      </c>
      <c r="T606" s="43">
        <f t="shared" si="85"/>
        <v>9.5700000000000004E-3</v>
      </c>
      <c r="U606" s="37">
        <f t="shared" si="78"/>
        <v>5.1789225325754508E-2</v>
      </c>
      <c r="V606" s="37">
        <f t="shared" si="91"/>
        <v>-1.3809023770523759E-3</v>
      </c>
      <c r="W606" s="37">
        <f t="shared" si="74"/>
        <v>4.0799041113525662E-2</v>
      </c>
      <c r="X606" s="43">
        <f t="shared" si="73"/>
        <v>8.0050558247314919E-3</v>
      </c>
      <c r="Y606" s="2">
        <f>PERCENTRANK($S$531:S606,S606,1)</f>
        <v>0</v>
      </c>
      <c r="Z606" s="2">
        <f>PERCENTRANK($T$531:T606,T606,1)</f>
        <v>1</v>
      </c>
      <c r="AA606" s="2">
        <f>PERCENTRANK($U$531:U606,U606,1)</f>
        <v>0.4</v>
      </c>
      <c r="AB606" s="2">
        <f>PERCENTRANK(V$531:V606,V606,1)</f>
        <v>0.2</v>
      </c>
      <c r="AC606" s="2">
        <f>PERCENTRANK(W$531:W$625,W606,1)</f>
        <v>0.6</v>
      </c>
      <c r="AD606" s="2">
        <f>PERCENTRANK(W$531:W606,W606,1)</f>
        <v>0.7</v>
      </c>
      <c r="AE606" s="2">
        <f t="shared" si="101"/>
        <v>0.9</v>
      </c>
      <c r="AF606" s="2">
        <f>PERCENTRANK($X$531:X606,X606,1)</f>
        <v>1</v>
      </c>
      <c r="AG606" s="2">
        <f>PERCENTRANK(R$531:R606,R606,1)</f>
        <v>0.1</v>
      </c>
      <c r="AH606" s="2">
        <f t="shared" si="86"/>
        <v>0.7</v>
      </c>
      <c r="AI606" s="2">
        <f t="shared" si="86"/>
        <v>0.9</v>
      </c>
      <c r="AJ606" s="2">
        <f t="shared" si="92"/>
        <v>0.55000000000000004</v>
      </c>
      <c r="AK606" s="2">
        <f t="shared" si="93"/>
        <v>0.75</v>
      </c>
      <c r="AL606" s="2">
        <f t="shared" si="94"/>
        <v>0.8</v>
      </c>
      <c r="AM606" s="2">
        <f t="shared" si="94"/>
        <v>0.9</v>
      </c>
      <c r="AN606" s="2">
        <f t="shared" si="90"/>
        <v>0.8</v>
      </c>
      <c r="AO606" s="16">
        <f t="shared" si="95"/>
        <v>0</v>
      </c>
      <c r="AP606" s="16">
        <f t="shared" ref="AP606:AP669" si="102">Z606-Z605</f>
        <v>9.9999999999999978E-2</v>
      </c>
      <c r="AQ606" s="16">
        <f t="shared" ref="AQ606:AQ669" si="103">AA606-AA605</f>
        <v>0.10000000000000003</v>
      </c>
      <c r="AR606" s="16">
        <f t="shared" ref="AR606:AR669" si="104">AB606-AB605</f>
        <v>-0.3</v>
      </c>
      <c r="AS606" s="16">
        <f t="shared" ref="AS606:AS669" si="105">AD606-AD605</f>
        <v>9.9999999999999978E-2</v>
      </c>
      <c r="AT606" s="16">
        <f>AF606-AF605</f>
        <v>9.9999999999999978E-2</v>
      </c>
      <c r="AU606" s="16">
        <f>AG606-AG605</f>
        <v>0</v>
      </c>
      <c r="AV606" s="16">
        <f t="shared" si="96"/>
        <v>-9.9999999999999978E-2</v>
      </c>
      <c r="AW606" s="16">
        <f t="shared" si="97"/>
        <v>0</v>
      </c>
      <c r="AX606" s="16">
        <f t="shared" si="98"/>
        <v>0.95</v>
      </c>
      <c r="AY606" s="16">
        <f t="shared" si="75"/>
        <v>0.35</v>
      </c>
      <c r="AZ606" s="16">
        <f t="shared" si="99"/>
        <v>0.35</v>
      </c>
      <c r="BA606" s="16">
        <f t="shared" si="76"/>
        <v>0.6</v>
      </c>
      <c r="BB606" s="16">
        <f t="shared" si="100"/>
        <v>0.95</v>
      </c>
    </row>
    <row r="607" spans="1:54" s="2" customFormat="1" ht="11.25" x14ac:dyDescent="0.2">
      <c r="A607" s="17">
        <v>35946</v>
      </c>
      <c r="B607" s="15">
        <v>1.7</v>
      </c>
      <c r="C607" s="2">
        <v>4.4000000000000004</v>
      </c>
      <c r="D607" s="37">
        <f t="shared" si="81"/>
        <v>0.95599999999999996</v>
      </c>
      <c r="E607" s="37">
        <v>5.0599999999999999E-2</v>
      </c>
      <c r="F607" s="37">
        <f t="shared" si="80"/>
        <v>0.94940000000000002</v>
      </c>
      <c r="G607" s="39">
        <v>57.98</v>
      </c>
      <c r="H607" s="38">
        <v>58.4392</v>
      </c>
      <c r="I607" s="37">
        <v>-3.3986693040819749E-3</v>
      </c>
      <c r="J607" s="37">
        <f t="shared" si="77"/>
        <v>1.4723870496404043E-2</v>
      </c>
      <c r="K607" s="37">
        <f t="shared" si="82"/>
        <v>-6.9037656903765399E-3</v>
      </c>
      <c r="L607" s="38">
        <v>8977.5256101389696</v>
      </c>
      <c r="M607" s="38">
        <v>11406.3210538524</v>
      </c>
      <c r="N607" s="38">
        <f t="shared" si="87"/>
        <v>8915.5468768472147</v>
      </c>
      <c r="O607" s="38">
        <f t="shared" si="88"/>
        <v>11327.574485907395</v>
      </c>
      <c r="P607" s="37">
        <f t="shared" si="89"/>
        <v>6.9517590056878608E-3</v>
      </c>
      <c r="Q607" s="41">
        <f t="shared" si="89"/>
        <v>6.9517590056877177E-3</v>
      </c>
      <c r="R607" s="42">
        <f t="shared" si="83"/>
        <v>-7.8577393256581661E-3</v>
      </c>
      <c r="S607" s="43">
        <f t="shared" si="84"/>
        <v>4.4000000000000004E-2</v>
      </c>
      <c r="T607" s="43">
        <f t="shared" si="85"/>
        <v>9.5599999999999991E-3</v>
      </c>
      <c r="U607" s="37">
        <f t="shared" si="78"/>
        <v>4.4035463196810988E-2</v>
      </c>
      <c r="V607" s="37">
        <f t="shared" si="91"/>
        <v>2.0004553560252019E-3</v>
      </c>
      <c r="W607" s="37">
        <f t="shared" si="74"/>
        <v>3.2999223297337614E-2</v>
      </c>
      <c r="X607" s="43">
        <f t="shared" ref="X607:X670" si="106">Q607</f>
        <v>6.9517590056877177E-3</v>
      </c>
      <c r="Y607" s="2">
        <f>PERCENTRANK($S$531:S607,S607,1)</f>
        <v>0</v>
      </c>
      <c r="Z607" s="2">
        <f>PERCENTRANK($T$531:T607,T607,1)</f>
        <v>0.9</v>
      </c>
      <c r="AA607" s="2">
        <f>PERCENTRANK($U$531:U607,U607,1)</f>
        <v>0.1</v>
      </c>
      <c r="AB607" s="2">
        <f>PERCENTRANK(V$531:V607,V607,1)</f>
        <v>0.4</v>
      </c>
      <c r="AC607" s="2">
        <f>PERCENTRANK(W$531:W$625,W607,1)</f>
        <v>0.3</v>
      </c>
      <c r="AD607" s="2">
        <f>PERCENTRANK(W$531:W607,W607,1)</f>
        <v>0.4</v>
      </c>
      <c r="AE607" s="2">
        <f t="shared" si="101"/>
        <v>0.8</v>
      </c>
      <c r="AF607" s="2">
        <f>PERCENTRANK($X$531:X607,X607,1)</f>
        <v>0.9</v>
      </c>
      <c r="AG607" s="2">
        <f>PERCENTRANK(R$531:R607,R607,1)</f>
        <v>0.1</v>
      </c>
      <c r="AH607" s="2">
        <f t="shared" si="86"/>
        <v>0.2</v>
      </c>
      <c r="AI607" s="2">
        <f t="shared" si="86"/>
        <v>0.5</v>
      </c>
      <c r="AJ607" s="2">
        <f t="shared" si="92"/>
        <v>0.44999999999999996</v>
      </c>
      <c r="AK607" s="2">
        <f t="shared" si="93"/>
        <v>0.85000000000000009</v>
      </c>
      <c r="AL607" s="2">
        <f t="shared" si="94"/>
        <v>0.44999999999999996</v>
      </c>
      <c r="AM607" s="2">
        <f t="shared" si="94"/>
        <v>0.7</v>
      </c>
      <c r="AN607" s="2">
        <f t="shared" si="90"/>
        <v>0.3</v>
      </c>
      <c r="AO607" s="16">
        <f t="shared" si="95"/>
        <v>0</v>
      </c>
      <c r="AP607" s="16">
        <f t="shared" si="102"/>
        <v>-9.9999999999999978E-2</v>
      </c>
      <c r="AQ607" s="16">
        <f t="shared" si="103"/>
        <v>-0.30000000000000004</v>
      </c>
      <c r="AR607" s="16">
        <f t="shared" si="104"/>
        <v>0.2</v>
      </c>
      <c r="AS607" s="16">
        <f t="shared" si="105"/>
        <v>-0.29999999999999993</v>
      </c>
      <c r="AT607" s="16">
        <f>AF607-AF606</f>
        <v>-9.9999999999999978E-2</v>
      </c>
      <c r="AU607" s="16">
        <f>AG607-AG606</f>
        <v>0</v>
      </c>
      <c r="AV607" s="16">
        <f t="shared" si="96"/>
        <v>-0.5</v>
      </c>
      <c r="AW607" s="16">
        <f t="shared" si="97"/>
        <v>0</v>
      </c>
      <c r="AX607" s="16">
        <f t="shared" si="98"/>
        <v>0.95</v>
      </c>
      <c r="AY607" s="16">
        <f t="shared" si="75"/>
        <v>0.44999999999999996</v>
      </c>
      <c r="AZ607" s="16">
        <f t="shared" si="99"/>
        <v>0.30000000000000004</v>
      </c>
      <c r="BA607" s="16">
        <f t="shared" si="76"/>
        <v>0.75</v>
      </c>
      <c r="BB607" s="16">
        <f t="shared" si="100"/>
        <v>0.95</v>
      </c>
    </row>
    <row r="608" spans="1:54" s="2" customFormat="1" ht="11.25" x14ac:dyDescent="0.2">
      <c r="A608" s="17">
        <v>35976</v>
      </c>
      <c r="B608" s="15">
        <v>1.7</v>
      </c>
      <c r="C608" s="2">
        <v>4.5</v>
      </c>
      <c r="D608" s="37">
        <f t="shared" si="81"/>
        <v>0.95499999999999996</v>
      </c>
      <c r="E608" s="37">
        <v>5.0599999999999999E-2</v>
      </c>
      <c r="F608" s="37">
        <f t="shared" si="80"/>
        <v>0.94940000000000002</v>
      </c>
      <c r="G608" s="39">
        <v>57.63</v>
      </c>
      <c r="H608" s="38">
        <v>58.612800000000007</v>
      </c>
      <c r="I608" s="37">
        <v>-2.7065552768781431E-5</v>
      </c>
      <c r="J608" s="37">
        <f t="shared" si="77"/>
        <v>-1.7128674284253782E-3</v>
      </c>
      <c r="K608" s="37">
        <f t="shared" si="82"/>
        <v>-5.8638743455496911E-3</v>
      </c>
      <c r="L608" s="38">
        <v>9056.03142877971</v>
      </c>
      <c r="M608" s="38">
        <v>11502.8444566692</v>
      </c>
      <c r="N608" s="38">
        <f t="shared" si="87"/>
        <v>9002.9279984119967</v>
      </c>
      <c r="O608" s="38">
        <f t="shared" si="88"/>
        <v>11435.393222158889</v>
      </c>
      <c r="P608" s="37">
        <f t="shared" si="89"/>
        <v>5.8984621866441838E-3</v>
      </c>
      <c r="Q608" s="41">
        <f t="shared" si="89"/>
        <v>5.8984621866440884E-3</v>
      </c>
      <c r="R608" s="42">
        <f t="shared" si="83"/>
        <v>-1.6767668495618782E-2</v>
      </c>
      <c r="S608" s="43">
        <f t="shared" si="84"/>
        <v>4.4999999999999998E-2</v>
      </c>
      <c r="T608" s="43">
        <f t="shared" si="85"/>
        <v>9.5499999999999995E-3</v>
      </c>
      <c r="U608" s="37">
        <f t="shared" si="78"/>
        <v>4.6757136509375338E-2</v>
      </c>
      <c r="V608" s="37">
        <f t="shared" si="91"/>
        <v>8.4622730116999164E-3</v>
      </c>
      <c r="W608" s="37">
        <f t="shared" ref="W608:W671" si="107">(M608-M597)/M597</f>
        <v>3.7452618355736579E-2</v>
      </c>
      <c r="X608" s="43">
        <f t="shared" si="106"/>
        <v>5.8984621866440884E-3</v>
      </c>
      <c r="Y608" s="2">
        <f>PERCENTRANK($S$531:S608,S608,1)</f>
        <v>0</v>
      </c>
      <c r="Z608" s="2">
        <f>PERCENTRANK($T$531:T608,T608,1)</f>
        <v>0.9</v>
      </c>
      <c r="AA608" s="2">
        <f>PERCENTRANK($U$531:U608,U608,1)</f>
        <v>0.2</v>
      </c>
      <c r="AB608" s="2">
        <f>PERCENTRANK(V$531:V608,V608,1)</f>
        <v>0.8</v>
      </c>
      <c r="AC608" s="2">
        <f>PERCENTRANK(W$531:W$625,W608,1)</f>
        <v>0.5</v>
      </c>
      <c r="AD608" s="2">
        <f>PERCENTRANK(W$531:W608,W608,1)</f>
        <v>0.5</v>
      </c>
      <c r="AE608" s="2">
        <f t="shared" si="101"/>
        <v>0.8</v>
      </c>
      <c r="AF608" s="2">
        <f>PERCENTRANK($X$531:X608,X608,1)</f>
        <v>0.9</v>
      </c>
      <c r="AG608" s="2">
        <f>PERCENTRANK(R$531:R608,R608,1)</f>
        <v>0.1</v>
      </c>
      <c r="AH608" s="2">
        <f t="shared" si="86"/>
        <v>0.3</v>
      </c>
      <c r="AI608" s="2">
        <f t="shared" si="86"/>
        <v>0.2</v>
      </c>
      <c r="AJ608" s="2">
        <f t="shared" si="92"/>
        <v>0.4</v>
      </c>
      <c r="AK608" s="2">
        <f t="shared" si="93"/>
        <v>0.8</v>
      </c>
      <c r="AL608" s="2">
        <f t="shared" si="94"/>
        <v>0.25</v>
      </c>
      <c r="AM608" s="2">
        <f t="shared" si="94"/>
        <v>0.35</v>
      </c>
      <c r="AN608" s="2">
        <f t="shared" si="90"/>
        <v>0.3</v>
      </c>
      <c r="AO608" s="16">
        <f t="shared" si="95"/>
        <v>0</v>
      </c>
      <c r="AP608" s="16">
        <f t="shared" si="102"/>
        <v>0</v>
      </c>
      <c r="AQ608" s="16">
        <f t="shared" si="103"/>
        <v>0.1</v>
      </c>
      <c r="AR608" s="16">
        <f t="shared" si="104"/>
        <v>0.4</v>
      </c>
      <c r="AS608" s="16">
        <f t="shared" si="105"/>
        <v>9.9999999999999978E-2</v>
      </c>
      <c r="AT608" s="16">
        <f>AF608-AF607</f>
        <v>0</v>
      </c>
      <c r="AU608" s="16">
        <f>AG608-AG607</f>
        <v>0</v>
      </c>
      <c r="AV608" s="16">
        <f t="shared" si="96"/>
        <v>0</v>
      </c>
      <c r="AW608" s="16">
        <f t="shared" si="97"/>
        <v>0</v>
      </c>
      <c r="AX608" s="16">
        <f t="shared" si="98"/>
        <v>0.9</v>
      </c>
      <c r="AY608" s="16">
        <f t="shared" ref="AY608:AY671" si="108">AVERAGE(AA605:AA606)</f>
        <v>0.35</v>
      </c>
      <c r="AZ608" s="16">
        <f t="shared" si="99"/>
        <v>0.60000000000000009</v>
      </c>
      <c r="BA608" s="16">
        <f t="shared" ref="BA608:BA671" si="109">AVERAGE(AD605:AD606)</f>
        <v>0.64999999999999991</v>
      </c>
      <c r="BB608" s="16">
        <f t="shared" si="100"/>
        <v>0.9</v>
      </c>
    </row>
    <row r="609" spans="1:54" s="2" customFormat="1" ht="11.25" x14ac:dyDescent="0.2">
      <c r="A609" s="17">
        <v>36007</v>
      </c>
      <c r="B609" s="15">
        <v>1.7</v>
      </c>
      <c r="C609" s="2">
        <v>4.5</v>
      </c>
      <c r="D609" s="37">
        <f t="shared" si="81"/>
        <v>0.95499999999999996</v>
      </c>
      <c r="E609" s="37">
        <v>5.0500000000000003E-2</v>
      </c>
      <c r="F609" s="37">
        <f t="shared" si="80"/>
        <v>0.94950000000000001</v>
      </c>
      <c r="G609" s="39">
        <v>57.12</v>
      </c>
      <c r="H609" s="38">
        <v>58.749600000000001</v>
      </c>
      <c r="I609" s="37">
        <v>4.3477476339555413E-2</v>
      </c>
      <c r="J609" s="37">
        <f t="shared" si="77"/>
        <v>2.1725205393393315E-2</v>
      </c>
      <c r="K609" s="37">
        <f t="shared" si="82"/>
        <v>-5.7591623036649109E-3</v>
      </c>
      <c r="L609" s="38">
        <v>9075.2075198057591</v>
      </c>
      <c r="M609" s="38">
        <v>11496.238468043701</v>
      </c>
      <c r="N609" s="38">
        <f t="shared" si="87"/>
        <v>9022.9419267597568</v>
      </c>
      <c r="O609" s="38">
        <f t="shared" si="88"/>
        <v>11430.029764824601</v>
      </c>
      <c r="P609" s="37">
        <f t="shared" si="89"/>
        <v>5.7925223802001687E-3</v>
      </c>
      <c r="Q609" s="41">
        <f t="shared" si="89"/>
        <v>5.7925223802000603E-3</v>
      </c>
      <c r="R609" s="42">
        <f t="shared" si="83"/>
        <v>-2.7738061195310325E-2</v>
      </c>
      <c r="S609" s="43">
        <f t="shared" si="84"/>
        <v>4.4999999999999998E-2</v>
      </c>
      <c r="T609" s="43">
        <f t="shared" si="85"/>
        <v>9.5499999999999995E-3</v>
      </c>
      <c r="U609" s="37">
        <f t="shared" si="78"/>
        <v>4.4951086018642492E-2</v>
      </c>
      <c r="V609" s="37">
        <f t="shared" si="91"/>
        <v>-5.742917458706312E-4</v>
      </c>
      <c r="W609" s="37">
        <f t="shared" si="107"/>
        <v>3.3890505791625204E-2</v>
      </c>
      <c r="X609" s="43">
        <f t="shared" si="106"/>
        <v>5.7925223802000603E-3</v>
      </c>
      <c r="Y609" s="2">
        <f>PERCENTRANK($S$531:S609,S609,1)</f>
        <v>0</v>
      </c>
      <c r="Z609" s="2">
        <f>PERCENTRANK($T$531:T609,T609,1)</f>
        <v>0.9</v>
      </c>
      <c r="AA609" s="2">
        <f>PERCENTRANK($U$531:U609,U609,1)</f>
        <v>0.2</v>
      </c>
      <c r="AB609" s="2">
        <f>PERCENTRANK(V$531:V609,V609,1)</f>
        <v>0.2</v>
      </c>
      <c r="AC609" s="2">
        <f>PERCENTRANK(W$531:W$625,W609,1)</f>
        <v>0.4</v>
      </c>
      <c r="AD609" s="2">
        <f>PERCENTRANK(W$531:W609,W609,1)</f>
        <v>0.5</v>
      </c>
      <c r="AE609" s="2">
        <f t="shared" si="101"/>
        <v>0.7</v>
      </c>
      <c r="AF609" s="2">
        <f>PERCENTRANK($X$531:X609,X609,1)</f>
        <v>0.9</v>
      </c>
      <c r="AG609" s="2">
        <f>PERCENTRANK(R$531:R609,R609,1)</f>
        <v>0.1</v>
      </c>
      <c r="AH609" s="2">
        <f t="shared" si="86"/>
        <v>0.8</v>
      </c>
      <c r="AI609" s="2">
        <f t="shared" si="86"/>
        <v>0.6</v>
      </c>
      <c r="AJ609" s="2">
        <f t="shared" si="92"/>
        <v>0.45</v>
      </c>
      <c r="AK609" s="2">
        <f t="shared" si="93"/>
        <v>0.75</v>
      </c>
      <c r="AL609" s="2">
        <f t="shared" si="94"/>
        <v>0.55000000000000004</v>
      </c>
      <c r="AM609" s="2">
        <f t="shared" si="94"/>
        <v>0.4</v>
      </c>
      <c r="AN609" s="2">
        <f t="shared" si="90"/>
        <v>0.8</v>
      </c>
      <c r="AO609" s="16">
        <f t="shared" si="95"/>
        <v>0</v>
      </c>
      <c r="AP609" s="16">
        <f t="shared" si="102"/>
        <v>0</v>
      </c>
      <c r="AQ609" s="16">
        <f t="shared" si="103"/>
        <v>0</v>
      </c>
      <c r="AR609" s="16">
        <f t="shared" si="104"/>
        <v>-0.60000000000000009</v>
      </c>
      <c r="AS609" s="16">
        <f t="shared" si="105"/>
        <v>0</v>
      </c>
      <c r="AT609" s="16">
        <f>AF609-AF608</f>
        <v>0</v>
      </c>
      <c r="AU609" s="16">
        <f>AG609-AG608</f>
        <v>0</v>
      </c>
      <c r="AV609" s="16">
        <f t="shared" si="96"/>
        <v>0.5</v>
      </c>
      <c r="AW609" s="16">
        <f t="shared" si="97"/>
        <v>0</v>
      </c>
      <c r="AX609" s="16">
        <f t="shared" si="98"/>
        <v>0.9</v>
      </c>
      <c r="AY609" s="16">
        <f t="shared" si="108"/>
        <v>0.25</v>
      </c>
      <c r="AZ609" s="16">
        <f t="shared" si="99"/>
        <v>0.5</v>
      </c>
      <c r="BA609" s="16">
        <f t="shared" si="109"/>
        <v>0.55000000000000004</v>
      </c>
      <c r="BB609" s="16">
        <f t="shared" si="100"/>
        <v>0.9</v>
      </c>
    </row>
    <row r="610" spans="1:54" s="2" customFormat="1" ht="11.25" x14ac:dyDescent="0.2">
      <c r="A610" s="17">
        <v>36038</v>
      </c>
      <c r="B610" s="15">
        <v>1.6</v>
      </c>
      <c r="C610" s="2">
        <v>4.5</v>
      </c>
      <c r="D610" s="37">
        <f t="shared" si="81"/>
        <v>0.95499999999999996</v>
      </c>
      <c r="E610" s="37">
        <v>5.0500000000000003E-2</v>
      </c>
      <c r="F610" s="37">
        <f t="shared" si="80"/>
        <v>0.94950000000000001</v>
      </c>
      <c r="G610" s="39">
        <v>56.62</v>
      </c>
      <c r="H610" s="38">
        <v>58.848399999999991</v>
      </c>
      <c r="I610" s="37">
        <v>-7.0864099327327151E-2</v>
      </c>
      <c r="J610" s="37">
        <f t="shared" si="77"/>
        <v>-1.3693311493885869E-2</v>
      </c>
      <c r="K610" s="37">
        <f t="shared" si="82"/>
        <v>-5.7591623036649109E-3</v>
      </c>
      <c r="L610" s="38">
        <v>9125.12859613199</v>
      </c>
      <c r="M610" s="38">
        <v>11547.5140078985</v>
      </c>
      <c r="N610" s="38">
        <f t="shared" si="87"/>
        <v>9072.575499505052</v>
      </c>
      <c r="O610" s="38">
        <f t="shared" si="88"/>
        <v>11481.010000523169</v>
      </c>
      <c r="P610" s="37">
        <f t="shared" si="89"/>
        <v>5.7925223802000854E-3</v>
      </c>
      <c r="Q610" s="41">
        <f t="shared" si="89"/>
        <v>5.7925223802001019E-3</v>
      </c>
      <c r="R610" s="42">
        <f t="shared" si="83"/>
        <v>-3.7866789921221201E-2</v>
      </c>
      <c r="S610" s="43">
        <f t="shared" si="84"/>
        <v>4.4999999999999998E-2</v>
      </c>
      <c r="T610" s="43">
        <f t="shared" si="85"/>
        <v>9.5499999999999995E-3</v>
      </c>
      <c r="U610" s="37">
        <f t="shared" si="78"/>
        <v>4.4191596183960555E-2</v>
      </c>
      <c r="V610" s="37">
        <f t="shared" si="91"/>
        <v>4.4602014821918711E-3</v>
      </c>
      <c r="W610" s="37">
        <f t="shared" si="107"/>
        <v>3.4295664851548613E-2</v>
      </c>
      <c r="X610" s="43">
        <f t="shared" si="106"/>
        <v>5.7925223802001019E-3</v>
      </c>
      <c r="Y610" s="2">
        <f>PERCENTRANK($S$531:S610,S610,1)</f>
        <v>0</v>
      </c>
      <c r="Z610" s="2">
        <f>PERCENTRANK($T$531:T610,T610,1)</f>
        <v>0.9</v>
      </c>
      <c r="AA610" s="2">
        <f>PERCENTRANK($U$531:U610,U610,1)</f>
        <v>0.2</v>
      </c>
      <c r="AB610" s="2">
        <f>PERCENTRANK(V$531:V610,V610,1)</f>
        <v>0.6</v>
      </c>
      <c r="AC610" s="2">
        <f>PERCENTRANK(W$531:W$625,W610,1)</f>
        <v>0.4</v>
      </c>
      <c r="AD610" s="2">
        <f>PERCENTRANK(W$531:W610,W610,1)</f>
        <v>0.5</v>
      </c>
      <c r="AE610" s="2">
        <f t="shared" si="101"/>
        <v>0.8</v>
      </c>
      <c r="AF610" s="2">
        <f>PERCENTRANK($X$531:X610,X610,1)</f>
        <v>0.9</v>
      </c>
      <c r="AG610" s="2">
        <f>PERCENTRANK(R$531:R610,R610,1)</f>
        <v>0.1</v>
      </c>
      <c r="AH610" s="2">
        <f t="shared" si="86"/>
        <v>0</v>
      </c>
      <c r="AI610" s="2">
        <f t="shared" si="86"/>
        <v>0</v>
      </c>
      <c r="AJ610" s="2">
        <f t="shared" si="92"/>
        <v>0.4</v>
      </c>
      <c r="AK610" s="2">
        <f t="shared" si="93"/>
        <v>0.75</v>
      </c>
      <c r="AL610" s="2">
        <f t="shared" si="94"/>
        <v>0.4</v>
      </c>
      <c r="AM610" s="2">
        <f t="shared" si="94"/>
        <v>0.3</v>
      </c>
      <c r="AN610" s="2">
        <f t="shared" si="90"/>
        <v>0</v>
      </c>
      <c r="AO610" s="16">
        <f t="shared" si="95"/>
        <v>0</v>
      </c>
      <c r="AP610" s="16">
        <f t="shared" si="102"/>
        <v>0</v>
      </c>
      <c r="AQ610" s="16">
        <f t="shared" si="103"/>
        <v>0</v>
      </c>
      <c r="AR610" s="16">
        <f t="shared" si="104"/>
        <v>0.39999999999999997</v>
      </c>
      <c r="AS610" s="16">
        <f t="shared" si="105"/>
        <v>0</v>
      </c>
      <c r="AT610" s="16">
        <f>AF610-AF609</f>
        <v>0</v>
      </c>
      <c r="AU610" s="16">
        <f>AG610-AG609</f>
        <v>0</v>
      </c>
      <c r="AV610" s="16">
        <f t="shared" si="96"/>
        <v>-0.8</v>
      </c>
      <c r="AW610" s="16">
        <f t="shared" si="97"/>
        <v>0</v>
      </c>
      <c r="AX610" s="16">
        <f t="shared" si="98"/>
        <v>0.9</v>
      </c>
      <c r="AY610" s="16">
        <f t="shared" si="108"/>
        <v>0.15000000000000002</v>
      </c>
      <c r="AZ610" s="16">
        <f t="shared" si="99"/>
        <v>0.4</v>
      </c>
      <c r="BA610" s="16">
        <f t="shared" si="109"/>
        <v>0.45</v>
      </c>
      <c r="BB610" s="16">
        <f t="shared" si="100"/>
        <v>0.9</v>
      </c>
    </row>
    <row r="611" spans="1:54" s="2" customFormat="1" ht="11.25" x14ac:dyDescent="0.2">
      <c r="A611" s="17">
        <v>36068</v>
      </c>
      <c r="B611" s="15">
        <v>1.5</v>
      </c>
      <c r="C611" s="2">
        <v>4.5999999999999996</v>
      </c>
      <c r="D611" s="37">
        <f t="shared" si="81"/>
        <v>0.95400000000000007</v>
      </c>
      <c r="E611" s="37">
        <v>5.0500000000000003E-2</v>
      </c>
      <c r="F611" s="37">
        <f t="shared" si="80"/>
        <v>0.94950000000000001</v>
      </c>
      <c r="G611" s="39">
        <v>56.12</v>
      </c>
      <c r="H611" s="38">
        <v>58.908799999999992</v>
      </c>
      <c r="I611" s="37">
        <v>-5.0231709813701501E-2</v>
      </c>
      <c r="J611" s="37">
        <f t="shared" si="77"/>
        <v>-6.054790457051433E-2</v>
      </c>
      <c r="K611" s="37">
        <f t="shared" si="82"/>
        <v>-4.7169811320755262E-3</v>
      </c>
      <c r="L611" s="38">
        <v>9239.2268840659108</v>
      </c>
      <c r="M611" s="38">
        <v>11697.4157166691</v>
      </c>
      <c r="N611" s="38">
        <f t="shared" si="87"/>
        <v>9195.6456251788077</v>
      </c>
      <c r="O611" s="38">
        <f t="shared" si="88"/>
        <v>11642.239227439528</v>
      </c>
      <c r="P611" s="37">
        <f t="shared" si="89"/>
        <v>4.7393364928909679E-3</v>
      </c>
      <c r="Q611" s="41">
        <f t="shared" si="89"/>
        <v>4.7393364928910902E-3</v>
      </c>
      <c r="R611" s="42">
        <f t="shared" si="83"/>
        <v>-4.73409745233309E-2</v>
      </c>
      <c r="S611" s="43">
        <f t="shared" si="84"/>
        <v>4.5999999999999999E-2</v>
      </c>
      <c r="T611" s="43">
        <f t="shared" si="85"/>
        <v>9.5399999999999999E-3</v>
      </c>
      <c r="U611" s="37">
        <f t="shared" si="78"/>
        <v>5.3220788553344445E-2</v>
      </c>
      <c r="V611" s="37">
        <f t="shared" si="91"/>
        <v>1.2981296984620841E-2</v>
      </c>
      <c r="W611" s="37">
        <f t="shared" si="107"/>
        <v>4.4786269334761743E-2</v>
      </c>
      <c r="X611" s="43">
        <f t="shared" si="106"/>
        <v>4.7393364928910902E-3</v>
      </c>
      <c r="Y611" s="2">
        <f>PERCENTRANK($S$531:S611,S611,1)</f>
        <v>0</v>
      </c>
      <c r="Z611" s="2">
        <f>PERCENTRANK($T$531:T611,T611,1)</f>
        <v>0.9</v>
      </c>
      <c r="AA611" s="2">
        <f>PERCENTRANK($U$531:U611,U611,1)</f>
        <v>0.5</v>
      </c>
      <c r="AB611" s="2">
        <f>PERCENTRANK(V$531:V611,V611,1)</f>
        <v>0.9</v>
      </c>
      <c r="AC611" s="2">
        <f>PERCENTRANK(W$531:W$625,W611,1)</f>
        <v>0.8</v>
      </c>
      <c r="AD611" s="2">
        <f>PERCENTRANK(W$531:W611,W611,1)</f>
        <v>0.9</v>
      </c>
      <c r="AE611" s="2">
        <f>PERCENTRANK(X$531:X$626,X611,1)</f>
        <v>0.7</v>
      </c>
      <c r="AF611" s="2">
        <f>PERCENTRANK($X$531:X611,X611,1)</f>
        <v>0.8</v>
      </c>
      <c r="AG611" s="2">
        <f>PERCENTRANK(R$531:R611,R611,1)</f>
        <v>0.1</v>
      </c>
      <c r="AH611" s="2">
        <f t="shared" si="86"/>
        <v>0</v>
      </c>
      <c r="AI611" s="2">
        <f t="shared" si="86"/>
        <v>0</v>
      </c>
      <c r="AJ611" s="2">
        <f t="shared" si="92"/>
        <v>0.60000000000000009</v>
      </c>
      <c r="AK611" s="2">
        <f t="shared" si="93"/>
        <v>0.75</v>
      </c>
      <c r="AL611" s="2">
        <f t="shared" si="94"/>
        <v>0</v>
      </c>
      <c r="AM611" s="2">
        <f t="shared" si="94"/>
        <v>0</v>
      </c>
      <c r="AN611" s="2">
        <f t="shared" si="90"/>
        <v>0</v>
      </c>
      <c r="AO611" s="16">
        <f t="shared" si="95"/>
        <v>0</v>
      </c>
      <c r="AP611" s="16">
        <f t="shared" si="102"/>
        <v>0</v>
      </c>
      <c r="AQ611" s="16">
        <f t="shared" si="103"/>
        <v>0.3</v>
      </c>
      <c r="AR611" s="16">
        <f t="shared" si="104"/>
        <v>0.30000000000000004</v>
      </c>
      <c r="AS611" s="16">
        <f t="shared" si="105"/>
        <v>0.4</v>
      </c>
      <c r="AT611" s="16">
        <f>AF611-AF610</f>
        <v>-9.9999999999999978E-2</v>
      </c>
      <c r="AU611" s="16">
        <f>AG611-AG610</f>
        <v>0</v>
      </c>
      <c r="AV611" s="16">
        <f t="shared" si="96"/>
        <v>0</v>
      </c>
      <c r="AW611" s="16">
        <f t="shared" si="97"/>
        <v>0</v>
      </c>
      <c r="AX611" s="16">
        <f t="shared" si="98"/>
        <v>0.9</v>
      </c>
      <c r="AY611" s="16">
        <f t="shared" si="108"/>
        <v>0.2</v>
      </c>
      <c r="AZ611" s="16">
        <f t="shared" si="99"/>
        <v>0.75</v>
      </c>
      <c r="BA611" s="16">
        <f t="shared" si="109"/>
        <v>0.5</v>
      </c>
      <c r="BB611" s="16">
        <f t="shared" si="100"/>
        <v>0.85000000000000009</v>
      </c>
    </row>
    <row r="612" spans="1:54" s="2" customFormat="1" ht="11.25" x14ac:dyDescent="0.2">
      <c r="A612" s="17">
        <v>36099</v>
      </c>
      <c r="B612" s="15">
        <v>1.5</v>
      </c>
      <c r="C612" s="2">
        <v>4.5</v>
      </c>
      <c r="D612" s="37">
        <f t="shared" si="81"/>
        <v>0.95499999999999996</v>
      </c>
      <c r="E612" s="37">
        <v>5.04E-2</v>
      </c>
      <c r="F612" s="37">
        <f t="shared" si="80"/>
        <v>0.9496</v>
      </c>
      <c r="G612" s="39">
        <v>55.8</v>
      </c>
      <c r="H612" s="38">
        <v>58.941200000000002</v>
      </c>
      <c r="I612" s="37">
        <v>1.1590766577833556E-2</v>
      </c>
      <c r="J612" s="37">
        <f t="shared" si="77"/>
        <v>-1.9320471617933974E-2</v>
      </c>
      <c r="K612" s="37">
        <f t="shared" si="82"/>
        <v>-5.6544502617800196E-3</v>
      </c>
      <c r="L612" s="38">
        <v>9296.9111494526496</v>
      </c>
      <c r="M612" s="38">
        <v>11753.4506631205</v>
      </c>
      <c r="N612" s="38">
        <f t="shared" si="87"/>
        <v>9244.342227769881</v>
      </c>
      <c r="O612" s="38">
        <f t="shared" si="88"/>
        <v>11686.9913609416</v>
      </c>
      <c r="P612" s="37">
        <f t="shared" si="89"/>
        <v>5.6866048862678721E-3</v>
      </c>
      <c r="Q612" s="41">
        <f t="shared" si="89"/>
        <v>5.6866048862678409E-3</v>
      </c>
      <c r="R612" s="42">
        <f t="shared" si="83"/>
        <v>-5.3293791100283074E-2</v>
      </c>
      <c r="S612" s="43">
        <f t="shared" si="84"/>
        <v>4.4999999999999998E-2</v>
      </c>
      <c r="T612" s="43">
        <f t="shared" si="85"/>
        <v>9.5499999999999995E-3</v>
      </c>
      <c r="U612" s="37">
        <f t="shared" si="78"/>
        <v>6.1436908401229756E-2</v>
      </c>
      <c r="V612" s="37">
        <f t="shared" si="91"/>
        <v>4.7903697541969905E-3</v>
      </c>
      <c r="W612" s="37">
        <f t="shared" si="107"/>
        <v>5.201226692869259E-2</v>
      </c>
      <c r="X612" s="43">
        <f t="shared" si="106"/>
        <v>5.6866048862678409E-3</v>
      </c>
      <c r="Y612" s="2">
        <f>PERCENTRANK($S$531:S612,S612,1)</f>
        <v>0</v>
      </c>
      <c r="Z612" s="2">
        <f>PERCENTRANK($T$531:T612,T612,1)</f>
        <v>0.9</v>
      </c>
      <c r="AA612" s="2">
        <f>PERCENTRANK($U$531:U612,U612,1)</f>
        <v>0.9</v>
      </c>
      <c r="AB612" s="2">
        <f>PERCENTRANK(V$531:V612,V612,1)</f>
        <v>0.6</v>
      </c>
      <c r="AC612" s="2">
        <f>PERCENTRANK(W$531:W$625,W612,1)</f>
        <v>1</v>
      </c>
      <c r="AD612" s="2">
        <f>PERCENTRANK(W$531:W612,W612,1)</f>
        <v>1</v>
      </c>
      <c r="AE612" s="2">
        <f t="shared" si="101"/>
        <v>0.7</v>
      </c>
      <c r="AF612" s="2">
        <f>PERCENTRANK($X$531:X612,X612,1)</f>
        <v>0.9</v>
      </c>
      <c r="AG612" s="2">
        <f>PERCENTRANK(R$531:R612,R612,1)</f>
        <v>0.1</v>
      </c>
      <c r="AH612" s="2">
        <f t="shared" si="86"/>
        <v>0.5</v>
      </c>
      <c r="AI612" s="2">
        <f t="shared" si="86"/>
        <v>0</v>
      </c>
      <c r="AJ612" s="2">
        <f t="shared" si="92"/>
        <v>0.9</v>
      </c>
      <c r="AK612" s="2">
        <f t="shared" si="93"/>
        <v>0.7</v>
      </c>
      <c r="AL612" s="2">
        <f t="shared" si="94"/>
        <v>0.25</v>
      </c>
      <c r="AM612" s="2">
        <f t="shared" si="94"/>
        <v>0</v>
      </c>
      <c r="AN612" s="2">
        <f t="shared" si="90"/>
        <v>0.5</v>
      </c>
      <c r="AO612" s="16">
        <f t="shared" si="95"/>
        <v>0</v>
      </c>
      <c r="AP612" s="16">
        <f t="shared" si="102"/>
        <v>0</v>
      </c>
      <c r="AQ612" s="16">
        <f t="shared" si="103"/>
        <v>0.4</v>
      </c>
      <c r="AR612" s="16">
        <f t="shared" si="104"/>
        <v>-0.30000000000000004</v>
      </c>
      <c r="AS612" s="16">
        <f t="shared" si="105"/>
        <v>9.9999999999999978E-2</v>
      </c>
      <c r="AT612" s="16">
        <f>AF612-AF611</f>
        <v>9.9999999999999978E-2</v>
      </c>
      <c r="AU612" s="16">
        <f>AG612-AG611</f>
        <v>0</v>
      </c>
      <c r="AV612" s="16">
        <f t="shared" si="96"/>
        <v>0.5</v>
      </c>
      <c r="AW612" s="16">
        <f t="shared" si="97"/>
        <v>0</v>
      </c>
      <c r="AX612" s="16">
        <f t="shared" si="98"/>
        <v>0.9</v>
      </c>
      <c r="AY612" s="16">
        <f t="shared" si="108"/>
        <v>0.2</v>
      </c>
      <c r="AZ612" s="16">
        <f t="shared" si="99"/>
        <v>0.75</v>
      </c>
      <c r="BA612" s="16">
        <f t="shared" si="109"/>
        <v>0.5</v>
      </c>
      <c r="BB612" s="16">
        <f t="shared" si="100"/>
        <v>0.85000000000000009</v>
      </c>
    </row>
    <row r="613" spans="1:54" s="2" customFormat="1" ht="11.25" x14ac:dyDescent="0.2">
      <c r="A613" s="17">
        <v>36129</v>
      </c>
      <c r="B613" s="15">
        <v>1.5</v>
      </c>
      <c r="C613" s="2">
        <v>4.4000000000000004</v>
      </c>
      <c r="D613" s="37">
        <f t="shared" si="81"/>
        <v>0.95599999999999996</v>
      </c>
      <c r="E613" s="37">
        <v>5.04E-2</v>
      </c>
      <c r="F613" s="37">
        <f t="shared" si="80"/>
        <v>0.9496</v>
      </c>
      <c r="G613" s="39">
        <v>55.61</v>
      </c>
      <c r="H613" s="38">
        <v>58.9176</v>
      </c>
      <c r="I613" s="37">
        <v>0.10843898612066213</v>
      </c>
      <c r="J613" s="37">
        <f t="shared" si="77"/>
        <v>6.0014876349247848E-2</v>
      </c>
      <c r="K613" s="37">
        <f t="shared" si="82"/>
        <v>-6.6945606694560622E-3</v>
      </c>
      <c r="L613" s="38">
        <v>9339.27678000378</v>
      </c>
      <c r="M613" s="38">
        <v>11791.4411690865</v>
      </c>
      <c r="N613" s="38">
        <f t="shared" si="87"/>
        <v>9276.7544249912025</v>
      </c>
      <c r="O613" s="38">
        <f t="shared" si="88"/>
        <v>11712.502650799728</v>
      </c>
      <c r="P613" s="37">
        <f t="shared" si="89"/>
        <v>6.7396798652063876E-3</v>
      </c>
      <c r="Q613" s="41">
        <f t="shared" si="89"/>
        <v>6.739679865206424E-3</v>
      </c>
      <c r="R613" s="42">
        <f t="shared" si="83"/>
        <v>-5.6139421836598924E-2</v>
      </c>
      <c r="S613" s="43">
        <f t="shared" si="84"/>
        <v>4.4000000000000004E-2</v>
      </c>
      <c r="T613" s="43">
        <f t="shared" si="85"/>
        <v>9.5599999999999991E-3</v>
      </c>
      <c r="U613" s="37">
        <f t="shared" si="78"/>
        <v>5.7219916020396645E-2</v>
      </c>
      <c r="V613" s="37">
        <f t="shared" si="91"/>
        <v>3.2322853138954852E-3</v>
      </c>
      <c r="W613" s="37">
        <f t="shared" si="107"/>
        <v>4.6988933800860978E-2</v>
      </c>
      <c r="X613" s="43">
        <f t="shared" si="106"/>
        <v>6.739679865206424E-3</v>
      </c>
      <c r="Y613" s="2">
        <f>PERCENTRANK($S$531:S613,S613,1)</f>
        <v>0</v>
      </c>
      <c r="Z613" s="2">
        <f>PERCENTRANK($T$531:T613,T613,1)</f>
        <v>0.9</v>
      </c>
      <c r="AA613" s="2">
        <f>PERCENTRANK($U$531:U613,U613,1)</f>
        <v>0.6</v>
      </c>
      <c r="AB613" s="2">
        <f>PERCENTRANK(V$531:V613,V613,1)</f>
        <v>0.5</v>
      </c>
      <c r="AC613" s="2">
        <f>PERCENTRANK(W$531:W$625,W613,1)</f>
        <v>0.9</v>
      </c>
      <c r="AD613" s="2">
        <f>PERCENTRANK(W$531:W613,W613,1)</f>
        <v>0.9</v>
      </c>
      <c r="AE613" s="2">
        <f t="shared" si="101"/>
        <v>0.8</v>
      </c>
      <c r="AF613" s="2">
        <f>PERCENTRANK($X$531:X613,X613,1)</f>
        <v>0.9</v>
      </c>
      <c r="AG613" s="2">
        <f>PERCENTRANK(R$531:R613,R613,1)</f>
        <v>0.1</v>
      </c>
      <c r="AH613" s="2">
        <f t="shared" si="86"/>
        <v>1</v>
      </c>
      <c r="AI613" s="2">
        <f t="shared" si="86"/>
        <v>0.9</v>
      </c>
      <c r="AJ613" s="2">
        <f t="shared" si="92"/>
        <v>0.95</v>
      </c>
      <c r="AK613" s="2">
        <f t="shared" si="93"/>
        <v>0.75</v>
      </c>
      <c r="AL613" s="2">
        <f t="shared" si="94"/>
        <v>0.75</v>
      </c>
      <c r="AM613" s="2">
        <f t="shared" si="94"/>
        <v>0.45</v>
      </c>
      <c r="AN613" s="2">
        <f t="shared" si="90"/>
        <v>0.9</v>
      </c>
      <c r="AO613" s="16">
        <f t="shared" si="95"/>
        <v>0</v>
      </c>
      <c r="AP613" s="16">
        <f t="shared" si="102"/>
        <v>0</v>
      </c>
      <c r="AQ613" s="16">
        <f t="shared" si="103"/>
        <v>-0.30000000000000004</v>
      </c>
      <c r="AR613" s="16">
        <f t="shared" si="104"/>
        <v>-9.9999999999999978E-2</v>
      </c>
      <c r="AS613" s="16">
        <f t="shared" si="105"/>
        <v>-9.9999999999999978E-2</v>
      </c>
      <c r="AT613" s="16">
        <f>AF613-AF612</f>
        <v>0</v>
      </c>
      <c r="AU613" s="16">
        <f>AG613-AG612</f>
        <v>0</v>
      </c>
      <c r="AV613" s="16">
        <f t="shared" si="96"/>
        <v>0.4</v>
      </c>
      <c r="AW613" s="16">
        <f t="shared" si="97"/>
        <v>0</v>
      </c>
      <c r="AX613" s="16">
        <f t="shared" si="98"/>
        <v>0.9</v>
      </c>
      <c r="AY613" s="16">
        <f t="shared" si="108"/>
        <v>0.35</v>
      </c>
      <c r="AZ613" s="16">
        <f t="shared" si="99"/>
        <v>0.55000000000000004</v>
      </c>
      <c r="BA613" s="16">
        <f t="shared" si="109"/>
        <v>0.7</v>
      </c>
      <c r="BB613" s="16">
        <f t="shared" si="100"/>
        <v>0.9</v>
      </c>
    </row>
    <row r="614" spans="1:54" s="2" customFormat="1" ht="11.25" x14ac:dyDescent="0.2">
      <c r="A614" s="17">
        <v>36160</v>
      </c>
      <c r="B614" s="15">
        <v>1.6</v>
      </c>
      <c r="C614" s="2">
        <v>4.4000000000000004</v>
      </c>
      <c r="D614" s="37">
        <f t="shared" si="81"/>
        <v>0.95599999999999996</v>
      </c>
      <c r="E614" s="37">
        <v>5.04E-2</v>
      </c>
      <c r="F614" s="37">
        <f t="shared" si="80"/>
        <v>0.9496</v>
      </c>
      <c r="G614" s="39">
        <v>55.46</v>
      </c>
      <c r="H614" s="38">
        <v>58.836800000000004</v>
      </c>
      <c r="I614" s="37">
        <v>3.9862639043016949E-2</v>
      </c>
      <c r="J614" s="37">
        <f t="shared" si="77"/>
        <v>7.4150812581839545E-2</v>
      </c>
      <c r="K614" s="37">
        <f t="shared" si="82"/>
        <v>-6.6945606694560622E-3</v>
      </c>
      <c r="L614" s="38">
        <v>9340.7620705470999</v>
      </c>
      <c r="M614" s="38">
        <v>11766.507988347799</v>
      </c>
      <c r="N614" s="38">
        <f t="shared" si="87"/>
        <v>9278.2297721668692</v>
      </c>
      <c r="O614" s="38">
        <f t="shared" si="88"/>
        <v>11687.736386752165</v>
      </c>
      <c r="P614" s="37">
        <f t="shared" si="89"/>
        <v>6.7396798652063035E-3</v>
      </c>
      <c r="Q614" s="41">
        <f t="shared" si="89"/>
        <v>6.7396798652064119E-3</v>
      </c>
      <c r="R614" s="42">
        <f t="shared" si="83"/>
        <v>-5.739265221765974E-2</v>
      </c>
      <c r="S614" s="43">
        <f t="shared" si="84"/>
        <v>4.4000000000000004E-2</v>
      </c>
      <c r="T614" s="43">
        <f t="shared" si="85"/>
        <v>9.5599999999999991E-3</v>
      </c>
      <c r="U614" s="37">
        <f t="shared" si="78"/>
        <v>6.1926985918026783E-2</v>
      </c>
      <c r="V614" s="37">
        <f t="shared" si="91"/>
        <v>-2.1145151284872412E-3</v>
      </c>
      <c r="W614" s="37">
        <f t="shared" si="107"/>
        <v>5.0104365030692821E-2</v>
      </c>
      <c r="X614" s="43">
        <f t="shared" si="106"/>
        <v>6.7396798652064119E-3</v>
      </c>
      <c r="Y614" s="2">
        <f>PERCENTRANK($S$531:S614,S614,1)</f>
        <v>0</v>
      </c>
      <c r="Z614" s="2">
        <f>PERCENTRANK($T$531:T614,T614,1)</f>
        <v>0.9</v>
      </c>
      <c r="AA614" s="2">
        <f>PERCENTRANK($U$531:U614,U614,1)</f>
        <v>0.9</v>
      </c>
      <c r="AB614" s="2">
        <f>PERCENTRANK(V$531:V614,V614,1)</f>
        <v>0.1</v>
      </c>
      <c r="AC614" s="2">
        <f>PERCENTRANK(W$531:W$625,W614,1)</f>
        <v>0.9</v>
      </c>
      <c r="AD614" s="2">
        <f>PERCENTRANK(W$531:W614,W614,1)</f>
        <v>0.9</v>
      </c>
      <c r="AE614" s="2">
        <f t="shared" si="101"/>
        <v>0.8</v>
      </c>
      <c r="AF614" s="2">
        <f>PERCENTRANK($X$531:X614,X614,1)</f>
        <v>0.9</v>
      </c>
      <c r="AG614" s="2">
        <f>PERCENTRANK(R$531:R614,R614,1)</f>
        <v>0.1</v>
      </c>
      <c r="AH614" s="2">
        <f t="shared" si="86"/>
        <v>0.8</v>
      </c>
      <c r="AI614" s="2">
        <f t="shared" si="86"/>
        <v>1</v>
      </c>
      <c r="AJ614" s="2">
        <f t="shared" si="92"/>
        <v>0.9</v>
      </c>
      <c r="AK614" s="2">
        <f t="shared" si="93"/>
        <v>0.8</v>
      </c>
      <c r="AL614" s="2">
        <f t="shared" si="94"/>
        <v>0.9</v>
      </c>
      <c r="AM614" s="2">
        <f t="shared" si="94"/>
        <v>0.95</v>
      </c>
      <c r="AN614" s="2">
        <f t="shared" si="90"/>
        <v>0.8</v>
      </c>
      <c r="AO614" s="16">
        <f t="shared" si="95"/>
        <v>0</v>
      </c>
      <c r="AP614" s="16">
        <f t="shared" si="102"/>
        <v>0</v>
      </c>
      <c r="AQ614" s="16">
        <f t="shared" si="103"/>
        <v>0.30000000000000004</v>
      </c>
      <c r="AR614" s="16">
        <f t="shared" si="104"/>
        <v>-0.4</v>
      </c>
      <c r="AS614" s="16">
        <f t="shared" si="105"/>
        <v>0</v>
      </c>
      <c r="AT614" s="16">
        <f>AF614-AF613</f>
        <v>0</v>
      </c>
      <c r="AU614" s="16">
        <f>AG614-AG613</f>
        <v>0</v>
      </c>
      <c r="AV614" s="16">
        <f t="shared" si="96"/>
        <v>-9.9999999999999978E-2</v>
      </c>
      <c r="AW614" s="16">
        <f t="shared" si="97"/>
        <v>0</v>
      </c>
      <c r="AX614" s="16">
        <f t="shared" si="98"/>
        <v>0.9</v>
      </c>
      <c r="AY614" s="16">
        <f t="shared" si="108"/>
        <v>0.7</v>
      </c>
      <c r="AZ614" s="16">
        <f t="shared" si="99"/>
        <v>0.3</v>
      </c>
      <c r="BA614" s="16">
        <f t="shared" si="109"/>
        <v>0.95</v>
      </c>
      <c r="BB614" s="16">
        <f t="shared" si="100"/>
        <v>0.9</v>
      </c>
    </row>
    <row r="615" spans="1:54" s="2" customFormat="1" ht="11.25" x14ac:dyDescent="0.2">
      <c r="A615" s="17">
        <v>36191</v>
      </c>
      <c r="B615" s="15">
        <v>1.7</v>
      </c>
      <c r="C615" s="2">
        <v>4.3</v>
      </c>
      <c r="D615" s="37">
        <f t="shared" si="81"/>
        <v>0.95700000000000007</v>
      </c>
      <c r="E615" s="37">
        <v>5.0299999999999997E-2</v>
      </c>
      <c r="F615" s="37">
        <f t="shared" si="80"/>
        <v>0.94969999999999999</v>
      </c>
      <c r="G615" s="39">
        <v>55.65</v>
      </c>
      <c r="H615" s="38">
        <v>58.708400000000005</v>
      </c>
      <c r="I615" s="37">
        <v>4.9342464602327656E-2</v>
      </c>
      <c r="J615" s="37">
        <f t="shared" si="77"/>
        <v>4.4602551822672303E-2</v>
      </c>
      <c r="K615" s="37">
        <f t="shared" si="82"/>
        <v>-7.6280041797284204E-3</v>
      </c>
      <c r="L615" s="38">
        <v>9391.9687101890304</v>
      </c>
      <c r="M615" s="38">
        <v>11802.2130531199</v>
      </c>
      <c r="N615" s="38">
        <f t="shared" si="87"/>
        <v>9320.3267336118297</v>
      </c>
      <c r="O615" s="38">
        <f t="shared" si="88"/>
        <v>11712.185722620656</v>
      </c>
      <c r="P615" s="37">
        <f t="shared" si="89"/>
        <v>7.6866378856482289E-3</v>
      </c>
      <c r="Q615" s="41">
        <f t="shared" si="89"/>
        <v>7.6866378856482341E-3</v>
      </c>
      <c r="R615" s="42">
        <f t="shared" si="83"/>
        <v>-5.2094759864005934E-2</v>
      </c>
      <c r="S615" s="43">
        <f t="shared" si="84"/>
        <v>4.2999999999999997E-2</v>
      </c>
      <c r="T615" s="43">
        <f t="shared" si="85"/>
        <v>9.5700000000000004E-3</v>
      </c>
      <c r="U615" s="37">
        <f t="shared" si="78"/>
        <v>5.3190804491765518E-2</v>
      </c>
      <c r="V615" s="37">
        <f t="shared" si="91"/>
        <v>3.0344656891797416E-3</v>
      </c>
      <c r="W615" s="37">
        <f t="shared" si="107"/>
        <v>3.9025226118659009E-2</v>
      </c>
      <c r="X615" s="43">
        <f t="shared" si="106"/>
        <v>7.6866378856482341E-3</v>
      </c>
      <c r="Y615" s="2">
        <f>PERCENTRANK($S$531:S615,S615,1)</f>
        <v>0</v>
      </c>
      <c r="Z615" s="2">
        <f>PERCENTRANK($T$531:T615,T615,1)</f>
        <v>0.9</v>
      </c>
      <c r="AA615" s="2">
        <f>PERCENTRANK($U$531:U615,U615,1)</f>
        <v>0.5</v>
      </c>
      <c r="AB615" s="2">
        <f>PERCENTRANK(V$531:V615,V615,1)</f>
        <v>0.5</v>
      </c>
      <c r="AC615" s="2">
        <f>PERCENTRANK(W$531:W$625,W615,1)</f>
        <v>0.5</v>
      </c>
      <c r="AD615" s="2">
        <f>PERCENTRANK(W$531:W615,W615,1)</f>
        <v>0.6</v>
      </c>
      <c r="AE615" s="2">
        <f t="shared" si="101"/>
        <v>0.8</v>
      </c>
      <c r="AF615" s="2">
        <f>PERCENTRANK($X$531:X615,X615,1)</f>
        <v>0.9</v>
      </c>
      <c r="AG615" s="2">
        <f>PERCENTRANK(R$531:R615,R615,1)</f>
        <v>0.1</v>
      </c>
      <c r="AH615" s="2">
        <f t="shared" si="86"/>
        <v>0.9</v>
      </c>
      <c r="AI615" s="2">
        <f t="shared" si="86"/>
        <v>0.9</v>
      </c>
      <c r="AJ615" s="2">
        <f t="shared" si="92"/>
        <v>0.7</v>
      </c>
      <c r="AK615" s="2">
        <f t="shared" si="93"/>
        <v>0.8</v>
      </c>
      <c r="AL615" s="2">
        <f t="shared" si="94"/>
        <v>0.85000000000000009</v>
      </c>
      <c r="AM615" s="2">
        <f t="shared" si="94"/>
        <v>0.95</v>
      </c>
      <c r="AN615" s="2">
        <f t="shared" si="90"/>
        <v>0.9</v>
      </c>
      <c r="AO615" s="16">
        <f t="shared" si="95"/>
        <v>0</v>
      </c>
      <c r="AP615" s="16">
        <f t="shared" si="102"/>
        <v>0</v>
      </c>
      <c r="AQ615" s="16">
        <f t="shared" si="103"/>
        <v>-0.4</v>
      </c>
      <c r="AR615" s="16">
        <f t="shared" si="104"/>
        <v>0.4</v>
      </c>
      <c r="AS615" s="16">
        <f t="shared" si="105"/>
        <v>-0.30000000000000004</v>
      </c>
      <c r="AT615" s="16">
        <f>AF615-AF614</f>
        <v>0</v>
      </c>
      <c r="AU615" s="16">
        <f>AG615-AG614</f>
        <v>0</v>
      </c>
      <c r="AV615" s="16">
        <f t="shared" si="96"/>
        <v>9.9999999999999978E-2</v>
      </c>
      <c r="AW615" s="16">
        <f t="shared" si="97"/>
        <v>0</v>
      </c>
      <c r="AX615" s="16">
        <f t="shared" si="98"/>
        <v>0.9</v>
      </c>
      <c r="AY615" s="16">
        <f t="shared" si="108"/>
        <v>0.75</v>
      </c>
      <c r="AZ615" s="16">
        <f t="shared" si="99"/>
        <v>0.3</v>
      </c>
      <c r="BA615" s="16">
        <f t="shared" si="109"/>
        <v>0.95</v>
      </c>
      <c r="BB615" s="16">
        <f t="shared" si="100"/>
        <v>0.9</v>
      </c>
    </row>
    <row r="616" spans="1:54" s="2" customFormat="1" ht="11.25" x14ac:dyDescent="0.2">
      <c r="A616" s="17">
        <v>36219</v>
      </c>
      <c r="B616" s="15">
        <v>1.6</v>
      </c>
      <c r="C616" s="2">
        <v>4.4000000000000004</v>
      </c>
      <c r="D616" s="37">
        <f t="shared" si="81"/>
        <v>0.95599999999999996</v>
      </c>
      <c r="E616" s="37">
        <v>5.0299999999999997E-2</v>
      </c>
      <c r="F616" s="37">
        <f t="shared" si="80"/>
        <v>0.94969999999999999</v>
      </c>
      <c r="G616" s="39">
        <v>55.91</v>
      </c>
      <c r="H616" s="38">
        <v>58.5672</v>
      </c>
      <c r="I616" s="37">
        <v>-1.7537256660554422E-3</v>
      </c>
      <c r="J616" s="37">
        <f t="shared" ref="J616:J679" si="110">+AVERAGE(I616,I615)</f>
        <v>2.3794369468136106E-2</v>
      </c>
      <c r="K616" s="37">
        <f t="shared" si="82"/>
        <v>-6.5899581589957679E-3</v>
      </c>
      <c r="L616" s="38">
        <v>9446.7652606749307</v>
      </c>
      <c r="M616" s="38">
        <v>11865.901015678501</v>
      </c>
      <c r="N616" s="38">
        <f t="shared" si="87"/>
        <v>9384.5114728692279</v>
      </c>
      <c r="O616" s="38">
        <f t="shared" si="88"/>
        <v>11787.705224466394</v>
      </c>
      <c r="P616" s="37">
        <f t="shared" si="89"/>
        <v>6.6336737917236828E-3</v>
      </c>
      <c r="Q616" s="41">
        <f t="shared" si="89"/>
        <v>6.6336737917236785E-3</v>
      </c>
      <c r="R616" s="42">
        <f t="shared" si="83"/>
        <v>-4.5370104768539442E-2</v>
      </c>
      <c r="S616" s="43">
        <f t="shared" si="84"/>
        <v>4.4000000000000004E-2</v>
      </c>
      <c r="T616" s="43">
        <f t="shared" si="85"/>
        <v>9.5599999999999991E-3</v>
      </c>
      <c r="U616" s="37">
        <f t="shared" si="78"/>
        <v>5.4854602769424103E-2</v>
      </c>
      <c r="V616" s="37">
        <f t="shared" si="91"/>
        <v>5.3962729084749807E-3</v>
      </c>
      <c r="W616" s="37">
        <f t="shared" si="107"/>
        <v>4.0933332945921927E-2</v>
      </c>
      <c r="X616" s="43">
        <f t="shared" si="106"/>
        <v>6.6336737917236785E-3</v>
      </c>
      <c r="Y616" s="2">
        <f>PERCENTRANK($S$531:S616,S616,1)</f>
        <v>0</v>
      </c>
      <c r="Z616" s="2">
        <f>PERCENTRANK($T$531:T616,T616,1)</f>
        <v>0.9</v>
      </c>
      <c r="AA616" s="2">
        <f>PERCENTRANK($U$531:U616,U616,1)</f>
        <v>0.5</v>
      </c>
      <c r="AB616" s="2">
        <f>PERCENTRANK(V$531:V616,V616,1)</f>
        <v>0.7</v>
      </c>
      <c r="AC616" s="2">
        <f>PERCENTRANK(W$531:W$625,W616,1)</f>
        <v>0.6</v>
      </c>
      <c r="AD616" s="2">
        <f>PERCENTRANK(W$531:W616,W616,1)</f>
        <v>0.7</v>
      </c>
      <c r="AE616" s="2">
        <f t="shared" si="101"/>
        <v>0.8</v>
      </c>
      <c r="AF616" s="2">
        <f>PERCENTRANK($X$531:X616,X616,1)</f>
        <v>0.9</v>
      </c>
      <c r="AG616" s="2">
        <f>PERCENTRANK(R$531:R616,R616,1)</f>
        <v>0.1</v>
      </c>
      <c r="AH616" s="2">
        <f t="shared" si="86"/>
        <v>0.2</v>
      </c>
      <c r="AI616" s="2">
        <f t="shared" si="86"/>
        <v>0.6</v>
      </c>
      <c r="AJ616" s="2">
        <f t="shared" si="92"/>
        <v>0.55000000000000004</v>
      </c>
      <c r="AK616" s="2">
        <f t="shared" si="93"/>
        <v>0.8</v>
      </c>
      <c r="AL616" s="2">
        <f t="shared" si="94"/>
        <v>0.55000000000000004</v>
      </c>
      <c r="AM616" s="2">
        <f t="shared" si="94"/>
        <v>0.75</v>
      </c>
      <c r="AN616" s="2">
        <f t="shared" si="90"/>
        <v>0.3</v>
      </c>
      <c r="AO616" s="16">
        <f t="shared" si="95"/>
        <v>0</v>
      </c>
      <c r="AP616" s="16">
        <f t="shared" si="102"/>
        <v>0</v>
      </c>
      <c r="AQ616" s="16">
        <f t="shared" si="103"/>
        <v>0</v>
      </c>
      <c r="AR616" s="16">
        <f t="shared" si="104"/>
        <v>0.19999999999999996</v>
      </c>
      <c r="AS616" s="16">
        <f t="shared" si="105"/>
        <v>9.9999999999999978E-2</v>
      </c>
      <c r="AT616" s="16">
        <f>AF616-AF615</f>
        <v>0</v>
      </c>
      <c r="AU616" s="16">
        <f>AG616-AG615</f>
        <v>0</v>
      </c>
      <c r="AV616" s="16">
        <f t="shared" si="96"/>
        <v>-0.60000000000000009</v>
      </c>
      <c r="AW616" s="16">
        <f t="shared" si="97"/>
        <v>0</v>
      </c>
      <c r="AX616" s="16">
        <f t="shared" si="98"/>
        <v>0.9</v>
      </c>
      <c r="AY616" s="16">
        <f t="shared" si="108"/>
        <v>0.75</v>
      </c>
      <c r="AZ616" s="16">
        <f t="shared" si="99"/>
        <v>0.6</v>
      </c>
      <c r="BA616" s="16">
        <f t="shared" si="109"/>
        <v>0.9</v>
      </c>
      <c r="BB616" s="16">
        <f t="shared" si="100"/>
        <v>0.9</v>
      </c>
    </row>
    <row r="617" spans="1:54" s="2" customFormat="1" ht="11.25" x14ac:dyDescent="0.2">
      <c r="A617" s="17">
        <v>36250</v>
      </c>
      <c r="B617" s="15">
        <v>1.7</v>
      </c>
      <c r="C617" s="2">
        <v>4.2</v>
      </c>
      <c r="D617" s="37">
        <f t="shared" si="81"/>
        <v>0.95799999999999996</v>
      </c>
      <c r="E617" s="37">
        <v>5.0299999999999997E-2</v>
      </c>
      <c r="F617" s="37">
        <f t="shared" si="80"/>
        <v>0.94969999999999999</v>
      </c>
      <c r="G617" s="39">
        <v>56.07</v>
      </c>
      <c r="H617" s="38">
        <v>58.409599999999998</v>
      </c>
      <c r="I617" s="37">
        <v>2.8140993758924544E-2</v>
      </c>
      <c r="J617" s="37">
        <f t="shared" si="110"/>
        <v>1.3193634046434552E-2</v>
      </c>
      <c r="K617" s="37">
        <f t="shared" si="82"/>
        <v>-8.6638830897702857E-3</v>
      </c>
      <c r="L617" s="38">
        <v>9502.5750291465101</v>
      </c>
      <c r="M617" s="38">
        <v>11925.2727134009</v>
      </c>
      <c r="N617" s="38">
        <f t="shared" si="87"/>
        <v>9420.2458300422149</v>
      </c>
      <c r="O617" s="38">
        <f t="shared" si="88"/>
        <v>11821.953544798367</v>
      </c>
      <c r="P617" s="37">
        <f t="shared" si="89"/>
        <v>8.7396019795723569E-3</v>
      </c>
      <c r="Q617" s="41">
        <f t="shared" si="89"/>
        <v>8.7396019795724159E-3</v>
      </c>
      <c r="R617" s="42">
        <f t="shared" si="83"/>
        <v>-4.0055059442283415E-2</v>
      </c>
      <c r="S617" s="43">
        <f t="shared" si="84"/>
        <v>4.2000000000000003E-2</v>
      </c>
      <c r="T617" s="43">
        <f t="shared" si="85"/>
        <v>9.58E-3</v>
      </c>
      <c r="U617" s="37">
        <f t="shared" si="78"/>
        <v>6.166229702073589E-2</v>
      </c>
      <c r="V617" s="37">
        <f t="shared" si="91"/>
        <v>5.0035557893118397E-3</v>
      </c>
      <c r="W617" s="37">
        <f t="shared" si="107"/>
        <v>4.7588318148975385E-2</v>
      </c>
      <c r="X617" s="43">
        <f t="shared" si="106"/>
        <v>8.7396019795724159E-3</v>
      </c>
      <c r="Y617" s="2">
        <f>PERCENTRANK($S$531:S617,S617,1)</f>
        <v>0</v>
      </c>
      <c r="Z617" s="2">
        <f>PERCENTRANK($T$531:T617,T617,1)</f>
        <v>1</v>
      </c>
      <c r="AA617" s="2">
        <f>PERCENTRANK($U$531:U617,U617,1)</f>
        <v>0.9</v>
      </c>
      <c r="AB617" s="2">
        <f>PERCENTRANK(V$531:V617,V617,1)</f>
        <v>0.6</v>
      </c>
      <c r="AC617" s="2">
        <f>PERCENTRANK(W$531:W$625,W617,1)</f>
        <v>0.9</v>
      </c>
      <c r="AD617" s="2">
        <f>PERCENTRANK(W$531:W617,W617,1)</f>
        <v>0.9</v>
      </c>
      <c r="AE617" s="2">
        <f t="shared" si="101"/>
        <v>0.9</v>
      </c>
      <c r="AF617" s="2">
        <f>PERCENTRANK($X$531:X617,X617,1)</f>
        <v>1</v>
      </c>
      <c r="AG617" s="2">
        <f>PERCENTRANK(R$531:R617,R617,1)</f>
        <v>0.1</v>
      </c>
      <c r="AH617" s="2">
        <f t="shared" si="86"/>
        <v>0.6</v>
      </c>
      <c r="AI617" s="2">
        <f t="shared" si="86"/>
        <v>0.5</v>
      </c>
      <c r="AJ617" s="2">
        <f t="shared" si="92"/>
        <v>0.75</v>
      </c>
      <c r="AK617" s="2">
        <f t="shared" si="93"/>
        <v>0.85000000000000009</v>
      </c>
      <c r="AL617" s="2">
        <f t="shared" si="94"/>
        <v>0.4</v>
      </c>
      <c r="AM617" s="2">
        <f t="shared" si="94"/>
        <v>0.55000000000000004</v>
      </c>
      <c r="AN617" s="2">
        <f t="shared" si="90"/>
        <v>0.7</v>
      </c>
      <c r="AO617" s="16">
        <f t="shared" si="95"/>
        <v>0</v>
      </c>
      <c r="AP617" s="16">
        <f t="shared" si="102"/>
        <v>9.9999999999999978E-2</v>
      </c>
      <c r="AQ617" s="16">
        <f t="shared" si="103"/>
        <v>0.4</v>
      </c>
      <c r="AR617" s="16">
        <f t="shared" si="104"/>
        <v>-9.9999999999999978E-2</v>
      </c>
      <c r="AS617" s="16">
        <f t="shared" si="105"/>
        <v>0.20000000000000007</v>
      </c>
      <c r="AT617" s="16">
        <f>AF617-AF616</f>
        <v>9.9999999999999978E-2</v>
      </c>
      <c r="AU617" s="16">
        <f>AG617-AG616</f>
        <v>0</v>
      </c>
      <c r="AV617" s="16">
        <f t="shared" si="96"/>
        <v>0.39999999999999997</v>
      </c>
      <c r="AW617" s="16">
        <f t="shared" si="97"/>
        <v>0</v>
      </c>
      <c r="AX617" s="16">
        <f t="shared" si="98"/>
        <v>0.95</v>
      </c>
      <c r="AY617" s="16">
        <f t="shared" si="108"/>
        <v>0.7</v>
      </c>
      <c r="AZ617" s="16">
        <f t="shared" si="99"/>
        <v>0.64999999999999991</v>
      </c>
      <c r="BA617" s="16">
        <f t="shared" si="109"/>
        <v>0.75</v>
      </c>
      <c r="BB617" s="16">
        <f t="shared" si="100"/>
        <v>0.95</v>
      </c>
    </row>
    <row r="618" spans="1:54" s="2" customFormat="1" ht="11.25" x14ac:dyDescent="0.2">
      <c r="A618" s="17">
        <v>36280</v>
      </c>
      <c r="B618" s="15">
        <v>2.2999999999999998</v>
      </c>
      <c r="C618" s="2">
        <v>4.3</v>
      </c>
      <c r="D618" s="37">
        <f t="shared" si="81"/>
        <v>0.95700000000000007</v>
      </c>
      <c r="E618" s="37">
        <v>5.0299999999999997E-2</v>
      </c>
      <c r="F618" s="37">
        <f t="shared" si="80"/>
        <v>0.94969999999999999</v>
      </c>
      <c r="G618" s="39">
        <v>56.94</v>
      </c>
      <c r="H618" s="38">
        <v>58.262400000000007</v>
      </c>
      <c r="I618" s="37">
        <v>4.1430644632741841E-2</v>
      </c>
      <c r="J618" s="37">
        <f t="shared" si="110"/>
        <v>3.4785819195833192E-2</v>
      </c>
      <c r="K618" s="37">
        <f t="shared" si="82"/>
        <v>-7.6280041797284204E-3</v>
      </c>
      <c r="L618" s="38">
        <v>9527.4811942651195</v>
      </c>
      <c r="M618" s="38">
        <v>11929.7006729451</v>
      </c>
      <c r="N618" s="38">
        <f t="shared" si="87"/>
        <v>9454.8055278929805</v>
      </c>
      <c r="O618" s="38">
        <f t="shared" si="88"/>
        <v>11838.700866348967</v>
      </c>
      <c r="P618" s="37">
        <f t="shared" si="89"/>
        <v>7.6866378856482774E-3</v>
      </c>
      <c r="Q618" s="41">
        <f t="shared" si="89"/>
        <v>7.6866378856481517E-3</v>
      </c>
      <c r="R618" s="42">
        <f t="shared" si="83"/>
        <v>-2.2697314219805718E-2</v>
      </c>
      <c r="S618" s="43">
        <f t="shared" si="84"/>
        <v>4.2999999999999997E-2</v>
      </c>
      <c r="T618" s="43">
        <f t="shared" si="85"/>
        <v>9.5700000000000004E-3</v>
      </c>
      <c r="U618" s="37">
        <f t="shared" si="78"/>
        <v>6.1259149570684068E-2</v>
      </c>
      <c r="V618" s="37">
        <f t="shared" si="91"/>
        <v>3.7130887071659799E-4</v>
      </c>
      <c r="W618" s="37">
        <f t="shared" si="107"/>
        <v>4.5885050633037633E-2</v>
      </c>
      <c r="X618" s="43">
        <f t="shared" si="106"/>
        <v>7.6866378856481517E-3</v>
      </c>
      <c r="Y618" s="2">
        <f>PERCENTRANK($S$531:S618,S618,1)</f>
        <v>0</v>
      </c>
      <c r="Z618" s="2">
        <f>PERCENTRANK($T$531:T618,T618,1)</f>
        <v>0.9</v>
      </c>
      <c r="AA618" s="2">
        <f>PERCENTRANK($U$531:U618,U618,1)</f>
        <v>0.8</v>
      </c>
      <c r="AB618" s="2">
        <f>PERCENTRANK(V$531:V618,V618,1)</f>
        <v>0.2</v>
      </c>
      <c r="AC618" s="2">
        <f>PERCENTRANK(W$531:W$625,W618,1)</f>
        <v>0.8</v>
      </c>
      <c r="AD618" s="2">
        <f>PERCENTRANK(W$531:W618,W618,1)</f>
        <v>0.8</v>
      </c>
      <c r="AE618" s="2">
        <f t="shared" si="101"/>
        <v>0.8</v>
      </c>
      <c r="AF618" s="2">
        <f>PERCENTRANK($X$531:X618,X618,1)</f>
        <v>0.9</v>
      </c>
      <c r="AG618" s="2">
        <f>PERCENTRANK(R$531:R618,R618,1)</f>
        <v>0.2</v>
      </c>
      <c r="AH618" s="2">
        <f t="shared" si="86"/>
        <v>0.8</v>
      </c>
      <c r="AI618" s="2">
        <f t="shared" si="86"/>
        <v>0.8</v>
      </c>
      <c r="AJ618" s="2">
        <f t="shared" si="92"/>
        <v>0.85000000000000009</v>
      </c>
      <c r="AK618" s="2">
        <f t="shared" si="93"/>
        <v>0.85000000000000009</v>
      </c>
      <c r="AL618" s="2">
        <f t="shared" si="94"/>
        <v>0.7</v>
      </c>
      <c r="AM618" s="2">
        <f t="shared" si="94"/>
        <v>0.65</v>
      </c>
      <c r="AN618" s="2">
        <f t="shared" si="90"/>
        <v>0.8</v>
      </c>
      <c r="AO618" s="16">
        <f t="shared" si="95"/>
        <v>0</v>
      </c>
      <c r="AP618" s="16">
        <f t="shared" si="102"/>
        <v>-9.9999999999999978E-2</v>
      </c>
      <c r="AQ618" s="16">
        <f t="shared" si="103"/>
        <v>-9.9999999999999978E-2</v>
      </c>
      <c r="AR618" s="16">
        <f t="shared" si="104"/>
        <v>-0.39999999999999997</v>
      </c>
      <c r="AS618" s="16">
        <f t="shared" si="105"/>
        <v>-9.9999999999999978E-2</v>
      </c>
      <c r="AT618" s="16">
        <f>AF618-AF617</f>
        <v>-9.9999999999999978E-2</v>
      </c>
      <c r="AU618" s="16">
        <f>AG618-AG617</f>
        <v>0.1</v>
      </c>
      <c r="AV618" s="16">
        <f t="shared" si="96"/>
        <v>0.10000000000000009</v>
      </c>
      <c r="AW618" s="16">
        <f t="shared" si="97"/>
        <v>0</v>
      </c>
      <c r="AX618" s="16">
        <f t="shared" si="98"/>
        <v>0.95</v>
      </c>
      <c r="AY618" s="16">
        <f t="shared" si="108"/>
        <v>0.5</v>
      </c>
      <c r="AZ618" s="16">
        <f t="shared" si="99"/>
        <v>0.4</v>
      </c>
      <c r="BA618" s="16">
        <f t="shared" si="109"/>
        <v>0.64999999999999991</v>
      </c>
      <c r="BB618" s="16">
        <f t="shared" si="100"/>
        <v>0.95</v>
      </c>
    </row>
    <row r="619" spans="1:54" s="2" customFormat="1" ht="11.25" x14ac:dyDescent="0.2">
      <c r="A619" s="17">
        <v>36311</v>
      </c>
      <c r="B619" s="15">
        <v>2.1</v>
      </c>
      <c r="C619" s="2">
        <v>4.2</v>
      </c>
      <c r="D619" s="37">
        <f t="shared" si="81"/>
        <v>0.95799999999999996</v>
      </c>
      <c r="E619" s="37">
        <v>5.0299999999999997E-2</v>
      </c>
      <c r="F619" s="37">
        <f t="shared" si="80"/>
        <v>0.94969999999999999</v>
      </c>
      <c r="G619" s="39">
        <v>58.21</v>
      </c>
      <c r="H619" s="38">
        <v>58.162800000000004</v>
      </c>
      <c r="I619" s="37">
        <v>-2.0153435823669083E-3</v>
      </c>
      <c r="J619" s="37">
        <f t="shared" si="110"/>
        <v>1.9707650525187467E-2</v>
      </c>
      <c r="K619" s="37">
        <f t="shared" si="82"/>
        <v>-8.6638830897702857E-3</v>
      </c>
      <c r="L619" s="38">
        <v>9567.2092248997305</v>
      </c>
      <c r="M619" s="38">
        <v>11980.259411148299</v>
      </c>
      <c r="N619" s="38">
        <f t="shared" si="87"/>
        <v>9484.3200426798267</v>
      </c>
      <c r="O619" s="38">
        <f t="shared" si="88"/>
        <v>11876.463844224991</v>
      </c>
      <c r="P619" s="37">
        <f t="shared" si="89"/>
        <v>8.7396019795725147E-3</v>
      </c>
      <c r="Q619" s="41">
        <f t="shared" si="89"/>
        <v>8.739601979572402E-3</v>
      </c>
      <c r="R619" s="42">
        <f t="shared" si="83"/>
        <v>8.1151526405187809E-4</v>
      </c>
      <c r="S619" s="43">
        <f t="shared" si="84"/>
        <v>4.2000000000000003E-2</v>
      </c>
      <c r="T619" s="43">
        <f t="shared" si="85"/>
        <v>9.58E-3</v>
      </c>
      <c r="U619" s="37">
        <f t="shared" si="78"/>
        <v>5.6446115513194631E-2</v>
      </c>
      <c r="V619" s="37">
        <f t="shared" si="91"/>
        <v>4.2380558900240641E-3</v>
      </c>
      <c r="W619" s="37">
        <f t="shared" si="107"/>
        <v>4.1504078080643859E-2</v>
      </c>
      <c r="X619" s="43">
        <f t="shared" si="106"/>
        <v>8.739601979572402E-3</v>
      </c>
      <c r="Y619" s="2">
        <f>PERCENTRANK($S$531:S619,S619,1)</f>
        <v>0</v>
      </c>
      <c r="Z619" s="2">
        <f>PERCENTRANK($T$531:T619,T619,1)</f>
        <v>0.9</v>
      </c>
      <c r="AA619" s="2">
        <f>PERCENTRANK($U$531:U619,U619,1)</f>
        <v>0.6</v>
      </c>
      <c r="AB619" s="2">
        <f>PERCENTRANK(V$531:V619,V619,1)</f>
        <v>0.6</v>
      </c>
      <c r="AC619" s="2">
        <f>PERCENTRANK(W$531:W$625,W619,1)</f>
        <v>0.7</v>
      </c>
      <c r="AD619" s="2">
        <f>PERCENTRANK(W$531:W619,W619,1)</f>
        <v>0.7</v>
      </c>
      <c r="AE619" s="2">
        <f t="shared" si="101"/>
        <v>0.9</v>
      </c>
      <c r="AF619" s="2">
        <f>PERCENTRANK($X$531:X619,X619,1)</f>
        <v>0.9</v>
      </c>
      <c r="AG619" s="2">
        <f>PERCENTRANK(R$531:R619,R619,1)</f>
        <v>0.2</v>
      </c>
      <c r="AH619" s="2">
        <f t="shared" si="86"/>
        <v>0.2</v>
      </c>
      <c r="AI619" s="2">
        <f t="shared" si="86"/>
        <v>0.6</v>
      </c>
      <c r="AJ619" s="2">
        <f t="shared" si="92"/>
        <v>0.75</v>
      </c>
      <c r="AK619" s="2">
        <f t="shared" si="93"/>
        <v>0.85000000000000009</v>
      </c>
      <c r="AL619" s="2">
        <f t="shared" si="94"/>
        <v>0.5</v>
      </c>
      <c r="AM619" s="2">
        <f t="shared" si="94"/>
        <v>0.7</v>
      </c>
      <c r="AN619" s="2">
        <f t="shared" si="90"/>
        <v>0.3</v>
      </c>
      <c r="AO619" s="16">
        <f t="shared" si="95"/>
        <v>0</v>
      </c>
      <c r="AP619" s="16">
        <f t="shared" si="102"/>
        <v>0</v>
      </c>
      <c r="AQ619" s="16">
        <f t="shared" si="103"/>
        <v>-0.20000000000000007</v>
      </c>
      <c r="AR619" s="16">
        <f t="shared" si="104"/>
        <v>0.39999999999999997</v>
      </c>
      <c r="AS619" s="16">
        <f t="shared" si="105"/>
        <v>-0.10000000000000009</v>
      </c>
      <c r="AT619" s="16">
        <f>AF619-AF618</f>
        <v>0</v>
      </c>
      <c r="AU619" s="16">
        <f>AG619-AG618</f>
        <v>0</v>
      </c>
      <c r="AV619" s="16">
        <f t="shared" si="96"/>
        <v>-0.5</v>
      </c>
      <c r="AW619" s="16">
        <f t="shared" si="97"/>
        <v>0</v>
      </c>
      <c r="AX619" s="16">
        <f t="shared" si="98"/>
        <v>0.9</v>
      </c>
      <c r="AY619" s="16">
        <f t="shared" si="108"/>
        <v>0.7</v>
      </c>
      <c r="AZ619" s="16">
        <f t="shared" si="99"/>
        <v>0.4</v>
      </c>
      <c r="BA619" s="16">
        <f t="shared" si="109"/>
        <v>0.8</v>
      </c>
      <c r="BB619" s="16">
        <f t="shared" si="100"/>
        <v>0.9</v>
      </c>
    </row>
    <row r="620" spans="1:54" s="2" customFormat="1" ht="11.25" x14ac:dyDescent="0.2">
      <c r="A620" s="17">
        <v>36341</v>
      </c>
      <c r="B620" s="15">
        <v>2</v>
      </c>
      <c r="C620" s="2">
        <v>4.3</v>
      </c>
      <c r="D620" s="37">
        <f t="shared" si="81"/>
        <v>0.95700000000000007</v>
      </c>
      <c r="E620" s="37">
        <v>5.0299999999999997E-2</v>
      </c>
      <c r="F620" s="37">
        <f t="shared" si="80"/>
        <v>0.94969999999999999</v>
      </c>
      <c r="G620" s="39">
        <v>59.49</v>
      </c>
      <c r="H620" s="38">
        <v>58.1068</v>
      </c>
      <c r="I620" s="37">
        <v>-7.1467715660588271E-3</v>
      </c>
      <c r="J620" s="37">
        <f t="shared" si="110"/>
        <v>-4.5810575742128677E-3</v>
      </c>
      <c r="K620" s="37">
        <f t="shared" si="82"/>
        <v>-7.6280041797284204E-3</v>
      </c>
      <c r="L620" s="38">
        <v>9576.3245808337106</v>
      </c>
      <c r="M620" s="38">
        <v>11977.1046129758</v>
      </c>
      <c r="N620" s="38">
        <f t="shared" si="87"/>
        <v>9503.2763369046752</v>
      </c>
      <c r="O620" s="38">
        <f t="shared" si="88"/>
        <v>11885.743208926975</v>
      </c>
      <c r="P620" s="37">
        <f t="shared" si="89"/>
        <v>7.6866378856481846E-3</v>
      </c>
      <c r="Q620" s="41">
        <f t="shared" si="89"/>
        <v>7.686637885648261E-3</v>
      </c>
      <c r="R620" s="42">
        <f t="shared" si="83"/>
        <v>2.3804442853504276E-2</v>
      </c>
      <c r="S620" s="43">
        <f t="shared" si="84"/>
        <v>4.2999999999999997E-2</v>
      </c>
      <c r="T620" s="43">
        <f t="shared" si="85"/>
        <v>9.5700000000000004E-3</v>
      </c>
      <c r="U620" s="37">
        <f t="shared" si="78"/>
        <v>5.5218248170558315E-2</v>
      </c>
      <c r="V620" s="37">
        <f t="shared" si="91"/>
        <v>-2.6333304348686139E-4</v>
      </c>
      <c r="W620" s="37">
        <f t="shared" si="107"/>
        <v>4.1828128937023278E-2</v>
      </c>
      <c r="X620" s="43">
        <f t="shared" si="106"/>
        <v>7.686637885648261E-3</v>
      </c>
      <c r="Y620" s="2">
        <f>PERCENTRANK($S$531:S620,S620,1)</f>
        <v>0</v>
      </c>
      <c r="Z620" s="2">
        <f>PERCENTRANK($T$531:T620,T620,1)</f>
        <v>0.9</v>
      </c>
      <c r="AA620" s="2">
        <f>PERCENTRANK($U$531:U620,U620,1)</f>
        <v>0.5</v>
      </c>
      <c r="AB620" s="2">
        <f>PERCENTRANK(V$531:V620,V620,1)</f>
        <v>0.2</v>
      </c>
      <c r="AC620" s="2">
        <f>PERCENTRANK(W$531:W$625,W620,1)</f>
        <v>0.7</v>
      </c>
      <c r="AD620" s="2">
        <f>PERCENTRANK(W$531:W620,W620,1)</f>
        <v>0.7</v>
      </c>
      <c r="AE620" s="2">
        <f t="shared" si="101"/>
        <v>0.9</v>
      </c>
      <c r="AF620" s="2">
        <f>PERCENTRANK($X$531:X620,X620,1)</f>
        <v>0.9</v>
      </c>
      <c r="AG620" s="2">
        <f>PERCENTRANK(R$531:R620,R620,1)</f>
        <v>0.3</v>
      </c>
      <c r="AH620" s="2">
        <f t="shared" si="86"/>
        <v>0.1</v>
      </c>
      <c r="AI620" s="2">
        <f t="shared" si="86"/>
        <v>0.1</v>
      </c>
      <c r="AJ620" s="2">
        <f t="shared" si="92"/>
        <v>0.7</v>
      </c>
      <c r="AK620" s="2">
        <f t="shared" si="93"/>
        <v>0.9</v>
      </c>
      <c r="AL620" s="2">
        <f t="shared" si="94"/>
        <v>0.15000000000000002</v>
      </c>
      <c r="AM620" s="2">
        <f t="shared" si="94"/>
        <v>0.35</v>
      </c>
      <c r="AN620" s="2">
        <f t="shared" si="90"/>
        <v>0.2</v>
      </c>
      <c r="AO620" s="16">
        <f t="shared" si="95"/>
        <v>0</v>
      </c>
      <c r="AP620" s="16">
        <f t="shared" si="102"/>
        <v>0</v>
      </c>
      <c r="AQ620" s="16">
        <f t="shared" si="103"/>
        <v>-9.9999999999999978E-2</v>
      </c>
      <c r="AR620" s="16">
        <f t="shared" si="104"/>
        <v>-0.39999999999999997</v>
      </c>
      <c r="AS620" s="16">
        <f t="shared" si="105"/>
        <v>0</v>
      </c>
      <c r="AT620" s="16">
        <f>AF620-AF619</f>
        <v>0</v>
      </c>
      <c r="AU620" s="16">
        <f>AG620-AG619</f>
        <v>9.9999999999999978E-2</v>
      </c>
      <c r="AV620" s="16">
        <f t="shared" si="96"/>
        <v>-9.9999999999999978E-2</v>
      </c>
      <c r="AW620" s="16">
        <f t="shared" si="97"/>
        <v>0</v>
      </c>
      <c r="AX620" s="16">
        <f t="shared" si="98"/>
        <v>0.9</v>
      </c>
      <c r="AY620" s="16">
        <f t="shared" si="108"/>
        <v>0.85000000000000009</v>
      </c>
      <c r="AZ620" s="16">
        <f t="shared" si="99"/>
        <v>0.4</v>
      </c>
      <c r="BA620" s="16">
        <f t="shared" si="109"/>
        <v>0.85000000000000009</v>
      </c>
      <c r="BB620" s="16">
        <f t="shared" si="100"/>
        <v>0.9</v>
      </c>
    </row>
    <row r="621" spans="1:54" s="2" customFormat="1" ht="11.25" x14ac:dyDescent="0.2">
      <c r="A621" s="17">
        <v>36372</v>
      </c>
      <c r="B621" s="15">
        <v>2.1</v>
      </c>
      <c r="C621" s="2">
        <v>4.3</v>
      </c>
      <c r="D621" s="37">
        <f t="shared" si="81"/>
        <v>0.95700000000000007</v>
      </c>
      <c r="E621" s="37">
        <v>5.0299999999999997E-2</v>
      </c>
      <c r="F621" s="37">
        <f t="shared" si="80"/>
        <v>0.94969999999999999</v>
      </c>
      <c r="G621" s="39">
        <v>60.73</v>
      </c>
      <c r="H621" s="38">
        <v>58.097199999999994</v>
      </c>
      <c r="I621" s="37">
        <v>4.4187365317001293E-2</v>
      </c>
      <c r="J621" s="37">
        <f t="shared" si="110"/>
        <v>1.8520296875471232E-2</v>
      </c>
      <c r="K621" s="37">
        <f t="shared" si="82"/>
        <v>-7.6280041797284204E-3</v>
      </c>
      <c r="L621" s="38">
        <v>9686.2883072886107</v>
      </c>
      <c r="M621" s="38">
        <v>12095.1118628967</v>
      </c>
      <c r="N621" s="38">
        <f t="shared" si="87"/>
        <v>9612.4012595945587</v>
      </c>
      <c r="O621" s="38">
        <f t="shared" si="88"/>
        <v>12002.850299052241</v>
      </c>
      <c r="P621" s="37">
        <f t="shared" si="89"/>
        <v>7.6866378856481924E-3</v>
      </c>
      <c r="Q621" s="41">
        <f t="shared" si="89"/>
        <v>7.6866378856481829E-3</v>
      </c>
      <c r="R621" s="42">
        <f t="shared" si="83"/>
        <v>4.5317158141872642E-2</v>
      </c>
      <c r="S621" s="43">
        <f t="shared" si="84"/>
        <v>4.2999999999999997E-2</v>
      </c>
      <c r="T621" s="43">
        <f t="shared" si="85"/>
        <v>9.5700000000000004E-3</v>
      </c>
      <c r="U621" s="37">
        <f t="shared" si="78"/>
        <v>6.1496087999733856E-2</v>
      </c>
      <c r="V621" s="37">
        <f t="shared" si="91"/>
        <v>9.8527360104254964E-3</v>
      </c>
      <c r="W621" s="37">
        <f t="shared" si="107"/>
        <v>4.7421276529618597E-2</v>
      </c>
      <c r="X621" s="43">
        <f t="shared" si="106"/>
        <v>7.6866378856481829E-3</v>
      </c>
      <c r="Y621" s="2">
        <f>PERCENTRANK($S$531:S621,S621,1)</f>
        <v>0</v>
      </c>
      <c r="Z621" s="2">
        <f>PERCENTRANK($T$531:T621,T621,1)</f>
        <v>0.9</v>
      </c>
      <c r="AA621" s="2">
        <f>PERCENTRANK($U$531:U621,U621,1)</f>
        <v>0.8</v>
      </c>
      <c r="AB621" s="2">
        <f>PERCENTRANK(V$531:V621,V621,1)</f>
        <v>0.9</v>
      </c>
      <c r="AC621" s="2">
        <f>PERCENTRANK(W$531:W$625,W621,1)</f>
        <v>0.9</v>
      </c>
      <c r="AD621" s="2">
        <f>PERCENTRANK(W$531:W621,W621,1)</f>
        <v>0.9</v>
      </c>
      <c r="AE621" s="2">
        <f t="shared" si="101"/>
        <v>0.8</v>
      </c>
      <c r="AF621" s="2">
        <f>PERCENTRANK($X$531:X621,X621,1)</f>
        <v>0.9</v>
      </c>
      <c r="AG621" s="2">
        <f>PERCENTRANK(R$531:R621,R621,1)</f>
        <v>0.3</v>
      </c>
      <c r="AH621" s="2">
        <f t="shared" si="86"/>
        <v>0.8</v>
      </c>
      <c r="AI621" s="2">
        <f t="shared" si="86"/>
        <v>0.6</v>
      </c>
      <c r="AJ621" s="2">
        <f t="shared" si="92"/>
        <v>0.8</v>
      </c>
      <c r="AK621" s="2">
        <f t="shared" si="93"/>
        <v>0.85000000000000009</v>
      </c>
      <c r="AL621" s="2">
        <f t="shared" si="94"/>
        <v>0.45</v>
      </c>
      <c r="AM621" s="2">
        <f t="shared" si="94"/>
        <v>0.35</v>
      </c>
      <c r="AN621" s="2">
        <f t="shared" si="90"/>
        <v>0.9</v>
      </c>
      <c r="AO621" s="16">
        <f t="shared" si="95"/>
        <v>0</v>
      </c>
      <c r="AP621" s="16">
        <f t="shared" si="102"/>
        <v>0</v>
      </c>
      <c r="AQ621" s="16">
        <f t="shared" si="103"/>
        <v>0.30000000000000004</v>
      </c>
      <c r="AR621" s="16">
        <f t="shared" si="104"/>
        <v>0.7</v>
      </c>
      <c r="AS621" s="16">
        <f t="shared" si="105"/>
        <v>0.20000000000000007</v>
      </c>
      <c r="AT621" s="16">
        <f>AF621-AF620</f>
        <v>0</v>
      </c>
      <c r="AU621" s="16">
        <f>AG621-AG620</f>
        <v>0</v>
      </c>
      <c r="AV621" s="16">
        <f t="shared" si="96"/>
        <v>0.7</v>
      </c>
      <c r="AW621" s="16">
        <f t="shared" si="97"/>
        <v>0</v>
      </c>
      <c r="AX621" s="16">
        <f t="shared" si="98"/>
        <v>0.9</v>
      </c>
      <c r="AY621" s="16">
        <f t="shared" si="108"/>
        <v>0.7</v>
      </c>
      <c r="AZ621" s="16">
        <f t="shared" si="99"/>
        <v>0.55000000000000004</v>
      </c>
      <c r="BA621" s="16">
        <f t="shared" si="109"/>
        <v>0.75</v>
      </c>
      <c r="BB621" s="16">
        <f t="shared" si="100"/>
        <v>0.9</v>
      </c>
    </row>
    <row r="622" spans="1:54" s="2" customFormat="1" ht="11.25" x14ac:dyDescent="0.2">
      <c r="A622" s="17">
        <v>36403</v>
      </c>
      <c r="B622" s="15">
        <v>2.2999999999999998</v>
      </c>
      <c r="C622" s="2">
        <v>4.2</v>
      </c>
      <c r="D622" s="37">
        <f t="shared" si="81"/>
        <v>0.95799999999999996</v>
      </c>
      <c r="E622" s="37">
        <v>5.0299999999999997E-2</v>
      </c>
      <c r="F622" s="37">
        <f t="shared" si="80"/>
        <v>0.94969999999999999</v>
      </c>
      <c r="G622" s="39">
        <v>62</v>
      </c>
      <c r="H622" s="38">
        <v>58.139600000000002</v>
      </c>
      <c r="I622" s="37">
        <v>-3.8740323970484943E-2</v>
      </c>
      <c r="J622" s="37">
        <f t="shared" si="110"/>
        <v>2.723520673258175E-3</v>
      </c>
      <c r="K622" s="37">
        <f t="shared" si="82"/>
        <v>-8.6638830897702857E-3</v>
      </c>
      <c r="L622" s="38">
        <v>9685.4623339526006</v>
      </c>
      <c r="M622" s="38">
        <v>12085.680753311601</v>
      </c>
      <c r="N622" s="38">
        <f t="shared" si="87"/>
        <v>9601.5486206208625</v>
      </c>
      <c r="O622" s="38">
        <f t="shared" si="88"/>
        <v>11980.971828204621</v>
      </c>
      <c r="P622" s="37">
        <f t="shared" si="89"/>
        <v>8.7396019795723343E-3</v>
      </c>
      <c r="Q622" s="41">
        <f t="shared" si="89"/>
        <v>8.73960197957248E-3</v>
      </c>
      <c r="R622" s="42">
        <f t="shared" si="83"/>
        <v>6.6398805633337665E-2</v>
      </c>
      <c r="S622" s="43">
        <f t="shared" si="84"/>
        <v>4.2000000000000003E-2</v>
      </c>
      <c r="T622" s="43">
        <f t="shared" si="85"/>
        <v>9.58E-3</v>
      </c>
      <c r="U622" s="37">
        <f t="shared" si="78"/>
        <v>4.8297920971750702E-2</v>
      </c>
      <c r="V622" s="37">
        <f t="shared" si="91"/>
        <v>-7.7974554448149416E-4</v>
      </c>
      <c r="W622" s="37">
        <f t="shared" si="107"/>
        <v>3.3192377363250709E-2</v>
      </c>
      <c r="X622" s="43">
        <f t="shared" si="106"/>
        <v>8.73960197957248E-3</v>
      </c>
      <c r="Y622" s="2">
        <f>PERCENTRANK($S$531:S622,S622,1)</f>
        <v>0</v>
      </c>
      <c r="Z622" s="2">
        <f>PERCENTRANK($T$531:T622,T622,1)</f>
        <v>0.9</v>
      </c>
      <c r="AA622" s="2">
        <f>PERCENTRANK($U$531:U622,U622,1)</f>
        <v>0.3</v>
      </c>
      <c r="AB622" s="2">
        <f>PERCENTRANK(V$531:V622,V622,1)</f>
        <v>0.2</v>
      </c>
      <c r="AC622" s="2">
        <f>PERCENTRANK(W$531:W$625,W622,1)</f>
        <v>0.3</v>
      </c>
      <c r="AD622" s="2">
        <f>PERCENTRANK(W$531:W622,W622,1)</f>
        <v>0.3</v>
      </c>
      <c r="AE622" s="2">
        <f t="shared" si="101"/>
        <v>0.9</v>
      </c>
      <c r="AF622" s="2">
        <f>PERCENTRANK($X$531:X622,X622,1)</f>
        <v>1</v>
      </c>
      <c r="AG622" s="2">
        <f>PERCENTRANK(R$531:R622,R622,1)</f>
        <v>0.5</v>
      </c>
      <c r="AH622" s="2">
        <f t="shared" si="86"/>
        <v>0</v>
      </c>
      <c r="AI622" s="2">
        <f t="shared" si="86"/>
        <v>0.2</v>
      </c>
      <c r="AJ622" s="2">
        <f t="shared" si="92"/>
        <v>0.6</v>
      </c>
      <c r="AK622" s="2">
        <f t="shared" si="93"/>
        <v>0.85000000000000009</v>
      </c>
      <c r="AL622" s="2">
        <f t="shared" si="94"/>
        <v>0.4</v>
      </c>
      <c r="AM622" s="2">
        <f t="shared" si="94"/>
        <v>0.4</v>
      </c>
      <c r="AN622" s="2">
        <f t="shared" si="90"/>
        <v>0</v>
      </c>
      <c r="AO622" s="16">
        <f t="shared" si="95"/>
        <v>0</v>
      </c>
      <c r="AP622" s="16">
        <f t="shared" si="102"/>
        <v>0</v>
      </c>
      <c r="AQ622" s="16">
        <f t="shared" si="103"/>
        <v>-0.5</v>
      </c>
      <c r="AR622" s="16">
        <f t="shared" si="104"/>
        <v>-0.7</v>
      </c>
      <c r="AS622" s="16">
        <f t="shared" si="105"/>
        <v>-0.60000000000000009</v>
      </c>
      <c r="AT622" s="16">
        <f>AF622-AF621</f>
        <v>9.9999999999999978E-2</v>
      </c>
      <c r="AU622" s="16">
        <f>AG622-AG621</f>
        <v>0.2</v>
      </c>
      <c r="AV622" s="16">
        <f t="shared" si="96"/>
        <v>-0.9</v>
      </c>
      <c r="AW622" s="16">
        <f t="shared" si="97"/>
        <v>0</v>
      </c>
      <c r="AX622" s="16">
        <f t="shared" si="98"/>
        <v>0.9</v>
      </c>
      <c r="AY622" s="16">
        <f t="shared" si="108"/>
        <v>0.55000000000000004</v>
      </c>
      <c r="AZ622" s="16">
        <f t="shared" si="99"/>
        <v>0.55000000000000004</v>
      </c>
      <c r="BA622" s="16">
        <f t="shared" si="109"/>
        <v>0.7</v>
      </c>
      <c r="BB622" s="16">
        <f t="shared" si="100"/>
        <v>0.95</v>
      </c>
    </row>
    <row r="623" spans="1:54" s="2" customFormat="1" ht="11.25" x14ac:dyDescent="0.2">
      <c r="A623" s="17">
        <v>36433</v>
      </c>
      <c r="B623" s="15">
        <v>2.6</v>
      </c>
      <c r="C623" s="2">
        <v>4.2</v>
      </c>
      <c r="D623" s="37">
        <f t="shared" si="81"/>
        <v>0.95799999999999996</v>
      </c>
      <c r="E623" s="37">
        <v>5.0299999999999997E-2</v>
      </c>
      <c r="F623" s="37">
        <f t="shared" si="80"/>
        <v>0.94969999999999999</v>
      </c>
      <c r="G623" s="39">
        <v>63.11</v>
      </c>
      <c r="H623" s="38">
        <v>58.229199999999999</v>
      </c>
      <c r="I623" s="37">
        <v>-7.0207685180302196E-3</v>
      </c>
      <c r="J623" s="37">
        <f t="shared" si="110"/>
        <v>-2.2880546244257581E-2</v>
      </c>
      <c r="K623" s="37">
        <f t="shared" si="82"/>
        <v>-8.6638830897702857E-3</v>
      </c>
      <c r="L623" s="38">
        <v>9765.0893587615592</v>
      </c>
      <c r="M623" s="38">
        <v>12157.915285459099</v>
      </c>
      <c r="N623" s="38">
        <f t="shared" si="87"/>
        <v>9680.4857661960887</v>
      </c>
      <c r="O623" s="38">
        <f t="shared" si="88"/>
        <v>12052.580528810551</v>
      </c>
      <c r="P623" s="37">
        <f t="shared" si="89"/>
        <v>8.7396019795724783E-3</v>
      </c>
      <c r="Q623" s="41">
        <f t="shared" si="89"/>
        <v>8.7396019795723742E-3</v>
      </c>
      <c r="R623" s="42">
        <f t="shared" si="83"/>
        <v>8.3820488689523479E-2</v>
      </c>
      <c r="S623" s="43">
        <f t="shared" si="84"/>
        <v>4.2000000000000003E-2</v>
      </c>
      <c r="T623" s="43">
        <f t="shared" si="85"/>
        <v>9.58E-3</v>
      </c>
      <c r="U623" s="37">
        <f t="shared" si="78"/>
        <v>5.0358468719632038E-2</v>
      </c>
      <c r="V623" s="37">
        <f t="shared" si="91"/>
        <v>5.9768691248695783E-3</v>
      </c>
      <c r="W623" s="37">
        <f t="shared" si="107"/>
        <v>3.4412415037203631E-2</v>
      </c>
      <c r="X623" s="43">
        <f t="shared" si="106"/>
        <v>8.7396019795723742E-3</v>
      </c>
      <c r="Y623" s="2">
        <f>PERCENTRANK($S$531:S623,S623,1)</f>
        <v>0</v>
      </c>
      <c r="Z623" s="2">
        <f>PERCENTRANK($T$531:T623,T623,1)</f>
        <v>0.9</v>
      </c>
      <c r="AA623" s="2">
        <f>PERCENTRANK($U$531:U623,U623,1)</f>
        <v>0.4</v>
      </c>
      <c r="AB623" s="2">
        <f>PERCENTRANK(V$531:V623,V623,1)</f>
        <v>0.7</v>
      </c>
      <c r="AC623" s="2">
        <f>PERCENTRANK(W$531:W$625,W623,1)</f>
        <v>0.4</v>
      </c>
      <c r="AD623" s="2">
        <f>PERCENTRANK(W$531:W623,W623,1)</f>
        <v>0.4</v>
      </c>
      <c r="AE623" s="2">
        <f t="shared" si="101"/>
        <v>0.9</v>
      </c>
      <c r="AF623" s="2">
        <f>PERCENTRANK($X$531:X623,X623,1)</f>
        <v>0.9</v>
      </c>
      <c r="AG623" s="2">
        <f>PERCENTRANK(R$531:R623,R623,1)</f>
        <v>0.5</v>
      </c>
      <c r="AH623" s="2">
        <f t="shared" si="86"/>
        <v>0.1</v>
      </c>
      <c r="AI623" s="2">
        <f t="shared" si="86"/>
        <v>0</v>
      </c>
      <c r="AJ623" s="2">
        <f t="shared" si="92"/>
        <v>0.35</v>
      </c>
      <c r="AK623" s="2">
        <f t="shared" si="93"/>
        <v>0.9</v>
      </c>
      <c r="AL623" s="2">
        <f t="shared" si="94"/>
        <v>0.05</v>
      </c>
      <c r="AM623" s="2">
        <f t="shared" si="94"/>
        <v>0.1</v>
      </c>
      <c r="AN623" s="2">
        <f t="shared" si="90"/>
        <v>0.2</v>
      </c>
      <c r="AO623" s="16">
        <f t="shared" si="95"/>
        <v>0</v>
      </c>
      <c r="AP623" s="16">
        <f t="shared" si="102"/>
        <v>0</v>
      </c>
      <c r="AQ623" s="16">
        <f t="shared" si="103"/>
        <v>0.10000000000000003</v>
      </c>
      <c r="AR623" s="16">
        <f t="shared" si="104"/>
        <v>0.49999999999999994</v>
      </c>
      <c r="AS623" s="16">
        <f t="shared" si="105"/>
        <v>0.10000000000000003</v>
      </c>
      <c r="AT623" s="16">
        <f>AF623-AF622</f>
        <v>-9.9999999999999978E-2</v>
      </c>
      <c r="AU623" s="16">
        <f>AG623-AG622</f>
        <v>0</v>
      </c>
      <c r="AV623" s="16">
        <f t="shared" si="96"/>
        <v>0.2</v>
      </c>
      <c r="AW623" s="16">
        <f t="shared" si="97"/>
        <v>0</v>
      </c>
      <c r="AX623" s="16">
        <f t="shared" si="98"/>
        <v>0.9</v>
      </c>
      <c r="AY623" s="16">
        <f t="shared" si="108"/>
        <v>0.65</v>
      </c>
      <c r="AZ623" s="16">
        <f t="shared" si="99"/>
        <v>0.44999999999999996</v>
      </c>
      <c r="BA623" s="16">
        <f t="shared" si="109"/>
        <v>0.8</v>
      </c>
      <c r="BB623" s="16">
        <f t="shared" si="100"/>
        <v>0.95</v>
      </c>
    </row>
    <row r="624" spans="1:54" s="2" customFormat="1" ht="11.25" x14ac:dyDescent="0.2">
      <c r="A624" s="17">
        <v>36464</v>
      </c>
      <c r="B624" s="15">
        <v>2.6</v>
      </c>
      <c r="C624" s="2">
        <v>4.0999999999999996</v>
      </c>
      <c r="D624" s="37">
        <f t="shared" si="81"/>
        <v>0.95900000000000007</v>
      </c>
      <c r="E624" s="37">
        <v>5.0200000000000002E-2</v>
      </c>
      <c r="F624" s="37">
        <f t="shared" si="80"/>
        <v>0.94979999999999998</v>
      </c>
      <c r="G624" s="39">
        <v>65.010000000000005</v>
      </c>
      <c r="H624" s="38">
        <v>58.398799999999994</v>
      </c>
      <c r="I624" s="37">
        <v>-1.3776675239157378E-2</v>
      </c>
      <c r="J624" s="37">
        <f t="shared" si="110"/>
        <v>-1.0398721878593798E-2</v>
      </c>
      <c r="K624" s="37">
        <f t="shared" si="82"/>
        <v>-9.593326381647671E-3</v>
      </c>
      <c r="L624" s="38">
        <v>9845.1923216620708</v>
      </c>
      <c r="M624" s="38">
        <v>12237.1542414986</v>
      </c>
      <c r="N624" s="38">
        <f t="shared" si="87"/>
        <v>9750.7441784302755</v>
      </c>
      <c r="O624" s="38">
        <f t="shared" si="88"/>
        <v>12119.759226877339</v>
      </c>
      <c r="P624" s="37">
        <f t="shared" si="89"/>
        <v>9.6862497367867575E-3</v>
      </c>
      <c r="Q624" s="41">
        <f t="shared" si="89"/>
        <v>9.6862497367868807E-3</v>
      </c>
      <c r="R624" s="42">
        <f t="shared" si="83"/>
        <v>0.1132078056398421</v>
      </c>
      <c r="S624" s="43">
        <f t="shared" si="84"/>
        <v>4.0999999999999995E-2</v>
      </c>
      <c r="T624" s="43">
        <f t="shared" si="85"/>
        <v>9.5900000000000013E-3</v>
      </c>
      <c r="U624" s="37">
        <f t="shared" si="78"/>
        <v>5.4170740794565679E-2</v>
      </c>
      <c r="V624" s="37">
        <f t="shared" si="91"/>
        <v>6.5174788752040752E-3</v>
      </c>
      <c r="W624" s="37">
        <f t="shared" si="107"/>
        <v>3.7799711334745169E-2</v>
      </c>
      <c r="X624" s="43">
        <f t="shared" si="106"/>
        <v>9.6862497367868807E-3</v>
      </c>
      <c r="Y624" s="2">
        <f>PERCENTRANK($S$531:S624,S624,1)</f>
        <v>0</v>
      </c>
      <c r="Z624" s="2">
        <f>PERCENTRANK($T$531:T624,T624,1)</f>
        <v>1</v>
      </c>
      <c r="AA624" s="2">
        <f>PERCENTRANK($U$531:U624,U624,1)</f>
        <v>0.5</v>
      </c>
      <c r="AB624" s="2">
        <f>PERCENTRANK(V$531:V624,V624,1)</f>
        <v>0.7</v>
      </c>
      <c r="AC624" s="2">
        <f>PERCENTRANK(W$531:W$625,W624,1)</f>
        <v>0.5</v>
      </c>
      <c r="AD624" s="2">
        <f>PERCENTRANK(W$531:W624,W624,1)</f>
        <v>0.5</v>
      </c>
      <c r="AE624" s="2">
        <f t="shared" si="101"/>
        <v>0.9</v>
      </c>
      <c r="AF624" s="2">
        <f>PERCENTRANK($X$531:X624,X624,1)</f>
        <v>1</v>
      </c>
      <c r="AG624" s="2">
        <f>PERCENTRANK(R$531:R624,R624,1)</f>
        <v>0.7</v>
      </c>
      <c r="AH624" s="2">
        <f t="shared" si="86"/>
        <v>0.1</v>
      </c>
      <c r="AI624" s="2">
        <f t="shared" si="86"/>
        <v>0</v>
      </c>
      <c r="AJ624" s="2">
        <f t="shared" si="92"/>
        <v>0.45</v>
      </c>
      <c r="AK624" s="2">
        <f t="shared" si="93"/>
        <v>0.9</v>
      </c>
      <c r="AL624" s="2">
        <f t="shared" si="94"/>
        <v>0.1</v>
      </c>
      <c r="AM624" s="2">
        <f t="shared" si="94"/>
        <v>0</v>
      </c>
      <c r="AN624" s="2">
        <f t="shared" si="90"/>
        <v>0.2</v>
      </c>
      <c r="AO624" s="16">
        <f t="shared" si="95"/>
        <v>0</v>
      </c>
      <c r="AP624" s="16">
        <f t="shared" si="102"/>
        <v>9.9999999999999978E-2</v>
      </c>
      <c r="AQ624" s="16">
        <f t="shared" si="103"/>
        <v>9.9999999999999978E-2</v>
      </c>
      <c r="AR624" s="16">
        <f t="shared" si="104"/>
        <v>0</v>
      </c>
      <c r="AS624" s="16">
        <f t="shared" si="105"/>
        <v>9.9999999999999978E-2</v>
      </c>
      <c r="AT624" s="16">
        <f>AF624-AF623</f>
        <v>9.9999999999999978E-2</v>
      </c>
      <c r="AU624" s="16">
        <f>AG624-AG623</f>
        <v>0.19999999999999996</v>
      </c>
      <c r="AV624" s="16">
        <f t="shared" si="96"/>
        <v>0</v>
      </c>
      <c r="AW624" s="16">
        <f t="shared" si="97"/>
        <v>0</v>
      </c>
      <c r="AX624" s="16">
        <f t="shared" si="98"/>
        <v>0.95</v>
      </c>
      <c r="AY624" s="16">
        <f t="shared" si="108"/>
        <v>0.55000000000000004</v>
      </c>
      <c r="AZ624" s="16">
        <f t="shared" si="99"/>
        <v>0.7</v>
      </c>
      <c r="BA624" s="16">
        <f t="shared" si="109"/>
        <v>0.6</v>
      </c>
      <c r="BB624" s="16">
        <f t="shared" si="100"/>
        <v>0.95</v>
      </c>
    </row>
    <row r="625" spans="1:54" s="2" customFormat="1" ht="11.25" x14ac:dyDescent="0.2">
      <c r="A625" s="17">
        <v>36494</v>
      </c>
      <c r="B625" s="15">
        <v>2.6</v>
      </c>
      <c r="C625" s="2">
        <v>4.0999999999999996</v>
      </c>
      <c r="D625" s="37">
        <f t="shared" si="81"/>
        <v>0.95900000000000007</v>
      </c>
      <c r="E625" s="37">
        <v>5.0200000000000002E-2</v>
      </c>
      <c r="F625" s="37">
        <f t="shared" si="80"/>
        <v>0.94979999999999998</v>
      </c>
      <c r="G625" s="39">
        <v>66.98</v>
      </c>
      <c r="H625" s="38">
        <v>58.671599999999998</v>
      </c>
      <c r="I625" s="37">
        <v>6.9991769294082365E-2</v>
      </c>
      <c r="J625" s="37">
        <f t="shared" si="110"/>
        <v>2.8107547027462494E-2</v>
      </c>
      <c r="K625" s="37">
        <f t="shared" si="82"/>
        <v>-9.593326381647671E-3</v>
      </c>
      <c r="L625" s="38">
        <v>9915.2615830868508</v>
      </c>
      <c r="M625" s="38">
        <v>12310.6432303439</v>
      </c>
      <c r="N625" s="38">
        <f t="shared" si="87"/>
        <v>9820.1412425608869</v>
      </c>
      <c r="O625" s="38">
        <f t="shared" si="88"/>
        <v>12192.543211867189</v>
      </c>
      <c r="P625" s="37">
        <f t="shared" si="89"/>
        <v>9.6862497367867315E-3</v>
      </c>
      <c r="Q625" s="41">
        <f t="shared" si="89"/>
        <v>9.6862497367868478E-3</v>
      </c>
      <c r="R625" s="42">
        <f t="shared" si="83"/>
        <v>0.14160854655403987</v>
      </c>
      <c r="S625" s="43">
        <f t="shared" si="84"/>
        <v>4.0999999999999995E-2</v>
      </c>
      <c r="T625" s="43">
        <f t="shared" si="85"/>
        <v>9.5900000000000013E-3</v>
      </c>
      <c r="U625" s="37">
        <f t="shared" si="78"/>
        <v>6.1504565494847438E-2</v>
      </c>
      <c r="V625" s="37">
        <f t="shared" si="91"/>
        <v>6.0053985914539079E-3</v>
      </c>
      <c r="W625" s="37">
        <f t="shared" si="107"/>
        <v>4.6244411896456415E-2</v>
      </c>
      <c r="X625" s="43">
        <f t="shared" si="106"/>
        <v>9.6862497367868478E-3</v>
      </c>
      <c r="Y625" s="2">
        <f>PERCENTRANK($S$531:S625,S625,1)</f>
        <v>0</v>
      </c>
      <c r="Z625" s="2">
        <f>PERCENTRANK($T$531:T625,T625,1)</f>
        <v>0.9</v>
      </c>
      <c r="AA625" s="2">
        <f>PERCENTRANK($U$531:U625,U625,1)</f>
        <v>0.8</v>
      </c>
      <c r="AB625" s="2">
        <f>PERCENTRANK(V$531:V625,V625,1)</f>
        <v>0.7</v>
      </c>
      <c r="AC625" s="2">
        <f>PERCENTRANK(W$531:W$625,W625,1)</f>
        <v>0.8</v>
      </c>
      <c r="AD625" s="2">
        <f>PERCENTRANK(W$531:W625,W625,1)</f>
        <v>0.8</v>
      </c>
      <c r="AE625" s="2">
        <f t="shared" si="101"/>
        <v>0.9</v>
      </c>
      <c r="AF625" s="2">
        <f>PERCENTRANK($X$531:X625,X625,1)</f>
        <v>0.9</v>
      </c>
      <c r="AG625" s="2">
        <f>PERCENTRANK(R$531:R625,R625,1)</f>
        <v>0.7</v>
      </c>
      <c r="AH625" s="2">
        <f t="shared" si="86"/>
        <v>0.9</v>
      </c>
      <c r="AI625" s="2">
        <f t="shared" si="86"/>
        <v>0.7</v>
      </c>
      <c r="AJ625" s="2">
        <f t="shared" si="92"/>
        <v>0.65</v>
      </c>
      <c r="AK625" s="2">
        <f t="shared" si="93"/>
        <v>0.9</v>
      </c>
      <c r="AL625" s="2">
        <f t="shared" si="94"/>
        <v>0.5</v>
      </c>
      <c r="AM625" s="2">
        <f t="shared" si="94"/>
        <v>0.35</v>
      </c>
      <c r="AN625" s="2">
        <f t="shared" si="90"/>
        <v>0.9</v>
      </c>
      <c r="AO625" s="16">
        <f t="shared" si="95"/>
        <v>0</v>
      </c>
      <c r="AP625" s="16">
        <f t="shared" si="102"/>
        <v>-9.9999999999999978E-2</v>
      </c>
      <c r="AQ625" s="16">
        <f t="shared" si="103"/>
        <v>0.30000000000000004</v>
      </c>
      <c r="AR625" s="16">
        <f t="shared" si="104"/>
        <v>0</v>
      </c>
      <c r="AS625" s="16">
        <f t="shared" si="105"/>
        <v>0.30000000000000004</v>
      </c>
      <c r="AT625" s="16">
        <f>AF625-AF624</f>
        <v>-9.9999999999999978E-2</v>
      </c>
      <c r="AU625" s="16">
        <f>AG625-AG624</f>
        <v>0</v>
      </c>
      <c r="AV625" s="16">
        <f t="shared" si="96"/>
        <v>0.7</v>
      </c>
      <c r="AW625" s="16">
        <f t="shared" si="97"/>
        <v>0</v>
      </c>
      <c r="AX625" s="16">
        <f t="shared" si="98"/>
        <v>0.95</v>
      </c>
      <c r="AY625" s="16">
        <f t="shared" si="108"/>
        <v>0.35</v>
      </c>
      <c r="AZ625" s="16">
        <f t="shared" si="99"/>
        <v>0.7</v>
      </c>
      <c r="BA625" s="16">
        <f t="shared" si="109"/>
        <v>0.35</v>
      </c>
      <c r="BB625" s="16">
        <f t="shared" si="100"/>
        <v>0.95</v>
      </c>
    </row>
    <row r="626" spans="1:54" s="2" customFormat="1" ht="11.25" x14ac:dyDescent="0.2">
      <c r="A626" s="17">
        <v>36525</v>
      </c>
      <c r="B626" s="15">
        <v>2.7</v>
      </c>
      <c r="C626" s="2">
        <v>4</v>
      </c>
      <c r="D626" s="37">
        <f t="shared" si="81"/>
        <v>0.96</v>
      </c>
      <c r="E626" s="37">
        <v>5.0200000000000002E-2</v>
      </c>
      <c r="F626" s="37">
        <f t="shared" si="80"/>
        <v>0.94979999999999998</v>
      </c>
      <c r="G626" s="39">
        <v>68.989999999999995</v>
      </c>
      <c r="H626" s="38">
        <v>59.041599999999995</v>
      </c>
      <c r="I626" s="37">
        <v>2.7088425593098535E-2</v>
      </c>
      <c r="J626" s="37">
        <f t="shared" si="110"/>
        <v>4.8540097443590446E-2</v>
      </c>
      <c r="K626" s="37">
        <f t="shared" si="82"/>
        <v>-1.0624999999999996E-2</v>
      </c>
      <c r="L626" s="38">
        <v>10017.8490952464</v>
      </c>
      <c r="M626" s="38">
        <v>12421.47940608</v>
      </c>
      <c r="N626" s="38">
        <f t="shared" si="87"/>
        <v>9911.4094486094073</v>
      </c>
      <c r="O626" s="38">
        <f t="shared" si="88"/>
        <v>12289.5011873904</v>
      </c>
      <c r="P626" s="37">
        <f t="shared" si="89"/>
        <v>1.0739102969046076E-2</v>
      </c>
      <c r="Q626" s="41">
        <f t="shared" si="89"/>
        <v>1.073910296904604E-2</v>
      </c>
      <c r="R626" s="42">
        <f t="shared" si="83"/>
        <v>0.16849814368174304</v>
      </c>
      <c r="S626" s="43">
        <f t="shared" si="84"/>
        <v>0.04</v>
      </c>
      <c r="T626" s="43">
        <f t="shared" si="85"/>
        <v>9.5999999999999992E-3</v>
      </c>
      <c r="U626" s="37">
        <f t="shared" ref="U626:U689" si="111">(L626-L615)/L615</f>
        <v>6.6639956368079997E-2</v>
      </c>
      <c r="V626" s="37">
        <f t="shared" si="91"/>
        <v>9.0032806297972515E-3</v>
      </c>
      <c r="W626" s="37">
        <f t="shared" si="107"/>
        <v>5.2470358751606952E-2</v>
      </c>
      <c r="X626" s="43">
        <f t="shared" si="106"/>
        <v>1.073910296904604E-2</v>
      </c>
      <c r="Y626" s="2">
        <f>PERCENTRANK($S$531:S626,S626,1)</f>
        <v>0</v>
      </c>
      <c r="Z626" s="2">
        <f>PERCENTRANK($T$531:T626,T626,1)</f>
        <v>1</v>
      </c>
      <c r="AA626" s="2">
        <f>PERCENTRANK($U$531:U626,U626,1)</f>
        <v>1</v>
      </c>
      <c r="AB626" s="2">
        <f>PERCENTRANK(V$531:V626,V626,1)</f>
        <v>0.8</v>
      </c>
      <c r="AC626" s="2">
        <f>PERCENTRANK(W$531:W$626,W626,1)</f>
        <v>1</v>
      </c>
      <c r="AD626" s="2">
        <f>PERCENTRANK(W$531:W626,W626,1)</f>
        <v>1</v>
      </c>
      <c r="AE626" s="2">
        <f>PERCENTRANK(X$531:X$626,X626,1)</f>
        <v>1</v>
      </c>
      <c r="AF626" s="2">
        <f>PERCENTRANK($X$531:X626,X626,1)</f>
        <v>1</v>
      </c>
      <c r="AG626" s="2">
        <f>PERCENTRANK(R$531:R626,R626,1)</f>
        <v>0.8</v>
      </c>
      <c r="AH626" s="2">
        <f>PERCENTRANK(I$531:I$626,I626,1)</f>
        <v>0.6</v>
      </c>
      <c r="AI626" s="2">
        <f>PERCENTRANK(J$531:J$626,J626,1)</f>
        <v>0.9</v>
      </c>
      <c r="AJ626" s="2">
        <f t="shared" si="92"/>
        <v>0.9</v>
      </c>
      <c r="AK626" s="2">
        <f t="shared" si="93"/>
        <v>0.95</v>
      </c>
      <c r="AL626" s="2">
        <f t="shared" si="94"/>
        <v>0.75</v>
      </c>
      <c r="AM626" s="2">
        <f t="shared" si="94"/>
        <v>0.8</v>
      </c>
      <c r="AN626" s="2">
        <f t="shared" si="90"/>
        <v>0.7</v>
      </c>
      <c r="AO626" s="16">
        <f t="shared" si="95"/>
        <v>0</v>
      </c>
      <c r="AP626" s="16">
        <f t="shared" si="102"/>
        <v>9.9999999999999978E-2</v>
      </c>
      <c r="AQ626" s="16">
        <f t="shared" si="103"/>
        <v>0.19999999999999996</v>
      </c>
      <c r="AR626" s="16">
        <f t="shared" si="104"/>
        <v>0.10000000000000009</v>
      </c>
      <c r="AS626" s="16">
        <f t="shared" si="105"/>
        <v>0.19999999999999996</v>
      </c>
      <c r="AT626" s="16">
        <f>AF626-AF625</f>
        <v>9.9999999999999978E-2</v>
      </c>
      <c r="AU626" s="16">
        <f>AG626-AG625</f>
        <v>0.10000000000000009</v>
      </c>
      <c r="AV626" s="16">
        <f t="shared" si="96"/>
        <v>-0.20000000000000007</v>
      </c>
      <c r="AW626" s="16">
        <f t="shared" si="97"/>
        <v>0</v>
      </c>
      <c r="AX626" s="16">
        <f t="shared" si="98"/>
        <v>0.95</v>
      </c>
      <c r="AY626" s="16">
        <f t="shared" si="108"/>
        <v>0.45</v>
      </c>
      <c r="AZ626" s="16">
        <f t="shared" si="99"/>
        <v>0.75</v>
      </c>
      <c r="BA626" s="16">
        <f t="shared" si="109"/>
        <v>0.45</v>
      </c>
      <c r="BB626" s="16">
        <f t="shared" si="100"/>
        <v>0.95</v>
      </c>
    </row>
    <row r="627" spans="1:54" s="2" customFormat="1" ht="11.25" x14ac:dyDescent="0.2">
      <c r="A627" s="17">
        <v>36556</v>
      </c>
      <c r="B627" s="15">
        <v>2.7</v>
      </c>
      <c r="C627" s="2">
        <v>4</v>
      </c>
      <c r="D627" s="37">
        <f t="shared" si="81"/>
        <v>0.96</v>
      </c>
      <c r="E627" s="37">
        <v>5.0099999999999999E-2</v>
      </c>
      <c r="F627" s="37">
        <f t="shared" si="80"/>
        <v>0.94989999999999997</v>
      </c>
      <c r="G627" s="39">
        <v>70.11</v>
      </c>
      <c r="H627" s="38">
        <v>59.471599999999995</v>
      </c>
      <c r="I627" s="37">
        <v>-2.1628356244926404E-3</v>
      </c>
      <c r="J627" s="37">
        <f t="shared" si="110"/>
        <v>1.2462794984302947E-2</v>
      </c>
      <c r="K627" s="37">
        <f t="shared" si="82"/>
        <v>-1.0520833333333313E-2</v>
      </c>
      <c r="L627" s="38">
        <v>9954.6567846831895</v>
      </c>
      <c r="M627" s="38">
        <v>12294.8980990702</v>
      </c>
      <c r="N627" s="38">
        <f t="shared" si="87"/>
        <v>9849.9254997610024</v>
      </c>
      <c r="O627" s="38">
        <f t="shared" si="88"/>
        <v>12165.545525319567</v>
      </c>
      <c r="P627" s="37">
        <f t="shared" si="89"/>
        <v>1.0632698178755597E-2</v>
      </c>
      <c r="Q627" s="41">
        <f t="shared" si="89"/>
        <v>1.0632698178755574E-2</v>
      </c>
      <c r="R627" s="42">
        <f t="shared" si="83"/>
        <v>0.17888202099825809</v>
      </c>
      <c r="S627" s="43">
        <f t="shared" si="84"/>
        <v>0.04</v>
      </c>
      <c r="T627" s="43">
        <f t="shared" si="85"/>
        <v>9.5999999999999992E-3</v>
      </c>
      <c r="U627" s="37">
        <f t="shared" si="111"/>
        <v>5.3763538099386637E-2</v>
      </c>
      <c r="V627" s="37">
        <f t="shared" si="91"/>
        <v>-1.0190517801594625E-2</v>
      </c>
      <c r="W627" s="37">
        <f t="shared" si="107"/>
        <v>3.6153772294650242E-2</v>
      </c>
      <c r="X627" s="43">
        <f t="shared" si="106"/>
        <v>1.0632698178755574E-2</v>
      </c>
      <c r="Y627" s="2">
        <f>PERCENTRANK($S$531:S627,S627,1)</f>
        <v>0</v>
      </c>
      <c r="Z627" s="2">
        <f>PERCENTRANK($T$531:T627,T627,1)</f>
        <v>0.9</v>
      </c>
      <c r="AA627" s="2">
        <f>PERCENTRANK($U$531:U627,U627,1)</f>
        <v>0.5</v>
      </c>
      <c r="AB627" s="2">
        <f>PERCENTRANK(V$531:V627,V627,1)</f>
        <v>0</v>
      </c>
      <c r="AC627" s="2">
        <f>PERCENTRANK(W$531:W627,W627,1)</f>
        <v>0.4</v>
      </c>
      <c r="AD627" s="2">
        <f>PERCENTRANK(W$531:W627,W627,1)</f>
        <v>0.4</v>
      </c>
      <c r="AE627" s="2">
        <f>PERCENTRANK(X$531:X627,X627,1)</f>
        <v>0.9</v>
      </c>
      <c r="AF627" s="2">
        <f>PERCENTRANK($X$531:X627,X627,1)</f>
        <v>0.9</v>
      </c>
      <c r="AG627" s="2">
        <f>PERCENTRANK(R$531:R627,R627,1)</f>
        <v>0.8</v>
      </c>
      <c r="AH627" s="2">
        <f>PERCENTRANK(I$531:I627,I627,1)</f>
        <v>0.2</v>
      </c>
      <c r="AI627" s="2">
        <f>PERCENTRANK(J$531:J627,J627,1)</f>
        <v>0.4</v>
      </c>
      <c r="AJ627" s="2">
        <f t="shared" si="92"/>
        <v>0.7</v>
      </c>
      <c r="AK627" s="2">
        <f t="shared" si="93"/>
        <v>0.95</v>
      </c>
      <c r="AL627" s="2">
        <f t="shared" si="94"/>
        <v>0.4</v>
      </c>
      <c r="AM627" s="2">
        <f t="shared" si="94"/>
        <v>0.65</v>
      </c>
      <c r="AN627" s="2">
        <f t="shared" si="90"/>
        <v>0.3</v>
      </c>
      <c r="AO627" s="16">
        <f t="shared" si="95"/>
        <v>0</v>
      </c>
      <c r="AP627" s="16">
        <f t="shared" si="102"/>
        <v>-9.9999999999999978E-2</v>
      </c>
      <c r="AQ627" s="16">
        <f t="shared" si="103"/>
        <v>-0.5</v>
      </c>
      <c r="AR627" s="16">
        <f t="shared" si="104"/>
        <v>-0.8</v>
      </c>
      <c r="AS627" s="16">
        <f t="shared" si="105"/>
        <v>-0.6</v>
      </c>
      <c r="AT627" s="16">
        <f>AF627-AF626</f>
        <v>-9.9999999999999978E-2</v>
      </c>
      <c r="AU627" s="16">
        <f>AG627-AG626</f>
        <v>0</v>
      </c>
      <c r="AV627" s="16">
        <f t="shared" si="96"/>
        <v>-0.39999999999999997</v>
      </c>
      <c r="AW627" s="16">
        <f t="shared" si="97"/>
        <v>0</v>
      </c>
      <c r="AX627" s="16">
        <f t="shared" si="98"/>
        <v>0.95</v>
      </c>
      <c r="AY627" s="16">
        <f t="shared" si="108"/>
        <v>0.65</v>
      </c>
      <c r="AZ627" s="16">
        <f t="shared" si="99"/>
        <v>0.4</v>
      </c>
      <c r="BA627" s="16">
        <f t="shared" si="109"/>
        <v>0.65</v>
      </c>
      <c r="BB627" s="16">
        <f t="shared" si="100"/>
        <v>0.95</v>
      </c>
    </row>
    <row r="628" spans="1:54" s="2" customFormat="1" ht="11.25" x14ac:dyDescent="0.2">
      <c r="A628" s="17">
        <v>36585</v>
      </c>
      <c r="B628" s="15">
        <v>3.2</v>
      </c>
      <c r="C628" s="2">
        <v>4.0999999999999996</v>
      </c>
      <c r="D628" s="37">
        <f t="shared" si="81"/>
        <v>0.95900000000000007</v>
      </c>
      <c r="E628" s="37">
        <v>5.0099999999999999E-2</v>
      </c>
      <c r="F628" s="37">
        <f t="shared" si="80"/>
        <v>0.94989999999999997</v>
      </c>
      <c r="G628" s="39">
        <v>71.010000000000005</v>
      </c>
      <c r="H628" s="38">
        <v>59.945599999999992</v>
      </c>
      <c r="I628" s="37">
        <v>-2.5757756437685471E-2</v>
      </c>
      <c r="J628" s="37">
        <f t="shared" si="110"/>
        <v>-1.3960296031089055E-2</v>
      </c>
      <c r="K628" s="37">
        <f t="shared" si="82"/>
        <v>-9.4890510948906215E-3</v>
      </c>
      <c r="L628" s="38">
        <v>10023.430619008999</v>
      </c>
      <c r="M628" s="38">
        <v>12354.845039437299</v>
      </c>
      <c r="N628" s="38">
        <f t="shared" si="87"/>
        <v>9928.3177737191309</v>
      </c>
      <c r="O628" s="38">
        <f t="shared" si="88"/>
        <v>12237.609283588623</v>
      </c>
      <c r="P628" s="37">
        <f t="shared" si="89"/>
        <v>9.5799557848196513E-3</v>
      </c>
      <c r="Q628" s="41">
        <f t="shared" si="89"/>
        <v>9.5799557848195698E-3</v>
      </c>
      <c r="R628" s="42">
        <f t="shared" si="83"/>
        <v>0.18457401377248731</v>
      </c>
      <c r="S628" s="43">
        <f t="shared" si="84"/>
        <v>4.0999999999999995E-2</v>
      </c>
      <c r="T628" s="43">
        <f t="shared" si="85"/>
        <v>9.5900000000000013E-3</v>
      </c>
      <c r="U628" s="37">
        <f t="shared" si="111"/>
        <v>5.4812047078282376E-2</v>
      </c>
      <c r="V628" s="37">
        <f t="shared" si="91"/>
        <v>4.8757573982359916E-3</v>
      </c>
      <c r="W628" s="37">
        <f t="shared" si="107"/>
        <v>3.6022012775747417E-2</v>
      </c>
      <c r="X628" s="43">
        <f t="shared" si="106"/>
        <v>9.5799557848195698E-3</v>
      </c>
      <c r="Y628" s="2">
        <f>PERCENTRANK($S$531:S628,S628,1)</f>
        <v>0</v>
      </c>
      <c r="Z628" s="2">
        <f>PERCENTRANK($T$531:T628,T628,1)</f>
        <v>0.9</v>
      </c>
      <c r="AA628" s="2">
        <f>PERCENTRANK($U$531:U628,U628,1)</f>
        <v>0.5</v>
      </c>
      <c r="AB628" s="2">
        <f>PERCENTRANK(V$531:V628,V628,1)</f>
        <v>0.6</v>
      </c>
      <c r="AC628" s="2">
        <f>PERCENTRANK(W$531:W628,W628,1)</f>
        <v>0.4</v>
      </c>
      <c r="AD628" s="2">
        <f>PERCENTRANK(W$531:W628,W628,1)</f>
        <v>0.4</v>
      </c>
      <c r="AE628" s="2">
        <f>PERCENTRANK(X$531:X628,X628,1)</f>
        <v>0.9</v>
      </c>
      <c r="AF628" s="2">
        <f>PERCENTRANK($X$531:X628,X628,1)</f>
        <v>0.9</v>
      </c>
      <c r="AG628" s="2">
        <f>PERCENTRANK(R$531:R628,R628,1)</f>
        <v>0.8</v>
      </c>
      <c r="AH628" s="2">
        <f>PERCENTRANK(I$531:I628,I628,1)</f>
        <v>0</v>
      </c>
      <c r="AI628" s="2">
        <f>PERCENTRANK(J$531:J628,J628,1)</f>
        <v>0</v>
      </c>
      <c r="AJ628" s="2">
        <f t="shared" si="92"/>
        <v>0.4</v>
      </c>
      <c r="AK628" s="2">
        <f t="shared" si="93"/>
        <v>0.9</v>
      </c>
      <c r="AL628" s="2">
        <f t="shared" si="94"/>
        <v>0.1</v>
      </c>
      <c r="AM628" s="2">
        <f t="shared" si="94"/>
        <v>0.2</v>
      </c>
      <c r="AN628" s="2">
        <f t="shared" si="90"/>
        <v>0.1</v>
      </c>
      <c r="AO628" s="16">
        <f t="shared" si="95"/>
        <v>0</v>
      </c>
      <c r="AP628" s="16">
        <f t="shared" si="102"/>
        <v>0</v>
      </c>
      <c r="AQ628" s="16">
        <f t="shared" si="103"/>
        <v>0</v>
      </c>
      <c r="AR628" s="16">
        <f t="shared" si="104"/>
        <v>0.6</v>
      </c>
      <c r="AS628" s="16">
        <f t="shared" si="105"/>
        <v>0</v>
      </c>
      <c r="AT628" s="16">
        <f>AF628-AF627</f>
        <v>0</v>
      </c>
      <c r="AU628" s="16">
        <f>AG628-AG627</f>
        <v>0</v>
      </c>
      <c r="AV628" s="16">
        <f t="shared" si="96"/>
        <v>-0.19999999999999998</v>
      </c>
      <c r="AW628" s="16">
        <f t="shared" si="97"/>
        <v>0</v>
      </c>
      <c r="AX628" s="16">
        <f t="shared" si="98"/>
        <v>0.9</v>
      </c>
      <c r="AY628" s="16">
        <f t="shared" si="108"/>
        <v>0.9</v>
      </c>
      <c r="AZ628" s="16">
        <f t="shared" si="99"/>
        <v>0.3</v>
      </c>
      <c r="BA628" s="16">
        <f t="shared" si="109"/>
        <v>0.9</v>
      </c>
      <c r="BB628" s="16">
        <f t="shared" si="100"/>
        <v>0.9</v>
      </c>
    </row>
    <row r="629" spans="1:54" s="2" customFormat="1" ht="11.25" x14ac:dyDescent="0.2">
      <c r="A629" s="17">
        <v>36616</v>
      </c>
      <c r="B629" s="15">
        <v>3.8</v>
      </c>
      <c r="C629" s="2">
        <v>4</v>
      </c>
      <c r="D629" s="37">
        <f t="shared" si="81"/>
        <v>0.96</v>
      </c>
      <c r="E629" s="37">
        <v>5.0099999999999999E-2</v>
      </c>
      <c r="F629" s="37">
        <f t="shared" si="80"/>
        <v>0.94989999999999997</v>
      </c>
      <c r="G629" s="39">
        <v>71.73</v>
      </c>
      <c r="H629" s="38">
        <v>60.456399999999995</v>
      </c>
      <c r="I629" s="37">
        <v>3.8405322312383555E-2</v>
      </c>
      <c r="J629" s="37">
        <f t="shared" si="110"/>
        <v>6.3237829373490421E-3</v>
      </c>
      <c r="K629" s="37">
        <f t="shared" si="82"/>
        <v>-1.0520833333333313E-2</v>
      </c>
      <c r="L629" s="38">
        <v>10115.0055963053</v>
      </c>
      <c r="M629" s="38">
        <v>12426.918041589401</v>
      </c>
      <c r="N629" s="38">
        <f t="shared" si="87"/>
        <v>10008.587308260838</v>
      </c>
      <c r="O629" s="38">
        <f t="shared" si="88"/>
        <v>12296.176508026845</v>
      </c>
      <c r="P629" s="37">
        <f t="shared" si="89"/>
        <v>1.0632698178755689E-2</v>
      </c>
      <c r="Q629" s="41">
        <f t="shared" si="89"/>
        <v>1.0632698178755692E-2</v>
      </c>
      <c r="R629" s="42">
        <f t="shared" si="83"/>
        <v>0.18647488107131768</v>
      </c>
      <c r="S629" s="43">
        <f t="shared" si="84"/>
        <v>0.04</v>
      </c>
      <c r="T629" s="43">
        <f t="shared" si="85"/>
        <v>9.5999999999999992E-3</v>
      </c>
      <c r="U629" s="37">
        <f t="shared" si="111"/>
        <v>6.1666288293891293E-2</v>
      </c>
      <c r="V629" s="37">
        <f t="shared" si="91"/>
        <v>5.8335820418662096E-3</v>
      </c>
      <c r="W629" s="37">
        <f t="shared" si="107"/>
        <v>4.1678947550789769E-2</v>
      </c>
      <c r="X629" s="43">
        <f t="shared" si="106"/>
        <v>1.0632698178755692E-2</v>
      </c>
      <c r="Y629" s="2">
        <f>PERCENTRANK($S$531:S629,S629,1)</f>
        <v>0</v>
      </c>
      <c r="Z629" s="2">
        <f>PERCENTRANK($T$531:T629,T629,1)</f>
        <v>0.9</v>
      </c>
      <c r="AA629" s="2">
        <f>PERCENTRANK($U$531:U629,U629,1)</f>
        <v>0.9</v>
      </c>
      <c r="AB629" s="2">
        <f>PERCENTRANK(V$531:V629,V629,1)</f>
        <v>0.7</v>
      </c>
      <c r="AC629" s="2">
        <f>PERCENTRANK(W$531:W629,W629,1)</f>
        <v>0.7</v>
      </c>
      <c r="AD629" s="2">
        <f>PERCENTRANK(W$531:W629,W629,1)</f>
        <v>0.7</v>
      </c>
      <c r="AE629" s="2">
        <f>PERCENTRANK(X$531:X629,X629,1)</f>
        <v>0.9</v>
      </c>
      <c r="AF629" s="2">
        <f>PERCENTRANK($X$531:X629,X629,1)</f>
        <v>0.9</v>
      </c>
      <c r="AG629" s="2">
        <f>PERCENTRANK(R$531:R629,R629,1)</f>
        <v>0.8</v>
      </c>
      <c r="AH629" s="2">
        <f>PERCENTRANK(I$531:I629,I629,1)</f>
        <v>0.8</v>
      </c>
      <c r="AI629" s="2">
        <f>PERCENTRANK(J$531:J629,J629,1)</f>
        <v>0.3</v>
      </c>
      <c r="AJ629" s="2">
        <f t="shared" si="92"/>
        <v>0.55000000000000004</v>
      </c>
      <c r="AK629" s="2">
        <f t="shared" si="93"/>
        <v>0.9</v>
      </c>
      <c r="AL629" s="2">
        <f t="shared" si="94"/>
        <v>0.4</v>
      </c>
      <c r="AM629" s="2">
        <f t="shared" si="94"/>
        <v>0.15</v>
      </c>
      <c r="AN629" s="2">
        <f t="shared" si="90"/>
        <v>0.8</v>
      </c>
      <c r="AO629" s="16">
        <f t="shared" si="95"/>
        <v>0</v>
      </c>
      <c r="AP629" s="16">
        <f t="shared" si="102"/>
        <v>0</v>
      </c>
      <c r="AQ629" s="16">
        <f t="shared" si="103"/>
        <v>0.4</v>
      </c>
      <c r="AR629" s="16">
        <f t="shared" si="104"/>
        <v>9.9999999999999978E-2</v>
      </c>
      <c r="AS629" s="16">
        <f t="shared" si="105"/>
        <v>0.29999999999999993</v>
      </c>
      <c r="AT629" s="16">
        <f>AF629-AF628</f>
        <v>0</v>
      </c>
      <c r="AU629" s="16">
        <f>AG629-AG628</f>
        <v>0</v>
      </c>
      <c r="AV629" s="16">
        <f t="shared" si="96"/>
        <v>0.70000000000000007</v>
      </c>
      <c r="AW629" s="16">
        <f t="shared" si="97"/>
        <v>0</v>
      </c>
      <c r="AX629" s="16">
        <f t="shared" si="98"/>
        <v>0.9</v>
      </c>
      <c r="AY629" s="16">
        <f t="shared" si="108"/>
        <v>0.75</v>
      </c>
      <c r="AZ629" s="16">
        <f t="shared" si="99"/>
        <v>0.64999999999999991</v>
      </c>
      <c r="BA629" s="16">
        <f t="shared" si="109"/>
        <v>0.7</v>
      </c>
      <c r="BB629" s="16">
        <f t="shared" si="100"/>
        <v>0.9</v>
      </c>
    </row>
    <row r="630" spans="1:54" s="2" customFormat="1" ht="11.25" x14ac:dyDescent="0.2">
      <c r="A630" s="17">
        <v>36646</v>
      </c>
      <c r="B630" s="15">
        <v>3.1</v>
      </c>
      <c r="C630" s="2">
        <v>3.8</v>
      </c>
      <c r="D630" s="37">
        <f t="shared" si="81"/>
        <v>0.96200000000000008</v>
      </c>
      <c r="E630" s="37">
        <v>5.0099999999999999E-2</v>
      </c>
      <c r="F630" s="37">
        <f t="shared" si="80"/>
        <v>0.94989999999999997</v>
      </c>
      <c r="G630" s="39">
        <v>72.150000000000006</v>
      </c>
      <c r="H630" s="38">
        <v>60.991999999999983</v>
      </c>
      <c r="I630" s="37">
        <v>1.3278232712295618E-2</v>
      </c>
      <c r="J630" s="37">
        <f t="shared" si="110"/>
        <v>2.5841777512339587E-2</v>
      </c>
      <c r="K630" s="37">
        <f t="shared" si="82"/>
        <v>-1.2577962577962731E-2</v>
      </c>
      <c r="L630" s="38">
        <v>10253.612555011599</v>
      </c>
      <c r="M630" s="38">
        <v>12582.9647755716</v>
      </c>
      <c r="N630" s="38">
        <f t="shared" si="87"/>
        <v>10124.643000005735</v>
      </c>
      <c r="O630" s="38">
        <f t="shared" si="88"/>
        <v>12424.696715504637</v>
      </c>
      <c r="P630" s="37">
        <f t="shared" si="89"/>
        <v>1.273818296662816E-2</v>
      </c>
      <c r="Q630" s="41">
        <f t="shared" si="89"/>
        <v>1.2738182966628223E-2</v>
      </c>
      <c r="R630" s="42">
        <f t="shared" si="83"/>
        <v>0.18294202518363106</v>
      </c>
      <c r="S630" s="43">
        <f t="shared" si="84"/>
        <v>3.7999999999999999E-2</v>
      </c>
      <c r="T630" s="43">
        <f t="shared" si="85"/>
        <v>9.6200000000000001E-3</v>
      </c>
      <c r="U630" s="37">
        <f t="shared" si="111"/>
        <v>7.1745408088852866E-2</v>
      </c>
      <c r="V630" s="37">
        <f t="shared" si="91"/>
        <v>1.2557154835974164E-2</v>
      </c>
      <c r="W630" s="37">
        <f t="shared" si="107"/>
        <v>5.0308206503646258E-2</v>
      </c>
      <c r="X630" s="43">
        <f t="shared" si="106"/>
        <v>1.2738182966628223E-2</v>
      </c>
      <c r="Y630" s="2">
        <f>PERCENTRANK($S$531:S630,S630,1)</f>
        <v>0</v>
      </c>
      <c r="Z630" s="2">
        <f>PERCENTRANK($T$531:T630,T630,1)</f>
        <v>1</v>
      </c>
      <c r="AA630" s="2">
        <f>PERCENTRANK($U$531:U630,U630,1)</f>
        <v>1</v>
      </c>
      <c r="AB630" s="2">
        <f>PERCENTRANK(V$531:V630,V630,1)</f>
        <v>0.9</v>
      </c>
      <c r="AC630" s="2">
        <f>PERCENTRANK(W$531:W630,W630,1)</f>
        <v>0.9</v>
      </c>
      <c r="AD630" s="2">
        <f>PERCENTRANK(W$531:W630,W630,1)</f>
        <v>0.9</v>
      </c>
      <c r="AE630" s="2">
        <f>PERCENTRANK(X$531:X630,X630,1)</f>
        <v>1</v>
      </c>
      <c r="AF630" s="2">
        <f>PERCENTRANK($X$531:X630,X630,1)</f>
        <v>1</v>
      </c>
      <c r="AG630" s="2">
        <f>PERCENTRANK(R$531:R630,R630,1)</f>
        <v>0.7</v>
      </c>
      <c r="AH630" s="2">
        <f>PERCENTRANK(I$531:I630,I630,1)</f>
        <v>0.5</v>
      </c>
      <c r="AI630" s="2">
        <f>PERCENTRANK(J$531:J630,J630,1)</f>
        <v>0.7</v>
      </c>
      <c r="AJ630" s="2">
        <f t="shared" si="92"/>
        <v>0.8</v>
      </c>
      <c r="AK630" s="2">
        <f t="shared" si="93"/>
        <v>0.95</v>
      </c>
      <c r="AL630" s="2">
        <f t="shared" si="94"/>
        <v>0.65</v>
      </c>
      <c r="AM630" s="2">
        <f t="shared" si="94"/>
        <v>0.5</v>
      </c>
      <c r="AN630" s="2">
        <f t="shared" si="90"/>
        <v>0.5</v>
      </c>
      <c r="AO630" s="16">
        <f t="shared" si="95"/>
        <v>0</v>
      </c>
      <c r="AP630" s="16">
        <f t="shared" si="102"/>
        <v>9.9999999999999978E-2</v>
      </c>
      <c r="AQ630" s="16">
        <f t="shared" si="103"/>
        <v>9.9999999999999978E-2</v>
      </c>
      <c r="AR630" s="16">
        <f t="shared" si="104"/>
        <v>0.20000000000000007</v>
      </c>
      <c r="AS630" s="16">
        <f t="shared" si="105"/>
        <v>0.20000000000000007</v>
      </c>
      <c r="AT630" s="16">
        <f>AF630-AF629</f>
        <v>9.9999999999999978E-2</v>
      </c>
      <c r="AU630" s="16">
        <f>AG630-AG629</f>
        <v>-0.10000000000000009</v>
      </c>
      <c r="AV630" s="16">
        <f t="shared" si="96"/>
        <v>-0.30000000000000004</v>
      </c>
      <c r="AW630" s="16">
        <f t="shared" si="97"/>
        <v>0</v>
      </c>
      <c r="AX630" s="16">
        <f t="shared" si="98"/>
        <v>0.95</v>
      </c>
      <c r="AY630" s="16">
        <f t="shared" si="108"/>
        <v>0.5</v>
      </c>
      <c r="AZ630" s="16">
        <f t="shared" si="99"/>
        <v>0.8</v>
      </c>
      <c r="BA630" s="16">
        <f t="shared" si="109"/>
        <v>0.4</v>
      </c>
      <c r="BB630" s="16">
        <f t="shared" si="100"/>
        <v>0.95</v>
      </c>
    </row>
    <row r="631" spans="1:54" s="2" customFormat="1" ht="11.25" x14ac:dyDescent="0.2">
      <c r="A631" s="17">
        <v>36677</v>
      </c>
      <c r="B631" s="15">
        <v>3.2</v>
      </c>
      <c r="C631" s="2">
        <v>4</v>
      </c>
      <c r="D631" s="37">
        <f t="shared" si="81"/>
        <v>0.96</v>
      </c>
      <c r="E631" s="37">
        <v>5.0099999999999999E-2</v>
      </c>
      <c r="F631" s="37">
        <f t="shared" si="80"/>
        <v>0.94989999999999997</v>
      </c>
      <c r="G631" s="39">
        <v>72.52</v>
      </c>
      <c r="H631" s="38">
        <v>61.558</v>
      </c>
      <c r="I631" s="37">
        <v>-2.9342530245798356E-2</v>
      </c>
      <c r="J631" s="37">
        <f t="shared" si="110"/>
        <v>-8.0321487667513701E-3</v>
      </c>
      <c r="K631" s="37">
        <f t="shared" si="82"/>
        <v>-1.0520833333333313E-2</v>
      </c>
      <c r="L631" s="38">
        <v>10261.8695648618</v>
      </c>
      <c r="M631" s="38">
        <v>12578.278078027201</v>
      </c>
      <c r="N631" s="38">
        <f t="shared" si="87"/>
        <v>10153.906145481484</v>
      </c>
      <c r="O631" s="38">
        <f t="shared" si="88"/>
        <v>12445.944110747956</v>
      </c>
      <c r="P631" s="37">
        <f t="shared" si="89"/>
        <v>1.0632698178755557E-2</v>
      </c>
      <c r="Q631" s="41">
        <f t="shared" si="89"/>
        <v>1.0632698178755656E-2</v>
      </c>
      <c r="R631" s="42">
        <f t="shared" si="83"/>
        <v>0.17807596088241978</v>
      </c>
      <c r="S631" s="43">
        <f t="shared" si="84"/>
        <v>0.04</v>
      </c>
      <c r="T631" s="43">
        <f t="shared" si="85"/>
        <v>9.5999999999999992E-3</v>
      </c>
      <c r="U631" s="37">
        <f t="shared" si="111"/>
        <v>7.1587484137719745E-2</v>
      </c>
      <c r="V631" s="37">
        <f t="shared" si="91"/>
        <v>-3.7246369420804219E-4</v>
      </c>
      <c r="W631" s="37">
        <f t="shared" si="107"/>
        <v>5.0193555494213463E-2</v>
      </c>
      <c r="X631" s="43">
        <f t="shared" si="106"/>
        <v>1.0632698178755656E-2</v>
      </c>
      <c r="Y631" s="2">
        <f>PERCENTRANK($S$531:S631,S631,1)</f>
        <v>0</v>
      </c>
      <c r="Z631" s="2">
        <f>PERCENTRANK($T$531:T631,T631,1)</f>
        <v>0.9</v>
      </c>
      <c r="AA631" s="2">
        <f>PERCENTRANK($U$531:U631,U631,1)</f>
        <v>0.9</v>
      </c>
      <c r="AB631" s="2">
        <f>PERCENTRANK(V$531:V631,V631,1)</f>
        <v>0.2</v>
      </c>
      <c r="AC631" s="2">
        <f>PERCENTRANK(W$531:W631,W631,1)</f>
        <v>0.9</v>
      </c>
      <c r="AD631" s="2">
        <f>PERCENTRANK(W$531:W631,W631,1)</f>
        <v>0.9</v>
      </c>
      <c r="AE631" s="2">
        <f>PERCENTRANK(X$531:X631,X631,1)</f>
        <v>0.9</v>
      </c>
      <c r="AF631" s="2">
        <f>PERCENTRANK($X$531:X631,X631,1)</f>
        <v>0.9</v>
      </c>
      <c r="AG631" s="2">
        <f>PERCENTRANK(R$531:R631,R631,1)</f>
        <v>0.7</v>
      </c>
      <c r="AH631" s="2">
        <f>PERCENTRANK(I$531:I631,I631,1)</f>
        <v>0</v>
      </c>
      <c r="AI631" s="2">
        <f>PERCENTRANK(J$531:J631,J631,1)</f>
        <v>0.1</v>
      </c>
      <c r="AJ631" s="2">
        <f t="shared" si="92"/>
        <v>0.9</v>
      </c>
      <c r="AK631" s="2">
        <f t="shared" si="93"/>
        <v>0.95</v>
      </c>
      <c r="AL631" s="2">
        <f t="shared" si="94"/>
        <v>0.25</v>
      </c>
      <c r="AM631" s="2">
        <f t="shared" si="94"/>
        <v>0.39999999999999997</v>
      </c>
      <c r="AN631" s="2">
        <f t="shared" si="90"/>
        <v>0.1</v>
      </c>
      <c r="AO631" s="16">
        <f t="shared" si="95"/>
        <v>0</v>
      </c>
      <c r="AP631" s="16">
        <f t="shared" si="102"/>
        <v>-9.9999999999999978E-2</v>
      </c>
      <c r="AQ631" s="16">
        <f t="shared" si="103"/>
        <v>-9.9999999999999978E-2</v>
      </c>
      <c r="AR631" s="16">
        <f t="shared" si="104"/>
        <v>-0.7</v>
      </c>
      <c r="AS631" s="16">
        <f t="shared" si="105"/>
        <v>0</v>
      </c>
      <c r="AT631" s="16">
        <f>AF631-AF630</f>
        <v>-9.9999999999999978E-2</v>
      </c>
      <c r="AU631" s="16">
        <f>AG631-AG630</f>
        <v>0</v>
      </c>
      <c r="AV631" s="16">
        <f t="shared" si="96"/>
        <v>-0.4</v>
      </c>
      <c r="AW631" s="16">
        <f t="shared" si="97"/>
        <v>0</v>
      </c>
      <c r="AX631" s="16">
        <f t="shared" si="98"/>
        <v>0.95</v>
      </c>
      <c r="AY631" s="16">
        <f t="shared" si="108"/>
        <v>0.7</v>
      </c>
      <c r="AZ631" s="16">
        <f t="shared" si="99"/>
        <v>0.55000000000000004</v>
      </c>
      <c r="BA631" s="16">
        <f t="shared" si="109"/>
        <v>0.55000000000000004</v>
      </c>
      <c r="BB631" s="16">
        <f t="shared" si="100"/>
        <v>0.95</v>
      </c>
    </row>
    <row r="632" spans="1:54" s="2" customFormat="1" ht="11.25" x14ac:dyDescent="0.2">
      <c r="A632" s="17">
        <v>36707</v>
      </c>
      <c r="B632" s="15">
        <v>3.7</v>
      </c>
      <c r="C632" s="2">
        <v>4</v>
      </c>
      <c r="D632" s="37">
        <f t="shared" si="81"/>
        <v>0.96</v>
      </c>
      <c r="E632" s="37">
        <v>5.0099999999999999E-2</v>
      </c>
      <c r="F632" s="37">
        <f t="shared" si="80"/>
        <v>0.94989999999999997</v>
      </c>
      <c r="G632" s="39">
        <v>72.59</v>
      </c>
      <c r="H632" s="38">
        <v>62.142399999999995</v>
      </c>
      <c r="I632" s="37">
        <v>3.0652529468163117E-2</v>
      </c>
      <c r="J632" s="37">
        <f t="shared" si="110"/>
        <v>6.5499961118238061E-4</v>
      </c>
      <c r="K632" s="37">
        <f t="shared" si="82"/>
        <v>-1.0520833333333313E-2</v>
      </c>
      <c r="L632" s="38">
        <v>10319.5378801283</v>
      </c>
      <c r="M632" s="38">
        <v>12615.647229682099</v>
      </c>
      <c r="N632" s="38">
        <f t="shared" si="87"/>
        <v>10210.967742014451</v>
      </c>
      <c r="O632" s="38">
        <f t="shared" si="88"/>
        <v>12482.920107786485</v>
      </c>
      <c r="P632" s="37">
        <f t="shared" si="89"/>
        <v>1.0632698178755643E-2</v>
      </c>
      <c r="Q632" s="41">
        <f t="shared" si="89"/>
        <v>1.0632698178755669E-2</v>
      </c>
      <c r="R632" s="42">
        <f t="shared" si="83"/>
        <v>0.16812353562141161</v>
      </c>
      <c r="S632" s="43">
        <f t="shared" si="84"/>
        <v>0.04</v>
      </c>
      <c r="T632" s="43">
        <f t="shared" si="85"/>
        <v>9.5999999999999992E-3</v>
      </c>
      <c r="U632" s="37">
        <f t="shared" si="111"/>
        <v>6.5375874922408664E-2</v>
      </c>
      <c r="V632" s="37">
        <f t="shared" si="91"/>
        <v>2.9709274531128714E-3</v>
      </c>
      <c r="W632" s="37">
        <f t="shared" si="107"/>
        <v>4.3036837747835004E-2</v>
      </c>
      <c r="X632" s="43">
        <f t="shared" si="106"/>
        <v>1.0632698178755669E-2</v>
      </c>
      <c r="Y632" s="2">
        <f>PERCENTRANK($S$531:S632,S632,1)</f>
        <v>0</v>
      </c>
      <c r="Z632" s="2">
        <f>PERCENTRANK($T$531:T632,T632,1)</f>
        <v>0.9</v>
      </c>
      <c r="AA632" s="2">
        <f>PERCENTRANK($U$531:U632,U632,1)</f>
        <v>0.9</v>
      </c>
      <c r="AB632" s="2">
        <f>PERCENTRANK(V$531:V632,V632,1)</f>
        <v>0.4</v>
      </c>
      <c r="AC632" s="2">
        <f>PERCENTRANK(W$531:W632,W632,1)</f>
        <v>0.7</v>
      </c>
      <c r="AD632" s="2">
        <f>PERCENTRANK(W$531:W632,W632,1)</f>
        <v>0.7</v>
      </c>
      <c r="AE632" s="2">
        <f>PERCENTRANK(X$531:X632,X632,1)</f>
        <v>0.9</v>
      </c>
      <c r="AF632" s="2">
        <f>PERCENTRANK($X$531:X632,X632,1)</f>
        <v>0.9</v>
      </c>
      <c r="AG632" s="2">
        <f>PERCENTRANK(R$531:R632,R632,1)</f>
        <v>0.7</v>
      </c>
      <c r="AH632" s="2">
        <f>PERCENTRANK(I$531:I632,I632,1)</f>
        <v>0.7</v>
      </c>
      <c r="AI632" s="2">
        <f>PERCENTRANK(J$531:J632,J632,1)</f>
        <v>0.2</v>
      </c>
      <c r="AJ632" s="2">
        <f t="shared" si="92"/>
        <v>0.8</v>
      </c>
      <c r="AK632" s="2">
        <f t="shared" si="93"/>
        <v>0.9</v>
      </c>
      <c r="AL632" s="2">
        <f t="shared" si="94"/>
        <v>0.35</v>
      </c>
      <c r="AM632" s="2">
        <f t="shared" si="94"/>
        <v>0.15000000000000002</v>
      </c>
      <c r="AN632" s="2">
        <f t="shared" si="90"/>
        <v>0.7</v>
      </c>
      <c r="AO632" s="16">
        <f t="shared" si="95"/>
        <v>0</v>
      </c>
      <c r="AP632" s="16">
        <f t="shared" si="102"/>
        <v>0</v>
      </c>
      <c r="AQ632" s="16">
        <f t="shared" si="103"/>
        <v>0</v>
      </c>
      <c r="AR632" s="16">
        <f t="shared" si="104"/>
        <v>0.2</v>
      </c>
      <c r="AS632" s="16">
        <f t="shared" si="105"/>
        <v>-0.20000000000000007</v>
      </c>
      <c r="AT632" s="16">
        <f>AF632-AF631</f>
        <v>0</v>
      </c>
      <c r="AU632" s="16">
        <f>AG632-AG631</f>
        <v>0</v>
      </c>
      <c r="AV632" s="16">
        <f t="shared" si="96"/>
        <v>0.6</v>
      </c>
      <c r="AW632" s="16">
        <f t="shared" si="97"/>
        <v>0</v>
      </c>
      <c r="AX632" s="16">
        <f t="shared" si="98"/>
        <v>0.9</v>
      </c>
      <c r="AY632" s="16">
        <f t="shared" si="108"/>
        <v>0.95</v>
      </c>
      <c r="AZ632" s="16">
        <f t="shared" si="99"/>
        <v>0.30000000000000004</v>
      </c>
      <c r="BA632" s="16">
        <f t="shared" si="109"/>
        <v>0.8</v>
      </c>
      <c r="BB632" s="16">
        <f t="shared" si="100"/>
        <v>0.9</v>
      </c>
    </row>
    <row r="633" spans="1:54" s="2" customFormat="1" ht="11.25" x14ac:dyDescent="0.2">
      <c r="A633" s="17">
        <v>36738</v>
      </c>
      <c r="B633" s="15">
        <v>3.7</v>
      </c>
      <c r="C633" s="2">
        <v>4</v>
      </c>
      <c r="D633" s="37">
        <f t="shared" si="81"/>
        <v>0.96</v>
      </c>
      <c r="E633" s="37">
        <v>5.0099999999999999E-2</v>
      </c>
      <c r="F633" s="37">
        <f t="shared" si="80"/>
        <v>0.94989999999999997</v>
      </c>
      <c r="G633" s="39">
        <v>73.25</v>
      </c>
      <c r="H633" s="38">
        <v>62.767199999999995</v>
      </c>
      <c r="I633" s="37">
        <v>7.5515061971599519E-3</v>
      </c>
      <c r="J633" s="37">
        <f t="shared" si="110"/>
        <v>1.9102017832661536E-2</v>
      </c>
      <c r="K633" s="37">
        <f t="shared" si="82"/>
        <v>-1.0520833333333313E-2</v>
      </c>
      <c r="L633" s="38">
        <v>10274.532832105901</v>
      </c>
      <c r="M633" s="38">
        <v>12527.8030395199</v>
      </c>
      <c r="N633" s="38">
        <f t="shared" si="87"/>
        <v>10166.436184601453</v>
      </c>
      <c r="O633" s="38">
        <f t="shared" si="88"/>
        <v>12396.000111708285</v>
      </c>
      <c r="P633" s="37">
        <f t="shared" si="89"/>
        <v>1.0632698178755699E-2</v>
      </c>
      <c r="Q633" s="41">
        <f t="shared" si="89"/>
        <v>1.063269817875565E-2</v>
      </c>
      <c r="R633" s="42">
        <f t="shared" si="83"/>
        <v>0.16701079544730377</v>
      </c>
      <c r="S633" s="43">
        <f t="shared" si="84"/>
        <v>0.04</v>
      </c>
      <c r="T633" s="43">
        <f t="shared" si="85"/>
        <v>9.5999999999999992E-3</v>
      </c>
      <c r="U633" s="37">
        <f t="shared" si="111"/>
        <v>6.0820070105306212E-2</v>
      </c>
      <c r="V633" s="37">
        <f t="shared" si="91"/>
        <v>-6.9631140252177665E-3</v>
      </c>
      <c r="W633" s="37">
        <f t="shared" si="107"/>
        <v>3.6582323762536381E-2</v>
      </c>
      <c r="X633" s="43">
        <f t="shared" si="106"/>
        <v>1.063269817875565E-2</v>
      </c>
      <c r="Y633" s="2">
        <f>PERCENTRANK($S$531:S633,S633,1)</f>
        <v>0</v>
      </c>
      <c r="Z633" s="2">
        <f>PERCENTRANK($T$531:T633,T633,1)</f>
        <v>0.9</v>
      </c>
      <c r="AA633" s="2">
        <f>PERCENTRANK($U$531:U633,U633,1)</f>
        <v>0.7</v>
      </c>
      <c r="AB633" s="2">
        <f>PERCENTRANK(V$531:V633,V633,1)</f>
        <v>0</v>
      </c>
      <c r="AC633" s="2">
        <f>PERCENTRANK(W$531:W633,W633,1)</f>
        <v>0.4</v>
      </c>
      <c r="AD633" s="2">
        <f>PERCENTRANK(W$531:W633,W633,1)</f>
        <v>0.4</v>
      </c>
      <c r="AE633" s="2">
        <f>PERCENTRANK(X$531:X633,X633,1)</f>
        <v>0.9</v>
      </c>
      <c r="AF633" s="2">
        <f>PERCENTRANK($X$531:X633,X633,1)</f>
        <v>0.9</v>
      </c>
      <c r="AG633" s="2">
        <f>PERCENTRANK(R$531:R633,R633,1)</f>
        <v>0.7</v>
      </c>
      <c r="AH633" s="2">
        <f>PERCENTRANK(I$531:I633,I633,1)</f>
        <v>0.4</v>
      </c>
      <c r="AI633" s="2">
        <f>PERCENTRANK(J$531:J633,J633,1)</f>
        <v>0.6</v>
      </c>
      <c r="AJ633" s="2">
        <f t="shared" si="92"/>
        <v>0.55000000000000004</v>
      </c>
      <c r="AK633" s="2">
        <f t="shared" si="93"/>
        <v>0.9</v>
      </c>
      <c r="AL633" s="2">
        <f t="shared" si="94"/>
        <v>0.55000000000000004</v>
      </c>
      <c r="AM633" s="2">
        <f t="shared" si="94"/>
        <v>0.4</v>
      </c>
      <c r="AN633" s="2">
        <f t="shared" si="90"/>
        <v>0.4</v>
      </c>
      <c r="AO633" s="16">
        <f t="shared" si="95"/>
        <v>0</v>
      </c>
      <c r="AP633" s="16">
        <f t="shared" si="102"/>
        <v>0</v>
      </c>
      <c r="AQ633" s="16">
        <f t="shared" si="103"/>
        <v>-0.20000000000000007</v>
      </c>
      <c r="AR633" s="16">
        <f t="shared" si="104"/>
        <v>-0.4</v>
      </c>
      <c r="AS633" s="16">
        <f t="shared" si="105"/>
        <v>-0.29999999999999993</v>
      </c>
      <c r="AT633" s="16">
        <f>AF633-AF632</f>
        <v>0</v>
      </c>
      <c r="AU633" s="16">
        <f>AG633-AG632</f>
        <v>0</v>
      </c>
      <c r="AV633" s="16">
        <f t="shared" si="96"/>
        <v>-0.29999999999999993</v>
      </c>
      <c r="AW633" s="16">
        <f t="shared" si="97"/>
        <v>0</v>
      </c>
      <c r="AX633" s="16">
        <f t="shared" si="98"/>
        <v>0.9</v>
      </c>
      <c r="AY633" s="16">
        <f t="shared" si="108"/>
        <v>0.95</v>
      </c>
      <c r="AZ633" s="16">
        <f t="shared" si="99"/>
        <v>0.2</v>
      </c>
      <c r="BA633" s="16">
        <f t="shared" si="109"/>
        <v>0.9</v>
      </c>
      <c r="BB633" s="16">
        <f t="shared" si="100"/>
        <v>0.9</v>
      </c>
    </row>
    <row r="634" spans="1:54" s="2" customFormat="1" ht="11.25" x14ac:dyDescent="0.2">
      <c r="A634" s="17">
        <v>36769</v>
      </c>
      <c r="B634" s="15">
        <v>3.4</v>
      </c>
      <c r="C634" s="2">
        <v>4.0999999999999996</v>
      </c>
      <c r="D634" s="37">
        <f t="shared" si="81"/>
        <v>0.95900000000000007</v>
      </c>
      <c r="E634" s="37">
        <v>0.05</v>
      </c>
      <c r="F634" s="37">
        <f t="shared" si="80"/>
        <v>0.95</v>
      </c>
      <c r="G634" s="39">
        <v>74.08</v>
      </c>
      <c r="H634" s="38">
        <v>63.445599999999992</v>
      </c>
      <c r="I634" s="37">
        <v>8.4589273591310493E-3</v>
      </c>
      <c r="J634" s="37">
        <f t="shared" si="110"/>
        <v>8.0052167781455002E-3</v>
      </c>
      <c r="K634" s="37">
        <f t="shared" si="82"/>
        <v>-9.3847758081335719E-3</v>
      </c>
      <c r="L634" s="38">
        <v>10379.726123157499</v>
      </c>
      <c r="M634" s="38">
        <v>12645.3889120108</v>
      </c>
      <c r="N634" s="38">
        <f t="shared" si="87"/>
        <v>10282.314720541839</v>
      </c>
      <c r="O634" s="38">
        <f t="shared" si="88"/>
        <v>12526.714772064921</v>
      </c>
      <c r="P634" s="37">
        <f t="shared" si="89"/>
        <v>9.4736842105263945E-3</v>
      </c>
      <c r="Q634" s="41">
        <f t="shared" si="89"/>
        <v>9.4736842105263615E-3</v>
      </c>
      <c r="R634" s="42">
        <f t="shared" si="83"/>
        <v>0.16761446026201987</v>
      </c>
      <c r="S634" s="43">
        <f t="shared" si="84"/>
        <v>4.0999999999999995E-2</v>
      </c>
      <c r="T634" s="43">
        <f t="shared" si="85"/>
        <v>9.5900000000000013E-3</v>
      </c>
      <c r="U634" s="37">
        <f t="shared" si="111"/>
        <v>6.2942257035719582E-2</v>
      </c>
      <c r="V634" s="37">
        <f t="shared" si="91"/>
        <v>9.3859930683748705E-3</v>
      </c>
      <c r="W634" s="37">
        <f t="shared" si="107"/>
        <v>4.0095165586054068E-2</v>
      </c>
      <c r="X634" s="43">
        <f t="shared" si="106"/>
        <v>9.4736842105263615E-3</v>
      </c>
      <c r="Y634" s="2">
        <f>PERCENTRANK($S$531:S634,S634,1)</f>
        <v>0</v>
      </c>
      <c r="Z634" s="2">
        <f>PERCENTRANK($T$531:T634,T634,1)</f>
        <v>0.9</v>
      </c>
      <c r="AA634" s="2">
        <f>PERCENTRANK($U$531:U634,U634,1)</f>
        <v>0.9</v>
      </c>
      <c r="AB634" s="2">
        <f>PERCENTRANK(V$531:V634,V634,1)</f>
        <v>0.8</v>
      </c>
      <c r="AC634" s="2">
        <f>PERCENTRANK(W$531:W634,W634,1)</f>
        <v>0.6</v>
      </c>
      <c r="AD634" s="2">
        <f>PERCENTRANK(W$531:W634,W634,1)</f>
        <v>0.6</v>
      </c>
      <c r="AE634" s="2">
        <f>PERCENTRANK(X$531:X634,X634,1)</f>
        <v>0.8</v>
      </c>
      <c r="AF634" s="2">
        <f>PERCENTRANK($X$531:X634,X634,1)</f>
        <v>0.8</v>
      </c>
      <c r="AG634" s="2">
        <f>PERCENTRANK(R$531:R634,R634,1)</f>
        <v>0.7</v>
      </c>
      <c r="AH634" s="2">
        <f>PERCENTRANK(I$531:I634,I634,1)</f>
        <v>0.4</v>
      </c>
      <c r="AI634" s="2">
        <f>PERCENTRANK(J$531:J634,J634,1)</f>
        <v>0.4</v>
      </c>
      <c r="AJ634" s="2">
        <f t="shared" si="92"/>
        <v>0.5</v>
      </c>
      <c r="AK634" s="2">
        <f t="shared" si="93"/>
        <v>0.85000000000000009</v>
      </c>
      <c r="AL634" s="2">
        <f t="shared" si="94"/>
        <v>0.4</v>
      </c>
      <c r="AM634" s="2">
        <f t="shared" si="94"/>
        <v>0.5</v>
      </c>
      <c r="AN634" s="2">
        <f t="shared" si="90"/>
        <v>0.4</v>
      </c>
      <c r="AO634" s="16">
        <f t="shared" si="95"/>
        <v>0</v>
      </c>
      <c r="AP634" s="16">
        <f t="shared" si="102"/>
        <v>0</v>
      </c>
      <c r="AQ634" s="16">
        <f t="shared" si="103"/>
        <v>0.20000000000000007</v>
      </c>
      <c r="AR634" s="16">
        <f t="shared" si="104"/>
        <v>0.8</v>
      </c>
      <c r="AS634" s="16">
        <f t="shared" si="105"/>
        <v>0.19999999999999996</v>
      </c>
      <c r="AT634" s="16">
        <f>AF634-AF633</f>
        <v>-9.9999999999999978E-2</v>
      </c>
      <c r="AU634" s="16">
        <f>AG634-AG633</f>
        <v>0</v>
      </c>
      <c r="AV634" s="16">
        <f t="shared" si="96"/>
        <v>0</v>
      </c>
      <c r="AW634" s="16">
        <f t="shared" si="97"/>
        <v>0</v>
      </c>
      <c r="AX634" s="16">
        <f t="shared" si="98"/>
        <v>0.9</v>
      </c>
      <c r="AY634" s="16">
        <f t="shared" si="108"/>
        <v>0.9</v>
      </c>
      <c r="AZ634" s="16">
        <f t="shared" si="99"/>
        <v>0.4</v>
      </c>
      <c r="BA634" s="16">
        <f t="shared" si="109"/>
        <v>0.8</v>
      </c>
      <c r="BB634" s="16">
        <f t="shared" si="100"/>
        <v>0.85000000000000009</v>
      </c>
    </row>
    <row r="635" spans="1:54" s="2" customFormat="1" ht="11.25" x14ac:dyDescent="0.2">
      <c r="A635" s="17">
        <v>36799</v>
      </c>
      <c r="B635" s="15">
        <v>3.5</v>
      </c>
      <c r="C635" s="2">
        <v>3.9</v>
      </c>
      <c r="D635" s="37">
        <f t="shared" si="81"/>
        <v>0.96099999999999997</v>
      </c>
      <c r="E635" s="37">
        <v>0.05</v>
      </c>
      <c r="F635" s="37">
        <f t="shared" si="80"/>
        <v>0.95</v>
      </c>
      <c r="G635" s="39">
        <v>74.52</v>
      </c>
      <c r="H635" s="38">
        <v>64.161599999999993</v>
      </c>
      <c r="I635" s="37">
        <v>-1.172027520094791E-2</v>
      </c>
      <c r="J635" s="37">
        <f t="shared" si="110"/>
        <v>-1.6306739209084303E-3</v>
      </c>
      <c r="K635" s="37">
        <f t="shared" si="82"/>
        <v>-1.1446409989594231E-2</v>
      </c>
      <c r="L635" s="38">
        <v>10418.076044746</v>
      </c>
      <c r="M635" s="38">
        <v>12648.8182082941</v>
      </c>
      <c r="N635" s="38">
        <f t="shared" si="87"/>
        <v>10298.826475035066</v>
      </c>
      <c r="O635" s="38">
        <f t="shared" si="88"/>
        <v>12504.034649198122</v>
      </c>
      <c r="P635" s="37">
        <f t="shared" si="89"/>
        <v>1.1578947368421157E-2</v>
      </c>
      <c r="Q635" s="41">
        <f t="shared" si="89"/>
        <v>1.1578947368421072E-2</v>
      </c>
      <c r="R635" s="42">
        <f t="shared" si="83"/>
        <v>0.16144235804593407</v>
      </c>
      <c r="S635" s="43">
        <f t="shared" si="84"/>
        <v>3.9E-2</v>
      </c>
      <c r="T635" s="43">
        <f t="shared" si="85"/>
        <v>9.6100000000000005E-3</v>
      </c>
      <c r="U635" s="37">
        <f t="shared" si="111"/>
        <v>5.8189185580806858E-2</v>
      </c>
      <c r="V635" s="37">
        <f t="shared" si="91"/>
        <v>2.7118946733566818E-4</v>
      </c>
      <c r="W635" s="37">
        <f t="shared" si="107"/>
        <v>3.364049832758232E-2</v>
      </c>
      <c r="X635" s="43">
        <f t="shared" si="106"/>
        <v>1.1578947368421072E-2</v>
      </c>
      <c r="Y635" s="2">
        <f>PERCENTRANK($S$531:S635,S635,1)</f>
        <v>0</v>
      </c>
      <c r="Z635" s="2">
        <f>PERCENTRANK($T$531:T635,T635,1)</f>
        <v>0.9</v>
      </c>
      <c r="AA635" s="2">
        <f>PERCENTRANK($U$531:U635,U635,1)</f>
        <v>0.6</v>
      </c>
      <c r="AB635" s="2">
        <f>PERCENTRANK(V$531:V635,V635,1)</f>
        <v>0.2</v>
      </c>
      <c r="AC635" s="2">
        <f>PERCENTRANK(W$531:W635,W635,1)</f>
        <v>0.3</v>
      </c>
      <c r="AD635" s="2">
        <f>PERCENTRANK(W$531:W635,W635,1)</f>
        <v>0.3</v>
      </c>
      <c r="AE635" s="2">
        <f>PERCENTRANK(X$531:X635,X635,1)</f>
        <v>0.9</v>
      </c>
      <c r="AF635" s="2">
        <f>PERCENTRANK($X$531:X635,X635,1)</f>
        <v>0.9</v>
      </c>
      <c r="AG635" s="2">
        <f>PERCENTRANK(R$531:R635,R635,1)</f>
        <v>0.7</v>
      </c>
      <c r="AH635" s="2">
        <f>PERCENTRANK(I$531:I635,I635,1)</f>
        <v>0.1</v>
      </c>
      <c r="AI635" s="2">
        <f>PERCENTRANK(J$531:J635,J635,1)</f>
        <v>0.2</v>
      </c>
      <c r="AJ635" s="2">
        <f t="shared" si="92"/>
        <v>0.44999999999999996</v>
      </c>
      <c r="AK635" s="2">
        <f t="shared" si="93"/>
        <v>0.85000000000000009</v>
      </c>
      <c r="AL635" s="2">
        <f t="shared" si="94"/>
        <v>0.25</v>
      </c>
      <c r="AM635" s="2">
        <f t="shared" si="94"/>
        <v>0.30000000000000004</v>
      </c>
      <c r="AN635" s="2">
        <f t="shared" si="90"/>
        <v>0.2</v>
      </c>
      <c r="AO635" s="16">
        <f t="shared" si="95"/>
        <v>0</v>
      </c>
      <c r="AP635" s="16">
        <f t="shared" si="102"/>
        <v>0</v>
      </c>
      <c r="AQ635" s="16">
        <f t="shared" si="103"/>
        <v>-0.30000000000000004</v>
      </c>
      <c r="AR635" s="16">
        <f t="shared" si="104"/>
        <v>-0.60000000000000009</v>
      </c>
      <c r="AS635" s="16">
        <f t="shared" si="105"/>
        <v>-0.3</v>
      </c>
      <c r="AT635" s="16">
        <f>AF635-AF634</f>
        <v>9.9999999999999978E-2</v>
      </c>
      <c r="AU635" s="16">
        <f>AG635-AG634</f>
        <v>0</v>
      </c>
      <c r="AV635" s="16">
        <f t="shared" si="96"/>
        <v>-0.2</v>
      </c>
      <c r="AW635" s="16">
        <f t="shared" si="97"/>
        <v>0</v>
      </c>
      <c r="AX635" s="16">
        <f t="shared" si="98"/>
        <v>0.9</v>
      </c>
      <c r="AY635" s="16">
        <f t="shared" si="108"/>
        <v>0.8</v>
      </c>
      <c r="AZ635" s="16">
        <f t="shared" si="99"/>
        <v>0.5</v>
      </c>
      <c r="BA635" s="16">
        <f t="shared" si="109"/>
        <v>0.55000000000000004</v>
      </c>
      <c r="BB635" s="16">
        <f t="shared" si="100"/>
        <v>0.85000000000000009</v>
      </c>
    </row>
    <row r="636" spans="1:54" s="2" customFormat="1" ht="11.25" x14ac:dyDescent="0.2">
      <c r="A636" s="17">
        <v>36830</v>
      </c>
      <c r="B636" s="15">
        <v>3.4</v>
      </c>
      <c r="C636" s="2">
        <v>3.9</v>
      </c>
      <c r="D636" s="37">
        <f t="shared" si="81"/>
        <v>0.96099999999999997</v>
      </c>
      <c r="E636" s="37">
        <v>0.05</v>
      </c>
      <c r="F636" s="37">
        <f t="shared" si="80"/>
        <v>0.95</v>
      </c>
      <c r="G636" s="39">
        <v>72.680000000000007</v>
      </c>
      <c r="H636" s="38">
        <v>64.824000000000012</v>
      </c>
      <c r="I636" s="37">
        <v>-5.307039950955339E-2</v>
      </c>
      <c r="J636" s="37">
        <f t="shared" si="110"/>
        <v>-3.2395337355250652E-2</v>
      </c>
      <c r="K636" s="37">
        <f t="shared" si="82"/>
        <v>-1.1446409989594231E-2</v>
      </c>
      <c r="L636" s="38">
        <v>10475.1286801638</v>
      </c>
      <c r="M636" s="38">
        <v>12697.269488424199</v>
      </c>
      <c r="N636" s="38">
        <f t="shared" si="87"/>
        <v>10355.226062596888</v>
      </c>
      <c r="O636" s="38">
        <f t="shared" si="88"/>
        <v>12551.931336111331</v>
      </c>
      <c r="P636" s="37">
        <f t="shared" si="89"/>
        <v>1.1578947368421062E-2</v>
      </c>
      <c r="Q636" s="41">
        <f t="shared" si="89"/>
        <v>1.1578947368421071E-2</v>
      </c>
      <c r="R636" s="42">
        <f t="shared" si="83"/>
        <v>0.12118968283351834</v>
      </c>
      <c r="S636" s="43">
        <f t="shared" si="84"/>
        <v>3.9E-2</v>
      </c>
      <c r="T636" s="43">
        <f t="shared" si="85"/>
        <v>9.6100000000000005E-3</v>
      </c>
      <c r="U636" s="37">
        <f t="shared" si="111"/>
        <v>5.6465186761381375E-2</v>
      </c>
      <c r="V636" s="37">
        <f t="shared" si="91"/>
        <v>3.8304985756162069E-3</v>
      </c>
      <c r="W636" s="37">
        <f t="shared" si="107"/>
        <v>3.1405853524154079E-2</v>
      </c>
      <c r="X636" s="43">
        <f t="shared" si="106"/>
        <v>1.1578947368421071E-2</v>
      </c>
      <c r="Y636" s="2">
        <f>PERCENTRANK($S$531:S636,S636,1)</f>
        <v>0</v>
      </c>
      <c r="Z636" s="2">
        <f>PERCENTRANK($T$531:T636,T636,1)</f>
        <v>0.9</v>
      </c>
      <c r="AA636" s="2">
        <f>PERCENTRANK($U$531:U636,U636,1)</f>
        <v>0.5</v>
      </c>
      <c r="AB636" s="2">
        <f>PERCENTRANK(V$531:V636,V636,1)</f>
        <v>0.5</v>
      </c>
      <c r="AC636" s="2">
        <f>PERCENTRANK(W$531:W636,W636,1)</f>
        <v>0.3</v>
      </c>
      <c r="AD636" s="2">
        <f>PERCENTRANK(W$531:W636,W636,1)</f>
        <v>0.3</v>
      </c>
      <c r="AE636" s="2">
        <f>PERCENTRANK(X$531:X636,X636,1)</f>
        <v>0.9</v>
      </c>
      <c r="AF636" s="2">
        <f>PERCENTRANK($X$531:X636,X636,1)</f>
        <v>0.9</v>
      </c>
      <c r="AG636" s="2">
        <f>PERCENTRANK(R$531:R636,R636,1)</f>
        <v>0.6</v>
      </c>
      <c r="AH636" s="2">
        <f>PERCENTRANK(I$531:I636,I636,1)</f>
        <v>0</v>
      </c>
      <c r="AI636" s="2">
        <f>PERCENTRANK(J$531:J636,J636,1)</f>
        <v>0</v>
      </c>
      <c r="AJ636" s="2">
        <f t="shared" si="92"/>
        <v>0.3</v>
      </c>
      <c r="AK636" s="2">
        <f t="shared" si="93"/>
        <v>0.9</v>
      </c>
      <c r="AL636" s="2">
        <f t="shared" si="94"/>
        <v>0.05</v>
      </c>
      <c r="AM636" s="2">
        <f t="shared" si="94"/>
        <v>0.1</v>
      </c>
      <c r="AN636" s="2">
        <f t="shared" si="90"/>
        <v>0</v>
      </c>
      <c r="AO636" s="16">
        <f t="shared" si="95"/>
        <v>0</v>
      </c>
      <c r="AP636" s="16">
        <f t="shared" si="102"/>
        <v>0</v>
      </c>
      <c r="AQ636" s="16">
        <f t="shared" si="103"/>
        <v>-9.9999999999999978E-2</v>
      </c>
      <c r="AR636" s="16">
        <f t="shared" si="104"/>
        <v>0.3</v>
      </c>
      <c r="AS636" s="16">
        <f t="shared" si="105"/>
        <v>0</v>
      </c>
      <c r="AT636" s="16">
        <f>AF636-AF635</f>
        <v>0</v>
      </c>
      <c r="AU636" s="16">
        <f>AG636-AG635</f>
        <v>-9.9999999999999978E-2</v>
      </c>
      <c r="AV636" s="16">
        <f t="shared" si="96"/>
        <v>-0.2</v>
      </c>
      <c r="AW636" s="16">
        <f t="shared" si="97"/>
        <v>0</v>
      </c>
      <c r="AX636" s="16">
        <f t="shared" si="98"/>
        <v>0.9</v>
      </c>
      <c r="AY636" s="16">
        <f t="shared" si="108"/>
        <v>0.8</v>
      </c>
      <c r="AZ636" s="16">
        <f t="shared" si="99"/>
        <v>0.35</v>
      </c>
      <c r="BA636" s="16">
        <f t="shared" si="109"/>
        <v>0.5</v>
      </c>
      <c r="BB636" s="16">
        <f t="shared" si="100"/>
        <v>0.9</v>
      </c>
    </row>
    <row r="637" spans="1:54" s="2" customFormat="1" ht="11.25" x14ac:dyDescent="0.2">
      <c r="A637" s="17">
        <v>36860</v>
      </c>
      <c r="B637" s="15">
        <v>3.4</v>
      </c>
      <c r="C637" s="2">
        <v>3.9</v>
      </c>
      <c r="D637" s="37">
        <f t="shared" si="81"/>
        <v>0.96099999999999997</v>
      </c>
      <c r="E637" s="37">
        <v>0.05</v>
      </c>
      <c r="F637" s="37">
        <f t="shared" si="80"/>
        <v>0.95</v>
      </c>
      <c r="G637" s="39">
        <v>70.930000000000007</v>
      </c>
      <c r="H637" s="38">
        <v>65.429199999999994</v>
      </c>
      <c r="I637" s="37">
        <v>-8.7041592933086859E-3</v>
      </c>
      <c r="J637" s="37">
        <f t="shared" si="110"/>
        <v>-3.0887279401431038E-2</v>
      </c>
      <c r="K637" s="37">
        <f t="shared" si="82"/>
        <v>-1.1446409989594231E-2</v>
      </c>
      <c r="L637" s="38">
        <v>10481.8583000906</v>
      </c>
      <c r="M637" s="38">
        <v>12688.9261367248</v>
      </c>
      <c r="N637" s="38">
        <f t="shared" si="87"/>
        <v>10361.878652534931</v>
      </c>
      <c r="O637" s="38">
        <f t="shared" si="88"/>
        <v>12543.683485836171</v>
      </c>
      <c r="P637" s="37">
        <f t="shared" si="89"/>
        <v>1.157894736842115E-2</v>
      </c>
      <c r="Q637" s="41">
        <f t="shared" si="89"/>
        <v>1.1578947368421043E-2</v>
      </c>
      <c r="R637" s="42">
        <f t="shared" si="83"/>
        <v>8.4072554761482843E-2</v>
      </c>
      <c r="S637" s="43">
        <f t="shared" si="84"/>
        <v>3.9E-2</v>
      </c>
      <c r="T637" s="43">
        <f t="shared" si="85"/>
        <v>9.6100000000000005E-3</v>
      </c>
      <c r="U637" s="37">
        <f t="shared" si="111"/>
        <v>4.6318246604890326E-2</v>
      </c>
      <c r="V637" s="37">
        <f t="shared" si="91"/>
        <v>-6.5709810341550777E-4</v>
      </c>
      <c r="W637" s="37">
        <f t="shared" si="107"/>
        <v>2.1530988532162447E-2</v>
      </c>
      <c r="X637" s="43">
        <f t="shared" si="106"/>
        <v>1.1578947368421043E-2</v>
      </c>
      <c r="Y637" s="2">
        <f>PERCENTRANK($S$531:S637,S637,1)</f>
        <v>0</v>
      </c>
      <c r="Z637" s="2">
        <f>PERCENTRANK($T$531:T637,T637,1)</f>
        <v>0.9</v>
      </c>
      <c r="AA637" s="2">
        <f>PERCENTRANK($U$531:U637,U637,1)</f>
        <v>0.2</v>
      </c>
      <c r="AB637" s="2">
        <f>PERCENTRANK(V$531:V637,V637,1)</f>
        <v>0.2</v>
      </c>
      <c r="AC637" s="2">
        <f>PERCENTRANK(W$531:W637,W637,1)</f>
        <v>0.1</v>
      </c>
      <c r="AD637" s="2">
        <f>PERCENTRANK(W$531:W637,W637,1)</f>
        <v>0.1</v>
      </c>
      <c r="AE637" s="2">
        <f>PERCENTRANK(X$531:X637,X637,1)</f>
        <v>0.9</v>
      </c>
      <c r="AF637" s="2">
        <f>PERCENTRANK($X$531:X637,X637,1)</f>
        <v>0.9</v>
      </c>
      <c r="AG637" s="2">
        <f>PERCENTRANK(R$531:R637,R637,1)</f>
        <v>0.5</v>
      </c>
      <c r="AH637" s="2">
        <f>PERCENTRANK(I$531:I637,I637,1)</f>
        <v>0.1</v>
      </c>
      <c r="AI637" s="2">
        <f>PERCENTRANK(J$531:J637,J637,1)</f>
        <v>0</v>
      </c>
      <c r="AJ637" s="2">
        <f t="shared" si="92"/>
        <v>0.2</v>
      </c>
      <c r="AK637" s="2">
        <f t="shared" si="93"/>
        <v>0.9</v>
      </c>
      <c r="AL637" s="2">
        <f t="shared" si="94"/>
        <v>0.05</v>
      </c>
      <c r="AM637" s="2">
        <f t="shared" si="94"/>
        <v>0</v>
      </c>
      <c r="AN637" s="2">
        <f t="shared" si="90"/>
        <v>0.2</v>
      </c>
      <c r="AO637" s="16">
        <f t="shared" si="95"/>
        <v>0</v>
      </c>
      <c r="AP637" s="16">
        <f t="shared" si="102"/>
        <v>0</v>
      </c>
      <c r="AQ637" s="16">
        <f t="shared" si="103"/>
        <v>-0.3</v>
      </c>
      <c r="AR637" s="16">
        <f t="shared" si="104"/>
        <v>-0.3</v>
      </c>
      <c r="AS637" s="16">
        <f t="shared" si="105"/>
        <v>-0.19999999999999998</v>
      </c>
      <c r="AT637" s="16">
        <f>AF637-AF636</f>
        <v>0</v>
      </c>
      <c r="AU637" s="16">
        <f>AG637-AG636</f>
        <v>-9.9999999999999978E-2</v>
      </c>
      <c r="AV637" s="16">
        <f t="shared" si="96"/>
        <v>0.2</v>
      </c>
      <c r="AW637" s="16">
        <f t="shared" si="97"/>
        <v>0</v>
      </c>
      <c r="AX637" s="16">
        <f t="shared" si="98"/>
        <v>0.9</v>
      </c>
      <c r="AY637" s="16">
        <f t="shared" si="108"/>
        <v>0.75</v>
      </c>
      <c r="AZ637" s="16">
        <f t="shared" si="99"/>
        <v>0.35</v>
      </c>
      <c r="BA637" s="16">
        <f t="shared" si="109"/>
        <v>0.44999999999999996</v>
      </c>
      <c r="BB637" s="16">
        <f t="shared" si="100"/>
        <v>0.9</v>
      </c>
    </row>
    <row r="638" spans="1:54" s="2" customFormat="1" ht="11.25" x14ac:dyDescent="0.2">
      <c r="A638" s="17">
        <v>36891</v>
      </c>
      <c r="B638" s="15">
        <v>3.4</v>
      </c>
      <c r="C638" s="2">
        <v>3.9</v>
      </c>
      <c r="D638" s="37">
        <f t="shared" si="81"/>
        <v>0.96099999999999997</v>
      </c>
      <c r="E638" s="37">
        <v>0.05</v>
      </c>
      <c r="F638" s="37">
        <f t="shared" si="80"/>
        <v>0.95</v>
      </c>
      <c r="G638" s="39">
        <v>69.260000000000005</v>
      </c>
      <c r="H638" s="38">
        <v>65.975200000000001</v>
      </c>
      <c r="I638" s="37">
        <v>-3.4186235522916532E-2</v>
      </c>
      <c r="J638" s="37">
        <f t="shared" si="110"/>
        <v>-2.1445197408112609E-2</v>
      </c>
      <c r="K638" s="37">
        <f t="shared" si="82"/>
        <v>-1.1446409989594231E-2</v>
      </c>
      <c r="L638" s="38">
        <v>10459.868019744399</v>
      </c>
      <c r="M638" s="38">
        <v>12651.008662223199</v>
      </c>
      <c r="N638" s="38">
        <f t="shared" si="87"/>
        <v>10340.140081953359</v>
      </c>
      <c r="O638" s="38">
        <f t="shared" si="88"/>
        <v>12506.200030293485</v>
      </c>
      <c r="P638" s="37">
        <f t="shared" si="89"/>
        <v>1.1578947368421154E-2</v>
      </c>
      <c r="Q638" s="41">
        <f t="shared" si="89"/>
        <v>1.1578947368421088E-2</v>
      </c>
      <c r="R638" s="42">
        <f t="shared" si="83"/>
        <v>4.9788405340188496E-2</v>
      </c>
      <c r="S638" s="43">
        <f t="shared" si="84"/>
        <v>3.9E-2</v>
      </c>
      <c r="T638" s="43">
        <f t="shared" si="85"/>
        <v>9.6100000000000005E-3</v>
      </c>
      <c r="U638" s="37">
        <f t="shared" si="111"/>
        <v>5.0751245973498241E-2</v>
      </c>
      <c r="V638" s="37">
        <f t="shared" si="91"/>
        <v>-2.9882335268591768E-3</v>
      </c>
      <c r="W638" s="37">
        <f t="shared" si="107"/>
        <v>2.8964092283117811E-2</v>
      </c>
      <c r="X638" s="43">
        <f t="shared" si="106"/>
        <v>1.1578947368421088E-2</v>
      </c>
      <c r="Y638" s="2">
        <f>PERCENTRANK($S$531:S638,S638,1)</f>
        <v>0</v>
      </c>
      <c r="Z638" s="2">
        <f>PERCENTRANK($T$531:T638,T638,1)</f>
        <v>0.9</v>
      </c>
      <c r="AA638" s="2">
        <f>PERCENTRANK($U$531:U638,U638,1)</f>
        <v>0.3</v>
      </c>
      <c r="AB638" s="2">
        <f>PERCENTRANK(V$531:V638,V638,1)</f>
        <v>0.1</v>
      </c>
      <c r="AC638" s="2">
        <f>PERCENTRANK(W$531:W638,W638,1)</f>
        <v>0.2</v>
      </c>
      <c r="AD638" s="2">
        <f>PERCENTRANK(W$531:W638,W638,1)</f>
        <v>0.2</v>
      </c>
      <c r="AE638" s="2">
        <f>PERCENTRANK(X$531:X638,X638,1)</f>
        <v>0.9</v>
      </c>
      <c r="AF638" s="2">
        <f>PERCENTRANK($X$531:X638,X638,1)</f>
        <v>0.9</v>
      </c>
      <c r="AG638" s="2">
        <f>PERCENTRANK(R$531:R638,R638,1)</f>
        <v>0.3</v>
      </c>
      <c r="AH638" s="2">
        <f>PERCENTRANK(I$531:I638,I638,1)</f>
        <v>0</v>
      </c>
      <c r="AI638" s="2">
        <f>PERCENTRANK(J$531:J638,J638,1)</f>
        <v>0</v>
      </c>
      <c r="AJ638" s="2">
        <f t="shared" si="92"/>
        <v>0.15000000000000002</v>
      </c>
      <c r="AK638" s="2">
        <f t="shared" si="93"/>
        <v>0.9</v>
      </c>
      <c r="AL638" s="2">
        <f t="shared" si="94"/>
        <v>0.05</v>
      </c>
      <c r="AM638" s="2">
        <f t="shared" si="94"/>
        <v>0</v>
      </c>
      <c r="AN638" s="2">
        <f t="shared" si="90"/>
        <v>0.1</v>
      </c>
      <c r="AO638" s="16">
        <f t="shared" si="95"/>
        <v>0</v>
      </c>
      <c r="AP638" s="16">
        <f t="shared" si="102"/>
        <v>0</v>
      </c>
      <c r="AQ638" s="16">
        <f t="shared" si="103"/>
        <v>9.9999999999999978E-2</v>
      </c>
      <c r="AR638" s="16">
        <f t="shared" si="104"/>
        <v>-0.1</v>
      </c>
      <c r="AS638" s="16">
        <f t="shared" si="105"/>
        <v>0.1</v>
      </c>
      <c r="AT638" s="16">
        <f>AF638-AF637</f>
        <v>0</v>
      </c>
      <c r="AU638" s="16">
        <f>AG638-AG637</f>
        <v>-0.2</v>
      </c>
      <c r="AV638" s="16">
        <f t="shared" si="96"/>
        <v>-0.1</v>
      </c>
      <c r="AW638" s="16">
        <f t="shared" si="97"/>
        <v>0</v>
      </c>
      <c r="AX638" s="16">
        <f t="shared" si="98"/>
        <v>0.9</v>
      </c>
      <c r="AY638" s="16">
        <f t="shared" si="108"/>
        <v>0.55000000000000004</v>
      </c>
      <c r="AZ638" s="16">
        <f t="shared" si="99"/>
        <v>0.15000000000000002</v>
      </c>
      <c r="BA638" s="16">
        <f t="shared" si="109"/>
        <v>0.3</v>
      </c>
      <c r="BB638" s="16">
        <f t="shared" si="100"/>
        <v>0.9</v>
      </c>
    </row>
    <row r="639" spans="1:54" s="2" customFormat="1" ht="11.25" x14ac:dyDescent="0.2">
      <c r="A639" s="17">
        <v>36922</v>
      </c>
      <c r="B639" s="15">
        <v>3.7</v>
      </c>
      <c r="C639" s="2">
        <v>4.2</v>
      </c>
      <c r="D639" s="37">
        <f t="shared" si="81"/>
        <v>0.95799999999999996</v>
      </c>
      <c r="E639" s="37">
        <v>0.05</v>
      </c>
      <c r="F639" s="37">
        <f t="shared" si="80"/>
        <v>0.95</v>
      </c>
      <c r="G639" s="39">
        <v>66.739999999999995</v>
      </c>
      <c r="H639" s="38">
        <v>66.426400000000001</v>
      </c>
      <c r="I639" s="37">
        <v>3.5313652859279192E-3</v>
      </c>
      <c r="J639" s="37">
        <f t="shared" si="110"/>
        <v>-1.5327435118494307E-2</v>
      </c>
      <c r="K639" s="37">
        <f t="shared" si="82"/>
        <v>-8.3507306889353261E-3</v>
      </c>
      <c r="L639" s="38">
        <v>10505.1370109445</v>
      </c>
      <c r="M639" s="38">
        <v>12662.663254225999</v>
      </c>
      <c r="N639" s="38">
        <f t="shared" si="87"/>
        <v>10417.411440915736</v>
      </c>
      <c r="O639" s="38">
        <f t="shared" si="88"/>
        <v>12556.92076358528</v>
      </c>
      <c r="P639" s="37">
        <f t="shared" si="89"/>
        <v>8.4210526315789576E-3</v>
      </c>
      <c r="Q639" s="41">
        <f t="shared" si="89"/>
        <v>8.4210526315790599E-3</v>
      </c>
      <c r="R639" s="42">
        <f t="shared" si="83"/>
        <v>4.7210145363890546E-3</v>
      </c>
      <c r="S639" s="43">
        <f t="shared" si="84"/>
        <v>4.2000000000000003E-2</v>
      </c>
      <c r="T639" s="43">
        <f t="shared" si="85"/>
        <v>9.58E-3</v>
      </c>
      <c r="U639" s="37">
        <f t="shared" si="111"/>
        <v>4.8058036239804494E-2</v>
      </c>
      <c r="V639" s="37">
        <f t="shared" si="91"/>
        <v>9.2123816479563645E-4</v>
      </c>
      <c r="W639" s="37">
        <f t="shared" si="107"/>
        <v>2.4914777466340413E-2</v>
      </c>
      <c r="X639" s="43">
        <f t="shared" si="106"/>
        <v>8.4210526315790599E-3</v>
      </c>
      <c r="Y639" s="2">
        <f>PERCENTRANK($S$531:S639,S639,1)</f>
        <v>0.1</v>
      </c>
      <c r="Z639" s="2">
        <f>PERCENTRANK($T$531:T639,T639,1)</f>
        <v>0.8</v>
      </c>
      <c r="AA639" s="2">
        <f>PERCENTRANK($U$531:U639,U639,1)</f>
        <v>0.2</v>
      </c>
      <c r="AB639" s="2">
        <f>PERCENTRANK(V$531:V639,V639,1)</f>
        <v>0.3</v>
      </c>
      <c r="AC639" s="2">
        <f>PERCENTRANK(W$531:W639,W639,1)</f>
        <v>0.1</v>
      </c>
      <c r="AD639" s="2">
        <f>PERCENTRANK(W$531:W639,W639,1)</f>
        <v>0.1</v>
      </c>
      <c r="AE639" s="2">
        <f>PERCENTRANK(X$531:X639,X639,1)</f>
        <v>0.8</v>
      </c>
      <c r="AF639" s="2">
        <f>PERCENTRANK($X$531:X639,X639,1)</f>
        <v>0.8</v>
      </c>
      <c r="AG639" s="2">
        <f>PERCENTRANK(R$531:R639,R639,1)</f>
        <v>0.2</v>
      </c>
      <c r="AH639" s="2">
        <f>PERCENTRANK(I$531:I639,I639,1)</f>
        <v>0.4</v>
      </c>
      <c r="AI639" s="2">
        <f>PERCENTRANK(J$531:J639,J639,1)</f>
        <v>0</v>
      </c>
      <c r="AJ639" s="2">
        <f t="shared" si="92"/>
        <v>0.15000000000000002</v>
      </c>
      <c r="AK639" s="2">
        <f t="shared" si="93"/>
        <v>0.85000000000000009</v>
      </c>
      <c r="AL639" s="2">
        <f t="shared" si="94"/>
        <v>0.2</v>
      </c>
      <c r="AM639" s="2">
        <f t="shared" si="94"/>
        <v>0</v>
      </c>
      <c r="AN639" s="2">
        <f t="shared" si="90"/>
        <v>0.4</v>
      </c>
      <c r="AO639" s="16">
        <f t="shared" si="95"/>
        <v>0.1</v>
      </c>
      <c r="AP639" s="16">
        <f t="shared" si="102"/>
        <v>-9.9999999999999978E-2</v>
      </c>
      <c r="AQ639" s="16">
        <f t="shared" si="103"/>
        <v>-9.9999999999999978E-2</v>
      </c>
      <c r="AR639" s="16">
        <f t="shared" si="104"/>
        <v>0.19999999999999998</v>
      </c>
      <c r="AS639" s="16">
        <f t="shared" si="105"/>
        <v>-0.1</v>
      </c>
      <c r="AT639" s="16">
        <f>AF639-AF638</f>
        <v>-9.9999999999999978E-2</v>
      </c>
      <c r="AU639" s="16">
        <f>AG639-AG638</f>
        <v>-9.9999999999999978E-2</v>
      </c>
      <c r="AV639" s="16">
        <f t="shared" si="96"/>
        <v>0.30000000000000004</v>
      </c>
      <c r="AW639" s="16">
        <f t="shared" si="97"/>
        <v>0.05</v>
      </c>
      <c r="AX639" s="16">
        <f t="shared" si="98"/>
        <v>0.85000000000000009</v>
      </c>
      <c r="AY639" s="16">
        <f t="shared" si="108"/>
        <v>0.35</v>
      </c>
      <c r="AZ639" s="16">
        <f t="shared" si="99"/>
        <v>0.2</v>
      </c>
      <c r="BA639" s="16">
        <f t="shared" si="109"/>
        <v>0.2</v>
      </c>
      <c r="BB639" s="16">
        <f t="shared" si="100"/>
        <v>0.85000000000000009</v>
      </c>
    </row>
    <row r="640" spans="1:54" s="2" customFormat="1" ht="11.25" x14ac:dyDescent="0.2">
      <c r="A640" s="17">
        <v>36950</v>
      </c>
      <c r="B640" s="15">
        <v>3.5</v>
      </c>
      <c r="C640" s="2">
        <v>4.2</v>
      </c>
      <c r="D640" s="37">
        <f t="shared" si="81"/>
        <v>0.95799999999999996</v>
      </c>
      <c r="E640" s="37">
        <v>0.05</v>
      </c>
      <c r="F640" s="37">
        <f t="shared" si="80"/>
        <v>0.95</v>
      </c>
      <c r="G640" s="39">
        <v>64.39</v>
      </c>
      <c r="H640" s="38">
        <v>66.775999999999996</v>
      </c>
      <c r="I640" s="37">
        <v>-2.2371465151277005E-2</v>
      </c>
      <c r="J640" s="37">
        <f t="shared" si="110"/>
        <v>-9.4200499326745433E-3</v>
      </c>
      <c r="K640" s="37">
        <f t="shared" si="82"/>
        <v>-8.3507306889353261E-3</v>
      </c>
      <c r="L640" s="38">
        <v>10501.589197146899</v>
      </c>
      <c r="M640" s="38">
        <v>12635.5462335228</v>
      </c>
      <c r="N640" s="38">
        <f t="shared" si="87"/>
        <v>10413.893253955694</v>
      </c>
      <c r="O640" s="38">
        <f t="shared" si="88"/>
        <v>12530.030189819061</v>
      </c>
      <c r="P640" s="37">
        <f t="shared" si="89"/>
        <v>8.421052631578916E-3</v>
      </c>
      <c r="Q640" s="41">
        <f t="shared" si="89"/>
        <v>8.4210526315789385E-3</v>
      </c>
      <c r="R640" s="42">
        <f t="shared" si="83"/>
        <v>-3.5731400503174728E-2</v>
      </c>
      <c r="S640" s="43">
        <f t="shared" si="84"/>
        <v>4.2000000000000003E-2</v>
      </c>
      <c r="T640" s="43">
        <f t="shared" si="85"/>
        <v>9.58E-3</v>
      </c>
      <c r="U640" s="37">
        <f t="shared" si="111"/>
        <v>3.8218822239980382E-2</v>
      </c>
      <c r="V640" s="37">
        <f t="shared" si="91"/>
        <v>-2.1414942622081661E-3</v>
      </c>
      <c r="W640" s="37">
        <f t="shared" si="107"/>
        <v>1.6788409743685423E-2</v>
      </c>
      <c r="X640" s="43">
        <f t="shared" si="106"/>
        <v>8.4210526315789385E-3</v>
      </c>
      <c r="Y640" s="2">
        <f>PERCENTRANK($S$531:S640,S640,1)</f>
        <v>0.1</v>
      </c>
      <c r="Z640" s="2">
        <f>PERCENTRANK($T$531:T640,T640,1)</f>
        <v>0.8</v>
      </c>
      <c r="AA640" s="2">
        <f>PERCENTRANK($U$531:U640,U640,1)</f>
        <v>0</v>
      </c>
      <c r="AB640" s="2">
        <f>PERCENTRANK(V$531:V640,V640,1)</f>
        <v>0.1</v>
      </c>
      <c r="AC640" s="2">
        <f>PERCENTRANK(W$531:W640,W640,1)</f>
        <v>0</v>
      </c>
      <c r="AD640" s="2">
        <f>PERCENTRANK(W$531:W640,W640,1)</f>
        <v>0</v>
      </c>
      <c r="AE640" s="2">
        <f>PERCENTRANK(X$531:X640,X640,1)</f>
        <v>0.7</v>
      </c>
      <c r="AF640" s="2">
        <f>PERCENTRANK($X$531:X640,X640,1)</f>
        <v>0.7</v>
      </c>
      <c r="AG640" s="2">
        <f>PERCENTRANK(R$531:R640,R640,1)</f>
        <v>0.1</v>
      </c>
      <c r="AH640" s="2">
        <f>PERCENTRANK(I$531:I640,I640,1)</f>
        <v>0</v>
      </c>
      <c r="AI640" s="2">
        <f>PERCENTRANK(J$531:J640,J640,1)</f>
        <v>0.1</v>
      </c>
      <c r="AJ640" s="2">
        <f t="shared" si="92"/>
        <v>0.05</v>
      </c>
      <c r="AK640" s="2">
        <f t="shared" si="93"/>
        <v>0.75</v>
      </c>
      <c r="AL640" s="2">
        <f t="shared" si="94"/>
        <v>0.2</v>
      </c>
      <c r="AM640" s="2">
        <f t="shared" si="94"/>
        <v>0.05</v>
      </c>
      <c r="AN640" s="2">
        <f t="shared" si="90"/>
        <v>0.1</v>
      </c>
      <c r="AO640" s="16">
        <f t="shared" si="95"/>
        <v>0</v>
      </c>
      <c r="AP640" s="16">
        <f t="shared" si="102"/>
        <v>0</v>
      </c>
      <c r="AQ640" s="16">
        <f t="shared" si="103"/>
        <v>-0.2</v>
      </c>
      <c r="AR640" s="16">
        <f t="shared" si="104"/>
        <v>-0.19999999999999998</v>
      </c>
      <c r="AS640" s="16">
        <f t="shared" si="105"/>
        <v>-0.1</v>
      </c>
      <c r="AT640" s="16">
        <f>AF640-AF639</f>
        <v>-0.10000000000000009</v>
      </c>
      <c r="AU640" s="16">
        <f>AG640-AG639</f>
        <v>-0.1</v>
      </c>
      <c r="AV640" s="16">
        <f t="shared" si="96"/>
        <v>-0.30000000000000004</v>
      </c>
      <c r="AW640" s="16">
        <f t="shared" si="97"/>
        <v>0.1</v>
      </c>
      <c r="AX640" s="16">
        <f t="shared" si="98"/>
        <v>0.8</v>
      </c>
      <c r="AY640" s="16">
        <f t="shared" si="108"/>
        <v>0.25</v>
      </c>
      <c r="AZ640" s="16">
        <f t="shared" si="99"/>
        <v>0.2</v>
      </c>
      <c r="BA640" s="16">
        <f t="shared" si="109"/>
        <v>0.15000000000000002</v>
      </c>
      <c r="BB640" s="16">
        <f t="shared" si="100"/>
        <v>0.75</v>
      </c>
    </row>
    <row r="641" spans="1:54" s="2" customFormat="1" ht="11.25" x14ac:dyDescent="0.2">
      <c r="A641" s="17">
        <v>36981</v>
      </c>
      <c r="B641" s="15">
        <v>2.9</v>
      </c>
      <c r="C641" s="2">
        <v>4.3</v>
      </c>
      <c r="D641" s="37">
        <f t="shared" si="81"/>
        <v>0.95700000000000007</v>
      </c>
      <c r="E641" s="37">
        <v>0.05</v>
      </c>
      <c r="F641" s="37">
        <f t="shared" si="80"/>
        <v>0.95</v>
      </c>
      <c r="G641" s="39">
        <v>62.16</v>
      </c>
      <c r="H641" s="38">
        <v>67.025999999999996</v>
      </c>
      <c r="I641" s="37">
        <v>-9.1824621864828718E-2</v>
      </c>
      <c r="J641" s="37">
        <f t="shared" si="110"/>
        <v>-5.7098043508052865E-2</v>
      </c>
      <c r="K641" s="37">
        <f t="shared" si="82"/>
        <v>-7.3145245559039784E-3</v>
      </c>
      <c r="L641" s="38">
        <v>10517.6367918959</v>
      </c>
      <c r="M641" s="38">
        <v>12630.964418432801</v>
      </c>
      <c r="N641" s="38">
        <f t="shared" si="87"/>
        <v>10440.705279311498</v>
      </c>
      <c r="O641" s="38">
        <f t="shared" si="88"/>
        <v>12538.574919029425</v>
      </c>
      <c r="P641" s="37">
        <f t="shared" si="89"/>
        <v>7.3684210526317497E-3</v>
      </c>
      <c r="Q641" s="41">
        <f t="shared" si="89"/>
        <v>7.3684210526317019E-3</v>
      </c>
      <c r="R641" s="42">
        <f t="shared" si="83"/>
        <v>-7.2598693044490195E-2</v>
      </c>
      <c r="S641" s="43">
        <f t="shared" si="84"/>
        <v>4.2999999999999997E-2</v>
      </c>
      <c r="T641" s="43">
        <f t="shared" si="85"/>
        <v>9.5700000000000004E-3</v>
      </c>
      <c r="U641" s="37">
        <f t="shared" si="111"/>
        <v>2.574938690805665E-2</v>
      </c>
      <c r="V641" s="37">
        <f t="shared" si="91"/>
        <v>-3.6261313957632486E-4</v>
      </c>
      <c r="W641" s="37">
        <f t="shared" si="107"/>
        <v>3.8146528832685819E-3</v>
      </c>
      <c r="X641" s="43">
        <f t="shared" si="106"/>
        <v>7.3684210526317019E-3</v>
      </c>
      <c r="Y641" s="2">
        <f>PERCENTRANK($S$531:S641,S641,1)</f>
        <v>0.1</v>
      </c>
      <c r="Z641" s="2">
        <f>PERCENTRANK($T$531:T641,T641,1)</f>
        <v>0.7</v>
      </c>
      <c r="AA641" s="2">
        <f>PERCENTRANK($U$531:U641,U641,1)</f>
        <v>0</v>
      </c>
      <c r="AB641" s="2">
        <f>PERCENTRANK(V$531:V641,V641,1)</f>
        <v>0.2</v>
      </c>
      <c r="AC641" s="2">
        <f>PERCENTRANK(W$531:W641,W641,1)</f>
        <v>0</v>
      </c>
      <c r="AD641" s="2">
        <f>PERCENTRANK(W$531:W641,W641,1)</f>
        <v>0</v>
      </c>
      <c r="AE641" s="2">
        <f>PERCENTRANK(X$531:X641,X641,1)</f>
        <v>0.7</v>
      </c>
      <c r="AF641" s="2">
        <f>PERCENTRANK($X$531:X641,X641,1)</f>
        <v>0.7</v>
      </c>
      <c r="AG641" s="2">
        <f>PERCENTRANK(R$531:R641,R641,1)</f>
        <v>0</v>
      </c>
      <c r="AH641" s="2">
        <f>PERCENTRANK(I$531:I641,I641,1)</f>
        <v>0</v>
      </c>
      <c r="AI641" s="2">
        <f>PERCENTRANK(J$531:J641,J641,1)</f>
        <v>0</v>
      </c>
      <c r="AJ641" s="2">
        <f t="shared" si="92"/>
        <v>0</v>
      </c>
      <c r="AK641" s="2">
        <f t="shared" si="93"/>
        <v>0.7</v>
      </c>
      <c r="AL641" s="2">
        <f t="shared" si="94"/>
        <v>0</v>
      </c>
      <c r="AM641" s="2">
        <f t="shared" si="94"/>
        <v>0.05</v>
      </c>
      <c r="AN641" s="2">
        <f t="shared" si="90"/>
        <v>0</v>
      </c>
      <c r="AO641" s="16">
        <f t="shared" si="95"/>
        <v>0</v>
      </c>
      <c r="AP641" s="16">
        <f t="shared" si="102"/>
        <v>-0.10000000000000009</v>
      </c>
      <c r="AQ641" s="16">
        <f t="shared" si="103"/>
        <v>0</v>
      </c>
      <c r="AR641" s="16">
        <f t="shared" si="104"/>
        <v>0.1</v>
      </c>
      <c r="AS641" s="16">
        <f t="shared" si="105"/>
        <v>0</v>
      </c>
      <c r="AT641" s="16">
        <f>AF641-AF640</f>
        <v>0</v>
      </c>
      <c r="AU641" s="16">
        <f>AG641-AG640</f>
        <v>-0.1</v>
      </c>
      <c r="AV641" s="16">
        <f t="shared" si="96"/>
        <v>-0.1</v>
      </c>
      <c r="AW641" s="16">
        <f t="shared" si="97"/>
        <v>0.1</v>
      </c>
      <c r="AX641" s="16">
        <f t="shared" si="98"/>
        <v>0.75</v>
      </c>
      <c r="AY641" s="16">
        <f t="shared" si="108"/>
        <v>0.25</v>
      </c>
      <c r="AZ641" s="16">
        <f t="shared" si="99"/>
        <v>0.15000000000000002</v>
      </c>
      <c r="BA641" s="16">
        <f t="shared" si="109"/>
        <v>0.15000000000000002</v>
      </c>
      <c r="BB641" s="16">
        <f t="shared" si="100"/>
        <v>0.7</v>
      </c>
    </row>
    <row r="642" spans="1:54" s="2" customFormat="1" ht="11.25" x14ac:dyDescent="0.2">
      <c r="A642" s="17">
        <v>37011</v>
      </c>
      <c r="B642" s="15">
        <v>3.3</v>
      </c>
      <c r="C642" s="2">
        <v>4.4000000000000004</v>
      </c>
      <c r="D642" s="37">
        <f t="shared" si="81"/>
        <v>0.95599999999999996</v>
      </c>
      <c r="E642" s="37">
        <v>0.05</v>
      </c>
      <c r="F642" s="37">
        <f t="shared" si="80"/>
        <v>0.95</v>
      </c>
      <c r="G642" s="39">
        <v>57.99</v>
      </c>
      <c r="H642" s="38">
        <v>67.102800000000002</v>
      </c>
      <c r="I642" s="37">
        <v>3.3646751275456504E-3</v>
      </c>
      <c r="J642" s="37">
        <f t="shared" si="110"/>
        <v>-4.4229973368641533E-2</v>
      </c>
      <c r="K642" s="37">
        <f t="shared" si="82"/>
        <v>-6.2761506276151069E-3</v>
      </c>
      <c r="L642" s="38">
        <v>10602.3596461836</v>
      </c>
      <c r="M642" s="38">
        <v>12693.649433427299</v>
      </c>
      <c r="N642" s="38">
        <f t="shared" si="87"/>
        <v>10535.817640036004</v>
      </c>
      <c r="O642" s="38">
        <f t="shared" si="88"/>
        <v>12613.982177568969</v>
      </c>
      <c r="P642" s="37">
        <f t="shared" si="89"/>
        <v>6.3157894736842381E-3</v>
      </c>
      <c r="Q642" s="41">
        <f t="shared" si="89"/>
        <v>6.3157894736842208E-3</v>
      </c>
      <c r="R642" s="42">
        <f t="shared" si="83"/>
        <v>-0.13580357302526869</v>
      </c>
      <c r="S642" s="43">
        <f t="shared" si="84"/>
        <v>4.4000000000000004E-2</v>
      </c>
      <c r="T642" s="43">
        <f t="shared" si="85"/>
        <v>9.5599999999999991E-3</v>
      </c>
      <c r="U642" s="37">
        <f t="shared" si="111"/>
        <v>3.3180121728275593E-2</v>
      </c>
      <c r="V642" s="37">
        <f t="shared" si="91"/>
        <v>4.9628051285632701E-3</v>
      </c>
      <c r="W642" s="37">
        <f t="shared" si="107"/>
        <v>9.1722694222859651E-3</v>
      </c>
      <c r="X642" s="43">
        <f t="shared" si="106"/>
        <v>6.3157894736842208E-3</v>
      </c>
      <c r="Y642" s="2">
        <f>PERCENTRANK($S$531:S642,S642,1)</f>
        <v>0.2</v>
      </c>
      <c r="Z642" s="2">
        <f>PERCENTRANK($T$531:T642,T642,1)</f>
        <v>0.7</v>
      </c>
      <c r="AA642" s="2">
        <f>PERCENTRANK($U$531:U642,U642,1)</f>
        <v>0</v>
      </c>
      <c r="AB642" s="2">
        <f>PERCENTRANK(V$531:V642,V642,1)</f>
        <v>0.6</v>
      </c>
      <c r="AC642" s="2">
        <f>PERCENTRANK(W$531:W642,W642,1)</f>
        <v>0</v>
      </c>
      <c r="AD642" s="2">
        <f>PERCENTRANK(W$531:W642,W642,1)</f>
        <v>0</v>
      </c>
      <c r="AE642" s="2">
        <f>PERCENTRANK(X$531:X642,X642,1)</f>
        <v>0.6</v>
      </c>
      <c r="AF642" s="2">
        <f>PERCENTRANK($X$531:X642,X642,1)</f>
        <v>0.6</v>
      </c>
      <c r="AG642" s="2">
        <f>PERCENTRANK(R$531:R642,R642,1)</f>
        <v>0</v>
      </c>
      <c r="AH642" s="2">
        <f>PERCENTRANK(I$531:I642,I642,1)</f>
        <v>0.4</v>
      </c>
      <c r="AI642" s="2">
        <f>PERCENTRANK(J$531:J642,J642,1)</f>
        <v>0</v>
      </c>
      <c r="AJ642" s="2">
        <f t="shared" si="92"/>
        <v>0</v>
      </c>
      <c r="AK642" s="2">
        <f t="shared" si="93"/>
        <v>0.64999999999999991</v>
      </c>
      <c r="AL642" s="2">
        <f t="shared" si="94"/>
        <v>0.2</v>
      </c>
      <c r="AM642" s="2">
        <f t="shared" si="94"/>
        <v>0</v>
      </c>
      <c r="AN642" s="2">
        <f t="shared" si="90"/>
        <v>0.4</v>
      </c>
      <c r="AO642" s="16">
        <f t="shared" si="95"/>
        <v>0.1</v>
      </c>
      <c r="AP642" s="16">
        <f t="shared" si="102"/>
        <v>0</v>
      </c>
      <c r="AQ642" s="16">
        <f t="shared" si="103"/>
        <v>0</v>
      </c>
      <c r="AR642" s="16">
        <f t="shared" si="104"/>
        <v>0.39999999999999997</v>
      </c>
      <c r="AS642" s="16">
        <f t="shared" si="105"/>
        <v>0</v>
      </c>
      <c r="AT642" s="16">
        <f>AF642-AF641</f>
        <v>-9.9999999999999978E-2</v>
      </c>
      <c r="AU642" s="16">
        <f>AG642-AG641</f>
        <v>0</v>
      </c>
      <c r="AV642" s="16">
        <f t="shared" si="96"/>
        <v>0.4</v>
      </c>
      <c r="AW642" s="16">
        <f t="shared" si="97"/>
        <v>0.15000000000000002</v>
      </c>
      <c r="AX642" s="16">
        <f t="shared" si="98"/>
        <v>0.7</v>
      </c>
      <c r="AY642" s="16">
        <f t="shared" si="108"/>
        <v>0.1</v>
      </c>
      <c r="AZ642" s="16">
        <f t="shared" si="99"/>
        <v>0.4</v>
      </c>
      <c r="BA642" s="16">
        <f t="shared" si="109"/>
        <v>0.05</v>
      </c>
      <c r="BB642" s="16">
        <f t="shared" si="100"/>
        <v>0.64999999999999991</v>
      </c>
    </row>
    <row r="643" spans="1:54" s="2" customFormat="1" ht="11.25" x14ac:dyDescent="0.2">
      <c r="A643" s="17">
        <v>37042</v>
      </c>
      <c r="B643" s="15">
        <v>3.6</v>
      </c>
      <c r="C643" s="2">
        <v>4.3</v>
      </c>
      <c r="D643" s="37">
        <f t="shared" si="81"/>
        <v>0.95700000000000007</v>
      </c>
      <c r="E643" s="37">
        <v>0.05</v>
      </c>
      <c r="F643" s="37">
        <f t="shared" ref="F643:F706" si="112">(1-E643)</f>
        <v>0.95</v>
      </c>
      <c r="G643" s="39">
        <v>53.81</v>
      </c>
      <c r="H643" s="38">
        <v>66.977599999999995</v>
      </c>
      <c r="I643" s="37">
        <v>6.7681368923552726E-2</v>
      </c>
      <c r="J643" s="37">
        <f t="shared" si="110"/>
        <v>3.5523022025549189E-2</v>
      </c>
      <c r="K643" s="37">
        <f t="shared" si="82"/>
        <v>-7.3145245559039784E-3</v>
      </c>
      <c r="L643" s="38">
        <v>10680.714130643901</v>
      </c>
      <c r="M643" s="38">
        <v>12761.003782407501</v>
      </c>
      <c r="N643" s="38">
        <f t="shared" si="87"/>
        <v>10602.589784860715</v>
      </c>
      <c r="O643" s="38">
        <f t="shared" si="88"/>
        <v>12667.663106883097</v>
      </c>
      <c r="P643" s="37">
        <f t="shared" si="89"/>
        <v>7.368421052631754E-3</v>
      </c>
      <c r="Q643" s="41">
        <f t="shared" si="89"/>
        <v>7.3684210526316915E-3</v>
      </c>
      <c r="R643" s="42">
        <f t="shared" si="83"/>
        <v>-0.19659707125964493</v>
      </c>
      <c r="S643" s="43">
        <f t="shared" si="84"/>
        <v>4.2999999999999997E-2</v>
      </c>
      <c r="T643" s="43">
        <f t="shared" si="85"/>
        <v>9.5700000000000004E-3</v>
      </c>
      <c r="U643" s="37">
        <f t="shared" si="111"/>
        <v>3.4999265927507774E-2</v>
      </c>
      <c r="V643" s="37">
        <f t="shared" si="91"/>
        <v>5.3061453550805717E-3</v>
      </c>
      <c r="W643" s="37">
        <f t="shared" si="107"/>
        <v>1.1521925913036503E-2</v>
      </c>
      <c r="X643" s="43">
        <f t="shared" si="106"/>
        <v>7.3684210526316915E-3</v>
      </c>
      <c r="Y643" s="2">
        <f>PERCENTRANK($S$531:S643,S643,1)</f>
        <v>0.1</v>
      </c>
      <c r="Z643" s="2">
        <f>PERCENTRANK($T$531:T643,T643,1)</f>
        <v>0.7</v>
      </c>
      <c r="AA643" s="2">
        <f>PERCENTRANK($U$531:U643,U643,1)</f>
        <v>0</v>
      </c>
      <c r="AB643" s="2">
        <f>PERCENTRANK(V$531:V643,V643,1)</f>
        <v>0.7</v>
      </c>
      <c r="AC643" s="2">
        <f>PERCENTRANK(W$531:W643,W643,1)</f>
        <v>0</v>
      </c>
      <c r="AD643" s="2">
        <f>PERCENTRANK(W$531:W643,W643,1)</f>
        <v>0</v>
      </c>
      <c r="AE643" s="2">
        <f>PERCENTRANK(X$531:X643,X643,1)</f>
        <v>0.7</v>
      </c>
      <c r="AF643" s="2">
        <f>PERCENTRANK($X$531:X643,X643,1)</f>
        <v>0.7</v>
      </c>
      <c r="AG643" s="2">
        <f>PERCENTRANK(R$531:R643,R643,1)</f>
        <v>0</v>
      </c>
      <c r="AH643" s="2">
        <f>PERCENTRANK(I$531:I643,I643,1)</f>
        <v>0.9</v>
      </c>
      <c r="AI643" s="2">
        <f>PERCENTRANK(J$531:J643,J643,1)</f>
        <v>0.9</v>
      </c>
      <c r="AJ643" s="2">
        <f t="shared" si="92"/>
        <v>0</v>
      </c>
      <c r="AK643" s="2">
        <f t="shared" si="93"/>
        <v>0.64999999999999991</v>
      </c>
      <c r="AL643" s="2">
        <f t="shared" si="94"/>
        <v>0.65</v>
      </c>
      <c r="AM643" s="2">
        <f t="shared" si="94"/>
        <v>0.45</v>
      </c>
      <c r="AN643" s="2">
        <f t="shared" si="90"/>
        <v>0.9</v>
      </c>
      <c r="AO643" s="16">
        <f t="shared" si="95"/>
        <v>-0.1</v>
      </c>
      <c r="AP643" s="16">
        <f t="shared" si="102"/>
        <v>0</v>
      </c>
      <c r="AQ643" s="16">
        <f t="shared" si="103"/>
        <v>0</v>
      </c>
      <c r="AR643" s="16">
        <f t="shared" si="104"/>
        <v>9.9999999999999978E-2</v>
      </c>
      <c r="AS643" s="16">
        <f t="shared" si="105"/>
        <v>0</v>
      </c>
      <c r="AT643" s="16">
        <f>AF643-AF642</f>
        <v>9.9999999999999978E-2</v>
      </c>
      <c r="AU643" s="16">
        <f>AG643-AG642</f>
        <v>0</v>
      </c>
      <c r="AV643" s="16">
        <f t="shared" si="96"/>
        <v>0.5</v>
      </c>
      <c r="AW643" s="16">
        <f t="shared" si="97"/>
        <v>0.15000000000000002</v>
      </c>
      <c r="AX643" s="16">
        <f t="shared" si="98"/>
        <v>0.7</v>
      </c>
      <c r="AY643" s="16">
        <f t="shared" si="108"/>
        <v>0</v>
      </c>
      <c r="AZ643" s="16">
        <f t="shared" si="99"/>
        <v>0.64999999999999991</v>
      </c>
      <c r="BA643" s="16">
        <f t="shared" si="109"/>
        <v>0</v>
      </c>
      <c r="BB643" s="16">
        <f t="shared" si="100"/>
        <v>0.64999999999999991</v>
      </c>
    </row>
    <row r="644" spans="1:54" s="2" customFormat="1" ht="11.25" x14ac:dyDescent="0.2">
      <c r="A644" s="17">
        <v>37072</v>
      </c>
      <c r="B644" s="15">
        <v>3.2</v>
      </c>
      <c r="C644" s="2">
        <v>4.5</v>
      </c>
      <c r="D644" s="37">
        <f t="shared" ref="D644:D707" si="113">(100-C644)/100</f>
        <v>0.95499999999999996</v>
      </c>
      <c r="E644" s="37">
        <v>0.05</v>
      </c>
      <c r="F644" s="37">
        <f t="shared" si="112"/>
        <v>0.95</v>
      </c>
      <c r="G644" s="39">
        <v>49.82</v>
      </c>
      <c r="H644" s="38">
        <v>66.641999999999996</v>
      </c>
      <c r="I644" s="37">
        <v>-2.4921873155064948E-2</v>
      </c>
      <c r="J644" s="37">
        <f t="shared" si="110"/>
        <v>2.1379747884243891E-2</v>
      </c>
      <c r="K644" s="37">
        <f t="shared" ref="K644:K707" si="114">(F644/D644)-1</f>
        <v>-5.2356020942407877E-3</v>
      </c>
      <c r="L644" s="38">
        <v>10632.0782231659</v>
      </c>
      <c r="M644" s="38">
        <v>12675.5885984048</v>
      </c>
      <c r="N644" s="38">
        <f t="shared" si="87"/>
        <v>10576.41289215456</v>
      </c>
      <c r="O644" s="38">
        <f t="shared" si="88"/>
        <v>12609.224260193258</v>
      </c>
      <c r="P644" s="37">
        <f t="shared" si="89"/>
        <v>5.2631578947368368E-3</v>
      </c>
      <c r="Q644" s="41">
        <f t="shared" si="89"/>
        <v>5.2631578947367596E-3</v>
      </c>
      <c r="R644" s="42">
        <f t="shared" si="83"/>
        <v>-0.25242339665676294</v>
      </c>
      <c r="S644" s="43">
        <f t="shared" si="84"/>
        <v>4.4999999999999998E-2</v>
      </c>
      <c r="T644" s="43">
        <f t="shared" si="85"/>
        <v>9.5499999999999995E-3</v>
      </c>
      <c r="U644" s="37">
        <f t="shared" si="111"/>
        <v>3.4799187165253855E-2</v>
      </c>
      <c r="V644" s="37">
        <f t="shared" si="91"/>
        <v>-6.6934533880834103E-3</v>
      </c>
      <c r="W644" s="37">
        <f t="shared" si="107"/>
        <v>1.1796606190143557E-2</v>
      </c>
      <c r="X644" s="43">
        <f t="shared" si="106"/>
        <v>5.2631578947367596E-3</v>
      </c>
      <c r="Y644" s="2">
        <f>PERCENTRANK($S$531:S644,S644,1)</f>
        <v>0.2</v>
      </c>
      <c r="Z644" s="2">
        <f>PERCENTRANK($T$531:T644,T644,1)</f>
        <v>0.6</v>
      </c>
      <c r="AA644" s="2">
        <f>PERCENTRANK($U$531:U644,U644,1)</f>
        <v>0</v>
      </c>
      <c r="AB644" s="2">
        <f>PERCENTRANK(V$531:V644,V644,1)</f>
        <v>0</v>
      </c>
      <c r="AC644" s="2">
        <f>PERCENTRANK(W$531:W644,W644,1)</f>
        <v>0</v>
      </c>
      <c r="AD644" s="2">
        <f>PERCENTRANK(W$531:W644,W644,1)</f>
        <v>0</v>
      </c>
      <c r="AE644" s="2">
        <f>PERCENTRANK(X$531:X644,X644,1)</f>
        <v>0.6</v>
      </c>
      <c r="AF644" s="2">
        <f>PERCENTRANK($X$531:X644,X644,1)</f>
        <v>0.6</v>
      </c>
      <c r="AG644" s="2">
        <f>PERCENTRANK(R$531:R644,R644,1)</f>
        <v>0</v>
      </c>
      <c r="AH644" s="2">
        <f>PERCENTRANK(I$531:I644,I644,1)</f>
        <v>0</v>
      </c>
      <c r="AI644" s="2">
        <f>PERCENTRANK(J$531:J644,J644,1)</f>
        <v>0.6</v>
      </c>
      <c r="AJ644" s="2">
        <f t="shared" si="92"/>
        <v>0</v>
      </c>
      <c r="AK644" s="2">
        <f t="shared" si="93"/>
        <v>0.64999999999999991</v>
      </c>
      <c r="AL644" s="2">
        <f t="shared" si="94"/>
        <v>0.45</v>
      </c>
      <c r="AM644" s="2">
        <f t="shared" si="94"/>
        <v>0.75</v>
      </c>
      <c r="AN644" s="2">
        <f t="shared" si="90"/>
        <v>0.1</v>
      </c>
      <c r="AO644" s="16">
        <f t="shared" si="95"/>
        <v>0.1</v>
      </c>
      <c r="AP644" s="16">
        <f t="shared" si="102"/>
        <v>-9.9999999999999978E-2</v>
      </c>
      <c r="AQ644" s="16">
        <f t="shared" si="103"/>
        <v>0</v>
      </c>
      <c r="AR644" s="16">
        <f t="shared" si="104"/>
        <v>-0.7</v>
      </c>
      <c r="AS644" s="16">
        <f t="shared" si="105"/>
        <v>0</v>
      </c>
      <c r="AT644" s="16">
        <f>AF644-AF643</f>
        <v>-9.9999999999999978E-2</v>
      </c>
      <c r="AU644" s="16">
        <f>AG644-AG643</f>
        <v>0</v>
      </c>
      <c r="AV644" s="16">
        <f t="shared" si="96"/>
        <v>-0.8</v>
      </c>
      <c r="AW644" s="16">
        <f t="shared" si="97"/>
        <v>0.15000000000000002</v>
      </c>
      <c r="AX644" s="16">
        <f t="shared" si="98"/>
        <v>0.64999999999999991</v>
      </c>
      <c r="AY644" s="16">
        <f t="shared" si="108"/>
        <v>0</v>
      </c>
      <c r="AZ644" s="16">
        <f t="shared" si="99"/>
        <v>0.35</v>
      </c>
      <c r="BA644" s="16">
        <f t="shared" si="109"/>
        <v>0</v>
      </c>
      <c r="BB644" s="16">
        <f t="shared" si="100"/>
        <v>0.64999999999999991</v>
      </c>
    </row>
    <row r="645" spans="1:54" s="2" customFormat="1" ht="11.25" x14ac:dyDescent="0.2">
      <c r="A645" s="17">
        <v>37103</v>
      </c>
      <c r="B645" s="15">
        <v>2.7</v>
      </c>
      <c r="C645" s="2">
        <v>4.5999999999999996</v>
      </c>
      <c r="D645" s="37">
        <f t="shared" si="113"/>
        <v>0.95400000000000007</v>
      </c>
      <c r="E645" s="37">
        <v>0.05</v>
      </c>
      <c r="F645" s="37">
        <f t="shared" si="112"/>
        <v>0.95</v>
      </c>
      <c r="G645" s="39">
        <v>46.12</v>
      </c>
      <c r="H645" s="38">
        <v>66.107200000000006</v>
      </c>
      <c r="I645" s="37">
        <v>-2.765780529744653E-2</v>
      </c>
      <c r="J645" s="37">
        <f t="shared" si="110"/>
        <v>-2.6289839226255739E-2</v>
      </c>
      <c r="K645" s="37">
        <f t="shared" si="114"/>
        <v>-4.1928721174004924E-3</v>
      </c>
      <c r="L645" s="38">
        <v>10625.1024832358</v>
      </c>
      <c r="M645" s="38">
        <v>12642.004653059499</v>
      </c>
      <c r="N645" s="38">
        <f t="shared" si="87"/>
        <v>10580.552787289318</v>
      </c>
      <c r="O645" s="38">
        <f t="shared" si="88"/>
        <v>12588.998344241638</v>
      </c>
      <c r="P645" s="37">
        <f t="shared" si="89"/>
        <v>4.2105263157895109E-3</v>
      </c>
      <c r="Q645" s="41">
        <f t="shared" si="89"/>
        <v>4.2105263157896132E-3</v>
      </c>
      <c r="R645" s="42">
        <f t="shared" si="83"/>
        <v>-0.30234528160321428</v>
      </c>
      <c r="S645" s="43">
        <f t="shared" si="84"/>
        <v>4.5999999999999999E-2</v>
      </c>
      <c r="T645" s="43">
        <f t="shared" si="85"/>
        <v>9.5399999999999999E-3</v>
      </c>
      <c r="U645" s="37">
        <f t="shared" si="111"/>
        <v>2.3639964789712316E-2</v>
      </c>
      <c r="V645" s="37">
        <f t="shared" si="91"/>
        <v>-2.6494978978354794E-3</v>
      </c>
      <c r="W645" s="37">
        <f t="shared" si="107"/>
        <v>-2.6762790570135451E-4</v>
      </c>
      <c r="X645" s="43">
        <f t="shared" si="106"/>
        <v>4.2105263157896132E-3</v>
      </c>
      <c r="Y645" s="2">
        <f>PERCENTRANK($S$531:S645,S645,1)</f>
        <v>0.3</v>
      </c>
      <c r="Z645" s="2">
        <f>PERCENTRANK($T$531:T645,T645,1)</f>
        <v>0.6</v>
      </c>
      <c r="AA645" s="2">
        <f>PERCENTRANK($U$531:U645,U645,1)</f>
        <v>0</v>
      </c>
      <c r="AB645" s="2">
        <f>PERCENTRANK(V$531:V645,V645,1)</f>
        <v>0.1</v>
      </c>
      <c r="AC645" s="2">
        <f>PERCENTRANK(W$531:W645,W645,1)</f>
        <v>0</v>
      </c>
      <c r="AD645" s="2">
        <f>PERCENTRANK(W$531:W645,W645,1)</f>
        <v>0</v>
      </c>
      <c r="AE645" s="2">
        <f>PERCENTRANK(X$531:X645,X645,1)</f>
        <v>0.5</v>
      </c>
      <c r="AF645" s="2">
        <f>PERCENTRANK($X$531:X645,X645,1)</f>
        <v>0.5</v>
      </c>
      <c r="AG645" s="2">
        <f>PERCENTRANK(R$531:R645,R645,1)</f>
        <v>0</v>
      </c>
      <c r="AH645" s="2">
        <f>PERCENTRANK(I$531:I645,I645,1)</f>
        <v>0</v>
      </c>
      <c r="AI645" s="2">
        <f>PERCENTRANK(J$531:J645,J645,1)</f>
        <v>0</v>
      </c>
      <c r="AJ645" s="2">
        <f t="shared" si="92"/>
        <v>0</v>
      </c>
      <c r="AK645" s="2">
        <f t="shared" si="93"/>
        <v>0.55000000000000004</v>
      </c>
      <c r="AL645" s="2">
        <f t="shared" si="94"/>
        <v>0</v>
      </c>
      <c r="AM645" s="2">
        <f t="shared" si="94"/>
        <v>0.3</v>
      </c>
      <c r="AN645" s="2">
        <f t="shared" si="90"/>
        <v>0.1</v>
      </c>
      <c r="AO645" s="16">
        <f t="shared" si="95"/>
        <v>9.9999999999999978E-2</v>
      </c>
      <c r="AP645" s="16">
        <f t="shared" si="102"/>
        <v>0</v>
      </c>
      <c r="AQ645" s="16">
        <f t="shared" si="103"/>
        <v>0</v>
      </c>
      <c r="AR645" s="16">
        <f t="shared" si="104"/>
        <v>0.1</v>
      </c>
      <c r="AS645" s="16">
        <f t="shared" si="105"/>
        <v>0</v>
      </c>
      <c r="AT645" s="16">
        <f>AF645-AF644</f>
        <v>-9.9999999999999978E-2</v>
      </c>
      <c r="AU645" s="16">
        <f>AG645-AG644</f>
        <v>0</v>
      </c>
      <c r="AV645" s="16">
        <f t="shared" si="96"/>
        <v>0</v>
      </c>
      <c r="AW645" s="16">
        <f t="shared" si="97"/>
        <v>0.25</v>
      </c>
      <c r="AX645" s="16">
        <f t="shared" si="98"/>
        <v>0.6</v>
      </c>
      <c r="AY645" s="16">
        <f t="shared" si="108"/>
        <v>0</v>
      </c>
      <c r="AZ645" s="16">
        <f t="shared" si="99"/>
        <v>0.05</v>
      </c>
      <c r="BA645" s="16">
        <f t="shared" si="109"/>
        <v>0</v>
      </c>
      <c r="BB645" s="16">
        <f t="shared" si="100"/>
        <v>0.55000000000000004</v>
      </c>
    </row>
    <row r="646" spans="1:54" s="2" customFormat="1" ht="11.25" x14ac:dyDescent="0.2">
      <c r="A646" s="17">
        <v>37134</v>
      </c>
      <c r="B646" s="15">
        <v>2.7</v>
      </c>
      <c r="C646" s="2">
        <v>4.9000000000000004</v>
      </c>
      <c r="D646" s="37">
        <f t="shared" si="113"/>
        <v>0.95099999999999996</v>
      </c>
      <c r="E646" s="37">
        <v>0.05</v>
      </c>
      <c r="F646" s="37">
        <f t="shared" si="112"/>
        <v>0.95</v>
      </c>
      <c r="G646" s="39">
        <v>42.28</v>
      </c>
      <c r="H646" s="38">
        <v>65.369200000000006</v>
      </c>
      <c r="I646" s="37">
        <v>-2.1545103574245543E-2</v>
      </c>
      <c r="J646" s="37">
        <f t="shared" si="110"/>
        <v>-2.4601454435846035E-2</v>
      </c>
      <c r="K646" s="37">
        <f t="shared" si="114"/>
        <v>-1.051524710830698E-3</v>
      </c>
      <c r="L646" s="38">
        <v>10734.7155066819</v>
      </c>
      <c r="M646" s="38">
        <v>12773.120149635201</v>
      </c>
      <c r="N646" s="38">
        <f t="shared" si="87"/>
        <v>10723.427688062886</v>
      </c>
      <c r="O646" s="38">
        <f t="shared" si="88"/>
        <v>12759.688898163449</v>
      </c>
      <c r="P646" s="37">
        <f t="shared" si="89"/>
        <v>1.0526315789473816E-3</v>
      </c>
      <c r="Q646" s="41">
        <f t="shared" si="89"/>
        <v>1.0526315789473873E-3</v>
      </c>
      <c r="R646" s="42">
        <f t="shared" si="83"/>
        <v>-0.35321221615072546</v>
      </c>
      <c r="S646" s="43">
        <f t="shared" si="84"/>
        <v>4.9000000000000002E-2</v>
      </c>
      <c r="T646" s="43">
        <f t="shared" si="85"/>
        <v>9.5099999999999994E-3</v>
      </c>
      <c r="U646" s="37">
        <f t="shared" si="111"/>
        <v>3.0393276126601716E-2</v>
      </c>
      <c r="V646" s="37">
        <f t="shared" si="91"/>
        <v>1.0371416573080446E-2</v>
      </c>
      <c r="W646" s="37">
        <f t="shared" si="107"/>
        <v>9.8271584976684073E-3</v>
      </c>
      <c r="X646" s="43">
        <f t="shared" si="106"/>
        <v>1.0526315789473873E-3</v>
      </c>
      <c r="Y646" s="2">
        <f>PERCENTRANK($S$531:S646,S646,1)</f>
        <v>0.4</v>
      </c>
      <c r="Z646" s="2">
        <f>PERCENTRANK($T$531:T646,T646,1)</f>
        <v>0.5</v>
      </c>
      <c r="AA646" s="2">
        <f>PERCENTRANK($U$531:U646,U646,1)</f>
        <v>0</v>
      </c>
      <c r="AB646" s="2">
        <f>PERCENTRANK(V$531:V646,V646,1)</f>
        <v>0.9</v>
      </c>
      <c r="AC646" s="2">
        <f>PERCENTRANK(W$531:W646,W646,1)</f>
        <v>0</v>
      </c>
      <c r="AD646" s="2">
        <f>PERCENTRANK(W$531:W646,W646,1)</f>
        <v>0</v>
      </c>
      <c r="AE646" s="2">
        <f>PERCENTRANK(X$531:X646,X646,1)</f>
        <v>0.5</v>
      </c>
      <c r="AF646" s="2">
        <f>PERCENTRANK($X$531:X646,X646,1)</f>
        <v>0.5</v>
      </c>
      <c r="AG646" s="2">
        <f>PERCENTRANK(R$531:R646,R646,1)</f>
        <v>0</v>
      </c>
      <c r="AH646" s="2">
        <f>PERCENTRANK(I$531:I646,I646,1)</f>
        <v>0.1</v>
      </c>
      <c r="AI646" s="2">
        <f>PERCENTRANK(J$531:J646,J646,1)</f>
        <v>0</v>
      </c>
      <c r="AJ646" s="2">
        <f t="shared" si="92"/>
        <v>0</v>
      </c>
      <c r="AK646" s="2">
        <f t="shared" si="93"/>
        <v>0.5</v>
      </c>
      <c r="AL646" s="2">
        <f t="shared" si="94"/>
        <v>0.05</v>
      </c>
      <c r="AM646" s="2">
        <f t="shared" si="94"/>
        <v>0</v>
      </c>
      <c r="AN646" s="2">
        <f t="shared" si="90"/>
        <v>0.1</v>
      </c>
      <c r="AO646" s="16">
        <f t="shared" si="95"/>
        <v>0.10000000000000003</v>
      </c>
      <c r="AP646" s="16">
        <f t="shared" si="102"/>
        <v>-9.9999999999999978E-2</v>
      </c>
      <c r="AQ646" s="16">
        <f t="shared" si="103"/>
        <v>0</v>
      </c>
      <c r="AR646" s="16">
        <f t="shared" si="104"/>
        <v>0.8</v>
      </c>
      <c r="AS646" s="16">
        <f t="shared" si="105"/>
        <v>0</v>
      </c>
      <c r="AT646" s="16">
        <f>AF646-AF645</f>
        <v>0</v>
      </c>
      <c r="AU646" s="16">
        <f>AG646-AG645</f>
        <v>0</v>
      </c>
      <c r="AV646" s="16">
        <f t="shared" si="96"/>
        <v>0</v>
      </c>
      <c r="AW646" s="16">
        <f t="shared" si="97"/>
        <v>0.35</v>
      </c>
      <c r="AX646" s="16">
        <f t="shared" si="98"/>
        <v>0.55000000000000004</v>
      </c>
      <c r="AY646" s="16">
        <f t="shared" si="108"/>
        <v>0</v>
      </c>
      <c r="AZ646" s="16">
        <f t="shared" si="99"/>
        <v>0.5</v>
      </c>
      <c r="BA646" s="16">
        <f t="shared" si="109"/>
        <v>0</v>
      </c>
      <c r="BB646" s="16">
        <f t="shared" si="100"/>
        <v>0.5</v>
      </c>
    </row>
    <row r="647" spans="1:54" s="2" customFormat="1" ht="11.25" x14ac:dyDescent="0.2">
      <c r="A647" s="17">
        <v>37164</v>
      </c>
      <c r="B647" s="15">
        <v>2.6</v>
      </c>
      <c r="C647" s="2">
        <v>5</v>
      </c>
      <c r="D647" s="37">
        <f t="shared" si="113"/>
        <v>0.95</v>
      </c>
      <c r="E647" s="37">
        <v>0.05</v>
      </c>
      <c r="F647" s="37">
        <f t="shared" si="112"/>
        <v>0.95</v>
      </c>
      <c r="G647" s="39">
        <v>38.270000000000003</v>
      </c>
      <c r="H647" s="38">
        <v>64.42</v>
      </c>
      <c r="I647" s="37">
        <v>-0.11358506576156122</v>
      </c>
      <c r="J647" s="37">
        <f t="shared" si="110"/>
        <v>-6.7565084667903383E-2</v>
      </c>
      <c r="K647" s="37">
        <f t="shared" si="114"/>
        <v>0</v>
      </c>
      <c r="L647" s="38">
        <v>10558.6400100664</v>
      </c>
      <c r="M647" s="38">
        <v>12594.4741960096</v>
      </c>
      <c r="N647" s="38">
        <f t="shared" si="87"/>
        <v>10558.6400100664</v>
      </c>
      <c r="O647" s="38">
        <f t="shared" si="88"/>
        <v>12594.4741960096</v>
      </c>
      <c r="P647" s="37">
        <f t="shared" si="89"/>
        <v>0</v>
      </c>
      <c r="Q647" s="41">
        <f t="shared" si="89"/>
        <v>0</v>
      </c>
      <c r="R647" s="42">
        <f t="shared" si="83"/>
        <v>-0.40592983545482764</v>
      </c>
      <c r="S647" s="43">
        <f t="shared" si="84"/>
        <v>0.05</v>
      </c>
      <c r="T647" s="43">
        <f t="shared" si="85"/>
        <v>9.4999999999999998E-3</v>
      </c>
      <c r="U647" s="37">
        <f t="shared" si="111"/>
        <v>7.972344059194305E-3</v>
      </c>
      <c r="V647" s="37">
        <f t="shared" si="91"/>
        <v>-1.3986085743560691E-2</v>
      </c>
      <c r="W647" s="37">
        <f t="shared" si="107"/>
        <v>-8.0958581298377075E-3</v>
      </c>
      <c r="X647" s="43">
        <f t="shared" si="106"/>
        <v>0</v>
      </c>
      <c r="Y647" s="2">
        <f>PERCENTRANK($S$531:S647,S647,1)</f>
        <v>0.4</v>
      </c>
      <c r="Z647" s="2">
        <f>PERCENTRANK($T$531:T647,T647,1)</f>
        <v>0.5</v>
      </c>
      <c r="AA647" s="2">
        <f>PERCENTRANK($U$531:U647,U647,1)</f>
        <v>0</v>
      </c>
      <c r="AB647" s="2">
        <f>PERCENTRANK(V$531:V647,V647,1)</f>
        <v>0</v>
      </c>
      <c r="AC647" s="2">
        <f>PERCENTRANK(W$531:W647,W647,1)</f>
        <v>0</v>
      </c>
      <c r="AD647" s="2">
        <f>PERCENTRANK(W$531:W647,W647,1)</f>
        <v>0</v>
      </c>
      <c r="AE647" s="2">
        <f>PERCENTRANK(X$531:X647,X647,1)</f>
        <v>0.4</v>
      </c>
      <c r="AF647" s="2">
        <f>PERCENTRANK($X$531:X647,X647,1)</f>
        <v>0.4</v>
      </c>
      <c r="AG647" s="2">
        <f>PERCENTRANK(R$531:R647,R647,1)</f>
        <v>0</v>
      </c>
      <c r="AH647" s="2">
        <f>PERCENTRANK(I$531:I647,I647,1)</f>
        <v>0</v>
      </c>
      <c r="AI647" s="2">
        <f>PERCENTRANK(J$531:J647,J647,1)</f>
        <v>0</v>
      </c>
      <c r="AJ647" s="2">
        <f t="shared" si="92"/>
        <v>0</v>
      </c>
      <c r="AK647" s="2">
        <f t="shared" si="93"/>
        <v>0.45</v>
      </c>
      <c r="AL647" s="2">
        <f t="shared" si="94"/>
        <v>0.05</v>
      </c>
      <c r="AM647" s="2">
        <f t="shared" si="94"/>
        <v>0</v>
      </c>
      <c r="AN647" s="2">
        <f t="shared" si="90"/>
        <v>0</v>
      </c>
      <c r="AO647" s="16">
        <f t="shared" si="95"/>
        <v>0</v>
      </c>
      <c r="AP647" s="16">
        <f t="shared" si="102"/>
        <v>0</v>
      </c>
      <c r="AQ647" s="16">
        <f t="shared" si="103"/>
        <v>0</v>
      </c>
      <c r="AR647" s="16">
        <f t="shared" si="104"/>
        <v>-0.9</v>
      </c>
      <c r="AS647" s="16">
        <f t="shared" si="105"/>
        <v>0</v>
      </c>
      <c r="AT647" s="16">
        <f>AF647-AF646</f>
        <v>-9.9999999999999978E-2</v>
      </c>
      <c r="AU647" s="16">
        <f>AG647-AG646</f>
        <v>0</v>
      </c>
      <c r="AV647" s="16">
        <f t="shared" si="96"/>
        <v>-0.1</v>
      </c>
      <c r="AW647" s="16">
        <f t="shared" si="97"/>
        <v>0.4</v>
      </c>
      <c r="AX647" s="16">
        <f t="shared" si="98"/>
        <v>0.5</v>
      </c>
      <c r="AY647" s="16">
        <f t="shared" si="108"/>
        <v>0</v>
      </c>
      <c r="AZ647" s="16">
        <f t="shared" si="99"/>
        <v>0.45</v>
      </c>
      <c r="BA647" s="16">
        <f t="shared" si="109"/>
        <v>0</v>
      </c>
      <c r="BB647" s="16">
        <f t="shared" si="100"/>
        <v>0.45</v>
      </c>
    </row>
    <row r="648" spans="1:54" s="2" customFormat="1" ht="11.25" x14ac:dyDescent="0.2">
      <c r="A648" s="17">
        <v>37195</v>
      </c>
      <c r="B648" s="15">
        <v>2.1</v>
      </c>
      <c r="C648" s="2">
        <v>5.3</v>
      </c>
      <c r="D648" s="37">
        <f t="shared" si="113"/>
        <v>0.94700000000000006</v>
      </c>
      <c r="E648" s="37">
        <v>0.05</v>
      </c>
      <c r="F648" s="37">
        <f t="shared" si="112"/>
        <v>0.95</v>
      </c>
      <c r="G648" s="39">
        <v>36.76</v>
      </c>
      <c r="H648" s="38">
        <v>63.366000000000007</v>
      </c>
      <c r="I648" s="37">
        <v>3.0584699035074107E-2</v>
      </c>
      <c r="J648" s="37">
        <f t="shared" si="110"/>
        <v>-4.1500183363243556E-2</v>
      </c>
      <c r="K648" s="37">
        <f t="shared" si="114"/>
        <v>3.1678986272438703E-3</v>
      </c>
      <c r="L648" s="38">
        <v>10684.368454081299</v>
      </c>
      <c r="M648" s="38">
        <v>12693.6311425903</v>
      </c>
      <c r="N648" s="38">
        <f t="shared" si="87"/>
        <v>10718.215450239952</v>
      </c>
      <c r="O648" s="38">
        <f t="shared" si="88"/>
        <v>12733.843279261653</v>
      </c>
      <c r="P648" s="37">
        <f t="shared" si="89"/>
        <v>-3.1578947368421048E-3</v>
      </c>
      <c r="Q648" s="41">
        <f t="shared" si="89"/>
        <v>-3.1578947368421147E-3</v>
      </c>
      <c r="R648" s="42">
        <f t="shared" si="83"/>
        <v>-0.41987816810276812</v>
      </c>
      <c r="S648" s="43">
        <f t="shared" si="84"/>
        <v>5.2999999999999999E-2</v>
      </c>
      <c r="T648" s="43">
        <f t="shared" si="85"/>
        <v>9.470000000000001E-3</v>
      </c>
      <c r="U648" s="37">
        <f t="shared" si="111"/>
        <v>1.9320062167692987E-2</v>
      </c>
      <c r="V648" s="37">
        <f t="shared" si="91"/>
        <v>7.8730517080353567E-3</v>
      </c>
      <c r="W648" s="37">
        <f t="shared" si="107"/>
        <v>3.7079622142988192E-4</v>
      </c>
      <c r="X648" s="43">
        <f t="shared" si="106"/>
        <v>-3.1578947368421147E-3</v>
      </c>
      <c r="Y648" s="2">
        <f>PERCENTRANK($S$531:S648,S648,1)</f>
        <v>0.5</v>
      </c>
      <c r="Z648" s="2">
        <f>PERCENTRANK($T$531:T648,T648,1)</f>
        <v>0.4</v>
      </c>
      <c r="AA648" s="2">
        <f>PERCENTRANK($U$531:U648,U648,1)</f>
        <v>0</v>
      </c>
      <c r="AB648" s="2">
        <f>PERCENTRANK(V$531:V648,V648,1)</f>
        <v>0.8</v>
      </c>
      <c r="AC648" s="2">
        <f>PERCENTRANK(W$531:W648,W648,1)</f>
        <v>0</v>
      </c>
      <c r="AD648" s="2">
        <f>PERCENTRANK(W$531:W648,W648,1)</f>
        <v>0</v>
      </c>
      <c r="AE648" s="2">
        <f>PERCENTRANK(X$531:X648,X648,1)</f>
        <v>0.3</v>
      </c>
      <c r="AF648" s="2">
        <f>PERCENTRANK($X$531:X648,X648,1)</f>
        <v>0.3</v>
      </c>
      <c r="AG648" s="2">
        <f>PERCENTRANK(R$531:R648,R648,1)</f>
        <v>0</v>
      </c>
      <c r="AH648" s="2">
        <f>PERCENTRANK(I$531:I648,I648,1)</f>
        <v>0.7</v>
      </c>
      <c r="AI648" s="2">
        <f>PERCENTRANK(J$531:J648,J648,1)</f>
        <v>0</v>
      </c>
      <c r="AJ648" s="2">
        <f t="shared" si="92"/>
        <v>0</v>
      </c>
      <c r="AK648" s="2">
        <f t="shared" si="93"/>
        <v>0.35</v>
      </c>
      <c r="AL648" s="2">
        <f t="shared" si="94"/>
        <v>0.35</v>
      </c>
      <c r="AM648" s="2">
        <f t="shared" si="94"/>
        <v>0</v>
      </c>
      <c r="AN648" s="2">
        <f t="shared" si="90"/>
        <v>0.7</v>
      </c>
      <c r="AO648" s="16">
        <f t="shared" si="95"/>
        <v>9.9999999999999978E-2</v>
      </c>
      <c r="AP648" s="16">
        <f t="shared" si="102"/>
        <v>-9.9999999999999978E-2</v>
      </c>
      <c r="AQ648" s="16">
        <f t="shared" si="103"/>
        <v>0</v>
      </c>
      <c r="AR648" s="16">
        <f t="shared" si="104"/>
        <v>0.8</v>
      </c>
      <c r="AS648" s="16">
        <f t="shared" si="105"/>
        <v>0</v>
      </c>
      <c r="AT648" s="16">
        <f>AF648-AF647</f>
        <v>-0.10000000000000003</v>
      </c>
      <c r="AU648" s="16">
        <f>AG648-AG647</f>
        <v>0</v>
      </c>
      <c r="AV648" s="16">
        <f t="shared" si="96"/>
        <v>0.7</v>
      </c>
      <c r="AW648" s="16">
        <f t="shared" si="97"/>
        <v>0.45</v>
      </c>
      <c r="AX648" s="16">
        <f t="shared" si="98"/>
        <v>0.45</v>
      </c>
      <c r="AY648" s="16">
        <f t="shared" si="108"/>
        <v>0</v>
      </c>
      <c r="AZ648" s="16">
        <f t="shared" si="99"/>
        <v>0.4</v>
      </c>
      <c r="BA648" s="16">
        <f t="shared" si="109"/>
        <v>0</v>
      </c>
      <c r="BB648" s="16">
        <f t="shared" si="100"/>
        <v>0.35</v>
      </c>
    </row>
    <row r="649" spans="1:54" s="2" customFormat="1" ht="11.25" x14ac:dyDescent="0.2">
      <c r="A649" s="17">
        <v>37225</v>
      </c>
      <c r="B649" s="15">
        <v>1.9</v>
      </c>
      <c r="C649" s="2">
        <v>5.5</v>
      </c>
      <c r="D649" s="37">
        <f t="shared" si="113"/>
        <v>0.94499999999999995</v>
      </c>
      <c r="E649" s="37">
        <v>0.05</v>
      </c>
      <c r="F649" s="37">
        <f t="shared" si="112"/>
        <v>0.95</v>
      </c>
      <c r="G649" s="39">
        <v>35.19</v>
      </c>
      <c r="H649" s="38">
        <v>62.173200000000008</v>
      </c>
      <c r="I649" s="37">
        <v>4.9313108982992737E-2</v>
      </c>
      <c r="J649" s="37">
        <f t="shared" si="110"/>
        <v>3.994890400903342E-2</v>
      </c>
      <c r="K649" s="37">
        <f t="shared" si="114"/>
        <v>5.2910052910053462E-3</v>
      </c>
      <c r="L649" s="38">
        <v>10626.955721857201</v>
      </c>
      <c r="M649" s="38">
        <v>12614.8404704561</v>
      </c>
      <c r="N649" s="38">
        <f t="shared" si="87"/>
        <v>10683.183000808827</v>
      </c>
      <c r="O649" s="38">
        <f t="shared" si="88"/>
        <v>12681.585658130471</v>
      </c>
      <c r="P649" s="37">
        <f t="shared" si="89"/>
        <v>-5.2631578947369383E-3</v>
      </c>
      <c r="Q649" s="41">
        <f t="shared" si="89"/>
        <v>-5.2631578947368307E-3</v>
      </c>
      <c r="R649" s="42">
        <f t="shared" si="83"/>
        <v>-0.43400050182393712</v>
      </c>
      <c r="S649" s="43">
        <f t="shared" si="84"/>
        <v>5.5E-2</v>
      </c>
      <c r="T649" s="43">
        <f t="shared" si="85"/>
        <v>9.4500000000000001E-3</v>
      </c>
      <c r="U649" s="37">
        <f t="shared" si="111"/>
        <v>1.597416925313028E-2</v>
      </c>
      <c r="V649" s="37">
        <f t="shared" si="91"/>
        <v>-6.2071026997025467E-3</v>
      </c>
      <c r="W649" s="37">
        <f t="shared" si="107"/>
        <v>-2.8589176351685045E-3</v>
      </c>
      <c r="X649" s="43">
        <f t="shared" si="106"/>
        <v>-5.2631578947368307E-3</v>
      </c>
      <c r="Y649" s="2">
        <f>PERCENTRANK($S$531:S649,S649,1)</f>
        <v>0.5</v>
      </c>
      <c r="Z649" s="2">
        <f>PERCENTRANK($T$531:T649,T649,1)</f>
        <v>0.3</v>
      </c>
      <c r="AA649" s="2">
        <f>PERCENTRANK($U$531:U649,U649,1)</f>
        <v>0</v>
      </c>
      <c r="AB649" s="2">
        <f>PERCENTRANK(V$531:V649,V649,1)</f>
        <v>0</v>
      </c>
      <c r="AC649" s="2">
        <f>PERCENTRANK(W$531:W649,W649,1)</f>
        <v>0</v>
      </c>
      <c r="AD649" s="2">
        <f>PERCENTRANK(W$531:W649,W649,1)</f>
        <v>0</v>
      </c>
      <c r="AE649" s="2">
        <f>PERCENTRANK(X$531:X649,X649,1)</f>
        <v>0.2</v>
      </c>
      <c r="AF649" s="2">
        <f>PERCENTRANK($X$531:X649,X649,1)</f>
        <v>0.2</v>
      </c>
      <c r="AG649" s="2">
        <f>PERCENTRANK(R$531:R649,R649,1)</f>
        <v>0</v>
      </c>
      <c r="AH649" s="2">
        <f>PERCENTRANK(I$531:I649,I649,1)</f>
        <v>0.9</v>
      </c>
      <c r="AI649" s="2">
        <f>PERCENTRANK(J$531:J649,J649,1)</f>
        <v>0.9</v>
      </c>
      <c r="AJ649" s="2">
        <f t="shared" si="92"/>
        <v>0</v>
      </c>
      <c r="AK649" s="2">
        <f t="shared" si="93"/>
        <v>0.25</v>
      </c>
      <c r="AL649" s="2">
        <f t="shared" si="94"/>
        <v>0.8</v>
      </c>
      <c r="AM649" s="2">
        <f t="shared" si="94"/>
        <v>0.45</v>
      </c>
      <c r="AN649" s="2">
        <f t="shared" si="90"/>
        <v>0.9</v>
      </c>
      <c r="AO649" s="16">
        <f t="shared" si="95"/>
        <v>0</v>
      </c>
      <c r="AP649" s="16">
        <f t="shared" si="102"/>
        <v>-0.10000000000000003</v>
      </c>
      <c r="AQ649" s="16">
        <f t="shared" si="103"/>
        <v>0</v>
      </c>
      <c r="AR649" s="16">
        <f t="shared" si="104"/>
        <v>-0.8</v>
      </c>
      <c r="AS649" s="16">
        <f t="shared" si="105"/>
        <v>0</v>
      </c>
      <c r="AT649" s="16">
        <f>AF649-AF648</f>
        <v>-9.9999999999999978E-2</v>
      </c>
      <c r="AU649" s="16">
        <f>AG649-AG648</f>
        <v>0</v>
      </c>
      <c r="AV649" s="16">
        <f t="shared" si="96"/>
        <v>0.20000000000000007</v>
      </c>
      <c r="AW649" s="16">
        <f t="shared" si="97"/>
        <v>0.5</v>
      </c>
      <c r="AX649" s="16">
        <f t="shared" si="98"/>
        <v>0.35</v>
      </c>
      <c r="AY649" s="16">
        <f t="shared" si="108"/>
        <v>0</v>
      </c>
      <c r="AZ649" s="16">
        <f t="shared" si="99"/>
        <v>0.4</v>
      </c>
      <c r="BA649" s="16">
        <f t="shared" si="109"/>
        <v>0</v>
      </c>
      <c r="BB649" s="16">
        <f t="shared" si="100"/>
        <v>0.25</v>
      </c>
    </row>
    <row r="650" spans="1:54" s="2" customFormat="1" ht="11.25" x14ac:dyDescent="0.2">
      <c r="A650" s="17">
        <v>37256</v>
      </c>
      <c r="B650" s="15">
        <v>1.6</v>
      </c>
      <c r="C650" s="2">
        <v>5.7</v>
      </c>
      <c r="D650" s="37">
        <f t="shared" si="113"/>
        <v>0.94299999999999995</v>
      </c>
      <c r="E650" s="37">
        <v>0.05</v>
      </c>
      <c r="F650" s="37">
        <f t="shared" si="112"/>
        <v>0.95</v>
      </c>
      <c r="G650" s="39">
        <v>33.68</v>
      </c>
      <c r="H650" s="38">
        <v>60.841200000000008</v>
      </c>
      <c r="I650" s="37">
        <v>1.3499398059627504E-2</v>
      </c>
      <c r="J650" s="37">
        <f t="shared" si="110"/>
        <v>3.1406253521310122E-2</v>
      </c>
      <c r="K650" s="37">
        <f t="shared" si="114"/>
        <v>7.4231177094379319E-3</v>
      </c>
      <c r="L650" s="38">
        <v>10792.6268240668</v>
      </c>
      <c r="M650" s="38">
        <v>12806.8532210592</v>
      </c>
      <c r="N650" s="38">
        <f t="shared" si="87"/>
        <v>10872.741763375885</v>
      </c>
      <c r="O650" s="38">
        <f t="shared" si="88"/>
        <v>12901.920000006618</v>
      </c>
      <c r="P650" s="37">
        <f t="shared" si="89"/>
        <v>-7.3684210526315779E-3</v>
      </c>
      <c r="Q650" s="41">
        <f t="shared" si="89"/>
        <v>-7.3684210526315909E-3</v>
      </c>
      <c r="R650" s="42">
        <f t="shared" si="83"/>
        <v>-0.44642774961703591</v>
      </c>
      <c r="S650" s="43">
        <f t="shared" si="84"/>
        <v>5.7000000000000002E-2</v>
      </c>
      <c r="T650" s="43">
        <f t="shared" si="85"/>
        <v>9.4299999999999991E-3</v>
      </c>
      <c r="U650" s="37">
        <f t="shared" si="111"/>
        <v>2.7366593393573661E-2</v>
      </c>
      <c r="V650" s="37">
        <f t="shared" si="91"/>
        <v>1.5221179455482878E-2</v>
      </c>
      <c r="W650" s="37">
        <f t="shared" si="107"/>
        <v>1.1387017402131357E-2</v>
      </c>
      <c r="X650" s="43">
        <f t="shared" si="106"/>
        <v>-7.3684210526315909E-3</v>
      </c>
      <c r="Y650" s="2">
        <f>PERCENTRANK($S$531:S650,S650,1)</f>
        <v>0.6</v>
      </c>
      <c r="Z650" s="2">
        <f>PERCENTRANK($T$531:T650,T650,1)</f>
        <v>0.2</v>
      </c>
      <c r="AA650" s="2">
        <f>PERCENTRANK($U$531:U650,U650,1)</f>
        <v>0</v>
      </c>
      <c r="AB650" s="2">
        <f>PERCENTRANK(V$531:V650,V650,1)</f>
        <v>0.9</v>
      </c>
      <c r="AC650" s="2">
        <f>PERCENTRANK(W$531:W650,W650,1)</f>
        <v>0</v>
      </c>
      <c r="AD650" s="2">
        <f>PERCENTRANK(W$531:W650,W650,1)</f>
        <v>0</v>
      </c>
      <c r="AE650" s="2">
        <f>PERCENTRANK(X$531:X650,X650,1)</f>
        <v>0.1</v>
      </c>
      <c r="AF650" s="2">
        <f>PERCENTRANK($X$531:X650,X650,1)</f>
        <v>0.1</v>
      </c>
      <c r="AG650" s="2">
        <f>PERCENTRANK(R$531:R650,R650,1)</f>
        <v>0</v>
      </c>
      <c r="AH650" s="2">
        <f>PERCENTRANK(I$531:I650,I650,1)</f>
        <v>0.5</v>
      </c>
      <c r="AI650" s="2">
        <f>PERCENTRANK(J$531:J650,J650,1)</f>
        <v>0.8</v>
      </c>
      <c r="AJ650" s="2">
        <f t="shared" si="92"/>
        <v>0</v>
      </c>
      <c r="AK650" s="2">
        <f t="shared" si="93"/>
        <v>0.15000000000000002</v>
      </c>
      <c r="AL650" s="2">
        <f t="shared" si="94"/>
        <v>0.7</v>
      </c>
      <c r="AM650" s="2">
        <f t="shared" si="94"/>
        <v>0.85000000000000009</v>
      </c>
      <c r="AN650" s="2">
        <f t="shared" si="90"/>
        <v>0.5</v>
      </c>
      <c r="AO650" s="16">
        <f t="shared" si="95"/>
        <v>9.9999999999999978E-2</v>
      </c>
      <c r="AP650" s="16">
        <f t="shared" si="102"/>
        <v>-9.9999999999999978E-2</v>
      </c>
      <c r="AQ650" s="16">
        <f t="shared" si="103"/>
        <v>0</v>
      </c>
      <c r="AR650" s="16">
        <f t="shared" si="104"/>
        <v>0.9</v>
      </c>
      <c r="AS650" s="16">
        <f t="shared" si="105"/>
        <v>0</v>
      </c>
      <c r="AT650" s="16">
        <f>AF650-AF649</f>
        <v>-0.1</v>
      </c>
      <c r="AU650" s="16">
        <f>AG650-AG649</f>
        <v>0</v>
      </c>
      <c r="AV650" s="16">
        <f t="shared" si="96"/>
        <v>-0.4</v>
      </c>
      <c r="AW650" s="16">
        <f t="shared" si="97"/>
        <v>0.55000000000000004</v>
      </c>
      <c r="AX650" s="16">
        <f t="shared" si="98"/>
        <v>0.25</v>
      </c>
      <c r="AY650" s="16">
        <f t="shared" si="108"/>
        <v>0</v>
      </c>
      <c r="AZ650" s="16">
        <f t="shared" si="99"/>
        <v>0.45</v>
      </c>
      <c r="BA650" s="16">
        <f t="shared" si="109"/>
        <v>0</v>
      </c>
      <c r="BB650" s="16">
        <f t="shared" si="100"/>
        <v>0.15000000000000002</v>
      </c>
    </row>
    <row r="651" spans="1:54" s="2" customFormat="1" ht="11.25" x14ac:dyDescent="0.2">
      <c r="A651" s="17">
        <v>37287</v>
      </c>
      <c r="B651" s="15">
        <v>1.1000000000000001</v>
      </c>
      <c r="C651" s="2">
        <v>5.7</v>
      </c>
      <c r="D651" s="37">
        <f t="shared" si="113"/>
        <v>0.94299999999999995</v>
      </c>
      <c r="E651" s="37">
        <v>0.05</v>
      </c>
      <c r="F651" s="37">
        <f t="shared" si="112"/>
        <v>0.95</v>
      </c>
      <c r="G651" s="39">
        <v>33.61</v>
      </c>
      <c r="H651" s="38">
        <v>59.425999999999995</v>
      </c>
      <c r="I651" s="37">
        <v>-4.1225227743181044E-3</v>
      </c>
      <c r="J651" s="37">
        <f t="shared" si="110"/>
        <v>4.6884376426546996E-3</v>
      </c>
      <c r="K651" s="37">
        <f t="shared" si="114"/>
        <v>7.4231177094379319E-3</v>
      </c>
      <c r="L651" s="38">
        <v>10842.5106412445</v>
      </c>
      <c r="M651" s="38">
        <v>12852.1604928086</v>
      </c>
      <c r="N651" s="38">
        <f t="shared" si="87"/>
        <v>10922.995874000291</v>
      </c>
      <c r="O651" s="38">
        <f t="shared" si="88"/>
        <v>12947.563592967306</v>
      </c>
      <c r="P651" s="37">
        <f t="shared" si="89"/>
        <v>-7.3684210526315224E-3</v>
      </c>
      <c r="Q651" s="41">
        <f t="shared" si="89"/>
        <v>-7.368421052631571E-3</v>
      </c>
      <c r="R651" s="42">
        <f t="shared" si="83"/>
        <v>-0.43442264328744989</v>
      </c>
      <c r="S651" s="43">
        <f t="shared" si="84"/>
        <v>5.7000000000000002E-2</v>
      </c>
      <c r="T651" s="43">
        <f t="shared" si="85"/>
        <v>9.4299999999999991E-3</v>
      </c>
      <c r="U651" s="37">
        <f t="shared" si="111"/>
        <v>3.2463795497754147E-2</v>
      </c>
      <c r="V651" s="37">
        <f t="shared" si="91"/>
        <v>3.5377364733826856E-3</v>
      </c>
      <c r="W651" s="37">
        <f t="shared" si="107"/>
        <v>1.7143244564379021E-2</v>
      </c>
      <c r="X651" s="43">
        <f t="shared" si="106"/>
        <v>-7.368421052631571E-3</v>
      </c>
      <c r="Y651" s="2">
        <f>PERCENTRANK($S$531:S651,S651,1)</f>
        <v>0.6</v>
      </c>
      <c r="Z651" s="2">
        <f>PERCENTRANK($T$531:T651,T651,1)</f>
        <v>0.2</v>
      </c>
      <c r="AA651" s="2">
        <f>PERCENTRANK($U$531:U651,U651,1)</f>
        <v>0</v>
      </c>
      <c r="AB651" s="2">
        <f>PERCENTRANK(V$531:V651,V651,1)</f>
        <v>0.5</v>
      </c>
      <c r="AC651" s="2">
        <f>PERCENTRANK(W$531:W651,W651,1)</f>
        <v>0.1</v>
      </c>
      <c r="AD651" s="2">
        <f>PERCENTRANK(W$531:W651,W651,1)</f>
        <v>0.1</v>
      </c>
      <c r="AE651" s="2">
        <f>PERCENTRANK(X$531:X651,X651,1)</f>
        <v>0.2</v>
      </c>
      <c r="AF651" s="2">
        <f>PERCENTRANK($X$531:X651,X651,1)</f>
        <v>0.2</v>
      </c>
      <c r="AG651" s="2">
        <f>PERCENTRANK(R$531:R651,R651,1)</f>
        <v>0</v>
      </c>
      <c r="AH651" s="2">
        <f>PERCENTRANK(I$531:I651,I651,1)</f>
        <v>0.2</v>
      </c>
      <c r="AI651" s="2">
        <f>PERCENTRANK(J$531:J651,J651,1)</f>
        <v>0.3</v>
      </c>
      <c r="AJ651" s="2">
        <f t="shared" si="92"/>
        <v>0.05</v>
      </c>
      <c r="AK651" s="2">
        <f t="shared" si="93"/>
        <v>0.15000000000000002</v>
      </c>
      <c r="AL651" s="2">
        <f t="shared" si="94"/>
        <v>0.35</v>
      </c>
      <c r="AM651" s="2">
        <f t="shared" si="94"/>
        <v>0.55000000000000004</v>
      </c>
      <c r="AN651" s="2">
        <f t="shared" si="90"/>
        <v>0.2</v>
      </c>
      <c r="AO651" s="16">
        <f t="shared" si="95"/>
        <v>0</v>
      </c>
      <c r="AP651" s="16">
        <f t="shared" si="102"/>
        <v>0</v>
      </c>
      <c r="AQ651" s="16">
        <f t="shared" si="103"/>
        <v>0</v>
      </c>
      <c r="AR651" s="16">
        <f t="shared" si="104"/>
        <v>-0.4</v>
      </c>
      <c r="AS651" s="16">
        <f t="shared" si="105"/>
        <v>0.1</v>
      </c>
      <c r="AT651" s="16">
        <f>AF651-AF650</f>
        <v>0.1</v>
      </c>
      <c r="AU651" s="16">
        <f>AG651-AG650</f>
        <v>0</v>
      </c>
      <c r="AV651" s="16">
        <f t="shared" si="96"/>
        <v>-0.3</v>
      </c>
      <c r="AW651" s="16">
        <f t="shared" si="97"/>
        <v>0.6</v>
      </c>
      <c r="AX651" s="16">
        <f t="shared" si="98"/>
        <v>0.2</v>
      </c>
      <c r="AY651" s="16">
        <f t="shared" si="108"/>
        <v>0</v>
      </c>
      <c r="AZ651" s="16">
        <f t="shared" si="99"/>
        <v>0.7</v>
      </c>
      <c r="BA651" s="16">
        <f t="shared" si="109"/>
        <v>0</v>
      </c>
      <c r="BB651" s="16">
        <f t="shared" si="100"/>
        <v>0.15000000000000002</v>
      </c>
    </row>
    <row r="652" spans="1:54" s="2" customFormat="1" ht="11.25" x14ac:dyDescent="0.2">
      <c r="A652" s="17">
        <v>37315</v>
      </c>
      <c r="B652" s="15">
        <v>1.1000000000000001</v>
      </c>
      <c r="C652" s="2">
        <v>5.7</v>
      </c>
      <c r="D652" s="37">
        <f t="shared" si="113"/>
        <v>0.94299999999999995</v>
      </c>
      <c r="E652" s="37">
        <v>0.05</v>
      </c>
      <c r="F652" s="37">
        <f t="shared" si="112"/>
        <v>0.95</v>
      </c>
      <c r="G652" s="39">
        <v>33.479999999999997</v>
      </c>
      <c r="H652" s="38">
        <v>57.960799999999999</v>
      </c>
      <c r="I652" s="37">
        <v>-3.4677822506380372E-2</v>
      </c>
      <c r="J652" s="37">
        <f t="shared" si="110"/>
        <v>-1.9400172640349239E-2</v>
      </c>
      <c r="K652" s="37">
        <f t="shared" si="114"/>
        <v>7.4231177094379319E-3</v>
      </c>
      <c r="L652" s="38">
        <v>10795.015288202199</v>
      </c>
      <c r="M652" s="38">
        <v>12776.9536687653</v>
      </c>
      <c r="N652" s="38">
        <f t="shared" si="87"/>
        <v>10875.147957361707</v>
      </c>
      <c r="O652" s="38">
        <f t="shared" si="88"/>
        <v>12871.798499816579</v>
      </c>
      <c r="P652" s="37">
        <f t="shared" si="89"/>
        <v>-7.3684210526316152E-3</v>
      </c>
      <c r="Q652" s="41">
        <f t="shared" si="89"/>
        <v>-7.3684210526315337E-3</v>
      </c>
      <c r="R652" s="42">
        <f t="shared" si="83"/>
        <v>-0.42236822128058971</v>
      </c>
      <c r="S652" s="43">
        <f t="shared" si="84"/>
        <v>5.7000000000000002E-2</v>
      </c>
      <c r="T652" s="43">
        <f t="shared" si="85"/>
        <v>9.4299999999999991E-3</v>
      </c>
      <c r="U652" s="37">
        <f t="shared" si="111"/>
        <v>2.6372701567335542E-2</v>
      </c>
      <c r="V652" s="37">
        <f t="shared" si="91"/>
        <v>-5.8516872774333796E-3</v>
      </c>
      <c r="W652" s="37">
        <f t="shared" si="107"/>
        <v>1.1558044619257413E-2</v>
      </c>
      <c r="X652" s="43">
        <f t="shared" si="106"/>
        <v>-7.3684210526315337E-3</v>
      </c>
      <c r="Y652" s="2">
        <f>PERCENTRANK($S$531:S652,S652,1)</f>
        <v>0.6</v>
      </c>
      <c r="Z652" s="2">
        <f>PERCENTRANK($T$531:T652,T652,1)</f>
        <v>0.2</v>
      </c>
      <c r="AA652" s="2">
        <f>PERCENTRANK($U$531:U652,U652,1)</f>
        <v>0</v>
      </c>
      <c r="AB652" s="2">
        <f>PERCENTRANK(V$531:V652,V652,1)</f>
        <v>0</v>
      </c>
      <c r="AC652" s="2">
        <f>PERCENTRANK(W$531:W652,W652,1)</f>
        <v>0</v>
      </c>
      <c r="AD652" s="2">
        <f>PERCENTRANK(W$531:W652,W652,1)</f>
        <v>0</v>
      </c>
      <c r="AE652" s="2">
        <f>PERCENTRANK(X$531:X652,X652,1)</f>
        <v>0.2</v>
      </c>
      <c r="AF652" s="2">
        <f>PERCENTRANK($X$531:X652,X652,1)</f>
        <v>0.2</v>
      </c>
      <c r="AG652" s="2">
        <f>PERCENTRANK(R$531:R652,R652,1)</f>
        <v>0</v>
      </c>
      <c r="AH652" s="2">
        <f>PERCENTRANK(I$531:I652,I652,1)</f>
        <v>0</v>
      </c>
      <c r="AI652" s="2">
        <f>PERCENTRANK(J$531:J652,J652,1)</f>
        <v>0.1</v>
      </c>
      <c r="AJ652" s="2">
        <f t="shared" si="92"/>
        <v>0.05</v>
      </c>
      <c r="AK652" s="2">
        <f t="shared" si="93"/>
        <v>0.2</v>
      </c>
      <c r="AL652" s="2">
        <f t="shared" si="94"/>
        <v>0.1</v>
      </c>
      <c r="AM652" s="2">
        <f t="shared" si="94"/>
        <v>0.2</v>
      </c>
      <c r="AN652" s="2">
        <f t="shared" si="90"/>
        <v>0.1</v>
      </c>
      <c r="AO652" s="16">
        <f t="shared" si="95"/>
        <v>0</v>
      </c>
      <c r="AP652" s="16">
        <f t="shared" si="102"/>
        <v>0</v>
      </c>
      <c r="AQ652" s="16">
        <f t="shared" si="103"/>
        <v>0</v>
      </c>
      <c r="AR652" s="16">
        <f t="shared" si="104"/>
        <v>-0.5</v>
      </c>
      <c r="AS652" s="16">
        <f t="shared" si="105"/>
        <v>-0.1</v>
      </c>
      <c r="AT652" s="16">
        <f>AF652-AF651</f>
        <v>0</v>
      </c>
      <c r="AU652" s="16">
        <f>AG652-AG651</f>
        <v>0</v>
      </c>
      <c r="AV652" s="16">
        <f t="shared" si="96"/>
        <v>-0.1</v>
      </c>
      <c r="AW652" s="16">
        <f t="shared" si="97"/>
        <v>0.6</v>
      </c>
      <c r="AX652" s="16">
        <f t="shared" si="98"/>
        <v>0.2</v>
      </c>
      <c r="AY652" s="16">
        <f t="shared" si="108"/>
        <v>0</v>
      </c>
      <c r="AZ652" s="16">
        <f t="shared" si="99"/>
        <v>0.25</v>
      </c>
      <c r="BA652" s="16">
        <f t="shared" si="109"/>
        <v>0</v>
      </c>
      <c r="BB652" s="16">
        <f t="shared" si="100"/>
        <v>0.2</v>
      </c>
    </row>
    <row r="653" spans="1:54" s="2" customFormat="1" ht="11.25" x14ac:dyDescent="0.2">
      <c r="A653" s="17">
        <v>37346</v>
      </c>
      <c r="B653" s="15">
        <v>1.5</v>
      </c>
      <c r="C653" s="2">
        <v>5.7</v>
      </c>
      <c r="D653" s="37">
        <f t="shared" si="113"/>
        <v>0.94299999999999995</v>
      </c>
      <c r="E653" s="37">
        <v>0.05</v>
      </c>
      <c r="F653" s="37">
        <f t="shared" si="112"/>
        <v>0.95</v>
      </c>
      <c r="G653" s="39">
        <v>33.299999999999997</v>
      </c>
      <c r="H653" s="38">
        <v>56.452399999999997</v>
      </c>
      <c r="I653" s="37">
        <v>4.8261513441812613E-2</v>
      </c>
      <c r="J653" s="37">
        <f t="shared" si="110"/>
        <v>6.7918454677161205E-3</v>
      </c>
      <c r="K653" s="37">
        <f t="shared" si="114"/>
        <v>7.4231177094379319E-3</v>
      </c>
      <c r="L653" s="38">
        <v>10865.8090705417</v>
      </c>
      <c r="M653" s="38">
        <v>12837.177015498501</v>
      </c>
      <c r="N653" s="38">
        <f t="shared" si="87"/>
        <v>10946.46725028061</v>
      </c>
      <c r="O653" s="38">
        <f t="shared" si="88"/>
        <v>12932.468891541437</v>
      </c>
      <c r="P653" s="37">
        <f t="shared" si="89"/>
        <v>-7.3684210526315918E-3</v>
      </c>
      <c r="Q653" s="41">
        <f t="shared" si="89"/>
        <v>-7.3684210526315528E-3</v>
      </c>
      <c r="R653" s="42">
        <f t="shared" si="83"/>
        <v>-0.41012251029185653</v>
      </c>
      <c r="S653" s="43">
        <f t="shared" si="84"/>
        <v>5.7000000000000002E-2</v>
      </c>
      <c r="T653" s="43">
        <f t="shared" si="85"/>
        <v>9.4299999999999991E-3</v>
      </c>
      <c r="U653" s="37">
        <f t="shared" si="111"/>
        <v>2.4848187870417125E-2</v>
      </c>
      <c r="V653" s="37">
        <f t="shared" si="91"/>
        <v>4.7134354787889297E-3</v>
      </c>
      <c r="W653" s="37">
        <f t="shared" si="107"/>
        <v>1.1307038438704441E-2</v>
      </c>
      <c r="X653" s="43">
        <f t="shared" si="106"/>
        <v>-7.3684210526315528E-3</v>
      </c>
      <c r="Y653" s="2">
        <f>PERCENTRANK($S$531:S653,S653,1)</f>
        <v>0.6</v>
      </c>
      <c r="Z653" s="2">
        <f>PERCENTRANK($T$531:T653,T653,1)</f>
        <v>0.2</v>
      </c>
      <c r="AA653" s="2">
        <f>PERCENTRANK($U$531:U653,U653,1)</f>
        <v>0</v>
      </c>
      <c r="AB653" s="2">
        <f>PERCENTRANK(V$531:V653,V653,1)</f>
        <v>0.6</v>
      </c>
      <c r="AC653" s="2">
        <f>PERCENTRANK(W$531:W653,W653,1)</f>
        <v>0</v>
      </c>
      <c r="AD653" s="2">
        <f>PERCENTRANK(W$531:W653,W653,1)</f>
        <v>0</v>
      </c>
      <c r="AE653" s="2">
        <f>PERCENTRANK(X$531:X653,X653,1)</f>
        <v>0.2</v>
      </c>
      <c r="AF653" s="2">
        <f>PERCENTRANK($X$531:X653,X653,1)</f>
        <v>0.2</v>
      </c>
      <c r="AG653" s="2">
        <f>PERCENTRANK(R$531:R653,R653,1)</f>
        <v>0</v>
      </c>
      <c r="AH653" s="2">
        <f>PERCENTRANK(I$531:I653,I653,1)</f>
        <v>0.8</v>
      </c>
      <c r="AI653" s="2">
        <f>PERCENTRANK(J$531:J653,J653,1)</f>
        <v>0.4</v>
      </c>
      <c r="AJ653" s="2">
        <f t="shared" si="92"/>
        <v>0</v>
      </c>
      <c r="AK653" s="2">
        <f t="shared" si="93"/>
        <v>0.2</v>
      </c>
      <c r="AL653" s="2">
        <f t="shared" si="94"/>
        <v>0.4</v>
      </c>
      <c r="AM653" s="2">
        <f t="shared" si="94"/>
        <v>0.25</v>
      </c>
      <c r="AN653" s="2">
        <f t="shared" si="90"/>
        <v>0.9</v>
      </c>
      <c r="AO653" s="16">
        <f t="shared" si="95"/>
        <v>0</v>
      </c>
      <c r="AP653" s="16">
        <f t="shared" si="102"/>
        <v>0</v>
      </c>
      <c r="AQ653" s="16">
        <f t="shared" si="103"/>
        <v>0</v>
      </c>
      <c r="AR653" s="16">
        <f t="shared" si="104"/>
        <v>0.6</v>
      </c>
      <c r="AS653" s="16">
        <f t="shared" si="105"/>
        <v>0</v>
      </c>
      <c r="AT653" s="16">
        <f>AF653-AF652</f>
        <v>0</v>
      </c>
      <c r="AU653" s="16">
        <f>AG653-AG652</f>
        <v>0</v>
      </c>
      <c r="AV653" s="16">
        <f t="shared" si="96"/>
        <v>0.8</v>
      </c>
      <c r="AW653" s="16">
        <f t="shared" si="97"/>
        <v>0.6</v>
      </c>
      <c r="AX653" s="16">
        <f t="shared" si="98"/>
        <v>0.2</v>
      </c>
      <c r="AY653" s="16">
        <f t="shared" si="108"/>
        <v>0</v>
      </c>
      <c r="AZ653" s="16">
        <f t="shared" si="99"/>
        <v>0.3</v>
      </c>
      <c r="BA653" s="16">
        <f t="shared" si="109"/>
        <v>0.05</v>
      </c>
      <c r="BB653" s="16">
        <f t="shared" si="100"/>
        <v>0.2</v>
      </c>
    </row>
    <row r="654" spans="1:54" s="2" customFormat="1" ht="11.25" x14ac:dyDescent="0.2">
      <c r="A654" s="17">
        <v>37376</v>
      </c>
      <c r="B654" s="15">
        <v>1.6</v>
      </c>
      <c r="C654" s="2">
        <v>5.9</v>
      </c>
      <c r="D654" s="37">
        <f t="shared" si="113"/>
        <v>0.94099999999999995</v>
      </c>
      <c r="E654" s="37">
        <v>0.05</v>
      </c>
      <c r="F654" s="37">
        <f t="shared" si="112"/>
        <v>0.95</v>
      </c>
      <c r="G654" s="39">
        <v>34.020000000000003</v>
      </c>
      <c r="H654" s="38">
        <v>54.943999999999996</v>
      </c>
      <c r="I654" s="37">
        <v>-3.628043231437255E-2</v>
      </c>
      <c r="J654" s="37">
        <f t="shared" si="110"/>
        <v>5.9905405637200315E-3</v>
      </c>
      <c r="K654" s="37">
        <f t="shared" si="114"/>
        <v>9.5642933049946421E-3</v>
      </c>
      <c r="L654" s="38">
        <v>10911.236293555299</v>
      </c>
      <c r="M654" s="38">
        <v>12881.383267903801</v>
      </c>
      <c r="N654" s="38">
        <f t="shared" si="87"/>
        <v>11015.594557786964</v>
      </c>
      <c r="O654" s="38">
        <f t="shared" si="88"/>
        <v>13004.584595652082</v>
      </c>
      <c r="P654" s="37">
        <f t="shared" si="89"/>
        <v>-9.4736842105262349E-3</v>
      </c>
      <c r="Q654" s="41">
        <f t="shared" si="89"/>
        <v>-9.4736842105262471E-3</v>
      </c>
      <c r="R654" s="42">
        <f t="shared" si="83"/>
        <v>-0.3808241118229469</v>
      </c>
      <c r="S654" s="43">
        <f t="shared" si="84"/>
        <v>5.9000000000000004E-2</v>
      </c>
      <c r="T654" s="43">
        <f t="shared" si="85"/>
        <v>9.41E-3</v>
      </c>
      <c r="U654" s="37">
        <f t="shared" si="111"/>
        <v>2.1583029008332907E-2</v>
      </c>
      <c r="V654" s="37">
        <f t="shared" si="91"/>
        <v>3.443611656357864E-3</v>
      </c>
      <c r="W654" s="37">
        <f t="shared" si="107"/>
        <v>9.4333868674388033E-3</v>
      </c>
      <c r="X654" s="43">
        <f t="shared" si="106"/>
        <v>-9.4736842105262471E-3</v>
      </c>
      <c r="Y654" s="2">
        <f>PERCENTRANK($S$531:S654,S654,1)</f>
        <v>0.7</v>
      </c>
      <c r="Z654" s="2">
        <f>PERCENTRANK($T$531:T654,T654,1)</f>
        <v>0.2</v>
      </c>
      <c r="AA654" s="2">
        <f>PERCENTRANK($U$531:U654,U654,1)</f>
        <v>0</v>
      </c>
      <c r="AB654" s="2">
        <f>PERCENTRANK(V$531:V654,V654,1)</f>
        <v>0.5</v>
      </c>
      <c r="AC654" s="2">
        <f>PERCENTRANK(W$531:W654,W654,1)</f>
        <v>0</v>
      </c>
      <c r="AD654" s="2">
        <f>PERCENTRANK(W$531:W654,W654,1)</f>
        <v>0</v>
      </c>
      <c r="AE654" s="2">
        <f>PERCENTRANK(X$531:X654,X654,1)</f>
        <v>0.1</v>
      </c>
      <c r="AF654" s="2">
        <f>PERCENTRANK($X$531:X654,X654,1)</f>
        <v>0.1</v>
      </c>
      <c r="AG654" s="2">
        <f>PERCENTRANK(R$531:R654,R654,1)</f>
        <v>0</v>
      </c>
      <c r="AH654" s="2">
        <f>PERCENTRANK(I$531:I654,I654,1)</f>
        <v>0</v>
      </c>
      <c r="AI654" s="2">
        <f>PERCENTRANK(J$531:J654,J654,1)</f>
        <v>0.4</v>
      </c>
      <c r="AJ654" s="2">
        <f t="shared" si="92"/>
        <v>0</v>
      </c>
      <c r="AK654" s="2">
        <f t="shared" si="93"/>
        <v>0.15000000000000002</v>
      </c>
      <c r="AL654" s="2">
        <f t="shared" si="94"/>
        <v>0.4</v>
      </c>
      <c r="AM654" s="2">
        <f t="shared" si="94"/>
        <v>0.4</v>
      </c>
      <c r="AN654" s="2">
        <f t="shared" si="90"/>
        <v>0</v>
      </c>
      <c r="AO654" s="16">
        <f t="shared" si="95"/>
        <v>9.9999999999999978E-2</v>
      </c>
      <c r="AP654" s="16">
        <f t="shared" si="102"/>
        <v>0</v>
      </c>
      <c r="AQ654" s="16">
        <f t="shared" si="103"/>
        <v>0</v>
      </c>
      <c r="AR654" s="16">
        <f t="shared" si="104"/>
        <v>-9.9999999999999978E-2</v>
      </c>
      <c r="AS654" s="16">
        <f t="shared" si="105"/>
        <v>0</v>
      </c>
      <c r="AT654" s="16">
        <f>AF654-AF653</f>
        <v>-0.1</v>
      </c>
      <c r="AU654" s="16">
        <f>AG654-AG653</f>
        <v>0</v>
      </c>
      <c r="AV654" s="16">
        <f t="shared" si="96"/>
        <v>-0.9</v>
      </c>
      <c r="AW654" s="16">
        <f t="shared" si="97"/>
        <v>0.64999999999999991</v>
      </c>
      <c r="AX654" s="16">
        <f t="shared" si="98"/>
        <v>0.2</v>
      </c>
      <c r="AY654" s="16">
        <f t="shared" si="108"/>
        <v>0</v>
      </c>
      <c r="AZ654" s="16">
        <f t="shared" si="99"/>
        <v>0.55000000000000004</v>
      </c>
      <c r="BA654" s="16">
        <f t="shared" si="109"/>
        <v>0.05</v>
      </c>
      <c r="BB654" s="16">
        <f t="shared" si="100"/>
        <v>0.15000000000000002</v>
      </c>
    </row>
    <row r="655" spans="1:54" s="2" customFormat="1" ht="11.25" x14ac:dyDescent="0.2">
      <c r="A655" s="17">
        <v>37407</v>
      </c>
      <c r="B655" s="15">
        <v>1.2</v>
      </c>
      <c r="C655" s="2">
        <v>5.8</v>
      </c>
      <c r="D655" s="37">
        <f t="shared" si="113"/>
        <v>0.94200000000000006</v>
      </c>
      <c r="E655" s="37">
        <v>0.05</v>
      </c>
      <c r="F655" s="37">
        <f t="shared" si="112"/>
        <v>0.95</v>
      </c>
      <c r="G655" s="39">
        <v>34.94</v>
      </c>
      <c r="H655" s="38">
        <v>53.455599999999997</v>
      </c>
      <c r="I655" s="37">
        <v>-2.9390339319921275E-2</v>
      </c>
      <c r="J655" s="37">
        <f t="shared" si="110"/>
        <v>-3.2835385817146914E-2</v>
      </c>
      <c r="K655" s="37">
        <f t="shared" si="114"/>
        <v>8.4925690021231404E-3</v>
      </c>
      <c r="L655" s="38">
        <v>10914.1931871448</v>
      </c>
      <c r="M655" s="38">
        <v>12872.1072379581</v>
      </c>
      <c r="N655" s="38">
        <f t="shared" si="87"/>
        <v>11006.882725889129</v>
      </c>
      <c r="O655" s="38">
        <f t="shared" si="88"/>
        <v>12981.424496879188</v>
      </c>
      <c r="P655" s="37">
        <f t="shared" si="89"/>
        <v>-8.4210526315789177E-3</v>
      </c>
      <c r="Q655" s="41">
        <f t="shared" si="89"/>
        <v>-8.4210526315789611E-3</v>
      </c>
      <c r="R655" s="42">
        <f t="shared" si="83"/>
        <v>-0.34637343889134159</v>
      </c>
      <c r="S655" s="43">
        <f t="shared" si="84"/>
        <v>5.7999999999999996E-2</v>
      </c>
      <c r="T655" s="43">
        <f t="shared" si="85"/>
        <v>9.4200000000000013E-3</v>
      </c>
      <c r="U655" s="37">
        <f t="shared" si="111"/>
        <v>2.65343198250939E-2</v>
      </c>
      <c r="V655" s="37">
        <f t="shared" si="91"/>
        <v>-7.2011132288977585E-4</v>
      </c>
      <c r="W655" s="37">
        <f t="shared" si="107"/>
        <v>1.5503709198800567E-2</v>
      </c>
      <c r="X655" s="43">
        <f t="shared" si="106"/>
        <v>-8.4210526315789611E-3</v>
      </c>
      <c r="Y655" s="2">
        <f>PERCENTRANK($S$531:S655,S655,1)</f>
        <v>0.7</v>
      </c>
      <c r="Z655" s="2">
        <f>PERCENTRANK($T$531:T655,T655,1)</f>
        <v>0.2</v>
      </c>
      <c r="AA655" s="2">
        <f>PERCENTRANK($U$531:U655,U655,1)</f>
        <v>0</v>
      </c>
      <c r="AB655" s="2">
        <f>PERCENTRANK(V$531:V655,V655,1)</f>
        <v>0.2</v>
      </c>
      <c r="AC655" s="2">
        <f>PERCENTRANK(W$531:W655,W655,1)</f>
        <v>0.1</v>
      </c>
      <c r="AD655" s="2">
        <f>PERCENTRANK(W$531:W655,W655,1)</f>
        <v>0.1</v>
      </c>
      <c r="AE655" s="2">
        <f>PERCENTRANK(X$531:X655,X655,1)</f>
        <v>0.1</v>
      </c>
      <c r="AF655" s="2">
        <f>PERCENTRANK($X$531:X655,X655,1)</f>
        <v>0.1</v>
      </c>
      <c r="AG655" s="2">
        <f>PERCENTRANK(R$531:R655,R655,1)</f>
        <v>0</v>
      </c>
      <c r="AH655" s="2">
        <f>PERCENTRANK(I$531:I655,I655,1)</f>
        <v>0</v>
      </c>
      <c r="AI655" s="2">
        <f>PERCENTRANK(J$531:J655,J655,1)</f>
        <v>0</v>
      </c>
      <c r="AJ655" s="2">
        <f t="shared" si="92"/>
        <v>0.05</v>
      </c>
      <c r="AK655" s="2">
        <f t="shared" si="93"/>
        <v>0.1</v>
      </c>
      <c r="AL655" s="2">
        <f t="shared" si="94"/>
        <v>0</v>
      </c>
      <c r="AM655" s="2">
        <f t="shared" si="94"/>
        <v>0.2</v>
      </c>
      <c r="AN655" s="2">
        <f t="shared" si="90"/>
        <v>0.1</v>
      </c>
      <c r="AO655" s="16">
        <f t="shared" si="95"/>
        <v>0</v>
      </c>
      <c r="AP655" s="16">
        <f t="shared" si="102"/>
        <v>0</v>
      </c>
      <c r="AQ655" s="16">
        <f t="shared" si="103"/>
        <v>0</v>
      </c>
      <c r="AR655" s="16">
        <f t="shared" si="104"/>
        <v>-0.3</v>
      </c>
      <c r="AS655" s="16">
        <f t="shared" si="105"/>
        <v>0.1</v>
      </c>
      <c r="AT655" s="16">
        <f>AF655-AF654</f>
        <v>0</v>
      </c>
      <c r="AU655" s="16">
        <f>AG655-AG654</f>
        <v>0</v>
      </c>
      <c r="AV655" s="16">
        <f t="shared" si="96"/>
        <v>0.1</v>
      </c>
      <c r="AW655" s="16">
        <f t="shared" si="97"/>
        <v>0.7</v>
      </c>
      <c r="AX655" s="16">
        <f t="shared" si="98"/>
        <v>0.2</v>
      </c>
      <c r="AY655" s="16">
        <f t="shared" si="108"/>
        <v>0</v>
      </c>
      <c r="AZ655" s="16">
        <f t="shared" si="99"/>
        <v>0.35</v>
      </c>
      <c r="BA655" s="16">
        <f t="shared" si="109"/>
        <v>0</v>
      </c>
      <c r="BB655" s="16">
        <f t="shared" si="100"/>
        <v>0.1</v>
      </c>
    </row>
    <row r="656" spans="1:54" s="2" customFormat="1" ht="11.25" x14ac:dyDescent="0.2">
      <c r="A656" s="17">
        <v>37437</v>
      </c>
      <c r="B656" s="15">
        <v>1.1000000000000001</v>
      </c>
      <c r="C656" s="2">
        <v>5.8</v>
      </c>
      <c r="D656" s="37">
        <f t="shared" si="113"/>
        <v>0.94200000000000006</v>
      </c>
      <c r="E656" s="37">
        <v>0.05</v>
      </c>
      <c r="F656" s="37">
        <f t="shared" si="112"/>
        <v>0.95</v>
      </c>
      <c r="G656" s="39">
        <v>35.83</v>
      </c>
      <c r="H656" s="38">
        <v>51.987999999999992</v>
      </c>
      <c r="I656" s="37">
        <v>-6.044012045401901E-2</v>
      </c>
      <c r="J656" s="37">
        <f t="shared" si="110"/>
        <v>-4.4915229886970144E-2</v>
      </c>
      <c r="K656" s="37">
        <f t="shared" si="114"/>
        <v>8.4925690021231404E-3</v>
      </c>
      <c r="L656" s="38">
        <v>10978.826519304001</v>
      </c>
      <c r="M656" s="38">
        <v>12925.037661681599</v>
      </c>
      <c r="N656" s="38">
        <f t="shared" si="87"/>
        <v>11072.064961081529</v>
      </c>
      <c r="O656" s="38">
        <f t="shared" si="88"/>
        <v>13034.80443587847</v>
      </c>
      <c r="P656" s="37">
        <f t="shared" si="89"/>
        <v>-8.4210526315789194E-3</v>
      </c>
      <c r="Q656" s="41">
        <f t="shared" si="89"/>
        <v>-8.4210526315789038E-3</v>
      </c>
      <c r="R656" s="42">
        <f t="shared" si="83"/>
        <v>-0.3108024928829729</v>
      </c>
      <c r="S656" s="43">
        <f t="shared" si="84"/>
        <v>5.7999999999999996E-2</v>
      </c>
      <c r="T656" s="43">
        <f t="shared" si="85"/>
        <v>9.4200000000000013E-3</v>
      </c>
      <c r="U656" s="37">
        <f t="shared" si="111"/>
        <v>3.3291352871777348E-2</v>
      </c>
      <c r="V656" s="37">
        <f t="shared" si="91"/>
        <v>4.1120247637010466E-3</v>
      </c>
      <c r="W656" s="37">
        <f t="shared" si="107"/>
        <v>2.2388301253599301E-2</v>
      </c>
      <c r="X656" s="43">
        <f t="shared" si="106"/>
        <v>-8.4210526315789038E-3</v>
      </c>
      <c r="Y656" s="2">
        <f>PERCENTRANK($S$531:S656,S656,1)</f>
        <v>0.7</v>
      </c>
      <c r="Z656" s="2">
        <f>PERCENTRANK($T$531:T656,T656,1)</f>
        <v>0.2</v>
      </c>
      <c r="AA656" s="2">
        <f>PERCENTRANK($U$531:U656,U656,1)</f>
        <v>0.1</v>
      </c>
      <c r="AB656" s="2">
        <f>PERCENTRANK(V$531:V656,V656,1)</f>
        <v>0.5</v>
      </c>
      <c r="AC656" s="2">
        <f>PERCENTRANK(W$531:W656,W656,1)</f>
        <v>0.2</v>
      </c>
      <c r="AD656" s="2">
        <f>PERCENTRANK(W$531:W656,W656,1)</f>
        <v>0.2</v>
      </c>
      <c r="AE656" s="2">
        <f>PERCENTRANK(X$531:X656,X656,1)</f>
        <v>0.1</v>
      </c>
      <c r="AF656" s="2">
        <f>PERCENTRANK($X$531:X656,X656,1)</f>
        <v>0.1</v>
      </c>
      <c r="AG656" s="2">
        <f>PERCENTRANK(R$531:R656,R656,1)</f>
        <v>0</v>
      </c>
      <c r="AH656" s="2">
        <f>PERCENTRANK(I$531:I656,I656,1)</f>
        <v>0</v>
      </c>
      <c r="AI656" s="2">
        <f>PERCENTRANK(J$531:J656,J656,1)</f>
        <v>0</v>
      </c>
      <c r="AJ656" s="2">
        <f t="shared" si="92"/>
        <v>0.15000000000000002</v>
      </c>
      <c r="AK656" s="2">
        <f t="shared" si="93"/>
        <v>0.1</v>
      </c>
      <c r="AL656" s="2">
        <f t="shared" si="94"/>
        <v>0</v>
      </c>
      <c r="AM656" s="2">
        <f t="shared" si="94"/>
        <v>0</v>
      </c>
      <c r="AN656" s="2">
        <f t="shared" si="90"/>
        <v>0</v>
      </c>
      <c r="AO656" s="16">
        <f t="shared" si="95"/>
        <v>0</v>
      </c>
      <c r="AP656" s="16">
        <f t="shared" si="102"/>
        <v>0</v>
      </c>
      <c r="AQ656" s="16">
        <f t="shared" si="103"/>
        <v>0.1</v>
      </c>
      <c r="AR656" s="16">
        <f t="shared" si="104"/>
        <v>0.3</v>
      </c>
      <c r="AS656" s="16">
        <f t="shared" si="105"/>
        <v>0.1</v>
      </c>
      <c r="AT656" s="16">
        <f>AF656-AF655</f>
        <v>0</v>
      </c>
      <c r="AU656" s="16">
        <f>AG656-AG655</f>
        <v>0</v>
      </c>
      <c r="AV656" s="16">
        <f t="shared" si="96"/>
        <v>-0.1</v>
      </c>
      <c r="AW656" s="16">
        <f t="shared" si="97"/>
        <v>0.7</v>
      </c>
      <c r="AX656" s="16">
        <f t="shared" si="98"/>
        <v>0.2</v>
      </c>
      <c r="AY656" s="16">
        <f t="shared" si="108"/>
        <v>0</v>
      </c>
      <c r="AZ656" s="16">
        <f t="shared" si="99"/>
        <v>0.35</v>
      </c>
      <c r="BA656" s="16">
        <f t="shared" si="109"/>
        <v>0</v>
      </c>
      <c r="BB656" s="16">
        <f t="shared" si="100"/>
        <v>0.1</v>
      </c>
    </row>
    <row r="657" spans="1:54" s="2" customFormat="1" ht="11.25" x14ac:dyDescent="0.2">
      <c r="A657" s="17">
        <v>37468</v>
      </c>
      <c r="B657" s="15">
        <v>1.5</v>
      </c>
      <c r="C657" s="2">
        <v>5.8</v>
      </c>
      <c r="D657" s="37">
        <f t="shared" si="113"/>
        <v>0.94200000000000006</v>
      </c>
      <c r="E657" s="37">
        <v>0.05</v>
      </c>
      <c r="F657" s="37">
        <f t="shared" si="112"/>
        <v>0.95</v>
      </c>
      <c r="G657" s="39">
        <v>37.26</v>
      </c>
      <c r="H657" s="38">
        <v>50.574800000000003</v>
      </c>
      <c r="I657" s="37">
        <v>-0.10890317745212122</v>
      </c>
      <c r="J657" s="37">
        <f t="shared" si="110"/>
        <v>-8.4671648953070111E-2</v>
      </c>
      <c r="K657" s="37">
        <f t="shared" si="114"/>
        <v>8.4925690021231404E-3</v>
      </c>
      <c r="L657" s="38">
        <v>11049.6344803258</v>
      </c>
      <c r="M657" s="38">
        <v>12988.6276448605</v>
      </c>
      <c r="N657" s="38">
        <f t="shared" si="87"/>
        <v>11143.474263598206</v>
      </c>
      <c r="O657" s="38">
        <f t="shared" si="88"/>
        <v>13098.934461377363</v>
      </c>
      <c r="P657" s="37">
        <f t="shared" si="89"/>
        <v>-8.4210526315789385E-3</v>
      </c>
      <c r="Q657" s="41">
        <f t="shared" si="89"/>
        <v>-8.4210526315789819E-3</v>
      </c>
      <c r="R657" s="42">
        <f t="shared" ref="R657:R720" si="115">(G657-H657)/H657</f>
        <v>-0.26326945435276072</v>
      </c>
      <c r="S657" s="43">
        <f t="shared" si="84"/>
        <v>5.7999999999999996E-2</v>
      </c>
      <c r="T657" s="43">
        <f t="shared" si="85"/>
        <v>9.4200000000000013E-3</v>
      </c>
      <c r="U657" s="37">
        <f t="shared" si="111"/>
        <v>2.9336499271720495E-2</v>
      </c>
      <c r="V657" s="37">
        <f t="shared" si="91"/>
        <v>4.9199069931861062E-3</v>
      </c>
      <c r="W657" s="37">
        <f t="shared" si="107"/>
        <v>1.6871953970577405E-2</v>
      </c>
      <c r="X657" s="43">
        <f t="shared" si="106"/>
        <v>-8.4210526315789819E-3</v>
      </c>
      <c r="Y657" s="2">
        <f>PERCENTRANK($S$531:S657,S657,1)</f>
        <v>0.6</v>
      </c>
      <c r="Z657" s="2">
        <f>PERCENTRANK($T$531:T657,T657,1)</f>
        <v>0.2</v>
      </c>
      <c r="AA657" s="2">
        <f>PERCENTRANK($U$531:U657,U657,1)</f>
        <v>0</v>
      </c>
      <c r="AB657" s="2">
        <f>PERCENTRANK(V$531:V657,V657,1)</f>
        <v>0.6</v>
      </c>
      <c r="AC657" s="2">
        <f>PERCENTRANK(W$531:W657,W657,1)</f>
        <v>0.1</v>
      </c>
      <c r="AD657" s="2">
        <f>PERCENTRANK(W$531:W657,W657,1)</f>
        <v>0.1</v>
      </c>
      <c r="AE657" s="2">
        <f>PERCENTRANK(X$531:X657,X657,1)</f>
        <v>0.1</v>
      </c>
      <c r="AF657" s="2">
        <f>PERCENTRANK($X$531:X657,X657,1)</f>
        <v>0.1</v>
      </c>
      <c r="AG657" s="2">
        <f>PERCENTRANK(R$531:R657,R657,1)</f>
        <v>0</v>
      </c>
      <c r="AH657" s="2">
        <f>PERCENTRANK(I$531:I657,I657,1)</f>
        <v>0</v>
      </c>
      <c r="AI657" s="2">
        <f>PERCENTRANK(J$531:J657,J657,1)</f>
        <v>0</v>
      </c>
      <c r="AJ657" s="2">
        <f t="shared" si="92"/>
        <v>0.15000000000000002</v>
      </c>
      <c r="AK657" s="2">
        <f t="shared" si="93"/>
        <v>0.1</v>
      </c>
      <c r="AL657" s="2">
        <f t="shared" si="94"/>
        <v>0</v>
      </c>
      <c r="AM657" s="2">
        <f t="shared" si="94"/>
        <v>0</v>
      </c>
      <c r="AN657" s="2">
        <f t="shared" si="90"/>
        <v>0</v>
      </c>
      <c r="AO657" s="16">
        <f t="shared" si="95"/>
        <v>-9.9999999999999978E-2</v>
      </c>
      <c r="AP657" s="16">
        <f t="shared" si="102"/>
        <v>0</v>
      </c>
      <c r="AQ657" s="16">
        <f t="shared" si="103"/>
        <v>-0.1</v>
      </c>
      <c r="AR657" s="16">
        <f t="shared" si="104"/>
        <v>9.9999999999999978E-2</v>
      </c>
      <c r="AS657" s="16">
        <f t="shared" si="105"/>
        <v>-0.1</v>
      </c>
      <c r="AT657" s="16">
        <f>AF657-AF656</f>
        <v>0</v>
      </c>
      <c r="AU657" s="16">
        <f>AG657-AG656</f>
        <v>0</v>
      </c>
      <c r="AV657" s="16">
        <f t="shared" si="96"/>
        <v>0</v>
      </c>
      <c r="AW657" s="16">
        <f t="shared" si="97"/>
        <v>0.64999999999999991</v>
      </c>
      <c r="AX657" s="16">
        <f t="shared" si="98"/>
        <v>0.2</v>
      </c>
      <c r="AY657" s="16">
        <f t="shared" si="108"/>
        <v>0</v>
      </c>
      <c r="AZ657" s="16">
        <f t="shared" si="99"/>
        <v>0.55000000000000004</v>
      </c>
      <c r="BA657" s="16">
        <f t="shared" si="109"/>
        <v>0.05</v>
      </c>
      <c r="BB657" s="16">
        <f t="shared" si="100"/>
        <v>0.1</v>
      </c>
    </row>
    <row r="658" spans="1:54" s="2" customFormat="1" ht="11.25" x14ac:dyDescent="0.2">
      <c r="A658" s="17">
        <v>37499</v>
      </c>
      <c r="B658" s="15">
        <v>1.8</v>
      </c>
      <c r="C658" s="2">
        <v>5.7</v>
      </c>
      <c r="D658" s="37">
        <f t="shared" si="113"/>
        <v>0.94299999999999995</v>
      </c>
      <c r="E658" s="37">
        <v>0.05</v>
      </c>
      <c r="F658" s="37">
        <f t="shared" si="112"/>
        <v>0.95</v>
      </c>
      <c r="G658" s="39">
        <v>38.6</v>
      </c>
      <c r="H658" s="38">
        <v>49.188800000000001</v>
      </c>
      <c r="I658" s="37">
        <v>9.9160017264466431E-3</v>
      </c>
      <c r="J658" s="37">
        <f t="shared" si="110"/>
        <v>-4.9493587862837286E-2</v>
      </c>
      <c r="K658" s="37">
        <f t="shared" si="114"/>
        <v>7.4231177094379319E-3</v>
      </c>
      <c r="L658" s="38">
        <v>11008.541405788499</v>
      </c>
      <c r="M658" s="38">
        <v>12926.2701570145</v>
      </c>
      <c r="N658" s="38">
        <f t="shared" si="87"/>
        <v>11090.259104452889</v>
      </c>
      <c r="O658" s="38">
        <f t="shared" si="88"/>
        <v>13022.223381934013</v>
      </c>
      <c r="P658" s="37">
        <f t="shared" si="89"/>
        <v>-7.3684210526315961E-3</v>
      </c>
      <c r="Q658" s="41">
        <f t="shared" si="89"/>
        <v>-7.368421052631492E-3</v>
      </c>
      <c r="R658" s="42">
        <f t="shared" si="115"/>
        <v>-0.2152685164102397</v>
      </c>
      <c r="S658" s="43">
        <f t="shared" si="84"/>
        <v>5.7000000000000002E-2</v>
      </c>
      <c r="T658" s="43">
        <f t="shared" si="85"/>
        <v>9.4299999999999991E-3</v>
      </c>
      <c r="U658" s="37">
        <f t="shared" si="111"/>
        <v>4.2609786420710664E-2</v>
      </c>
      <c r="V658" s="37">
        <f t="shared" si="91"/>
        <v>-4.8009296710168408E-3</v>
      </c>
      <c r="W658" s="37">
        <f t="shared" si="107"/>
        <v>2.634456634243814E-2</v>
      </c>
      <c r="X658" s="43">
        <f t="shared" si="106"/>
        <v>-7.368421052631492E-3</v>
      </c>
      <c r="Y658" s="2">
        <f>PERCENTRANK($S$531:S658,S658,1)</f>
        <v>0.6</v>
      </c>
      <c r="Z658" s="2">
        <f>PERCENTRANK($T$531:T658,T658,1)</f>
        <v>0.3</v>
      </c>
      <c r="AA658" s="2">
        <f>PERCENTRANK($U$531:U658,U658,1)</f>
        <v>0.2</v>
      </c>
      <c r="AB658" s="2">
        <f>PERCENTRANK(V$531:V658,V658,1)</f>
        <v>0</v>
      </c>
      <c r="AC658" s="2">
        <f>PERCENTRANK(W$531:W658,W658,1)</f>
        <v>0.3</v>
      </c>
      <c r="AD658" s="2">
        <f>PERCENTRANK(W$531:W658,W658,1)</f>
        <v>0.3</v>
      </c>
      <c r="AE658" s="2">
        <f>PERCENTRANK(X$531:X658,X658,1)</f>
        <v>0.2</v>
      </c>
      <c r="AF658" s="2">
        <f>PERCENTRANK($X$531:X658,X658,1)</f>
        <v>0.2</v>
      </c>
      <c r="AG658" s="2">
        <f>PERCENTRANK(R$531:R658,R658,1)</f>
        <v>0.1</v>
      </c>
      <c r="AH658" s="2">
        <f>PERCENTRANK(I$531:I658,I658,1)</f>
        <v>0.5</v>
      </c>
      <c r="AI658" s="2">
        <f>PERCENTRANK(J$531:J658,J658,1)</f>
        <v>0</v>
      </c>
      <c r="AJ658" s="2">
        <f t="shared" si="92"/>
        <v>0.2</v>
      </c>
      <c r="AK658" s="2">
        <f t="shared" si="93"/>
        <v>0.15000000000000002</v>
      </c>
      <c r="AL658" s="2">
        <f t="shared" si="94"/>
        <v>0.25</v>
      </c>
      <c r="AM658" s="2">
        <f t="shared" si="94"/>
        <v>0</v>
      </c>
      <c r="AN658" s="2">
        <f t="shared" si="90"/>
        <v>0.5</v>
      </c>
      <c r="AO658" s="16">
        <f t="shared" si="95"/>
        <v>0</v>
      </c>
      <c r="AP658" s="16">
        <f t="shared" si="102"/>
        <v>9.9999999999999978E-2</v>
      </c>
      <c r="AQ658" s="16">
        <f t="shared" si="103"/>
        <v>0.2</v>
      </c>
      <c r="AR658" s="16">
        <f t="shared" si="104"/>
        <v>-0.6</v>
      </c>
      <c r="AS658" s="16">
        <f t="shared" si="105"/>
        <v>0.19999999999999998</v>
      </c>
      <c r="AT658" s="16">
        <f>AF658-AF657</f>
        <v>0.1</v>
      </c>
      <c r="AU658" s="16">
        <f>AG658-AG657</f>
        <v>0.1</v>
      </c>
      <c r="AV658" s="16">
        <f t="shared" si="96"/>
        <v>0.5</v>
      </c>
      <c r="AW658" s="16">
        <f t="shared" si="97"/>
        <v>0.6</v>
      </c>
      <c r="AX658" s="16">
        <f t="shared" si="98"/>
        <v>0.25</v>
      </c>
      <c r="AY658" s="16">
        <f t="shared" si="108"/>
        <v>0.05</v>
      </c>
      <c r="AZ658" s="16">
        <f t="shared" si="99"/>
        <v>0.3</v>
      </c>
      <c r="BA658" s="16">
        <f t="shared" si="109"/>
        <v>0.15000000000000002</v>
      </c>
      <c r="BB658" s="16">
        <f t="shared" si="100"/>
        <v>0.15000000000000002</v>
      </c>
    </row>
    <row r="659" spans="1:54" s="2" customFormat="1" ht="11.25" x14ac:dyDescent="0.2">
      <c r="A659" s="17">
        <v>37529</v>
      </c>
      <c r="B659" s="15">
        <v>1.5</v>
      </c>
      <c r="C659" s="2">
        <v>5.7</v>
      </c>
      <c r="D659" s="37">
        <f t="shared" si="113"/>
        <v>0.94299999999999995</v>
      </c>
      <c r="E659" s="37">
        <v>0.05</v>
      </c>
      <c r="F659" s="37">
        <f t="shared" si="112"/>
        <v>0.95</v>
      </c>
      <c r="G659" s="39">
        <v>40</v>
      </c>
      <c r="H659" s="38">
        <v>47.825600000000001</v>
      </c>
      <c r="I659" s="37">
        <v>-4.9027450550654772E-2</v>
      </c>
      <c r="J659" s="37">
        <f t="shared" si="110"/>
        <v>-1.9555724412104063E-2</v>
      </c>
      <c r="K659" s="37">
        <f t="shared" si="114"/>
        <v>7.4231177094379319E-3</v>
      </c>
      <c r="L659" s="38">
        <v>11052.9951138818</v>
      </c>
      <c r="M659" s="38">
        <v>12951.8199386304</v>
      </c>
      <c r="N659" s="38">
        <f t="shared" si="87"/>
        <v>11135.042797653987</v>
      </c>
      <c r="O659" s="38">
        <f t="shared" si="88"/>
        <v>13047.9628225863</v>
      </c>
      <c r="P659" s="37">
        <f t="shared" si="89"/>
        <v>-7.3684210526315684E-3</v>
      </c>
      <c r="Q659" s="41">
        <f t="shared" si="89"/>
        <v>-7.3684210526316039E-3</v>
      </c>
      <c r="R659" s="42">
        <f t="shared" si="115"/>
        <v>-0.1636278478471781</v>
      </c>
      <c r="S659" s="43">
        <f t="shared" ref="S659:S722" si="116">C659/100</f>
        <v>5.7000000000000002E-2</v>
      </c>
      <c r="T659" s="43">
        <f t="shared" ref="T659:T722" si="117">D659/100</f>
        <v>9.4299999999999991E-3</v>
      </c>
      <c r="U659" s="37">
        <f t="shared" si="111"/>
        <v>3.4501492660494078E-2</v>
      </c>
      <c r="V659" s="37">
        <f t="shared" si="91"/>
        <v>1.9765780310599282E-3</v>
      </c>
      <c r="W659" s="37">
        <f t="shared" si="107"/>
        <v>2.0340026674779618E-2</v>
      </c>
      <c r="X659" s="43">
        <f t="shared" si="106"/>
        <v>-7.3684210526316039E-3</v>
      </c>
      <c r="Y659" s="2">
        <f>PERCENTRANK($S$531:S659,S659,1)</f>
        <v>0.6</v>
      </c>
      <c r="Z659" s="2">
        <f>PERCENTRANK($T$531:T659,T659,1)</f>
        <v>0.3</v>
      </c>
      <c r="AA659" s="2">
        <f>PERCENTRANK($U$531:U659,U659,1)</f>
        <v>0.1</v>
      </c>
      <c r="AB659" s="2">
        <f>PERCENTRANK(V$531:V659,V659,1)</f>
        <v>0.4</v>
      </c>
      <c r="AC659" s="2">
        <f>PERCENTRANK(W$531:W659,W659,1)</f>
        <v>0.2</v>
      </c>
      <c r="AD659" s="2">
        <f>PERCENTRANK(W$531:W659,W659,1)</f>
        <v>0.2</v>
      </c>
      <c r="AE659" s="2">
        <f>PERCENTRANK(X$531:X659,X659,1)</f>
        <v>0.2</v>
      </c>
      <c r="AF659" s="2">
        <f>PERCENTRANK($X$531:X659,X659,1)</f>
        <v>0.2</v>
      </c>
      <c r="AG659" s="2">
        <f>PERCENTRANK(R$531:R659,R659,1)</f>
        <v>0.1</v>
      </c>
      <c r="AH659" s="2">
        <f>PERCENTRANK(I$531:I659,I659,1)</f>
        <v>0</v>
      </c>
      <c r="AI659" s="2">
        <f>PERCENTRANK(J$531:J659,J659,1)</f>
        <v>0.1</v>
      </c>
      <c r="AJ659" s="2">
        <f t="shared" si="92"/>
        <v>0.25</v>
      </c>
      <c r="AK659" s="2">
        <f t="shared" si="93"/>
        <v>0.2</v>
      </c>
      <c r="AL659" s="2">
        <f t="shared" si="94"/>
        <v>0.25</v>
      </c>
      <c r="AM659" s="2">
        <f t="shared" si="94"/>
        <v>0.05</v>
      </c>
      <c r="AN659" s="2">
        <f t="shared" si="90"/>
        <v>0</v>
      </c>
      <c r="AO659" s="16">
        <f t="shared" si="95"/>
        <v>0</v>
      </c>
      <c r="AP659" s="16">
        <f t="shared" si="102"/>
        <v>0</v>
      </c>
      <c r="AQ659" s="16">
        <f t="shared" si="103"/>
        <v>-0.1</v>
      </c>
      <c r="AR659" s="16">
        <f t="shared" si="104"/>
        <v>0.4</v>
      </c>
      <c r="AS659" s="16">
        <f t="shared" si="105"/>
        <v>-9.9999999999999978E-2</v>
      </c>
      <c r="AT659" s="16">
        <f>AF659-AF658</f>
        <v>0</v>
      </c>
      <c r="AU659" s="16">
        <f>AG659-AG658</f>
        <v>0</v>
      </c>
      <c r="AV659" s="16">
        <f t="shared" si="96"/>
        <v>-0.5</v>
      </c>
      <c r="AW659" s="16">
        <f t="shared" si="97"/>
        <v>0.6</v>
      </c>
      <c r="AX659" s="16">
        <f t="shared" si="98"/>
        <v>0.3</v>
      </c>
      <c r="AY659" s="16">
        <f t="shared" si="108"/>
        <v>0.05</v>
      </c>
      <c r="AZ659" s="16">
        <f t="shared" si="99"/>
        <v>0.2</v>
      </c>
      <c r="BA659" s="16">
        <f t="shared" si="109"/>
        <v>0.15000000000000002</v>
      </c>
      <c r="BB659" s="16">
        <f t="shared" si="100"/>
        <v>0.2</v>
      </c>
    </row>
    <row r="660" spans="1:54" s="2" customFormat="1" ht="11.25" x14ac:dyDescent="0.2">
      <c r="A660" s="17">
        <v>37560</v>
      </c>
      <c r="B660" s="15">
        <v>2</v>
      </c>
      <c r="C660" s="2">
        <v>5.7</v>
      </c>
      <c r="D660" s="37">
        <f t="shared" si="113"/>
        <v>0.94299999999999995</v>
      </c>
      <c r="E660" s="37">
        <v>0.05</v>
      </c>
      <c r="F660" s="37">
        <f t="shared" si="112"/>
        <v>0.95</v>
      </c>
      <c r="G660" s="39">
        <v>38.85</v>
      </c>
      <c r="H660" s="38">
        <v>46.398800000000001</v>
      </c>
      <c r="I660" s="37">
        <v>-1.518765628420962E-2</v>
      </c>
      <c r="J660" s="37">
        <f t="shared" si="110"/>
        <v>-3.2107553417432197E-2</v>
      </c>
      <c r="K660" s="37">
        <f t="shared" si="114"/>
        <v>7.4231177094379319E-3</v>
      </c>
      <c r="L660" s="38">
        <v>11043.653032235899</v>
      </c>
      <c r="M660" s="38">
        <v>12910.8832503168</v>
      </c>
      <c r="N660" s="38">
        <f t="shared" ref="N660:N723" si="118">(L660*(1+$K660))</f>
        <v>11125.631368636377</v>
      </c>
      <c r="O660" s="38">
        <f t="shared" ref="O660:O723" si="119">(M660*(1+$K660))</f>
        <v>13006.722256416711</v>
      </c>
      <c r="P660" s="37">
        <f t="shared" ref="P660:Q723" si="120">(L660-N660)/N660</f>
        <v>-7.3684210526315215E-3</v>
      </c>
      <c r="Q660" s="41">
        <f t="shared" si="120"/>
        <v>-7.3684210526315155E-3</v>
      </c>
      <c r="R660" s="42">
        <f t="shared" si="115"/>
        <v>-0.16269386277231307</v>
      </c>
      <c r="S660" s="43">
        <f t="shared" si="116"/>
        <v>5.7000000000000002E-2</v>
      </c>
      <c r="T660" s="43">
        <f t="shared" si="117"/>
        <v>9.4299999999999991E-3</v>
      </c>
      <c r="U660" s="37">
        <f t="shared" si="111"/>
        <v>3.9211352835661878E-2</v>
      </c>
      <c r="V660" s="37">
        <f t="shared" si="91"/>
        <v>-3.1606900426018204E-3</v>
      </c>
      <c r="W660" s="37">
        <f t="shared" si="107"/>
        <v>2.3467817968370715E-2</v>
      </c>
      <c r="X660" s="43">
        <f t="shared" si="106"/>
        <v>-7.3684210526315155E-3</v>
      </c>
      <c r="Y660" s="2">
        <f>PERCENTRANK($S$531:S660,S660,1)</f>
        <v>0.6</v>
      </c>
      <c r="Z660" s="2">
        <f>PERCENTRANK($T$531:T660,T660,1)</f>
        <v>0.3</v>
      </c>
      <c r="AA660" s="2">
        <f>PERCENTRANK($U$531:U660,U660,1)</f>
        <v>0.1</v>
      </c>
      <c r="AB660" s="2">
        <f>PERCENTRANK(V$531:V660,V660,1)</f>
        <v>0.1</v>
      </c>
      <c r="AC660" s="2">
        <f>PERCENTRANK(W$531:W660,W660,1)</f>
        <v>0.2</v>
      </c>
      <c r="AD660" s="2">
        <f>PERCENTRANK(W$531:W660,W660,1)</f>
        <v>0.2</v>
      </c>
      <c r="AE660" s="2">
        <f>PERCENTRANK(X$531:X660,X660,1)</f>
        <v>0.2</v>
      </c>
      <c r="AF660" s="2">
        <f>PERCENTRANK($X$531:X660,X660,1)</f>
        <v>0.2</v>
      </c>
      <c r="AG660" s="2">
        <f>PERCENTRANK(R$531:R660,R660,1)</f>
        <v>0.1</v>
      </c>
      <c r="AH660" s="2">
        <f>PERCENTRANK(I$531:I660,I660,1)</f>
        <v>0.1</v>
      </c>
      <c r="AI660" s="2">
        <f>PERCENTRANK(J$531:J660,J660,1)</f>
        <v>0</v>
      </c>
      <c r="AJ660" s="2">
        <f t="shared" si="92"/>
        <v>0.2</v>
      </c>
      <c r="AK660" s="2">
        <f t="shared" si="93"/>
        <v>0.2</v>
      </c>
      <c r="AL660" s="2">
        <f t="shared" si="94"/>
        <v>0.05</v>
      </c>
      <c r="AM660" s="2">
        <f t="shared" si="94"/>
        <v>0.05</v>
      </c>
      <c r="AN660" s="2">
        <f t="shared" ref="AN660:AN723" si="121">PERCENTRANK($I$531:$I$821,I660,1)</f>
        <v>0.1</v>
      </c>
      <c r="AO660" s="16">
        <f t="shared" si="95"/>
        <v>0</v>
      </c>
      <c r="AP660" s="16">
        <f t="shared" si="102"/>
        <v>0</v>
      </c>
      <c r="AQ660" s="16">
        <f t="shared" si="103"/>
        <v>0</v>
      </c>
      <c r="AR660" s="16">
        <f t="shared" si="104"/>
        <v>-0.30000000000000004</v>
      </c>
      <c r="AS660" s="16">
        <f t="shared" si="105"/>
        <v>0</v>
      </c>
      <c r="AT660" s="16">
        <f>AF660-AF659</f>
        <v>0</v>
      </c>
      <c r="AU660" s="16">
        <f>AG660-AG659</f>
        <v>0</v>
      </c>
      <c r="AV660" s="16">
        <f t="shared" si="96"/>
        <v>0.1</v>
      </c>
      <c r="AW660" s="16">
        <f t="shared" si="97"/>
        <v>0.6</v>
      </c>
      <c r="AX660" s="16">
        <f t="shared" si="98"/>
        <v>0.3</v>
      </c>
      <c r="AY660" s="16">
        <f t="shared" si="108"/>
        <v>0.1</v>
      </c>
      <c r="AZ660" s="16">
        <f t="shared" si="99"/>
        <v>0.25</v>
      </c>
      <c r="BA660" s="16">
        <f t="shared" si="109"/>
        <v>0.2</v>
      </c>
      <c r="BB660" s="16">
        <f t="shared" si="100"/>
        <v>0.2</v>
      </c>
    </row>
    <row r="661" spans="1:54" s="2" customFormat="1" ht="11.25" x14ac:dyDescent="0.2">
      <c r="A661" s="17">
        <v>37590</v>
      </c>
      <c r="B661" s="15">
        <v>2.2000000000000002</v>
      </c>
      <c r="C661" s="2">
        <v>5.9</v>
      </c>
      <c r="D661" s="37">
        <f t="shared" si="113"/>
        <v>0.94099999999999995</v>
      </c>
      <c r="E661" s="37">
        <v>0.05</v>
      </c>
      <c r="F661" s="37">
        <f t="shared" si="112"/>
        <v>0.95</v>
      </c>
      <c r="G661" s="39">
        <v>37.770000000000003</v>
      </c>
      <c r="H661" s="38">
        <v>45.002400000000009</v>
      </c>
      <c r="I661" s="37">
        <v>6.4706364157588611E-2</v>
      </c>
      <c r="J661" s="37">
        <f t="shared" si="110"/>
        <v>2.4759353936689495E-2</v>
      </c>
      <c r="K661" s="37">
        <f t="shared" si="114"/>
        <v>9.5642933049946421E-3</v>
      </c>
      <c r="L661" s="38">
        <v>11095.712300376301</v>
      </c>
      <c r="M661" s="38">
        <v>12954.2302247057</v>
      </c>
      <c r="N661" s="38">
        <f t="shared" si="118"/>
        <v>11201.834947244937</v>
      </c>
      <c r="O661" s="38">
        <f t="shared" si="119"/>
        <v>13078.128282115211</v>
      </c>
      <c r="P661" s="37">
        <f t="shared" si="120"/>
        <v>-9.4736842105263269E-3</v>
      </c>
      <c r="Q661" s="41">
        <f t="shared" si="120"/>
        <v>-9.4736842105262176E-3</v>
      </c>
      <c r="R661" s="42">
        <f t="shared" si="115"/>
        <v>-0.16071142872380148</v>
      </c>
      <c r="S661" s="43">
        <f t="shared" si="116"/>
        <v>5.9000000000000004E-2</v>
      </c>
      <c r="T661" s="43">
        <f t="shared" si="117"/>
        <v>9.41E-3</v>
      </c>
      <c r="U661" s="37">
        <f t="shared" si="111"/>
        <v>2.8082642089842479E-2</v>
      </c>
      <c r="V661" s="37">
        <f t="shared" ref="V661:V724" si="122">(M661-M660)/M660</f>
        <v>3.3573980608829655E-3</v>
      </c>
      <c r="W661" s="37">
        <f t="shared" si="107"/>
        <v>1.1507667114053989E-2</v>
      </c>
      <c r="X661" s="43">
        <f t="shared" si="106"/>
        <v>-9.4736842105262176E-3</v>
      </c>
      <c r="Y661" s="2">
        <f>PERCENTRANK($S$531:S661,S661,1)</f>
        <v>0.7</v>
      </c>
      <c r="Z661" s="2">
        <f>PERCENTRANK($T$531:T661,T661,1)</f>
        <v>0.2</v>
      </c>
      <c r="AA661" s="2">
        <f>PERCENTRANK($U$531:U661,U661,1)</f>
        <v>0</v>
      </c>
      <c r="AB661" s="2">
        <f>PERCENTRANK(V$531:V661,V661,1)</f>
        <v>0.5</v>
      </c>
      <c r="AC661" s="2">
        <f>PERCENTRANK(W$531:W661,W661,1)</f>
        <v>0</v>
      </c>
      <c r="AD661" s="2">
        <f>PERCENTRANK(W$531:W661,W661,1)</f>
        <v>0</v>
      </c>
      <c r="AE661" s="2">
        <f>PERCENTRANK(X$531:X661,X661,1)</f>
        <v>0.1</v>
      </c>
      <c r="AF661" s="2">
        <f>PERCENTRANK($X$531:X661,X661,1)</f>
        <v>0.1</v>
      </c>
      <c r="AG661" s="2">
        <f>PERCENTRANK(R$531:R661,R661,1)</f>
        <v>0.1</v>
      </c>
      <c r="AH661" s="2">
        <f>PERCENTRANK(I$531:I661,I661,1)</f>
        <v>0.9</v>
      </c>
      <c r="AI661" s="2">
        <f>PERCENTRANK(J$531:J661,J661,1)</f>
        <v>0.7</v>
      </c>
      <c r="AJ661" s="2">
        <f t="shared" ref="AJ661:AJ724" si="123">+AVERAGE(AC660:AC661)</f>
        <v>0.1</v>
      </c>
      <c r="AK661" s="2">
        <f t="shared" ref="AK661:AK724" si="124">+AVERAGE(AE660:AE661)</f>
        <v>0.15000000000000002</v>
      </c>
      <c r="AL661" s="2">
        <f t="shared" ref="AL661:AM724" si="125">+AVERAGE(AH660:AH661)</f>
        <v>0.5</v>
      </c>
      <c r="AM661" s="2">
        <f t="shared" si="125"/>
        <v>0.35</v>
      </c>
      <c r="AN661" s="2">
        <f t="shared" si="121"/>
        <v>0.9</v>
      </c>
      <c r="AO661" s="16">
        <f t="shared" ref="AO661:AO724" si="126">Y661-Y660</f>
        <v>9.9999999999999978E-2</v>
      </c>
      <c r="AP661" s="16">
        <f t="shared" si="102"/>
        <v>-9.9999999999999978E-2</v>
      </c>
      <c r="AQ661" s="16">
        <f t="shared" si="103"/>
        <v>-0.1</v>
      </c>
      <c r="AR661" s="16">
        <f t="shared" si="104"/>
        <v>0.4</v>
      </c>
      <c r="AS661" s="16">
        <f t="shared" si="105"/>
        <v>-0.2</v>
      </c>
      <c r="AT661" s="16">
        <f>AF661-AF660</f>
        <v>-0.1</v>
      </c>
      <c r="AU661" s="16">
        <f>AG661-AG660</f>
        <v>0</v>
      </c>
      <c r="AV661" s="16">
        <f t="shared" ref="AV661:AV724" si="127">AN661-AN660</f>
        <v>0.8</v>
      </c>
      <c r="AW661" s="16">
        <f t="shared" ref="AW661:AW724" si="128">AVERAGE(Y660:Y661)</f>
        <v>0.64999999999999991</v>
      </c>
      <c r="AX661" s="16">
        <f t="shared" ref="AX661:AX724" si="129">AVERAGE(Z660:Z661)</f>
        <v>0.25</v>
      </c>
      <c r="AY661" s="16">
        <f t="shared" si="108"/>
        <v>0.15000000000000002</v>
      </c>
      <c r="AZ661" s="16">
        <f t="shared" ref="AZ661:AZ724" si="130">AVERAGE(AB660:AB661)</f>
        <v>0.3</v>
      </c>
      <c r="BA661" s="16">
        <f t="shared" si="109"/>
        <v>0.25</v>
      </c>
      <c r="BB661" s="16">
        <f t="shared" ref="BB661:BB724" si="131">AVERAGE(AF660:AF661)</f>
        <v>0.15000000000000002</v>
      </c>
    </row>
    <row r="662" spans="1:54" s="2" customFormat="1" ht="11.25" x14ac:dyDescent="0.2">
      <c r="A662" s="17">
        <v>37621</v>
      </c>
      <c r="B662" s="15">
        <v>2.4</v>
      </c>
      <c r="C662" s="2">
        <v>6</v>
      </c>
      <c r="D662" s="37">
        <f t="shared" si="113"/>
        <v>0.94</v>
      </c>
      <c r="E662" s="37">
        <v>0.05</v>
      </c>
      <c r="F662" s="37">
        <f t="shared" si="112"/>
        <v>0.95</v>
      </c>
      <c r="G662" s="39">
        <v>36.76</v>
      </c>
      <c r="H662" s="38">
        <v>43.635600000000004</v>
      </c>
      <c r="I662" s="37">
        <v>-1.1814095589770642E-2</v>
      </c>
      <c r="J662" s="37">
        <f t="shared" si="110"/>
        <v>2.6446134283908983E-2</v>
      </c>
      <c r="K662" s="37">
        <f t="shared" si="114"/>
        <v>1.0638297872340496E-2</v>
      </c>
      <c r="L662" s="38">
        <v>11172.136667392801</v>
      </c>
      <c r="M662" s="38">
        <v>13026.1966011118</v>
      </c>
      <c r="N662" s="38">
        <f t="shared" si="118"/>
        <v>11290.989185131022</v>
      </c>
      <c r="O662" s="38">
        <f t="shared" si="119"/>
        <v>13164.773160698096</v>
      </c>
      <c r="P662" s="37">
        <f t="shared" si="120"/>
        <v>-1.0526315789473717E-2</v>
      </c>
      <c r="Q662" s="41">
        <f t="shared" si="120"/>
        <v>-1.0526315789473691E-2</v>
      </c>
      <c r="R662" s="42">
        <f t="shared" si="115"/>
        <v>-0.15756859078367216</v>
      </c>
      <c r="S662" s="43">
        <f t="shared" si="116"/>
        <v>0.06</v>
      </c>
      <c r="T662" s="43">
        <f t="shared" si="117"/>
        <v>9.3999999999999986E-3</v>
      </c>
      <c r="U662" s="37">
        <f t="shared" si="111"/>
        <v>3.0401263789810395E-2</v>
      </c>
      <c r="V662" s="37">
        <f t="shared" si="122"/>
        <v>5.5554344146863865E-3</v>
      </c>
      <c r="W662" s="37">
        <f t="shared" si="107"/>
        <v>1.3541389278524951E-2</v>
      </c>
      <c r="X662" s="43">
        <f t="shared" si="106"/>
        <v>-1.0526315789473691E-2</v>
      </c>
      <c r="Y662" s="2">
        <f>PERCENTRANK($S$531:S662,S662,1)</f>
        <v>0.7</v>
      </c>
      <c r="Z662" s="2">
        <f>PERCENTRANK($T$531:T662,T662,1)</f>
        <v>0.2</v>
      </c>
      <c r="AA662" s="2">
        <f>PERCENTRANK($U$531:U662,U662,1)</f>
        <v>0.1</v>
      </c>
      <c r="AB662" s="2">
        <f>PERCENTRANK(V$531:V662,V662,1)</f>
        <v>0.7</v>
      </c>
      <c r="AC662" s="2">
        <f>PERCENTRANK(W$531:W662,W662,1)</f>
        <v>0.1</v>
      </c>
      <c r="AD662" s="2">
        <f>PERCENTRANK(W$531:W662,W662,1)</f>
        <v>0.1</v>
      </c>
      <c r="AE662" s="2">
        <f>PERCENTRANK(X$531:X662,X662,1)</f>
        <v>0.1</v>
      </c>
      <c r="AF662" s="2">
        <f>PERCENTRANK($X$531:X662,X662,1)</f>
        <v>0.1</v>
      </c>
      <c r="AG662" s="2">
        <f>PERCENTRANK(R$531:R662,R662,1)</f>
        <v>0.1</v>
      </c>
      <c r="AH662" s="2">
        <f>PERCENTRANK(I$531:I662,I662,1)</f>
        <v>0.2</v>
      </c>
      <c r="AI662" s="2">
        <f>PERCENTRANK(J$531:J662,J662,1)</f>
        <v>0.7</v>
      </c>
      <c r="AJ662" s="2">
        <f t="shared" si="123"/>
        <v>0.05</v>
      </c>
      <c r="AK662" s="2">
        <f t="shared" si="124"/>
        <v>0.1</v>
      </c>
      <c r="AL662" s="2">
        <f t="shared" si="125"/>
        <v>0.55000000000000004</v>
      </c>
      <c r="AM662" s="2">
        <f t="shared" si="125"/>
        <v>0.7</v>
      </c>
      <c r="AN662" s="2">
        <f t="shared" si="121"/>
        <v>0.2</v>
      </c>
      <c r="AO662" s="16">
        <f t="shared" si="126"/>
        <v>0</v>
      </c>
      <c r="AP662" s="16">
        <f t="shared" si="102"/>
        <v>0</v>
      </c>
      <c r="AQ662" s="16">
        <f t="shared" si="103"/>
        <v>0.1</v>
      </c>
      <c r="AR662" s="16">
        <f t="shared" si="104"/>
        <v>0.19999999999999996</v>
      </c>
      <c r="AS662" s="16">
        <f t="shared" si="105"/>
        <v>0.1</v>
      </c>
      <c r="AT662" s="16">
        <f>AF662-AF661</f>
        <v>0</v>
      </c>
      <c r="AU662" s="16">
        <f>AG662-AG661</f>
        <v>0</v>
      </c>
      <c r="AV662" s="16">
        <f t="shared" si="127"/>
        <v>-0.7</v>
      </c>
      <c r="AW662" s="16">
        <f t="shared" si="128"/>
        <v>0.7</v>
      </c>
      <c r="AX662" s="16">
        <f t="shared" si="129"/>
        <v>0.2</v>
      </c>
      <c r="AY662" s="16">
        <f t="shared" si="108"/>
        <v>0.1</v>
      </c>
      <c r="AZ662" s="16">
        <f t="shared" si="130"/>
        <v>0.6</v>
      </c>
      <c r="BA662" s="16">
        <f t="shared" si="109"/>
        <v>0.2</v>
      </c>
      <c r="BB662" s="16">
        <f t="shared" si="131"/>
        <v>0.1</v>
      </c>
    </row>
    <row r="663" spans="1:54" s="2" customFormat="1" ht="11.25" x14ac:dyDescent="0.2">
      <c r="A663" s="17">
        <v>37652</v>
      </c>
      <c r="B663" s="15">
        <v>2.6</v>
      </c>
      <c r="C663" s="2">
        <v>5.8</v>
      </c>
      <c r="D663" s="37">
        <f t="shared" si="113"/>
        <v>0.94200000000000006</v>
      </c>
      <c r="E663" s="37">
        <v>0.05</v>
      </c>
      <c r="F663" s="37">
        <f t="shared" si="112"/>
        <v>0.95</v>
      </c>
      <c r="G663" s="39">
        <v>37.81</v>
      </c>
      <c r="H663" s="38">
        <v>42.377600000000001</v>
      </c>
      <c r="I663" s="37">
        <v>-3.7144954291687075E-3</v>
      </c>
      <c r="J663" s="37">
        <f t="shared" si="110"/>
        <v>-7.7642955094696748E-3</v>
      </c>
      <c r="K663" s="37">
        <f t="shared" si="114"/>
        <v>8.4925690021231404E-3</v>
      </c>
      <c r="L663" s="38">
        <v>11172.2479144261</v>
      </c>
      <c r="M663" s="38">
        <v>12993.6474162421</v>
      </c>
      <c r="N663" s="38">
        <f t="shared" si="118"/>
        <v>11267.129000748189</v>
      </c>
      <c r="O663" s="38">
        <f t="shared" si="119"/>
        <v>13103.996863513796</v>
      </c>
      <c r="P663" s="37">
        <f t="shared" si="120"/>
        <v>-8.4210526315789177E-3</v>
      </c>
      <c r="Q663" s="41">
        <f t="shared" si="120"/>
        <v>-8.4210526315789905E-3</v>
      </c>
      <c r="R663" s="42">
        <f t="shared" si="115"/>
        <v>-0.10778335724533712</v>
      </c>
      <c r="S663" s="43">
        <f t="shared" si="116"/>
        <v>5.7999999999999996E-2</v>
      </c>
      <c r="T663" s="43">
        <f t="shared" si="117"/>
        <v>9.4200000000000013E-3</v>
      </c>
      <c r="U663" s="37">
        <f t="shared" si="111"/>
        <v>3.4945075681011337E-2</v>
      </c>
      <c r="V663" s="37">
        <f t="shared" si="122"/>
        <v>-2.498748166208552E-3</v>
      </c>
      <c r="W663" s="37">
        <f t="shared" si="107"/>
        <v>1.6959734933259744E-2</v>
      </c>
      <c r="X663" s="43">
        <f t="shared" si="106"/>
        <v>-8.4210526315789905E-3</v>
      </c>
      <c r="Y663" s="2">
        <f>PERCENTRANK($S$531:S663,S663,1)</f>
        <v>0.6</v>
      </c>
      <c r="Z663" s="2">
        <f>PERCENTRANK($T$531:T663,T663,1)</f>
        <v>0.2</v>
      </c>
      <c r="AA663" s="2">
        <f>PERCENTRANK($U$531:U663,U663,1)</f>
        <v>0.1</v>
      </c>
      <c r="AB663" s="2">
        <f>PERCENTRANK(V$531:V663,V663,1)</f>
        <v>0.1</v>
      </c>
      <c r="AC663" s="2">
        <f>PERCENTRANK(W$531:W663,W663,1)</f>
        <v>0.1</v>
      </c>
      <c r="AD663" s="2">
        <f>PERCENTRANK(W$531:W663,W663,1)</f>
        <v>0.1</v>
      </c>
      <c r="AE663" s="2">
        <f>PERCENTRANK(X$531:X663,X663,1)</f>
        <v>0.1</v>
      </c>
      <c r="AF663" s="2">
        <f>PERCENTRANK($X$531:X663,X663,1)</f>
        <v>0.1</v>
      </c>
      <c r="AG663" s="2">
        <f>PERCENTRANK(R$531:R663,R663,1)</f>
        <v>0.2</v>
      </c>
      <c r="AH663" s="2">
        <f>PERCENTRANK(I$531:I663,I663,1)</f>
        <v>0.3</v>
      </c>
      <c r="AI663" s="2">
        <f>PERCENTRANK(J$531:J663,J663,1)</f>
        <v>0.2</v>
      </c>
      <c r="AJ663" s="2">
        <f t="shared" si="123"/>
        <v>0.1</v>
      </c>
      <c r="AK663" s="2">
        <f t="shared" si="124"/>
        <v>0.1</v>
      </c>
      <c r="AL663" s="2">
        <f t="shared" si="125"/>
        <v>0.25</v>
      </c>
      <c r="AM663" s="2">
        <f t="shared" si="125"/>
        <v>0.44999999999999996</v>
      </c>
      <c r="AN663" s="2">
        <f t="shared" si="121"/>
        <v>0.3</v>
      </c>
      <c r="AO663" s="16">
        <f t="shared" si="126"/>
        <v>-9.9999999999999978E-2</v>
      </c>
      <c r="AP663" s="16">
        <f t="shared" si="102"/>
        <v>0</v>
      </c>
      <c r="AQ663" s="16">
        <f t="shared" si="103"/>
        <v>0</v>
      </c>
      <c r="AR663" s="16">
        <f t="shared" si="104"/>
        <v>-0.6</v>
      </c>
      <c r="AS663" s="16">
        <f t="shared" si="105"/>
        <v>0</v>
      </c>
      <c r="AT663" s="16">
        <f>AF663-AF662</f>
        <v>0</v>
      </c>
      <c r="AU663" s="16">
        <f>AG663-AG662</f>
        <v>0.1</v>
      </c>
      <c r="AV663" s="16">
        <f t="shared" si="127"/>
        <v>9.9999999999999978E-2</v>
      </c>
      <c r="AW663" s="16">
        <f t="shared" si="128"/>
        <v>0.64999999999999991</v>
      </c>
      <c r="AX663" s="16">
        <f t="shared" si="129"/>
        <v>0.2</v>
      </c>
      <c r="AY663" s="16">
        <f t="shared" si="108"/>
        <v>0.05</v>
      </c>
      <c r="AZ663" s="16">
        <f t="shared" si="130"/>
        <v>0.39999999999999997</v>
      </c>
      <c r="BA663" s="16">
        <f t="shared" si="109"/>
        <v>0.1</v>
      </c>
      <c r="BB663" s="16">
        <f t="shared" si="131"/>
        <v>0.1</v>
      </c>
    </row>
    <row r="664" spans="1:54" s="2" customFormat="1" ht="11.25" x14ac:dyDescent="0.2">
      <c r="A664" s="17">
        <v>37680</v>
      </c>
      <c r="B664" s="15">
        <v>3</v>
      </c>
      <c r="C664" s="2">
        <v>5.9</v>
      </c>
      <c r="D664" s="37">
        <f t="shared" si="113"/>
        <v>0.94099999999999995</v>
      </c>
      <c r="E664" s="37">
        <v>0.05</v>
      </c>
      <c r="F664" s="37">
        <f t="shared" si="112"/>
        <v>0.95</v>
      </c>
      <c r="G664" s="39">
        <v>38.72</v>
      </c>
      <c r="H664" s="38">
        <v>41.256799999999991</v>
      </c>
      <c r="I664" s="37">
        <v>-6.5647883550634112E-2</v>
      </c>
      <c r="J664" s="37">
        <f t="shared" si="110"/>
        <v>-3.4681189489901412E-2</v>
      </c>
      <c r="K664" s="37">
        <f t="shared" si="114"/>
        <v>9.5642933049946421E-3</v>
      </c>
      <c r="L664" s="38">
        <v>11268.0719204776</v>
      </c>
      <c r="M664" s="38">
        <v>13073.0337630175</v>
      </c>
      <c r="N664" s="38">
        <f t="shared" si="118"/>
        <v>11375.843065306821</v>
      </c>
      <c r="O664" s="38">
        <f t="shared" si="119"/>
        <v>13198.068092313097</v>
      </c>
      <c r="P664" s="37">
        <f t="shared" si="120"/>
        <v>-9.4736842105261967E-3</v>
      </c>
      <c r="Q664" s="41">
        <f t="shared" si="120"/>
        <v>-9.4736842105262401E-3</v>
      </c>
      <c r="R664" s="42">
        <f t="shared" si="115"/>
        <v>-6.1488045607027031E-2</v>
      </c>
      <c r="S664" s="43">
        <f t="shared" si="116"/>
        <v>5.9000000000000004E-2</v>
      </c>
      <c r="T664" s="43">
        <f t="shared" si="117"/>
        <v>9.41E-3</v>
      </c>
      <c r="U664" s="37">
        <f t="shared" si="111"/>
        <v>3.7020975366342003E-2</v>
      </c>
      <c r="V664" s="37">
        <f t="shared" si="122"/>
        <v>6.1096275920313765E-3</v>
      </c>
      <c r="W664" s="37">
        <f t="shared" si="107"/>
        <v>1.8372945020096416E-2</v>
      </c>
      <c r="X664" s="43">
        <f t="shared" si="106"/>
        <v>-9.4736842105262401E-3</v>
      </c>
      <c r="Y664" s="2">
        <f>PERCENTRANK($S$531:S664,S664,1)</f>
        <v>0.7</v>
      </c>
      <c r="Z664" s="2">
        <f>PERCENTRANK($T$531:T664,T664,1)</f>
        <v>0.2</v>
      </c>
      <c r="AA664" s="2">
        <f>PERCENTRANK($U$531:U664,U664,1)</f>
        <v>0.1</v>
      </c>
      <c r="AB664" s="2">
        <f>PERCENTRANK(V$531:V664,V664,1)</f>
        <v>0.7</v>
      </c>
      <c r="AC664" s="2">
        <f>PERCENTRANK(W$531:W664,W664,1)</f>
        <v>0.1</v>
      </c>
      <c r="AD664" s="2">
        <f>PERCENTRANK(W$531:W664,W664,1)</f>
        <v>0.1</v>
      </c>
      <c r="AE664" s="2">
        <f>PERCENTRANK(X$531:X664,X664,1)</f>
        <v>0.1</v>
      </c>
      <c r="AF664" s="2">
        <f>PERCENTRANK($X$531:X664,X664,1)</f>
        <v>0.1</v>
      </c>
      <c r="AG664" s="2">
        <f>PERCENTRANK(R$531:R664,R664,1)</f>
        <v>0.2</v>
      </c>
      <c r="AH664" s="2">
        <f>PERCENTRANK(I$531:I664,I664,1)</f>
        <v>0</v>
      </c>
      <c r="AI664" s="2">
        <f>PERCENTRANK(J$531:J664,J664,1)</f>
        <v>0</v>
      </c>
      <c r="AJ664" s="2">
        <f t="shared" si="123"/>
        <v>0.1</v>
      </c>
      <c r="AK664" s="2">
        <f t="shared" si="124"/>
        <v>0.1</v>
      </c>
      <c r="AL664" s="2">
        <f t="shared" si="125"/>
        <v>0.15</v>
      </c>
      <c r="AM664" s="2">
        <f t="shared" si="125"/>
        <v>0.1</v>
      </c>
      <c r="AN664" s="2">
        <f t="shared" si="121"/>
        <v>0</v>
      </c>
      <c r="AO664" s="16">
        <f t="shared" si="126"/>
        <v>9.9999999999999978E-2</v>
      </c>
      <c r="AP664" s="16">
        <f t="shared" si="102"/>
        <v>0</v>
      </c>
      <c r="AQ664" s="16">
        <f t="shared" si="103"/>
        <v>0</v>
      </c>
      <c r="AR664" s="16">
        <f t="shared" si="104"/>
        <v>0.6</v>
      </c>
      <c r="AS664" s="16">
        <f t="shared" si="105"/>
        <v>0</v>
      </c>
      <c r="AT664" s="16">
        <f>AF664-AF663</f>
        <v>0</v>
      </c>
      <c r="AU664" s="16">
        <f>AG664-AG663</f>
        <v>0</v>
      </c>
      <c r="AV664" s="16">
        <f t="shared" si="127"/>
        <v>-0.3</v>
      </c>
      <c r="AW664" s="16">
        <f t="shared" si="128"/>
        <v>0.64999999999999991</v>
      </c>
      <c r="AX664" s="16">
        <f t="shared" si="129"/>
        <v>0.2</v>
      </c>
      <c r="AY664" s="16">
        <f t="shared" si="108"/>
        <v>0.05</v>
      </c>
      <c r="AZ664" s="16">
        <f t="shared" si="130"/>
        <v>0.39999999999999997</v>
      </c>
      <c r="BA664" s="16">
        <f t="shared" si="109"/>
        <v>0.05</v>
      </c>
      <c r="BB664" s="16">
        <f t="shared" si="131"/>
        <v>0.1</v>
      </c>
    </row>
    <row r="665" spans="1:54" s="2" customFormat="1" ht="11.25" x14ac:dyDescent="0.2">
      <c r="A665" s="17">
        <v>37711</v>
      </c>
      <c r="B665" s="15">
        <v>3</v>
      </c>
      <c r="C665" s="2">
        <v>5.9</v>
      </c>
      <c r="D665" s="37">
        <f t="shared" si="113"/>
        <v>0.94099999999999995</v>
      </c>
      <c r="E665" s="37">
        <v>0.05</v>
      </c>
      <c r="F665" s="37">
        <f t="shared" si="112"/>
        <v>0.95</v>
      </c>
      <c r="G665" s="39">
        <v>39.68</v>
      </c>
      <c r="H665" s="38">
        <v>40.2684</v>
      </c>
      <c r="I665" s="37">
        <v>1.1469122970502878E-2</v>
      </c>
      <c r="J665" s="37">
        <f t="shared" si="110"/>
        <v>-2.7089380290065617E-2</v>
      </c>
      <c r="K665" s="37">
        <f t="shared" si="114"/>
        <v>9.5642933049946421E-3</v>
      </c>
      <c r="L665" s="38">
        <v>11249.9141650768</v>
      </c>
      <c r="M665" s="38">
        <v>13026.4329724576</v>
      </c>
      <c r="N665" s="38">
        <f t="shared" si="118"/>
        <v>11357.511643807607</v>
      </c>
      <c r="O665" s="38">
        <f t="shared" si="119"/>
        <v>13151.021598124038</v>
      </c>
      <c r="P665" s="37">
        <f t="shared" si="120"/>
        <v>-9.4736842105262158E-3</v>
      </c>
      <c r="Q665" s="41">
        <f t="shared" si="120"/>
        <v>-9.4736842105262974E-3</v>
      </c>
      <c r="R665" s="42">
        <f t="shared" si="115"/>
        <v>-1.4611953790068641E-2</v>
      </c>
      <c r="S665" s="43">
        <f t="shared" si="116"/>
        <v>5.9000000000000004E-2</v>
      </c>
      <c r="T665" s="43">
        <f t="shared" si="117"/>
        <v>9.41E-3</v>
      </c>
      <c r="U665" s="37">
        <f t="shared" si="111"/>
        <v>3.1039367346625966E-2</v>
      </c>
      <c r="V665" s="37">
        <f t="shared" si="122"/>
        <v>-3.5646500578717676E-3</v>
      </c>
      <c r="W665" s="37">
        <f t="shared" si="107"/>
        <v>1.1260413694483884E-2</v>
      </c>
      <c r="X665" s="43">
        <f t="shared" si="106"/>
        <v>-9.4736842105262974E-3</v>
      </c>
      <c r="Y665" s="2">
        <f>PERCENTRANK($S$531:S665,S665,1)</f>
        <v>0.7</v>
      </c>
      <c r="Z665" s="2">
        <f>PERCENTRANK($T$531:T665,T665,1)</f>
        <v>0.2</v>
      </c>
      <c r="AA665" s="2">
        <f>PERCENTRANK($U$531:U665,U665,1)</f>
        <v>0.1</v>
      </c>
      <c r="AB665" s="2">
        <f>PERCENTRANK(V$531:V665,V665,1)</f>
        <v>0.1</v>
      </c>
      <c r="AC665" s="2">
        <f>PERCENTRANK(W$531:W665,W665,1)</f>
        <v>0</v>
      </c>
      <c r="AD665" s="2">
        <f>PERCENTRANK(W$531:W665,W665,1)</f>
        <v>0</v>
      </c>
      <c r="AE665" s="2">
        <f>PERCENTRANK(X$531:X665,X665,1)</f>
        <v>0.1</v>
      </c>
      <c r="AF665" s="2">
        <f>PERCENTRANK($X$531:X665,X665,1)</f>
        <v>0.1</v>
      </c>
      <c r="AG665" s="2">
        <f>PERCENTRANK(R$531:R665,R665,1)</f>
        <v>0.3</v>
      </c>
      <c r="AH665" s="2">
        <f>PERCENTRANK(I$531:I665,I665,1)</f>
        <v>0.5</v>
      </c>
      <c r="AI665" s="2">
        <f>PERCENTRANK(J$531:J665,J665,1)</f>
        <v>0</v>
      </c>
      <c r="AJ665" s="2">
        <f t="shared" si="123"/>
        <v>0.05</v>
      </c>
      <c r="AK665" s="2">
        <f t="shared" si="124"/>
        <v>0.1</v>
      </c>
      <c r="AL665" s="2">
        <f t="shared" si="125"/>
        <v>0.25</v>
      </c>
      <c r="AM665" s="2">
        <f t="shared" si="125"/>
        <v>0</v>
      </c>
      <c r="AN665" s="2">
        <f t="shared" si="121"/>
        <v>0.5</v>
      </c>
      <c r="AO665" s="16">
        <f t="shared" si="126"/>
        <v>0</v>
      </c>
      <c r="AP665" s="16">
        <f t="shared" si="102"/>
        <v>0</v>
      </c>
      <c r="AQ665" s="16">
        <f t="shared" si="103"/>
        <v>0</v>
      </c>
      <c r="AR665" s="16">
        <f t="shared" si="104"/>
        <v>-0.6</v>
      </c>
      <c r="AS665" s="16">
        <f t="shared" si="105"/>
        <v>-0.1</v>
      </c>
      <c r="AT665" s="16">
        <f>AF665-AF664</f>
        <v>0</v>
      </c>
      <c r="AU665" s="16">
        <f>AG665-AG664</f>
        <v>9.9999999999999978E-2</v>
      </c>
      <c r="AV665" s="16">
        <f t="shared" si="127"/>
        <v>0.5</v>
      </c>
      <c r="AW665" s="16">
        <f t="shared" si="128"/>
        <v>0.7</v>
      </c>
      <c r="AX665" s="16">
        <f t="shared" si="129"/>
        <v>0.2</v>
      </c>
      <c r="AY665" s="16">
        <f t="shared" si="108"/>
        <v>0.1</v>
      </c>
      <c r="AZ665" s="16">
        <f t="shared" si="130"/>
        <v>0.39999999999999997</v>
      </c>
      <c r="BA665" s="16">
        <f t="shared" si="109"/>
        <v>0.1</v>
      </c>
      <c r="BB665" s="16">
        <f t="shared" si="131"/>
        <v>0.1</v>
      </c>
    </row>
    <row r="666" spans="1:54" s="2" customFormat="1" ht="11.25" x14ac:dyDescent="0.2">
      <c r="A666" s="17">
        <v>37741</v>
      </c>
      <c r="B666" s="15">
        <v>2.2000000000000002</v>
      </c>
      <c r="C666" s="2">
        <v>6</v>
      </c>
      <c r="D666" s="37">
        <f t="shared" si="113"/>
        <v>0.94</v>
      </c>
      <c r="E666" s="37">
        <v>0.05</v>
      </c>
      <c r="F666" s="37">
        <f t="shared" si="112"/>
        <v>0.95</v>
      </c>
      <c r="G666" s="39">
        <v>41.61</v>
      </c>
      <c r="H666" s="38">
        <v>39.446399999999997</v>
      </c>
      <c r="I666" s="37">
        <v>5.1262062530267029E-2</v>
      </c>
      <c r="J666" s="37">
        <f t="shared" si="110"/>
        <v>3.1365592750384953E-2</v>
      </c>
      <c r="K666" s="37">
        <f t="shared" si="114"/>
        <v>1.0638297872340496E-2</v>
      </c>
      <c r="L666" s="38">
        <v>11329.8659389529</v>
      </c>
      <c r="M666" s="38">
        <v>13112.6046862</v>
      </c>
      <c r="N666" s="38">
        <f t="shared" si="118"/>
        <v>11450.396427665166</v>
      </c>
      <c r="O666" s="38">
        <f t="shared" si="119"/>
        <v>13252.100480734043</v>
      </c>
      <c r="P666" s="37">
        <f t="shared" si="120"/>
        <v>-1.052631578947375E-2</v>
      </c>
      <c r="Q666" s="41">
        <f t="shared" si="120"/>
        <v>-1.0526315789473713E-2</v>
      </c>
      <c r="R666" s="42">
        <f t="shared" si="115"/>
        <v>5.4849111706011262E-2</v>
      </c>
      <c r="S666" s="43">
        <f t="shared" si="116"/>
        <v>0.06</v>
      </c>
      <c r="T666" s="43">
        <f t="shared" si="117"/>
        <v>9.3999999999999986E-3</v>
      </c>
      <c r="U666" s="37">
        <f t="shared" si="111"/>
        <v>3.8085522647491495E-2</v>
      </c>
      <c r="V666" s="37">
        <f t="shared" si="122"/>
        <v>6.6151427581592863E-3</v>
      </c>
      <c r="W666" s="37">
        <f t="shared" si="107"/>
        <v>1.8683611299687267E-2</v>
      </c>
      <c r="X666" s="43">
        <f t="shared" si="106"/>
        <v>-1.0526315789473713E-2</v>
      </c>
      <c r="Y666" s="2">
        <f>PERCENTRANK($S$531:S666,S666,1)</f>
        <v>0.7</v>
      </c>
      <c r="Z666" s="2">
        <f>PERCENTRANK($T$531:T666,T666,1)</f>
        <v>0.2</v>
      </c>
      <c r="AA666" s="2">
        <f>PERCENTRANK($U$531:U666,U666,1)</f>
        <v>0.2</v>
      </c>
      <c r="AB666" s="2">
        <f>PERCENTRANK(V$531:V666,V666,1)</f>
        <v>0.8</v>
      </c>
      <c r="AC666" s="2">
        <f>PERCENTRANK(W$531:W666,W666,1)</f>
        <v>0.2</v>
      </c>
      <c r="AD666" s="2">
        <f>PERCENTRANK(W$531:W666,W666,1)</f>
        <v>0.2</v>
      </c>
      <c r="AE666" s="2">
        <f>PERCENTRANK(X$531:X666,X666,1)</f>
        <v>0.1</v>
      </c>
      <c r="AF666" s="2">
        <f>PERCENTRANK($X$531:X666,X666,1)</f>
        <v>0.1</v>
      </c>
      <c r="AG666" s="2">
        <f>PERCENTRANK(R$531:R666,R666,1)</f>
        <v>0.5</v>
      </c>
      <c r="AH666" s="2">
        <f>PERCENTRANK(I$531:I666,I666,1)</f>
        <v>0.9</v>
      </c>
      <c r="AI666" s="2">
        <f>PERCENTRANK(J$531:J666,J666,1)</f>
        <v>0.8</v>
      </c>
      <c r="AJ666" s="2">
        <f t="shared" si="123"/>
        <v>0.1</v>
      </c>
      <c r="AK666" s="2">
        <f t="shared" si="124"/>
        <v>0.1</v>
      </c>
      <c r="AL666" s="2">
        <f t="shared" si="125"/>
        <v>0.7</v>
      </c>
      <c r="AM666" s="2">
        <f t="shared" si="125"/>
        <v>0.4</v>
      </c>
      <c r="AN666" s="2">
        <f t="shared" si="121"/>
        <v>0.9</v>
      </c>
      <c r="AO666" s="16">
        <f t="shared" si="126"/>
        <v>0</v>
      </c>
      <c r="AP666" s="16">
        <f t="shared" si="102"/>
        <v>0</v>
      </c>
      <c r="AQ666" s="16">
        <f t="shared" si="103"/>
        <v>0.1</v>
      </c>
      <c r="AR666" s="16">
        <f t="shared" si="104"/>
        <v>0.70000000000000007</v>
      </c>
      <c r="AS666" s="16">
        <f t="shared" si="105"/>
        <v>0.2</v>
      </c>
      <c r="AT666" s="16">
        <f>AF666-AF665</f>
        <v>0</v>
      </c>
      <c r="AU666" s="16">
        <f>AG666-AG665</f>
        <v>0.2</v>
      </c>
      <c r="AV666" s="16">
        <f t="shared" si="127"/>
        <v>0.4</v>
      </c>
      <c r="AW666" s="16">
        <f t="shared" si="128"/>
        <v>0.7</v>
      </c>
      <c r="AX666" s="16">
        <f t="shared" si="129"/>
        <v>0.2</v>
      </c>
      <c r="AY666" s="16">
        <f t="shared" si="108"/>
        <v>0.1</v>
      </c>
      <c r="AZ666" s="16">
        <f t="shared" si="130"/>
        <v>0.45</v>
      </c>
      <c r="BA666" s="16">
        <f t="shared" si="109"/>
        <v>0.1</v>
      </c>
      <c r="BB666" s="16">
        <f t="shared" si="131"/>
        <v>0.1</v>
      </c>
    </row>
    <row r="667" spans="1:54" s="2" customFormat="1" ht="11.25" x14ac:dyDescent="0.2">
      <c r="A667" s="17">
        <v>37772</v>
      </c>
      <c r="B667" s="15">
        <v>2.1</v>
      </c>
      <c r="C667" s="2">
        <v>6.1</v>
      </c>
      <c r="D667" s="37">
        <f t="shared" si="113"/>
        <v>0.93900000000000006</v>
      </c>
      <c r="E667" s="37">
        <v>0.05</v>
      </c>
      <c r="F667" s="37">
        <f t="shared" si="112"/>
        <v>0.95</v>
      </c>
      <c r="G667" s="39">
        <v>43.53</v>
      </c>
      <c r="H667" s="38">
        <v>38.867999999999995</v>
      </c>
      <c r="I667" s="37">
        <v>5.1605002078581694E-2</v>
      </c>
      <c r="J667" s="37">
        <f t="shared" si="110"/>
        <v>5.1433532304424365E-2</v>
      </c>
      <c r="K667" s="37">
        <f t="shared" si="114"/>
        <v>1.1714589989350266E-2</v>
      </c>
      <c r="L667" s="38">
        <v>11326.1182344343</v>
      </c>
      <c r="M667" s="38">
        <v>13099.648119928799</v>
      </c>
      <c r="N667" s="38">
        <f t="shared" si="118"/>
        <v>11458.799065721601</v>
      </c>
      <c r="O667" s="38">
        <f t="shared" si="119"/>
        <v>13253.105126658527</v>
      </c>
      <c r="P667" s="37">
        <f t="shared" si="120"/>
        <v>-1.1578947368420967E-2</v>
      </c>
      <c r="Q667" s="41">
        <f t="shared" si="120"/>
        <v>-1.157894736842089E-2</v>
      </c>
      <c r="R667" s="42">
        <f t="shared" si="115"/>
        <v>0.11994442729237437</v>
      </c>
      <c r="S667" s="43">
        <f t="shared" si="116"/>
        <v>6.0999999999999999E-2</v>
      </c>
      <c r="T667" s="43">
        <f t="shared" si="117"/>
        <v>9.3900000000000008E-3</v>
      </c>
      <c r="U667" s="37">
        <f t="shared" si="111"/>
        <v>3.1632862994934681E-2</v>
      </c>
      <c r="V667" s="37">
        <f t="shared" si="122"/>
        <v>-9.8810012055323645E-4</v>
      </c>
      <c r="W667" s="37">
        <f t="shared" si="107"/>
        <v>1.3509473845856658E-2</v>
      </c>
      <c r="X667" s="43">
        <f t="shared" si="106"/>
        <v>-1.157894736842089E-2</v>
      </c>
      <c r="Y667" s="2">
        <f>PERCENTRANK($S$531:S667,S667,1)</f>
        <v>0.7</v>
      </c>
      <c r="Z667" s="2">
        <f>PERCENTRANK($T$531:T667,T667,1)</f>
        <v>0.2</v>
      </c>
      <c r="AA667" s="2">
        <f>PERCENTRANK($U$531:U667,U667,1)</f>
        <v>0.1</v>
      </c>
      <c r="AB667" s="2">
        <f>PERCENTRANK(V$531:V667,V667,1)</f>
        <v>0.2</v>
      </c>
      <c r="AC667" s="2">
        <f>PERCENTRANK(W$531:W667,W667,1)</f>
        <v>0.1</v>
      </c>
      <c r="AD667" s="2">
        <f>PERCENTRANK(W$531:W667,W667,1)</f>
        <v>0.1</v>
      </c>
      <c r="AE667" s="2">
        <f>PERCENTRANK(X$531:X667,X667,1)</f>
        <v>0.1</v>
      </c>
      <c r="AF667" s="2">
        <f>PERCENTRANK($X$531:X667,X667,1)</f>
        <v>0.1</v>
      </c>
      <c r="AG667" s="2">
        <f>PERCENTRANK(R$531:R667,R667,1)</f>
        <v>0.7</v>
      </c>
      <c r="AH667" s="2">
        <f>PERCENTRANK(I$531:I667,I667,1)</f>
        <v>0.9</v>
      </c>
      <c r="AI667" s="2">
        <f>PERCENTRANK(J$531:J667,J667,1)</f>
        <v>0.9</v>
      </c>
      <c r="AJ667" s="2">
        <f t="shared" si="123"/>
        <v>0.15000000000000002</v>
      </c>
      <c r="AK667" s="2">
        <f t="shared" si="124"/>
        <v>0.1</v>
      </c>
      <c r="AL667" s="2">
        <f t="shared" si="125"/>
        <v>0.9</v>
      </c>
      <c r="AM667" s="2">
        <f t="shared" si="125"/>
        <v>0.85000000000000009</v>
      </c>
      <c r="AN667" s="2">
        <f t="shared" si="121"/>
        <v>0.9</v>
      </c>
      <c r="AO667" s="16">
        <f t="shared" si="126"/>
        <v>0</v>
      </c>
      <c r="AP667" s="16">
        <f t="shared" si="102"/>
        <v>0</v>
      </c>
      <c r="AQ667" s="16">
        <f t="shared" si="103"/>
        <v>-0.1</v>
      </c>
      <c r="AR667" s="16">
        <f t="shared" si="104"/>
        <v>-0.60000000000000009</v>
      </c>
      <c r="AS667" s="16">
        <f t="shared" si="105"/>
        <v>-0.1</v>
      </c>
      <c r="AT667" s="16">
        <f>AF667-AF666</f>
        <v>0</v>
      </c>
      <c r="AU667" s="16">
        <f>AG667-AG666</f>
        <v>0.19999999999999996</v>
      </c>
      <c r="AV667" s="16">
        <f t="shared" si="127"/>
        <v>0</v>
      </c>
      <c r="AW667" s="16">
        <f t="shared" si="128"/>
        <v>0.7</v>
      </c>
      <c r="AX667" s="16">
        <f t="shared" si="129"/>
        <v>0.2</v>
      </c>
      <c r="AY667" s="16">
        <f t="shared" si="108"/>
        <v>0.1</v>
      </c>
      <c r="AZ667" s="16">
        <f t="shared" si="130"/>
        <v>0.5</v>
      </c>
      <c r="BA667" s="16">
        <f t="shared" si="109"/>
        <v>0.05</v>
      </c>
      <c r="BB667" s="16">
        <f t="shared" si="131"/>
        <v>0.1</v>
      </c>
    </row>
    <row r="668" spans="1:54" s="2" customFormat="1" ht="11.25" x14ac:dyDescent="0.2">
      <c r="A668" s="17">
        <v>37802</v>
      </c>
      <c r="B668" s="15">
        <v>2.1</v>
      </c>
      <c r="C668" s="2">
        <v>6.3</v>
      </c>
      <c r="D668" s="37">
        <f t="shared" si="113"/>
        <v>0.93700000000000006</v>
      </c>
      <c r="E668" s="37">
        <v>0.05</v>
      </c>
      <c r="F668" s="37">
        <f t="shared" si="112"/>
        <v>0.95</v>
      </c>
      <c r="G668" s="39">
        <v>45.33</v>
      </c>
      <c r="H668" s="38">
        <v>38.528800000000004</v>
      </c>
      <c r="I668" s="37">
        <v>5.5600666695157869E-2</v>
      </c>
      <c r="J668" s="37">
        <f t="shared" si="110"/>
        <v>5.3602834386869781E-2</v>
      </c>
      <c r="K668" s="37">
        <f t="shared" si="114"/>
        <v>1.3874066168623189E-2</v>
      </c>
      <c r="L668" s="38">
        <v>11455.974826625001</v>
      </c>
      <c r="M668" s="38">
        <v>13243.8398336195</v>
      </c>
      <c r="N668" s="38">
        <f t="shared" si="118"/>
        <v>11614.915779395678</v>
      </c>
      <c r="O668" s="38">
        <f t="shared" si="119"/>
        <v>13427.585743797785</v>
      </c>
      <c r="P668" s="37">
        <f t="shared" si="120"/>
        <v>-1.3684210526315776E-2</v>
      </c>
      <c r="Q668" s="41">
        <f t="shared" si="120"/>
        <v>-1.3684210526315698E-2</v>
      </c>
      <c r="R668" s="42">
        <f t="shared" si="115"/>
        <v>0.17652249745644799</v>
      </c>
      <c r="S668" s="43">
        <f t="shared" si="116"/>
        <v>6.3E-2</v>
      </c>
      <c r="T668" s="43">
        <f t="shared" si="117"/>
        <v>9.3699999999999999E-3</v>
      </c>
      <c r="U668" s="37">
        <f t="shared" si="111"/>
        <v>3.677409845752834E-2</v>
      </c>
      <c r="V668" s="37">
        <f t="shared" si="122"/>
        <v>1.1007296712904766E-2</v>
      </c>
      <c r="W668" s="37">
        <f t="shared" si="107"/>
        <v>1.9648895613693693E-2</v>
      </c>
      <c r="X668" s="43">
        <f t="shared" si="106"/>
        <v>-1.3684210526315698E-2</v>
      </c>
      <c r="Y668" s="2">
        <f>PERCENTRANK($S$531:S668,S668,1)</f>
        <v>0.7</v>
      </c>
      <c r="Z668" s="2">
        <f>PERCENTRANK($T$531:T668,T668,1)</f>
        <v>0.2</v>
      </c>
      <c r="AA668" s="2">
        <f>PERCENTRANK($U$531:U668,U668,1)</f>
        <v>0.1</v>
      </c>
      <c r="AB668" s="2">
        <f>PERCENTRANK(V$531:V668,V668,1)</f>
        <v>0.9</v>
      </c>
      <c r="AC668" s="2">
        <f>PERCENTRANK(W$531:W668,W668,1)</f>
        <v>0.2</v>
      </c>
      <c r="AD668" s="2">
        <f>PERCENTRANK(W$531:W668,W668,1)</f>
        <v>0.2</v>
      </c>
      <c r="AE668" s="2">
        <f>PERCENTRANK(X$531:X668,X668,1)</f>
        <v>0</v>
      </c>
      <c r="AF668" s="2">
        <f>PERCENTRANK($X$531:X668,X668,1)</f>
        <v>0</v>
      </c>
      <c r="AG668" s="2">
        <f>PERCENTRANK(R$531:R668,R668,1)</f>
        <v>0.8</v>
      </c>
      <c r="AH668" s="2">
        <f>PERCENTRANK(I$531:I668,I668,1)</f>
        <v>0.9</v>
      </c>
      <c r="AI668" s="2">
        <f>PERCENTRANK(J$531:J668,J668,1)</f>
        <v>0.9</v>
      </c>
      <c r="AJ668" s="2">
        <f t="shared" si="123"/>
        <v>0.15000000000000002</v>
      </c>
      <c r="AK668" s="2">
        <f t="shared" si="124"/>
        <v>0.05</v>
      </c>
      <c r="AL668" s="2">
        <f t="shared" si="125"/>
        <v>0.9</v>
      </c>
      <c r="AM668" s="2">
        <f t="shared" si="125"/>
        <v>0.9</v>
      </c>
      <c r="AN668" s="2">
        <f t="shared" si="121"/>
        <v>0.9</v>
      </c>
      <c r="AO668" s="16">
        <f t="shared" si="126"/>
        <v>0</v>
      </c>
      <c r="AP668" s="16">
        <f t="shared" si="102"/>
        <v>0</v>
      </c>
      <c r="AQ668" s="16">
        <f t="shared" si="103"/>
        <v>0</v>
      </c>
      <c r="AR668" s="16">
        <f t="shared" si="104"/>
        <v>0.7</v>
      </c>
      <c r="AS668" s="16">
        <f t="shared" si="105"/>
        <v>0.1</v>
      </c>
      <c r="AT668" s="16">
        <f>AF668-AF667</f>
        <v>-0.1</v>
      </c>
      <c r="AU668" s="16">
        <f>AG668-AG667</f>
        <v>0.10000000000000009</v>
      </c>
      <c r="AV668" s="16">
        <f t="shared" si="127"/>
        <v>0</v>
      </c>
      <c r="AW668" s="16">
        <f t="shared" si="128"/>
        <v>0.7</v>
      </c>
      <c r="AX668" s="16">
        <f t="shared" si="129"/>
        <v>0.2</v>
      </c>
      <c r="AY668" s="16">
        <f t="shared" si="108"/>
        <v>0.15000000000000002</v>
      </c>
      <c r="AZ668" s="16">
        <f t="shared" si="130"/>
        <v>0.55000000000000004</v>
      </c>
      <c r="BA668" s="16">
        <f t="shared" si="109"/>
        <v>0.1</v>
      </c>
      <c r="BB668" s="16">
        <f t="shared" si="131"/>
        <v>0.05</v>
      </c>
    </row>
    <row r="669" spans="1:54" s="2" customFormat="1" ht="11.25" x14ac:dyDescent="0.2">
      <c r="A669" s="17">
        <v>37833</v>
      </c>
      <c r="B669" s="15">
        <v>2.1</v>
      </c>
      <c r="C669" s="2">
        <v>6.2</v>
      </c>
      <c r="D669" s="37">
        <f t="shared" si="113"/>
        <v>0.93799999999999994</v>
      </c>
      <c r="E669" s="37">
        <v>0.05</v>
      </c>
      <c r="F669" s="37">
        <f t="shared" si="112"/>
        <v>0.95</v>
      </c>
      <c r="G669" s="39">
        <v>47.05</v>
      </c>
      <c r="H669" s="38">
        <v>38.417999999999999</v>
      </c>
      <c r="I669" s="37">
        <v>4.5951417004048214E-3</v>
      </c>
      <c r="J669" s="37">
        <f t="shared" si="110"/>
        <v>3.0097904197781345E-2</v>
      </c>
      <c r="K669" s="37">
        <f t="shared" si="114"/>
        <v>1.279317697228155E-2</v>
      </c>
      <c r="L669" s="38">
        <v>11531.0475065723</v>
      </c>
      <c r="M669" s="38">
        <v>13303.963609312799</v>
      </c>
      <c r="N669" s="38">
        <f t="shared" si="118"/>
        <v>11678.566237999667</v>
      </c>
      <c r="O669" s="38">
        <f t="shared" si="119"/>
        <v>13474.163570199531</v>
      </c>
      <c r="P669" s="37">
        <f t="shared" si="120"/>
        <v>-1.2631578947368593E-2</v>
      </c>
      <c r="Q669" s="41">
        <f t="shared" si="120"/>
        <v>-1.2631578947368485E-2</v>
      </c>
      <c r="R669" s="42">
        <f t="shared" si="115"/>
        <v>0.22468634494247483</v>
      </c>
      <c r="S669" s="43">
        <f t="shared" si="116"/>
        <v>6.2E-2</v>
      </c>
      <c r="T669" s="43">
        <f t="shared" si="117"/>
        <v>9.3799999999999994E-3</v>
      </c>
      <c r="U669" s="37">
        <f t="shared" si="111"/>
        <v>4.7463699460589544E-2</v>
      </c>
      <c r="V669" s="37">
        <f t="shared" si="122"/>
        <v>4.5397540629171966E-3</v>
      </c>
      <c r="W669" s="37">
        <f t="shared" si="107"/>
        <v>2.9219059149351148E-2</v>
      </c>
      <c r="X669" s="43">
        <f t="shared" si="106"/>
        <v>-1.2631578947368485E-2</v>
      </c>
      <c r="Y669" s="2">
        <f>PERCENTRANK($S$531:S669,S669,1)</f>
        <v>0.7</v>
      </c>
      <c r="Z669" s="2">
        <f>PERCENTRANK($T$531:T669,T669,1)</f>
        <v>0.2</v>
      </c>
      <c r="AA669" s="2">
        <f>PERCENTRANK($U$531:U669,U669,1)</f>
        <v>0.4</v>
      </c>
      <c r="AB669" s="2">
        <f>PERCENTRANK(V$531:V669,V669,1)</f>
        <v>0.6</v>
      </c>
      <c r="AC669" s="2">
        <f>PERCENTRANK(W$531:W669,W669,1)</f>
        <v>0.4</v>
      </c>
      <c r="AD669" s="2">
        <f>PERCENTRANK(W$531:W669,W669,1)</f>
        <v>0.4</v>
      </c>
      <c r="AE669" s="2">
        <f>PERCENTRANK(X$531:X669,X669,1)</f>
        <v>0.1</v>
      </c>
      <c r="AF669" s="2">
        <f>PERCENTRANK($X$531:X669,X669,1)</f>
        <v>0.1</v>
      </c>
      <c r="AG669" s="2">
        <f>PERCENTRANK(R$531:R669,R669,1)</f>
        <v>0.8</v>
      </c>
      <c r="AH669" s="2">
        <f>PERCENTRANK(I$531:I669,I669,1)</f>
        <v>0.4</v>
      </c>
      <c r="AI669" s="2">
        <f>PERCENTRANK(J$531:J669,J669,1)</f>
        <v>0.8</v>
      </c>
      <c r="AJ669" s="2">
        <f t="shared" si="123"/>
        <v>0.30000000000000004</v>
      </c>
      <c r="AK669" s="2">
        <f t="shared" si="124"/>
        <v>0.05</v>
      </c>
      <c r="AL669" s="2">
        <f t="shared" si="125"/>
        <v>0.65</v>
      </c>
      <c r="AM669" s="2">
        <f t="shared" si="125"/>
        <v>0.85000000000000009</v>
      </c>
      <c r="AN669" s="2">
        <f t="shared" si="121"/>
        <v>0.4</v>
      </c>
      <c r="AO669" s="16">
        <f t="shared" si="126"/>
        <v>0</v>
      </c>
      <c r="AP669" s="16">
        <f t="shared" si="102"/>
        <v>0</v>
      </c>
      <c r="AQ669" s="16">
        <f t="shared" si="103"/>
        <v>0.30000000000000004</v>
      </c>
      <c r="AR669" s="16">
        <f t="shared" si="104"/>
        <v>-0.30000000000000004</v>
      </c>
      <c r="AS669" s="16">
        <f t="shared" si="105"/>
        <v>0.2</v>
      </c>
      <c r="AT669" s="16">
        <f>AF669-AF668</f>
        <v>0.1</v>
      </c>
      <c r="AU669" s="16">
        <f>AG669-AG668</f>
        <v>0</v>
      </c>
      <c r="AV669" s="16">
        <f t="shared" si="127"/>
        <v>-0.5</v>
      </c>
      <c r="AW669" s="16">
        <f t="shared" si="128"/>
        <v>0.7</v>
      </c>
      <c r="AX669" s="16">
        <f t="shared" si="129"/>
        <v>0.2</v>
      </c>
      <c r="AY669" s="16">
        <f t="shared" si="108"/>
        <v>0.15000000000000002</v>
      </c>
      <c r="AZ669" s="16">
        <f t="shared" si="130"/>
        <v>0.75</v>
      </c>
      <c r="BA669" s="16">
        <f t="shared" si="109"/>
        <v>0.15000000000000002</v>
      </c>
      <c r="BB669" s="16">
        <f t="shared" si="131"/>
        <v>0.05</v>
      </c>
    </row>
    <row r="670" spans="1:54" s="2" customFormat="1" ht="11.25" x14ac:dyDescent="0.2">
      <c r="A670" s="17">
        <v>37864</v>
      </c>
      <c r="B670" s="15">
        <v>2.2000000000000002</v>
      </c>
      <c r="C670" s="2">
        <v>6.1</v>
      </c>
      <c r="D670" s="37">
        <f t="shared" si="113"/>
        <v>0.93900000000000006</v>
      </c>
      <c r="E670" s="37">
        <v>0.05</v>
      </c>
      <c r="F670" s="37">
        <f t="shared" si="112"/>
        <v>0.95</v>
      </c>
      <c r="G670" s="39">
        <v>48.62</v>
      </c>
      <c r="H670" s="38">
        <v>38.517999999999994</v>
      </c>
      <c r="I670" s="37">
        <v>-3.0326233703427477E-3</v>
      </c>
      <c r="J670" s="37">
        <f t="shared" si="110"/>
        <v>7.8125916503103687E-4</v>
      </c>
      <c r="K670" s="37">
        <f t="shared" si="114"/>
        <v>1.1714589989350266E-2</v>
      </c>
      <c r="L670" s="38">
        <v>11621.298829494101</v>
      </c>
      <c r="M670" s="38">
        <v>13365.9741775067</v>
      </c>
      <c r="N670" s="38">
        <f t="shared" si="118"/>
        <v>11757.43758042534</v>
      </c>
      <c r="O670" s="38">
        <f t="shared" si="119"/>
        <v>13522.551084804434</v>
      </c>
      <c r="P670" s="37">
        <f t="shared" si="120"/>
        <v>-1.1578947368420899E-2</v>
      </c>
      <c r="Q670" s="41">
        <f t="shared" si="120"/>
        <v>-1.157894736842098E-2</v>
      </c>
      <c r="R670" s="42">
        <f t="shared" si="115"/>
        <v>0.26226699205566245</v>
      </c>
      <c r="S670" s="43">
        <f t="shared" si="116"/>
        <v>6.0999999999999999E-2</v>
      </c>
      <c r="T670" s="43">
        <f t="shared" si="117"/>
        <v>9.3900000000000008E-3</v>
      </c>
      <c r="U670" s="37">
        <f t="shared" si="111"/>
        <v>5.141626407656244E-2</v>
      </c>
      <c r="V670" s="37">
        <f t="shared" si="122"/>
        <v>4.6610596672477973E-3</v>
      </c>
      <c r="W670" s="37">
        <f t="shared" si="107"/>
        <v>3.1976528459991403E-2</v>
      </c>
      <c r="X670" s="43">
        <f t="shared" si="106"/>
        <v>-1.157894736842098E-2</v>
      </c>
      <c r="Y670" s="2">
        <f>PERCENTRANK($S$531:S670,S670,1)</f>
        <v>0.7</v>
      </c>
      <c r="Z670" s="2">
        <f>PERCENTRANK($T$531:T670,T670,1)</f>
        <v>0.2</v>
      </c>
      <c r="AA670" s="2">
        <f>PERCENTRANK($U$531:U670,U670,1)</f>
        <v>0.5</v>
      </c>
      <c r="AB670" s="2">
        <f>PERCENTRANK(V$531:V670,V670,1)</f>
        <v>0.6</v>
      </c>
      <c r="AC670" s="2">
        <f>PERCENTRANK(W$531:W670,W670,1)</f>
        <v>0.4</v>
      </c>
      <c r="AD670" s="2">
        <f>PERCENTRANK(W$531:W670,W670,1)</f>
        <v>0.4</v>
      </c>
      <c r="AE670" s="2">
        <f>PERCENTRANK(X$531:X670,X670,1)</f>
        <v>0.1</v>
      </c>
      <c r="AF670" s="2">
        <f>PERCENTRANK($X$531:X670,X670,1)</f>
        <v>0.1</v>
      </c>
      <c r="AG670" s="2">
        <f>PERCENTRANK(R$531:R670,R670,1)</f>
        <v>0.9</v>
      </c>
      <c r="AH670" s="2">
        <f>PERCENTRANK(I$531:I670,I670,1)</f>
        <v>0.3</v>
      </c>
      <c r="AI670" s="2">
        <f>PERCENTRANK(J$531:J670,J670,1)</f>
        <v>0.3</v>
      </c>
      <c r="AJ670" s="2">
        <f t="shared" si="123"/>
        <v>0.4</v>
      </c>
      <c r="AK670" s="2">
        <f t="shared" si="124"/>
        <v>0.1</v>
      </c>
      <c r="AL670" s="2">
        <f t="shared" si="125"/>
        <v>0.35</v>
      </c>
      <c r="AM670" s="2">
        <f t="shared" si="125"/>
        <v>0.55000000000000004</v>
      </c>
      <c r="AN670" s="2">
        <f t="shared" si="121"/>
        <v>0.3</v>
      </c>
      <c r="AO670" s="16">
        <f t="shared" si="126"/>
        <v>0</v>
      </c>
      <c r="AP670" s="16">
        <f t="shared" ref="AP670:AP733" si="132">Z670-Z669</f>
        <v>0</v>
      </c>
      <c r="AQ670" s="16">
        <f t="shared" ref="AQ670:AQ733" si="133">AA670-AA669</f>
        <v>9.9999999999999978E-2</v>
      </c>
      <c r="AR670" s="16">
        <f t="shared" ref="AR670:AR733" si="134">AB670-AB669</f>
        <v>0</v>
      </c>
      <c r="AS670" s="16">
        <f t="shared" ref="AS670:AS733" si="135">AD670-AD669</f>
        <v>0</v>
      </c>
      <c r="AT670" s="16">
        <f>AF670-AF669</f>
        <v>0</v>
      </c>
      <c r="AU670" s="16">
        <f>AG670-AG669</f>
        <v>9.9999999999999978E-2</v>
      </c>
      <c r="AV670" s="16">
        <f t="shared" si="127"/>
        <v>-0.10000000000000003</v>
      </c>
      <c r="AW670" s="16">
        <f t="shared" si="128"/>
        <v>0.7</v>
      </c>
      <c r="AX670" s="16">
        <f t="shared" si="129"/>
        <v>0.2</v>
      </c>
      <c r="AY670" s="16">
        <f t="shared" si="108"/>
        <v>0.1</v>
      </c>
      <c r="AZ670" s="16">
        <f t="shared" si="130"/>
        <v>0.6</v>
      </c>
      <c r="BA670" s="16">
        <f t="shared" si="109"/>
        <v>0.15000000000000002</v>
      </c>
      <c r="BB670" s="16">
        <f t="shared" si="131"/>
        <v>0.1</v>
      </c>
    </row>
    <row r="671" spans="1:54" s="2" customFormat="1" ht="11.25" x14ac:dyDescent="0.2">
      <c r="A671" s="17">
        <v>37894</v>
      </c>
      <c r="B671" s="15">
        <v>2.2999999999999998</v>
      </c>
      <c r="C671" s="2">
        <v>6.1</v>
      </c>
      <c r="D671" s="37">
        <f t="shared" si="113"/>
        <v>0.93900000000000006</v>
      </c>
      <c r="E671" s="37">
        <v>0.05</v>
      </c>
      <c r="F671" s="37">
        <f t="shared" si="112"/>
        <v>0.95</v>
      </c>
      <c r="G671" s="39">
        <v>50.21</v>
      </c>
      <c r="H671" s="38">
        <v>38.835200000000007</v>
      </c>
      <c r="I671" s="37">
        <v>3.0226471152971696E-2</v>
      </c>
      <c r="J671" s="37">
        <f t="shared" si="110"/>
        <v>1.3596923891314474E-2</v>
      </c>
      <c r="K671" s="37">
        <f t="shared" si="114"/>
        <v>1.1714589989350266E-2</v>
      </c>
      <c r="L671" s="38">
        <v>11723.064663884301</v>
      </c>
      <c r="M671" s="38">
        <v>13446.983357993</v>
      </c>
      <c r="N671" s="38">
        <f t="shared" si="118"/>
        <v>11860.395559840346</v>
      </c>
      <c r="O671" s="38">
        <f t="shared" si="119"/>
        <v>13604.509254625504</v>
      </c>
      <c r="P671" s="37">
        <f t="shared" si="120"/>
        <v>-1.1578947368420994E-2</v>
      </c>
      <c r="Q671" s="41">
        <f t="shared" si="120"/>
        <v>-1.1578947368420892E-2</v>
      </c>
      <c r="R671" s="42">
        <f t="shared" si="115"/>
        <v>0.29289922544495695</v>
      </c>
      <c r="S671" s="43">
        <f t="shared" si="116"/>
        <v>6.0999999999999999E-2</v>
      </c>
      <c r="T671" s="43">
        <f t="shared" si="117"/>
        <v>9.3900000000000008E-3</v>
      </c>
      <c r="U671" s="37">
        <f t="shared" si="111"/>
        <v>6.1520552091344334E-2</v>
      </c>
      <c r="V671" s="37">
        <f t="shared" si="122"/>
        <v>6.0608511890311006E-3</v>
      </c>
      <c r="W671" s="37">
        <f t="shared" si="107"/>
        <v>4.1523116372618886E-2</v>
      </c>
      <c r="X671" s="43">
        <f t="shared" ref="X671:X734" si="136">Q671</f>
        <v>-1.1578947368420892E-2</v>
      </c>
      <c r="Y671" s="2">
        <f>PERCENTRANK($S$531:S671,S671,1)</f>
        <v>0.7</v>
      </c>
      <c r="Z671" s="2">
        <f>PERCENTRANK($T$531:T671,T671,1)</f>
        <v>0.2</v>
      </c>
      <c r="AA671" s="2">
        <f>PERCENTRANK($U$531:U671,U671,1)</f>
        <v>0.8</v>
      </c>
      <c r="AB671" s="2">
        <f>PERCENTRANK(V$531:V671,V671,1)</f>
        <v>0.7</v>
      </c>
      <c r="AC671" s="2">
        <f>PERCENTRANK(W$531:W671,W671,1)</f>
        <v>0.7</v>
      </c>
      <c r="AD671" s="2">
        <f>PERCENTRANK(W$531:W671,W671,1)</f>
        <v>0.7</v>
      </c>
      <c r="AE671" s="2">
        <f>PERCENTRANK(X$531:X671,X671,1)</f>
        <v>0.1</v>
      </c>
      <c r="AF671" s="2">
        <f>PERCENTRANK($X$531:X671,X671,1)</f>
        <v>0.1</v>
      </c>
      <c r="AG671" s="2">
        <f>PERCENTRANK(R$531:R671,R671,1)</f>
        <v>0.9</v>
      </c>
      <c r="AH671" s="2">
        <f>PERCENTRANK(I$531:I671,I671,1)</f>
        <v>0.7</v>
      </c>
      <c r="AI671" s="2">
        <f>PERCENTRANK(J$531:J671,J671,1)</f>
        <v>0.5</v>
      </c>
      <c r="AJ671" s="2">
        <f t="shared" si="123"/>
        <v>0.55000000000000004</v>
      </c>
      <c r="AK671" s="2">
        <f t="shared" si="124"/>
        <v>0.1</v>
      </c>
      <c r="AL671" s="2">
        <f t="shared" si="125"/>
        <v>0.5</v>
      </c>
      <c r="AM671" s="2">
        <f t="shared" si="125"/>
        <v>0.4</v>
      </c>
      <c r="AN671" s="2">
        <f t="shared" si="121"/>
        <v>0.7</v>
      </c>
      <c r="AO671" s="16">
        <f t="shared" si="126"/>
        <v>0</v>
      </c>
      <c r="AP671" s="16">
        <f t="shared" si="132"/>
        <v>0</v>
      </c>
      <c r="AQ671" s="16">
        <f t="shared" si="133"/>
        <v>0.30000000000000004</v>
      </c>
      <c r="AR671" s="16">
        <f t="shared" si="134"/>
        <v>9.9999999999999978E-2</v>
      </c>
      <c r="AS671" s="16">
        <f t="shared" si="135"/>
        <v>0.29999999999999993</v>
      </c>
      <c r="AT671" s="16">
        <f>AF671-AF670</f>
        <v>0</v>
      </c>
      <c r="AU671" s="16">
        <f>AG671-AG670</f>
        <v>0</v>
      </c>
      <c r="AV671" s="16">
        <f t="shared" si="127"/>
        <v>0.39999999999999997</v>
      </c>
      <c r="AW671" s="16">
        <f t="shared" si="128"/>
        <v>0.7</v>
      </c>
      <c r="AX671" s="16">
        <f t="shared" si="129"/>
        <v>0.2</v>
      </c>
      <c r="AY671" s="16">
        <f t="shared" si="108"/>
        <v>0.25</v>
      </c>
      <c r="AZ671" s="16">
        <f t="shared" si="130"/>
        <v>0.64999999999999991</v>
      </c>
      <c r="BA671" s="16">
        <f t="shared" si="109"/>
        <v>0.30000000000000004</v>
      </c>
      <c r="BB671" s="16">
        <f t="shared" si="131"/>
        <v>0.1</v>
      </c>
    </row>
    <row r="672" spans="1:54" s="2" customFormat="1" ht="11.25" x14ac:dyDescent="0.2">
      <c r="A672" s="17">
        <v>37925</v>
      </c>
      <c r="B672" s="15">
        <v>2</v>
      </c>
      <c r="C672" s="2">
        <v>6</v>
      </c>
      <c r="D672" s="37">
        <f t="shared" si="113"/>
        <v>0.94</v>
      </c>
      <c r="E672" s="37">
        <v>0.05</v>
      </c>
      <c r="F672" s="37">
        <f t="shared" si="112"/>
        <v>0.95</v>
      </c>
      <c r="G672" s="39">
        <v>54.68</v>
      </c>
      <c r="H672" s="38">
        <v>39.491599999999998</v>
      </c>
      <c r="I672" s="37">
        <v>1.8922153339088092E-2</v>
      </c>
      <c r="J672" s="37">
        <f t="shared" si="110"/>
        <v>2.4574312246029892E-2</v>
      </c>
      <c r="K672" s="37">
        <f t="shared" si="114"/>
        <v>1.0638297872340496E-2</v>
      </c>
      <c r="L672" s="38">
        <v>11750.7453479546</v>
      </c>
      <c r="M672" s="38">
        <v>13470.0396115815</v>
      </c>
      <c r="N672" s="38">
        <f t="shared" si="118"/>
        <v>11875.753277188162</v>
      </c>
      <c r="O672" s="38">
        <f t="shared" si="119"/>
        <v>13613.33790532173</v>
      </c>
      <c r="P672" s="37">
        <f t="shared" si="120"/>
        <v>-1.0526315789473828E-2</v>
      </c>
      <c r="Q672" s="41">
        <f t="shared" si="120"/>
        <v>-1.0526315789473798E-2</v>
      </c>
      <c r="R672" s="42">
        <f t="shared" si="115"/>
        <v>0.38459824367713646</v>
      </c>
      <c r="S672" s="43">
        <f t="shared" si="116"/>
        <v>0.06</v>
      </c>
      <c r="T672" s="43">
        <f t="shared" si="117"/>
        <v>9.3999999999999986E-3</v>
      </c>
      <c r="U672" s="37">
        <f t="shared" si="111"/>
        <v>5.9034790182518025E-2</v>
      </c>
      <c r="V672" s="37">
        <f t="shared" si="122"/>
        <v>1.7146041587680913E-3</v>
      </c>
      <c r="W672" s="37">
        <f t="shared" ref="W672:W735" si="137">(M672-M661)/M661</f>
        <v>3.9817833860330283E-2</v>
      </c>
      <c r="X672" s="43">
        <f t="shared" si="136"/>
        <v>-1.0526315789473798E-2</v>
      </c>
      <c r="Y672" s="2">
        <f>PERCENTRANK($S$531:S672,S672,1)</f>
        <v>0.7</v>
      </c>
      <c r="Z672" s="2">
        <f>PERCENTRANK($T$531:T672,T672,1)</f>
        <v>0.2</v>
      </c>
      <c r="AA672" s="2">
        <f>PERCENTRANK($U$531:U672,U672,1)</f>
        <v>0.7</v>
      </c>
      <c r="AB672" s="2">
        <f>PERCENTRANK(V$531:V672,V672,1)</f>
        <v>0.4</v>
      </c>
      <c r="AC672" s="2">
        <f>PERCENTRANK(W$531:W672,W672,1)</f>
        <v>0.7</v>
      </c>
      <c r="AD672" s="2">
        <f>PERCENTRANK(W$531:W672,W672,1)</f>
        <v>0.7</v>
      </c>
      <c r="AE672" s="2">
        <f>PERCENTRANK(X$531:X672,X672,1)</f>
        <v>0.1</v>
      </c>
      <c r="AF672" s="2">
        <f>PERCENTRANK($X$531:X672,X672,1)</f>
        <v>0.1</v>
      </c>
      <c r="AG672" s="2">
        <f>PERCENTRANK(R$531:R672,R672,1)</f>
        <v>1</v>
      </c>
      <c r="AH672" s="2">
        <f>PERCENTRANK(I$531:I672,I672,1)</f>
        <v>0.6</v>
      </c>
      <c r="AI672" s="2">
        <f>PERCENTRANK(J$531:J672,J672,1)</f>
        <v>0.7</v>
      </c>
      <c r="AJ672" s="2">
        <f t="shared" si="123"/>
        <v>0.7</v>
      </c>
      <c r="AK672" s="2">
        <f t="shared" si="124"/>
        <v>0.1</v>
      </c>
      <c r="AL672" s="2">
        <f t="shared" si="125"/>
        <v>0.64999999999999991</v>
      </c>
      <c r="AM672" s="2">
        <f t="shared" si="125"/>
        <v>0.6</v>
      </c>
      <c r="AN672" s="2">
        <f t="shared" si="121"/>
        <v>0.6</v>
      </c>
      <c r="AO672" s="16">
        <f t="shared" si="126"/>
        <v>0</v>
      </c>
      <c r="AP672" s="16">
        <f t="shared" si="132"/>
        <v>0</v>
      </c>
      <c r="AQ672" s="16">
        <f t="shared" si="133"/>
        <v>-0.10000000000000009</v>
      </c>
      <c r="AR672" s="16">
        <f t="shared" si="134"/>
        <v>-0.29999999999999993</v>
      </c>
      <c r="AS672" s="16">
        <f t="shared" si="135"/>
        <v>0</v>
      </c>
      <c r="AT672" s="16">
        <f>AF672-AF671</f>
        <v>0</v>
      </c>
      <c r="AU672" s="16">
        <f>AG672-AG671</f>
        <v>9.9999999999999978E-2</v>
      </c>
      <c r="AV672" s="16">
        <f t="shared" si="127"/>
        <v>-9.9999999999999978E-2</v>
      </c>
      <c r="AW672" s="16">
        <f t="shared" si="128"/>
        <v>0.7</v>
      </c>
      <c r="AX672" s="16">
        <f t="shared" si="129"/>
        <v>0.2</v>
      </c>
      <c r="AY672" s="16">
        <f t="shared" ref="AY672:AY735" si="138">AVERAGE(AA669:AA670)</f>
        <v>0.45</v>
      </c>
      <c r="AZ672" s="16">
        <f t="shared" si="130"/>
        <v>0.55000000000000004</v>
      </c>
      <c r="BA672" s="16">
        <f t="shared" ref="BA672:BA735" si="139">AVERAGE(AD669:AD670)</f>
        <v>0.4</v>
      </c>
      <c r="BB672" s="16">
        <f t="shared" si="131"/>
        <v>0.1</v>
      </c>
    </row>
    <row r="673" spans="1:54" s="2" customFormat="1" ht="11.25" x14ac:dyDescent="0.2">
      <c r="A673" s="17">
        <v>37955</v>
      </c>
      <c r="B673" s="15">
        <v>1.8</v>
      </c>
      <c r="C673" s="2">
        <v>5.8</v>
      </c>
      <c r="D673" s="37">
        <f t="shared" si="113"/>
        <v>0.94200000000000006</v>
      </c>
      <c r="E673" s="37">
        <v>0.05</v>
      </c>
      <c r="F673" s="37">
        <f t="shared" si="112"/>
        <v>0.95</v>
      </c>
      <c r="G673" s="39">
        <v>59.25</v>
      </c>
      <c r="H673" s="38">
        <v>40.391199999999998</v>
      </c>
      <c r="I673" s="37">
        <v>1.0753516313190216E-2</v>
      </c>
      <c r="J673" s="37">
        <f t="shared" si="110"/>
        <v>1.4837834826139155E-2</v>
      </c>
      <c r="K673" s="37">
        <f t="shared" si="114"/>
        <v>8.4925690021231404E-3</v>
      </c>
      <c r="L673" s="38">
        <v>11835.163023958499</v>
      </c>
      <c r="M673" s="38">
        <v>13551.4075895429</v>
      </c>
      <c r="N673" s="38">
        <f t="shared" si="118"/>
        <v>11935.673962590843</v>
      </c>
      <c r="O673" s="38">
        <f t="shared" si="119"/>
        <v>13666.493853572987</v>
      </c>
      <c r="P673" s="37">
        <f t="shared" si="120"/>
        <v>-8.4210526315789368E-3</v>
      </c>
      <c r="Q673" s="41">
        <f t="shared" si="120"/>
        <v>-8.4210526315788865E-3</v>
      </c>
      <c r="R673" s="42">
        <f t="shared" si="115"/>
        <v>0.46690368199013654</v>
      </c>
      <c r="S673" s="43">
        <f t="shared" si="116"/>
        <v>5.7999999999999996E-2</v>
      </c>
      <c r="T673" s="43">
        <f t="shared" si="117"/>
        <v>9.4200000000000013E-3</v>
      </c>
      <c r="U673" s="37">
        <f t="shared" si="111"/>
        <v>5.9346423724015065E-2</v>
      </c>
      <c r="V673" s="37">
        <f t="shared" si="122"/>
        <v>6.0406635991953209E-3</v>
      </c>
      <c r="W673" s="37">
        <f t="shared" si="137"/>
        <v>4.0319596311502934E-2</v>
      </c>
      <c r="X673" s="43">
        <f t="shared" si="136"/>
        <v>-8.4210526315788865E-3</v>
      </c>
      <c r="Y673" s="2">
        <f>PERCENTRANK($S$531:S673,S673,1)</f>
        <v>0.6</v>
      </c>
      <c r="Z673" s="2">
        <f>PERCENTRANK($T$531:T673,T673,1)</f>
        <v>0.3</v>
      </c>
      <c r="AA673" s="2">
        <f>PERCENTRANK($U$531:U673,U673,1)</f>
        <v>0.8</v>
      </c>
      <c r="AB673" s="2">
        <f>PERCENTRANK(V$531:V673,V673,1)</f>
        <v>0.7</v>
      </c>
      <c r="AC673" s="2">
        <f>PERCENTRANK(W$531:W673,W673,1)</f>
        <v>0.7</v>
      </c>
      <c r="AD673" s="2">
        <f>PERCENTRANK(W$531:W673,W673,1)</f>
        <v>0.7</v>
      </c>
      <c r="AE673" s="2">
        <f>PERCENTRANK(X$531:X673,X673,1)</f>
        <v>0.2</v>
      </c>
      <c r="AF673" s="2">
        <f>PERCENTRANK($X$531:X673,X673,1)</f>
        <v>0.2</v>
      </c>
      <c r="AG673" s="2">
        <f>PERCENTRANK(R$531:R673,R673,1)</f>
        <v>1</v>
      </c>
      <c r="AH673" s="2">
        <f>PERCENTRANK(I$531:I673,I673,1)</f>
        <v>0.5</v>
      </c>
      <c r="AI673" s="2">
        <f>PERCENTRANK(J$531:J673,J673,1)</f>
        <v>0.6</v>
      </c>
      <c r="AJ673" s="2">
        <f t="shared" si="123"/>
        <v>0.7</v>
      </c>
      <c r="AK673" s="2">
        <f t="shared" si="124"/>
        <v>0.15000000000000002</v>
      </c>
      <c r="AL673" s="2">
        <f t="shared" si="125"/>
        <v>0.55000000000000004</v>
      </c>
      <c r="AM673" s="2">
        <f t="shared" si="125"/>
        <v>0.64999999999999991</v>
      </c>
      <c r="AN673" s="2">
        <f t="shared" si="121"/>
        <v>0.5</v>
      </c>
      <c r="AO673" s="16">
        <f t="shared" si="126"/>
        <v>-9.9999999999999978E-2</v>
      </c>
      <c r="AP673" s="16">
        <f t="shared" si="132"/>
        <v>9.9999999999999978E-2</v>
      </c>
      <c r="AQ673" s="16">
        <f t="shared" si="133"/>
        <v>0.10000000000000009</v>
      </c>
      <c r="AR673" s="16">
        <f t="shared" si="134"/>
        <v>0.29999999999999993</v>
      </c>
      <c r="AS673" s="16">
        <f t="shared" si="135"/>
        <v>0</v>
      </c>
      <c r="AT673" s="16">
        <f>AF673-AF672</f>
        <v>0.1</v>
      </c>
      <c r="AU673" s="16">
        <f>AG673-AG672</f>
        <v>0</v>
      </c>
      <c r="AV673" s="16">
        <f t="shared" si="127"/>
        <v>-9.9999999999999978E-2</v>
      </c>
      <c r="AW673" s="16">
        <f t="shared" si="128"/>
        <v>0.64999999999999991</v>
      </c>
      <c r="AX673" s="16">
        <f t="shared" si="129"/>
        <v>0.25</v>
      </c>
      <c r="AY673" s="16">
        <f t="shared" si="138"/>
        <v>0.65</v>
      </c>
      <c r="AZ673" s="16">
        <f t="shared" si="130"/>
        <v>0.55000000000000004</v>
      </c>
      <c r="BA673" s="16">
        <f t="shared" si="139"/>
        <v>0.55000000000000004</v>
      </c>
      <c r="BB673" s="16">
        <f t="shared" si="131"/>
        <v>0.15000000000000002</v>
      </c>
    </row>
    <row r="674" spans="1:54" s="2" customFormat="1" ht="11.25" x14ac:dyDescent="0.2">
      <c r="A674" s="17">
        <v>37986</v>
      </c>
      <c r="B674" s="15">
        <v>1.9</v>
      </c>
      <c r="C674" s="2">
        <v>5.7</v>
      </c>
      <c r="D674" s="37">
        <f t="shared" si="113"/>
        <v>0.94299999999999995</v>
      </c>
      <c r="E674" s="37">
        <v>0.05</v>
      </c>
      <c r="F674" s="37">
        <f t="shared" si="112"/>
        <v>0.95</v>
      </c>
      <c r="G674" s="39">
        <v>63.74</v>
      </c>
      <c r="H674" s="38">
        <v>41.533199999999994</v>
      </c>
      <c r="I674" s="37">
        <v>2.9278978950376233E-2</v>
      </c>
      <c r="J674" s="37">
        <f t="shared" si="110"/>
        <v>2.0016247631783224E-2</v>
      </c>
      <c r="K674" s="37">
        <f t="shared" si="114"/>
        <v>7.4231177094379319E-3</v>
      </c>
      <c r="L674" s="38">
        <v>11864.5726280288</v>
      </c>
      <c r="M674" s="38">
        <v>13564.4745273177</v>
      </c>
      <c r="N674" s="38">
        <f t="shared" si="118"/>
        <v>11952.644747218834</v>
      </c>
      <c r="O674" s="38">
        <f t="shared" si="119"/>
        <v>13665.165218400651</v>
      </c>
      <c r="P674" s="37">
        <f t="shared" si="120"/>
        <v>-7.3684210526316065E-3</v>
      </c>
      <c r="Q674" s="41">
        <f t="shared" si="120"/>
        <v>-7.3684210526315059E-3</v>
      </c>
      <c r="R674" s="42">
        <f t="shared" si="115"/>
        <v>0.53467587375882453</v>
      </c>
      <c r="S674" s="43">
        <f t="shared" si="116"/>
        <v>5.7000000000000002E-2</v>
      </c>
      <c r="T674" s="43">
        <f t="shared" si="117"/>
        <v>9.4299999999999991E-3</v>
      </c>
      <c r="U674" s="37">
        <f t="shared" si="111"/>
        <v>6.1968255529734534E-2</v>
      </c>
      <c r="V674" s="37">
        <f t="shared" si="122"/>
        <v>9.6424948393428937E-4</v>
      </c>
      <c r="W674" s="37">
        <f t="shared" si="137"/>
        <v>4.3931245230039398E-2</v>
      </c>
      <c r="X674" s="43">
        <f t="shared" si="136"/>
        <v>-7.3684210526315059E-3</v>
      </c>
      <c r="Y674" s="2">
        <f>PERCENTRANK($S$531:S674,S674,1)</f>
        <v>0.5</v>
      </c>
      <c r="Z674" s="2">
        <f>PERCENTRANK($T$531:T674,T674,1)</f>
        <v>0.3</v>
      </c>
      <c r="AA674" s="2">
        <f>PERCENTRANK($U$531:U674,U674,1)</f>
        <v>0.9</v>
      </c>
      <c r="AB674" s="2">
        <f>PERCENTRANK(V$531:V674,V674,1)</f>
        <v>0.3</v>
      </c>
      <c r="AC674" s="2">
        <f>PERCENTRANK(W$531:W674,W674,1)</f>
        <v>0.8</v>
      </c>
      <c r="AD674" s="2">
        <f>PERCENTRANK(W$531:W674,W674,1)</f>
        <v>0.8</v>
      </c>
      <c r="AE674" s="2">
        <f>PERCENTRANK(X$531:X674,X674,1)</f>
        <v>0.3</v>
      </c>
      <c r="AF674" s="2">
        <f>PERCENTRANK($X$531:X674,X674,1)</f>
        <v>0.3</v>
      </c>
      <c r="AG674" s="2">
        <f>PERCENTRANK(R$531:R674,R674,1)</f>
        <v>1</v>
      </c>
      <c r="AH674" s="2">
        <f>PERCENTRANK(I$531:I674,I674,1)</f>
        <v>0.7</v>
      </c>
      <c r="AI674" s="2">
        <f>PERCENTRANK(J$531:J674,J674,1)</f>
        <v>0.6</v>
      </c>
      <c r="AJ674" s="2">
        <f t="shared" si="123"/>
        <v>0.75</v>
      </c>
      <c r="AK674" s="2">
        <f t="shared" si="124"/>
        <v>0.25</v>
      </c>
      <c r="AL674" s="2">
        <f t="shared" si="125"/>
        <v>0.6</v>
      </c>
      <c r="AM674" s="2">
        <f t="shared" si="125"/>
        <v>0.6</v>
      </c>
      <c r="AN674" s="2">
        <f t="shared" si="121"/>
        <v>0.7</v>
      </c>
      <c r="AO674" s="16">
        <f t="shared" si="126"/>
        <v>-9.9999999999999978E-2</v>
      </c>
      <c r="AP674" s="16">
        <f t="shared" si="132"/>
        <v>0</v>
      </c>
      <c r="AQ674" s="16">
        <f t="shared" si="133"/>
        <v>9.9999999999999978E-2</v>
      </c>
      <c r="AR674" s="16">
        <f t="shared" si="134"/>
        <v>-0.39999999999999997</v>
      </c>
      <c r="AS674" s="16">
        <f t="shared" si="135"/>
        <v>0.10000000000000009</v>
      </c>
      <c r="AT674" s="16">
        <f>AF674-AF673</f>
        <v>9.9999999999999978E-2</v>
      </c>
      <c r="AU674" s="16">
        <f>AG674-AG673</f>
        <v>0</v>
      </c>
      <c r="AV674" s="16">
        <f t="shared" si="127"/>
        <v>0.19999999999999996</v>
      </c>
      <c r="AW674" s="16">
        <f t="shared" si="128"/>
        <v>0.55000000000000004</v>
      </c>
      <c r="AX674" s="16">
        <f t="shared" si="129"/>
        <v>0.3</v>
      </c>
      <c r="AY674" s="16">
        <f t="shared" si="138"/>
        <v>0.75</v>
      </c>
      <c r="AZ674" s="16">
        <f t="shared" si="130"/>
        <v>0.5</v>
      </c>
      <c r="BA674" s="16">
        <f t="shared" si="139"/>
        <v>0.7</v>
      </c>
      <c r="BB674" s="16">
        <f t="shared" si="131"/>
        <v>0.25</v>
      </c>
    </row>
    <row r="675" spans="1:54" s="2" customFormat="1" ht="11.25" x14ac:dyDescent="0.2">
      <c r="A675" s="17">
        <v>38017</v>
      </c>
      <c r="B675" s="15">
        <v>2</v>
      </c>
      <c r="C675" s="2">
        <v>5.7</v>
      </c>
      <c r="D675" s="37">
        <f t="shared" si="113"/>
        <v>0.94299999999999995</v>
      </c>
      <c r="E675" s="37">
        <v>0.05</v>
      </c>
      <c r="F675" s="37">
        <f t="shared" si="112"/>
        <v>0.95</v>
      </c>
      <c r="G675" s="39">
        <v>64.849999999999994</v>
      </c>
      <c r="H675" s="38">
        <v>42.779999999999994</v>
      </c>
      <c r="I675" s="37">
        <v>4.8008587503701398E-2</v>
      </c>
      <c r="J675" s="37">
        <f t="shared" si="110"/>
        <v>3.8643783227038819E-2</v>
      </c>
      <c r="K675" s="37">
        <f t="shared" si="114"/>
        <v>7.4231177094379319E-3</v>
      </c>
      <c r="L675" s="38">
        <v>11864.355995299</v>
      </c>
      <c r="M675" s="38">
        <v>13503.213895087199</v>
      </c>
      <c r="N675" s="38">
        <f t="shared" si="118"/>
        <v>11952.42650639878</v>
      </c>
      <c r="O675" s="38">
        <f t="shared" si="119"/>
        <v>13603.44984128615</v>
      </c>
      <c r="P675" s="37">
        <f t="shared" si="120"/>
        <v>-7.3684210526315849E-3</v>
      </c>
      <c r="Q675" s="41">
        <f t="shared" si="120"/>
        <v>-7.3684210526315979E-3</v>
      </c>
      <c r="R675" s="42">
        <f t="shared" si="115"/>
        <v>0.51589527816736802</v>
      </c>
      <c r="S675" s="43">
        <f t="shared" si="116"/>
        <v>5.7000000000000002E-2</v>
      </c>
      <c r="T675" s="43">
        <f t="shared" si="117"/>
        <v>9.4299999999999991E-3</v>
      </c>
      <c r="U675" s="37">
        <f t="shared" si="111"/>
        <v>5.29180217369545E-2</v>
      </c>
      <c r="V675" s="37">
        <f t="shared" si="122"/>
        <v>-4.5162554662273383E-3</v>
      </c>
      <c r="W675" s="37">
        <f t="shared" si="137"/>
        <v>3.2905914561824394E-2</v>
      </c>
      <c r="X675" s="43">
        <f t="shared" si="136"/>
        <v>-7.3684210526315979E-3</v>
      </c>
      <c r="Y675" s="2">
        <f>PERCENTRANK($S$531:S675,S675,1)</f>
        <v>0.5</v>
      </c>
      <c r="Z675" s="2">
        <f>PERCENTRANK($T$531:T675,T675,1)</f>
        <v>0.3</v>
      </c>
      <c r="AA675" s="2">
        <f>PERCENTRANK($U$531:U675,U675,1)</f>
        <v>0.5</v>
      </c>
      <c r="AB675" s="2">
        <f>PERCENTRANK(V$531:V675,V675,1)</f>
        <v>0</v>
      </c>
      <c r="AC675" s="2">
        <f>PERCENTRANK(W$531:W675,W675,1)</f>
        <v>0.4</v>
      </c>
      <c r="AD675" s="2">
        <f>PERCENTRANK(W$531:W675,W675,1)</f>
        <v>0.4</v>
      </c>
      <c r="AE675" s="2">
        <f>PERCENTRANK(X$531:X675,X675,1)</f>
        <v>0.2</v>
      </c>
      <c r="AF675" s="2">
        <f>PERCENTRANK($X$531:X675,X675,1)</f>
        <v>0.2</v>
      </c>
      <c r="AG675" s="2">
        <f>PERCENTRANK(R$531:R675,R675,1)</f>
        <v>0.9</v>
      </c>
      <c r="AH675" s="2">
        <f>PERCENTRANK(I$531:I675,I675,1)</f>
        <v>0.8</v>
      </c>
      <c r="AI675" s="2">
        <f>PERCENTRANK(J$531:J675,J675,1)</f>
        <v>0.9</v>
      </c>
      <c r="AJ675" s="2">
        <f t="shared" si="123"/>
        <v>0.60000000000000009</v>
      </c>
      <c r="AK675" s="2">
        <f t="shared" si="124"/>
        <v>0.25</v>
      </c>
      <c r="AL675" s="2">
        <f t="shared" si="125"/>
        <v>0.75</v>
      </c>
      <c r="AM675" s="2">
        <f t="shared" si="125"/>
        <v>0.75</v>
      </c>
      <c r="AN675" s="2">
        <f t="shared" si="121"/>
        <v>0.9</v>
      </c>
      <c r="AO675" s="16">
        <f t="shared" si="126"/>
        <v>0</v>
      </c>
      <c r="AP675" s="16">
        <f t="shared" si="132"/>
        <v>0</v>
      </c>
      <c r="AQ675" s="16">
        <f t="shared" si="133"/>
        <v>-0.4</v>
      </c>
      <c r="AR675" s="16">
        <f t="shared" si="134"/>
        <v>-0.3</v>
      </c>
      <c r="AS675" s="16">
        <f t="shared" si="135"/>
        <v>-0.4</v>
      </c>
      <c r="AT675" s="16">
        <f>AF675-AF674</f>
        <v>-9.9999999999999978E-2</v>
      </c>
      <c r="AU675" s="16">
        <f>AG675-AG674</f>
        <v>-9.9999999999999978E-2</v>
      </c>
      <c r="AV675" s="16">
        <f t="shared" si="127"/>
        <v>0.20000000000000007</v>
      </c>
      <c r="AW675" s="16">
        <f t="shared" si="128"/>
        <v>0.5</v>
      </c>
      <c r="AX675" s="16">
        <f t="shared" si="129"/>
        <v>0.3</v>
      </c>
      <c r="AY675" s="16">
        <f t="shared" si="138"/>
        <v>0.75</v>
      </c>
      <c r="AZ675" s="16">
        <f t="shared" si="130"/>
        <v>0.15</v>
      </c>
      <c r="BA675" s="16">
        <f t="shared" si="139"/>
        <v>0.7</v>
      </c>
      <c r="BB675" s="16">
        <f t="shared" si="131"/>
        <v>0.25</v>
      </c>
    </row>
    <row r="676" spans="1:54" s="2" customFormat="1" ht="11.25" x14ac:dyDescent="0.2">
      <c r="A676" s="17">
        <v>38046</v>
      </c>
      <c r="B676" s="15">
        <v>1.7</v>
      </c>
      <c r="C676" s="2">
        <v>5.6</v>
      </c>
      <c r="D676" s="37">
        <f t="shared" si="113"/>
        <v>0.94400000000000006</v>
      </c>
      <c r="E676" s="37">
        <v>0.05</v>
      </c>
      <c r="F676" s="37">
        <f t="shared" si="112"/>
        <v>0.95</v>
      </c>
      <c r="G676" s="39">
        <v>65.91</v>
      </c>
      <c r="H676" s="38">
        <v>44.071999999999996</v>
      </c>
      <c r="I676" s="37">
        <v>9.571574894924521E-3</v>
      </c>
      <c r="J676" s="37">
        <f t="shared" si="110"/>
        <v>2.8790081199312961E-2</v>
      </c>
      <c r="K676" s="37">
        <f t="shared" si="114"/>
        <v>6.3559322033897026E-3</v>
      </c>
      <c r="L676" s="38">
        <v>11999.1452847862</v>
      </c>
      <c r="M676" s="38">
        <v>13617.446039029801</v>
      </c>
      <c r="N676" s="38">
        <f t="shared" si="118"/>
        <v>12075.411038714925</v>
      </c>
      <c r="O676" s="38">
        <f t="shared" si="119"/>
        <v>13703.997602837191</v>
      </c>
      <c r="P676" s="37">
        <f t="shared" si="120"/>
        <v>-6.3157894736841184E-3</v>
      </c>
      <c r="Q676" s="41">
        <f t="shared" si="120"/>
        <v>-6.3157894736840265E-3</v>
      </c>
      <c r="R676" s="42">
        <f t="shared" si="115"/>
        <v>0.4955073516064622</v>
      </c>
      <c r="S676" s="43">
        <f t="shared" si="116"/>
        <v>5.5999999999999994E-2</v>
      </c>
      <c r="T676" s="43">
        <f t="shared" si="117"/>
        <v>9.4400000000000005E-3</v>
      </c>
      <c r="U676" s="37">
        <f t="shared" si="111"/>
        <v>6.6598829885764349E-2</v>
      </c>
      <c r="V676" s="37">
        <f t="shared" si="122"/>
        <v>8.4596263400790721E-3</v>
      </c>
      <c r="W676" s="37">
        <f t="shared" si="137"/>
        <v>4.5370291915047468E-2</v>
      </c>
      <c r="X676" s="43">
        <f t="shared" si="136"/>
        <v>-6.3157894736840265E-3</v>
      </c>
      <c r="Y676" s="2">
        <f>PERCENTRANK($S$531:S676,S676,1)</f>
        <v>0.4</v>
      </c>
      <c r="Z676" s="2">
        <f>PERCENTRANK($T$531:T676,T676,1)</f>
        <v>0.4</v>
      </c>
      <c r="AA676" s="2">
        <f>PERCENTRANK($U$531:U676,U676,1)</f>
        <v>0.9</v>
      </c>
      <c r="AB676" s="2">
        <f>PERCENTRANK(V$531:V676,V676,1)</f>
        <v>0.8</v>
      </c>
      <c r="AC676" s="2">
        <f>PERCENTRANK(W$531:W676,W676,1)</f>
        <v>0.8</v>
      </c>
      <c r="AD676" s="2">
        <f>PERCENTRANK(W$531:W676,W676,1)</f>
        <v>0.8</v>
      </c>
      <c r="AE676" s="2">
        <f>PERCENTRANK(X$531:X676,X676,1)</f>
        <v>0.3</v>
      </c>
      <c r="AF676" s="2">
        <f>PERCENTRANK($X$531:X676,X676,1)</f>
        <v>0.3</v>
      </c>
      <c r="AG676" s="2">
        <f>PERCENTRANK(R$531:R676,R676,1)</f>
        <v>0.9</v>
      </c>
      <c r="AH676" s="2">
        <f>PERCENTRANK(I$531:I676,I676,1)</f>
        <v>0.5</v>
      </c>
      <c r="AI676" s="2">
        <f>PERCENTRANK(J$531:J676,J676,1)</f>
        <v>0.7</v>
      </c>
      <c r="AJ676" s="2">
        <f t="shared" si="123"/>
        <v>0.60000000000000009</v>
      </c>
      <c r="AK676" s="2">
        <f t="shared" si="124"/>
        <v>0.25</v>
      </c>
      <c r="AL676" s="2">
        <f t="shared" si="125"/>
        <v>0.65</v>
      </c>
      <c r="AM676" s="2">
        <f t="shared" si="125"/>
        <v>0.8</v>
      </c>
      <c r="AN676" s="2">
        <f t="shared" si="121"/>
        <v>0.4</v>
      </c>
      <c r="AO676" s="16">
        <f t="shared" si="126"/>
        <v>-9.9999999999999978E-2</v>
      </c>
      <c r="AP676" s="16">
        <f t="shared" si="132"/>
        <v>0.10000000000000003</v>
      </c>
      <c r="AQ676" s="16">
        <f t="shared" si="133"/>
        <v>0.4</v>
      </c>
      <c r="AR676" s="16">
        <f t="shared" si="134"/>
        <v>0.8</v>
      </c>
      <c r="AS676" s="16">
        <f t="shared" si="135"/>
        <v>0.4</v>
      </c>
      <c r="AT676" s="16">
        <f>AF676-AF675</f>
        <v>9.9999999999999978E-2</v>
      </c>
      <c r="AU676" s="16">
        <f>AG676-AG675</f>
        <v>0</v>
      </c>
      <c r="AV676" s="16">
        <f t="shared" si="127"/>
        <v>-0.5</v>
      </c>
      <c r="AW676" s="16">
        <f t="shared" si="128"/>
        <v>0.45</v>
      </c>
      <c r="AX676" s="16">
        <f t="shared" si="129"/>
        <v>0.35</v>
      </c>
      <c r="AY676" s="16">
        <f t="shared" si="138"/>
        <v>0.85000000000000009</v>
      </c>
      <c r="AZ676" s="16">
        <f t="shared" si="130"/>
        <v>0.4</v>
      </c>
      <c r="BA676" s="16">
        <f t="shared" si="139"/>
        <v>0.75</v>
      </c>
      <c r="BB676" s="16">
        <f t="shared" si="131"/>
        <v>0.25</v>
      </c>
    </row>
    <row r="677" spans="1:54" s="2" customFormat="1" ht="11.25" x14ac:dyDescent="0.2">
      <c r="A677" s="17">
        <v>38077</v>
      </c>
      <c r="B677" s="15">
        <v>1.7</v>
      </c>
      <c r="C677" s="2">
        <v>5.8</v>
      </c>
      <c r="D677" s="37">
        <f t="shared" si="113"/>
        <v>0.94200000000000006</v>
      </c>
      <c r="E677" s="37">
        <v>0.05</v>
      </c>
      <c r="F677" s="37">
        <f t="shared" si="112"/>
        <v>0.95</v>
      </c>
      <c r="G677" s="39">
        <v>66.88</v>
      </c>
      <c r="H677" s="38">
        <v>45.407999999999994</v>
      </c>
      <c r="I677" s="37">
        <v>-1.6950041981528025E-2</v>
      </c>
      <c r="J677" s="37">
        <f t="shared" si="110"/>
        <v>-3.6892335433017518E-3</v>
      </c>
      <c r="K677" s="37">
        <f t="shared" si="114"/>
        <v>8.4925690021231404E-3</v>
      </c>
      <c r="L677" s="38">
        <v>12101.7077197978</v>
      </c>
      <c r="M677" s="38">
        <v>13698.5562258012</v>
      </c>
      <c r="N677" s="38">
        <f t="shared" si="118"/>
        <v>12204.48230765171</v>
      </c>
      <c r="O677" s="38">
        <f t="shared" si="119"/>
        <v>13814.892159778279</v>
      </c>
      <c r="P677" s="37">
        <f t="shared" si="120"/>
        <v>-8.4210526315790114E-3</v>
      </c>
      <c r="Q677" s="41">
        <f t="shared" si="120"/>
        <v>-8.4210526315788969E-3</v>
      </c>
      <c r="R677" s="42">
        <f t="shared" si="115"/>
        <v>0.47286821705426363</v>
      </c>
      <c r="S677" s="43">
        <f t="shared" si="116"/>
        <v>5.7999999999999996E-2</v>
      </c>
      <c r="T677" s="43">
        <f t="shared" si="117"/>
        <v>9.4200000000000013E-3</v>
      </c>
      <c r="U677" s="37">
        <f t="shared" si="111"/>
        <v>6.8124529010643572E-2</v>
      </c>
      <c r="V677" s="37">
        <f t="shared" si="122"/>
        <v>5.9563435418744327E-3</v>
      </c>
      <c r="W677" s="37">
        <f t="shared" si="137"/>
        <v>4.4686128623847549E-2</v>
      </c>
      <c r="X677" s="43">
        <f t="shared" si="136"/>
        <v>-8.4210526315788969E-3</v>
      </c>
      <c r="Y677" s="2">
        <f>PERCENTRANK($S$531:S677,S677,1)</f>
        <v>0.6</v>
      </c>
      <c r="Z677" s="2">
        <f>PERCENTRANK($T$531:T677,T677,1)</f>
        <v>0.3</v>
      </c>
      <c r="AA677" s="2">
        <f>PERCENTRANK($U$531:U677,U677,1)</f>
        <v>0.9</v>
      </c>
      <c r="AB677" s="2">
        <f>PERCENTRANK(V$531:V677,V677,1)</f>
        <v>0.7</v>
      </c>
      <c r="AC677" s="2">
        <f>PERCENTRANK(W$531:W677,W677,1)</f>
        <v>0.8</v>
      </c>
      <c r="AD677" s="2">
        <f>PERCENTRANK(W$531:W677,W677,1)</f>
        <v>0.8</v>
      </c>
      <c r="AE677" s="2">
        <f>PERCENTRANK(X$531:X677,X677,1)</f>
        <v>0.2</v>
      </c>
      <c r="AF677" s="2">
        <f>PERCENTRANK($X$531:X677,X677,1)</f>
        <v>0.2</v>
      </c>
      <c r="AG677" s="2">
        <f>PERCENTRANK(R$531:R677,R677,1)</f>
        <v>0.9</v>
      </c>
      <c r="AH677" s="2">
        <f>PERCENTRANK(I$531:I677,I677,1)</f>
        <v>0.1</v>
      </c>
      <c r="AI677" s="2">
        <f>PERCENTRANK(J$531:J677,J677,1)</f>
        <v>0.2</v>
      </c>
      <c r="AJ677" s="2">
        <f t="shared" si="123"/>
        <v>0.8</v>
      </c>
      <c r="AK677" s="2">
        <f t="shared" si="124"/>
        <v>0.25</v>
      </c>
      <c r="AL677" s="2">
        <f t="shared" si="125"/>
        <v>0.3</v>
      </c>
      <c r="AM677" s="2">
        <f t="shared" si="125"/>
        <v>0.44999999999999996</v>
      </c>
      <c r="AN677" s="2">
        <f t="shared" si="121"/>
        <v>0.1</v>
      </c>
      <c r="AO677" s="16">
        <f t="shared" si="126"/>
        <v>0.19999999999999996</v>
      </c>
      <c r="AP677" s="16">
        <f t="shared" si="132"/>
        <v>-0.10000000000000003</v>
      </c>
      <c r="AQ677" s="16">
        <f t="shared" si="133"/>
        <v>0</v>
      </c>
      <c r="AR677" s="16">
        <f t="shared" si="134"/>
        <v>-0.10000000000000009</v>
      </c>
      <c r="AS677" s="16">
        <f t="shared" si="135"/>
        <v>0</v>
      </c>
      <c r="AT677" s="16">
        <f>AF677-AF676</f>
        <v>-9.9999999999999978E-2</v>
      </c>
      <c r="AU677" s="16">
        <f>AG677-AG676</f>
        <v>0</v>
      </c>
      <c r="AV677" s="16">
        <f t="shared" si="127"/>
        <v>-0.30000000000000004</v>
      </c>
      <c r="AW677" s="16">
        <f t="shared" si="128"/>
        <v>0.5</v>
      </c>
      <c r="AX677" s="16">
        <f t="shared" si="129"/>
        <v>0.35</v>
      </c>
      <c r="AY677" s="16">
        <f t="shared" si="138"/>
        <v>0.7</v>
      </c>
      <c r="AZ677" s="16">
        <f t="shared" si="130"/>
        <v>0.75</v>
      </c>
      <c r="BA677" s="16">
        <f t="shared" si="139"/>
        <v>0.60000000000000009</v>
      </c>
      <c r="BB677" s="16">
        <f t="shared" si="131"/>
        <v>0.25</v>
      </c>
    </row>
    <row r="678" spans="1:54" s="2" customFormat="1" ht="11.25" x14ac:dyDescent="0.2">
      <c r="A678" s="17">
        <v>38107</v>
      </c>
      <c r="B678" s="15">
        <v>2.2999999999999998</v>
      </c>
      <c r="C678" s="2">
        <v>5.6</v>
      </c>
      <c r="D678" s="37">
        <f t="shared" si="113"/>
        <v>0.94400000000000006</v>
      </c>
      <c r="E678" s="37">
        <v>0.05</v>
      </c>
      <c r="F678" s="37">
        <f t="shared" si="112"/>
        <v>0.95</v>
      </c>
      <c r="G678" s="39">
        <v>68.44</v>
      </c>
      <c r="H678" s="38">
        <v>46.813599999999994</v>
      </c>
      <c r="I678" s="37">
        <v>8.3453442232067129E-3</v>
      </c>
      <c r="J678" s="37">
        <f t="shared" si="110"/>
        <v>-4.3023488791606558E-3</v>
      </c>
      <c r="K678" s="37">
        <f t="shared" si="114"/>
        <v>6.3559322033897026E-3</v>
      </c>
      <c r="L678" s="38">
        <v>12110.1602959308</v>
      </c>
      <c r="M678" s="38">
        <v>13671.341748404</v>
      </c>
      <c r="N678" s="38">
        <f t="shared" si="118"/>
        <v>12187.131653743918</v>
      </c>
      <c r="O678" s="38">
        <f t="shared" si="119"/>
        <v>13758.235869686227</v>
      </c>
      <c r="P678" s="37">
        <f t="shared" si="120"/>
        <v>-6.3157894736840664E-3</v>
      </c>
      <c r="Q678" s="41">
        <f t="shared" si="120"/>
        <v>-6.3157894736840421E-3</v>
      </c>
      <c r="R678" s="42">
        <f t="shared" si="115"/>
        <v>0.46196831689936274</v>
      </c>
      <c r="S678" s="43">
        <f t="shared" si="116"/>
        <v>5.5999999999999994E-2</v>
      </c>
      <c r="T678" s="43">
        <f t="shared" si="117"/>
        <v>9.4400000000000005E-3</v>
      </c>
      <c r="U678" s="37">
        <f t="shared" si="111"/>
        <v>6.9224251881179547E-2</v>
      </c>
      <c r="V678" s="37">
        <f t="shared" si="122"/>
        <v>-1.9866675690932384E-3</v>
      </c>
      <c r="W678" s="37">
        <f t="shared" si="137"/>
        <v>4.364190726661353E-2</v>
      </c>
      <c r="X678" s="43">
        <f t="shared" si="136"/>
        <v>-6.3157894736840421E-3</v>
      </c>
      <c r="Y678" s="2">
        <f>PERCENTRANK($S$531:S678,S678,1)</f>
        <v>0.4</v>
      </c>
      <c r="Z678" s="2">
        <f>PERCENTRANK($T$531:T678,T678,1)</f>
        <v>0.4</v>
      </c>
      <c r="AA678" s="2">
        <f>PERCENTRANK($U$531:U678,U678,1)</f>
        <v>0.9</v>
      </c>
      <c r="AB678" s="2">
        <f>PERCENTRANK(V$531:V678,V678,1)</f>
        <v>0.1</v>
      </c>
      <c r="AC678" s="2">
        <f>PERCENTRANK(W$531:W678,W678,1)</f>
        <v>0.8</v>
      </c>
      <c r="AD678" s="2">
        <f>PERCENTRANK(W$531:W678,W678,1)</f>
        <v>0.8</v>
      </c>
      <c r="AE678" s="2">
        <f>PERCENTRANK(X$531:X678,X678,1)</f>
        <v>0.3</v>
      </c>
      <c r="AF678" s="2">
        <f>PERCENTRANK($X$531:X678,X678,1)</f>
        <v>0.3</v>
      </c>
      <c r="AG678" s="2">
        <f>PERCENTRANK(R$531:R678,R678,1)</f>
        <v>0.9</v>
      </c>
      <c r="AH678" s="2">
        <f>PERCENTRANK(I$531:I678,I678,1)</f>
        <v>0.5</v>
      </c>
      <c r="AI678" s="2">
        <f>PERCENTRANK(J$531:J678,J678,1)</f>
        <v>0.2</v>
      </c>
      <c r="AJ678" s="2">
        <f t="shared" si="123"/>
        <v>0.8</v>
      </c>
      <c r="AK678" s="2">
        <f t="shared" si="124"/>
        <v>0.25</v>
      </c>
      <c r="AL678" s="2">
        <f t="shared" si="125"/>
        <v>0.3</v>
      </c>
      <c r="AM678" s="2">
        <f t="shared" si="125"/>
        <v>0.2</v>
      </c>
      <c r="AN678" s="2">
        <f t="shared" si="121"/>
        <v>0.4</v>
      </c>
      <c r="AO678" s="16">
        <f t="shared" si="126"/>
        <v>-0.19999999999999996</v>
      </c>
      <c r="AP678" s="16">
        <f t="shared" si="132"/>
        <v>0.10000000000000003</v>
      </c>
      <c r="AQ678" s="16">
        <f t="shared" si="133"/>
        <v>0</v>
      </c>
      <c r="AR678" s="16">
        <f t="shared" si="134"/>
        <v>-0.6</v>
      </c>
      <c r="AS678" s="16">
        <f t="shared" si="135"/>
        <v>0</v>
      </c>
      <c r="AT678" s="16">
        <f>AF678-AF677</f>
        <v>9.9999999999999978E-2</v>
      </c>
      <c r="AU678" s="16">
        <f>AG678-AG677</f>
        <v>0</v>
      </c>
      <c r="AV678" s="16">
        <f t="shared" si="127"/>
        <v>0.30000000000000004</v>
      </c>
      <c r="AW678" s="16">
        <f t="shared" si="128"/>
        <v>0.5</v>
      </c>
      <c r="AX678" s="16">
        <f t="shared" si="129"/>
        <v>0.35</v>
      </c>
      <c r="AY678" s="16">
        <f t="shared" si="138"/>
        <v>0.7</v>
      </c>
      <c r="AZ678" s="16">
        <f t="shared" si="130"/>
        <v>0.39999999999999997</v>
      </c>
      <c r="BA678" s="16">
        <f t="shared" si="139"/>
        <v>0.60000000000000009</v>
      </c>
      <c r="BB678" s="16">
        <f t="shared" si="131"/>
        <v>0.25</v>
      </c>
    </row>
    <row r="679" spans="1:54" s="2" customFormat="1" ht="11.25" x14ac:dyDescent="0.2">
      <c r="A679" s="17">
        <v>38138</v>
      </c>
      <c r="B679" s="15">
        <v>3.1</v>
      </c>
      <c r="C679" s="2">
        <v>5.6</v>
      </c>
      <c r="D679" s="37">
        <f t="shared" si="113"/>
        <v>0.94400000000000006</v>
      </c>
      <c r="E679" s="37">
        <v>0.05</v>
      </c>
      <c r="F679" s="37">
        <f t="shared" si="112"/>
        <v>0.95</v>
      </c>
      <c r="G679" s="39">
        <v>69.81</v>
      </c>
      <c r="H679" s="38">
        <v>48.245199999999997</v>
      </c>
      <c r="I679" s="37">
        <v>-2.6981718077221651E-2</v>
      </c>
      <c r="J679" s="37">
        <f t="shared" si="110"/>
        <v>-9.3181869270074699E-3</v>
      </c>
      <c r="K679" s="37">
        <f t="shared" si="114"/>
        <v>6.3559322033897026E-3</v>
      </c>
      <c r="L679" s="38">
        <v>12241.5316361313</v>
      </c>
      <c r="M679" s="38">
        <v>13770.194462785699</v>
      </c>
      <c r="N679" s="38">
        <f t="shared" si="118"/>
        <v>12319.337981276201</v>
      </c>
      <c r="O679" s="38">
        <f t="shared" si="119"/>
        <v>13857.716885218657</v>
      </c>
      <c r="P679" s="37">
        <f t="shared" si="120"/>
        <v>-6.3157894736841497E-3</v>
      </c>
      <c r="Q679" s="41">
        <f t="shared" si="120"/>
        <v>-6.3157894736840482E-3</v>
      </c>
      <c r="R679" s="42">
        <f t="shared" si="115"/>
        <v>0.44698332683873226</v>
      </c>
      <c r="S679" s="43">
        <f t="shared" si="116"/>
        <v>5.5999999999999994E-2</v>
      </c>
      <c r="T679" s="43">
        <f t="shared" si="117"/>
        <v>9.4400000000000005E-3</v>
      </c>
      <c r="U679" s="37">
        <f t="shared" si="111"/>
        <v>6.8571799553938856E-2</v>
      </c>
      <c r="V679" s="37">
        <f t="shared" si="122"/>
        <v>7.2306519872666654E-3</v>
      </c>
      <c r="W679" s="37">
        <f t="shared" si="137"/>
        <v>3.9743355082719062E-2</v>
      </c>
      <c r="X679" s="43">
        <f t="shared" si="136"/>
        <v>-6.3157894736840482E-3</v>
      </c>
      <c r="Y679" s="2">
        <f>PERCENTRANK($S$531:S679,S679,1)</f>
        <v>0.4</v>
      </c>
      <c r="Z679" s="2">
        <f>PERCENTRANK($T$531:T679,T679,1)</f>
        <v>0.4</v>
      </c>
      <c r="AA679" s="2">
        <f>PERCENTRANK($U$531:U679,U679,1)</f>
        <v>0.9</v>
      </c>
      <c r="AB679" s="2">
        <f>PERCENTRANK(V$531:V679,V679,1)</f>
        <v>0.8</v>
      </c>
      <c r="AC679" s="2">
        <f>PERCENTRANK(W$531:W679,W679,1)</f>
        <v>0.6</v>
      </c>
      <c r="AD679" s="2">
        <f>PERCENTRANK(W$531:W679,W679,1)</f>
        <v>0.6</v>
      </c>
      <c r="AE679" s="2">
        <f>PERCENTRANK(X$531:X679,X679,1)</f>
        <v>0.3</v>
      </c>
      <c r="AF679" s="2">
        <f>PERCENTRANK($X$531:X679,X679,1)</f>
        <v>0.3</v>
      </c>
      <c r="AG679" s="2">
        <f>PERCENTRANK(R$531:R679,R679,1)</f>
        <v>0.9</v>
      </c>
      <c r="AH679" s="2">
        <f>PERCENTRANK(I$531:I679,I679,1)</f>
        <v>0.1</v>
      </c>
      <c r="AI679" s="2">
        <f>PERCENTRANK(J$531:J679,J679,1)</f>
        <v>0.2</v>
      </c>
      <c r="AJ679" s="2">
        <f t="shared" si="123"/>
        <v>0.7</v>
      </c>
      <c r="AK679" s="2">
        <f t="shared" si="124"/>
        <v>0.3</v>
      </c>
      <c r="AL679" s="2">
        <f t="shared" si="125"/>
        <v>0.3</v>
      </c>
      <c r="AM679" s="2">
        <f t="shared" si="125"/>
        <v>0.2</v>
      </c>
      <c r="AN679" s="2">
        <f t="shared" si="121"/>
        <v>0.1</v>
      </c>
      <c r="AO679" s="16">
        <f t="shared" si="126"/>
        <v>0</v>
      </c>
      <c r="AP679" s="16">
        <f t="shared" si="132"/>
        <v>0</v>
      </c>
      <c r="AQ679" s="16">
        <f t="shared" si="133"/>
        <v>0</v>
      </c>
      <c r="AR679" s="16">
        <f t="shared" si="134"/>
        <v>0.70000000000000007</v>
      </c>
      <c r="AS679" s="16">
        <f t="shared" si="135"/>
        <v>-0.20000000000000007</v>
      </c>
      <c r="AT679" s="16">
        <f>AF679-AF678</f>
        <v>0</v>
      </c>
      <c r="AU679" s="16">
        <f>AG679-AG678</f>
        <v>0</v>
      </c>
      <c r="AV679" s="16">
        <f t="shared" si="127"/>
        <v>-0.30000000000000004</v>
      </c>
      <c r="AW679" s="16">
        <f t="shared" si="128"/>
        <v>0.4</v>
      </c>
      <c r="AX679" s="16">
        <f t="shared" si="129"/>
        <v>0.4</v>
      </c>
      <c r="AY679" s="16">
        <f t="shared" si="138"/>
        <v>0.9</v>
      </c>
      <c r="AZ679" s="16">
        <f t="shared" si="130"/>
        <v>0.45</v>
      </c>
      <c r="BA679" s="16">
        <f t="shared" si="139"/>
        <v>0.8</v>
      </c>
      <c r="BB679" s="16">
        <f t="shared" si="131"/>
        <v>0.3</v>
      </c>
    </row>
    <row r="680" spans="1:54" s="2" customFormat="1" ht="11.25" x14ac:dyDescent="0.2">
      <c r="A680" s="17">
        <v>38168</v>
      </c>
      <c r="B680" s="15">
        <v>3.3</v>
      </c>
      <c r="C680" s="2">
        <v>5.6</v>
      </c>
      <c r="D680" s="37">
        <f t="shared" si="113"/>
        <v>0.94400000000000006</v>
      </c>
      <c r="E680" s="37">
        <v>0.05</v>
      </c>
      <c r="F680" s="37">
        <f t="shared" si="112"/>
        <v>0.95</v>
      </c>
      <c r="G680" s="39">
        <v>71.349999999999994</v>
      </c>
      <c r="H680" s="38">
        <v>49.701599999999992</v>
      </c>
      <c r="I680" s="37">
        <v>2.7185839424001178E-2</v>
      </c>
      <c r="J680" s="37">
        <f t="shared" ref="J680:J743" si="140">+AVERAGE(I680,I679)</f>
        <v>1.0206067338976339E-4</v>
      </c>
      <c r="K680" s="37">
        <f t="shared" si="114"/>
        <v>6.3559322033897026E-3</v>
      </c>
      <c r="L680" s="38">
        <v>12192.5020679014</v>
      </c>
      <c r="M680" s="38">
        <v>13677.0214524659</v>
      </c>
      <c r="N680" s="38">
        <f t="shared" si="118"/>
        <v>12269.99678443467</v>
      </c>
      <c r="O680" s="38">
        <f t="shared" si="119"/>
        <v>13763.95167356208</v>
      </c>
      <c r="P680" s="37">
        <f t="shared" si="120"/>
        <v>-6.3157894736841245E-3</v>
      </c>
      <c r="Q680" s="41">
        <f t="shared" si="120"/>
        <v>-6.3157894736840681E-3</v>
      </c>
      <c r="R680" s="42">
        <f t="shared" si="115"/>
        <v>0.43556746664091306</v>
      </c>
      <c r="S680" s="43">
        <f t="shared" si="116"/>
        <v>5.5999999999999994E-2</v>
      </c>
      <c r="T680" s="43">
        <f t="shared" si="117"/>
        <v>9.4400000000000005E-3</v>
      </c>
      <c r="U680" s="37">
        <f t="shared" si="111"/>
        <v>5.7362920493744647E-2</v>
      </c>
      <c r="V680" s="37">
        <f t="shared" si="122"/>
        <v>-6.7662813747185061E-3</v>
      </c>
      <c r="W680" s="37">
        <f t="shared" si="137"/>
        <v>2.804110520055542E-2</v>
      </c>
      <c r="X680" s="43">
        <f t="shared" si="136"/>
        <v>-6.3157894736840681E-3</v>
      </c>
      <c r="Y680" s="2">
        <f>PERCENTRANK($S$531:S680,S680,1)</f>
        <v>0.4</v>
      </c>
      <c r="Z680" s="2">
        <f>PERCENTRANK($T$531:T680,T680,1)</f>
        <v>0.4</v>
      </c>
      <c r="AA680" s="2">
        <f>PERCENTRANK($U$531:U680,U680,1)</f>
        <v>0.6</v>
      </c>
      <c r="AB680" s="2">
        <f>PERCENTRANK(V$531:V680,V680,1)</f>
        <v>0</v>
      </c>
      <c r="AC680" s="2">
        <f>PERCENTRANK(W$531:W680,W680,1)</f>
        <v>0.3</v>
      </c>
      <c r="AD680" s="2">
        <f>PERCENTRANK(W$531:W680,W680,1)</f>
        <v>0.3</v>
      </c>
      <c r="AE680" s="2">
        <f>PERCENTRANK(X$531:X680,X680,1)</f>
        <v>0.3</v>
      </c>
      <c r="AF680" s="2">
        <f>PERCENTRANK($X$531:X680,X680,1)</f>
        <v>0.3</v>
      </c>
      <c r="AG680" s="2">
        <f>PERCENTRANK(R$531:R680,R680,1)</f>
        <v>0.9</v>
      </c>
      <c r="AH680" s="2">
        <f>PERCENTRANK(I$531:I680,I680,1)</f>
        <v>0.7</v>
      </c>
      <c r="AI680" s="2">
        <f>PERCENTRANK(J$531:J680,J680,1)</f>
        <v>0.3</v>
      </c>
      <c r="AJ680" s="2">
        <f t="shared" si="123"/>
        <v>0.44999999999999996</v>
      </c>
      <c r="AK680" s="2">
        <f t="shared" si="124"/>
        <v>0.3</v>
      </c>
      <c r="AL680" s="2">
        <f t="shared" si="125"/>
        <v>0.39999999999999997</v>
      </c>
      <c r="AM680" s="2">
        <f t="shared" si="125"/>
        <v>0.25</v>
      </c>
      <c r="AN680" s="2">
        <f t="shared" si="121"/>
        <v>0.7</v>
      </c>
      <c r="AO680" s="16">
        <f t="shared" si="126"/>
        <v>0</v>
      </c>
      <c r="AP680" s="16">
        <f t="shared" si="132"/>
        <v>0</v>
      </c>
      <c r="AQ680" s="16">
        <f t="shared" si="133"/>
        <v>-0.30000000000000004</v>
      </c>
      <c r="AR680" s="16">
        <f t="shared" si="134"/>
        <v>-0.8</v>
      </c>
      <c r="AS680" s="16">
        <f t="shared" si="135"/>
        <v>-0.3</v>
      </c>
      <c r="AT680" s="16">
        <f>AF680-AF679</f>
        <v>0</v>
      </c>
      <c r="AU680" s="16">
        <f>AG680-AG679</f>
        <v>0</v>
      </c>
      <c r="AV680" s="16">
        <f t="shared" si="127"/>
        <v>0.6</v>
      </c>
      <c r="AW680" s="16">
        <f t="shared" si="128"/>
        <v>0.4</v>
      </c>
      <c r="AX680" s="16">
        <f t="shared" si="129"/>
        <v>0.4</v>
      </c>
      <c r="AY680" s="16">
        <f t="shared" si="138"/>
        <v>0.9</v>
      </c>
      <c r="AZ680" s="16">
        <f t="shared" si="130"/>
        <v>0.4</v>
      </c>
      <c r="BA680" s="16">
        <f t="shared" si="139"/>
        <v>0.8</v>
      </c>
      <c r="BB680" s="16">
        <f t="shared" si="131"/>
        <v>0.3</v>
      </c>
    </row>
    <row r="681" spans="1:54" s="2" customFormat="1" ht="11.25" x14ac:dyDescent="0.2">
      <c r="A681" s="17">
        <v>38199</v>
      </c>
      <c r="B681" s="15">
        <v>2.9</v>
      </c>
      <c r="C681" s="2">
        <v>5.5</v>
      </c>
      <c r="D681" s="37">
        <f t="shared" si="113"/>
        <v>0.94499999999999995</v>
      </c>
      <c r="E681" s="37">
        <v>0.05</v>
      </c>
      <c r="F681" s="37">
        <f t="shared" si="112"/>
        <v>0.95</v>
      </c>
      <c r="G681" s="39">
        <v>72.150000000000006</v>
      </c>
      <c r="H681" s="38">
        <v>51.154399999999988</v>
      </c>
      <c r="I681" s="37">
        <v>-2.3756135456760551E-2</v>
      </c>
      <c r="J681" s="37">
        <f t="shared" si="140"/>
        <v>1.7148519836203135E-3</v>
      </c>
      <c r="K681" s="37">
        <f t="shared" si="114"/>
        <v>5.2910052910053462E-3</v>
      </c>
      <c r="L681" s="38">
        <v>12347.383351266</v>
      </c>
      <c r="M681" s="38">
        <v>13815.1249543792</v>
      </c>
      <c r="N681" s="38">
        <f t="shared" si="118"/>
        <v>12412.71342190762</v>
      </c>
      <c r="O681" s="38">
        <f t="shared" si="119"/>
        <v>13888.22085360872</v>
      </c>
      <c r="P681" s="37">
        <f t="shared" si="120"/>
        <v>-5.2631578947368689E-3</v>
      </c>
      <c r="Q681" s="41">
        <f t="shared" si="120"/>
        <v>-5.2631578947368723E-3</v>
      </c>
      <c r="R681" s="42">
        <f t="shared" si="115"/>
        <v>0.41043585693508322</v>
      </c>
      <c r="S681" s="43">
        <f t="shared" si="116"/>
        <v>5.5E-2</v>
      </c>
      <c r="T681" s="43">
        <f t="shared" si="117"/>
        <v>9.4500000000000001E-3</v>
      </c>
      <c r="U681" s="37">
        <f t="shared" si="111"/>
        <v>6.2478775602013127E-2</v>
      </c>
      <c r="V681" s="37">
        <f t="shared" si="122"/>
        <v>1.0097483753555144E-2</v>
      </c>
      <c r="W681" s="37">
        <f t="shared" si="137"/>
        <v>3.3604043439524695E-2</v>
      </c>
      <c r="X681" s="43">
        <f t="shared" si="136"/>
        <v>-5.2631578947368723E-3</v>
      </c>
      <c r="Y681" s="2">
        <f>PERCENTRANK($S$531:S681,S681,1)</f>
        <v>0.4</v>
      </c>
      <c r="Z681" s="2">
        <f>PERCENTRANK($T$531:T681,T681,1)</f>
        <v>0.5</v>
      </c>
      <c r="AA681" s="2">
        <f>PERCENTRANK($U$531:U681,U681,1)</f>
        <v>0.9</v>
      </c>
      <c r="AB681" s="2">
        <f>PERCENTRANK(V$531:V681,V681,1)</f>
        <v>0.9</v>
      </c>
      <c r="AC681" s="2">
        <f>PERCENTRANK(W$531:W681,W681,1)</f>
        <v>0.5</v>
      </c>
      <c r="AD681" s="2">
        <f>PERCENTRANK(W$531:W681,W681,1)</f>
        <v>0.5</v>
      </c>
      <c r="AE681" s="2">
        <f>PERCENTRANK(X$531:X681,X681,1)</f>
        <v>0.3</v>
      </c>
      <c r="AF681" s="2">
        <f>PERCENTRANK($X$531:X681,X681,1)</f>
        <v>0.3</v>
      </c>
      <c r="AG681" s="2">
        <f>PERCENTRANK(R$531:R681,R681,1)</f>
        <v>0.9</v>
      </c>
      <c r="AH681" s="2">
        <f>PERCENTRANK(I$531:I681,I681,1)</f>
        <v>0.1</v>
      </c>
      <c r="AI681" s="2">
        <f>PERCENTRANK(J$531:J681,J681,1)</f>
        <v>0.3</v>
      </c>
      <c r="AJ681" s="2">
        <f t="shared" si="123"/>
        <v>0.4</v>
      </c>
      <c r="AK681" s="2">
        <f t="shared" si="124"/>
        <v>0.3</v>
      </c>
      <c r="AL681" s="2">
        <f t="shared" si="125"/>
        <v>0.39999999999999997</v>
      </c>
      <c r="AM681" s="2">
        <f t="shared" si="125"/>
        <v>0.3</v>
      </c>
      <c r="AN681" s="2">
        <f t="shared" si="121"/>
        <v>0.1</v>
      </c>
      <c r="AO681" s="16">
        <f t="shared" si="126"/>
        <v>0</v>
      </c>
      <c r="AP681" s="16">
        <f t="shared" si="132"/>
        <v>9.9999999999999978E-2</v>
      </c>
      <c r="AQ681" s="16">
        <f t="shared" si="133"/>
        <v>0.30000000000000004</v>
      </c>
      <c r="AR681" s="16">
        <f t="shared" si="134"/>
        <v>0.9</v>
      </c>
      <c r="AS681" s="16">
        <f t="shared" si="135"/>
        <v>0.2</v>
      </c>
      <c r="AT681" s="16">
        <f>AF681-AF680</f>
        <v>0</v>
      </c>
      <c r="AU681" s="16">
        <f>AG681-AG680</f>
        <v>0</v>
      </c>
      <c r="AV681" s="16">
        <f t="shared" si="127"/>
        <v>-0.6</v>
      </c>
      <c r="AW681" s="16">
        <f t="shared" si="128"/>
        <v>0.4</v>
      </c>
      <c r="AX681" s="16">
        <f t="shared" si="129"/>
        <v>0.45</v>
      </c>
      <c r="AY681" s="16">
        <f t="shared" si="138"/>
        <v>0.9</v>
      </c>
      <c r="AZ681" s="16">
        <f t="shared" si="130"/>
        <v>0.45</v>
      </c>
      <c r="BA681" s="16">
        <f t="shared" si="139"/>
        <v>0.7</v>
      </c>
      <c r="BB681" s="16">
        <f t="shared" si="131"/>
        <v>0.3</v>
      </c>
    </row>
    <row r="682" spans="1:54" s="2" customFormat="1" ht="11.25" x14ac:dyDescent="0.2">
      <c r="A682" s="17">
        <v>38230</v>
      </c>
      <c r="B682" s="15">
        <v>2.7</v>
      </c>
      <c r="C682" s="2">
        <v>5.4</v>
      </c>
      <c r="D682" s="37">
        <f t="shared" si="113"/>
        <v>0.94599999999999995</v>
      </c>
      <c r="E682" s="37">
        <v>0.05</v>
      </c>
      <c r="F682" s="37">
        <f t="shared" si="112"/>
        <v>0.95</v>
      </c>
      <c r="G682" s="39">
        <v>72.790000000000006</v>
      </c>
      <c r="H682" s="38">
        <v>52.575599999999994</v>
      </c>
      <c r="I682" s="37">
        <v>-1.529140480173609E-2</v>
      </c>
      <c r="J682" s="37">
        <f t="shared" si="140"/>
        <v>-1.952377012924832E-2</v>
      </c>
      <c r="K682" s="37">
        <f t="shared" si="114"/>
        <v>4.2283298097252064E-3</v>
      </c>
      <c r="L682" s="38">
        <v>12362.973583622899</v>
      </c>
      <c r="M682" s="38">
        <v>13834.055715267999</v>
      </c>
      <c r="N682" s="38">
        <f t="shared" si="118"/>
        <v>12415.248313363378</v>
      </c>
      <c r="O682" s="38">
        <f t="shared" si="119"/>
        <v>13892.550665438266</v>
      </c>
      <c r="P682" s="37">
        <f t="shared" si="120"/>
        <v>-4.2105263157895647E-3</v>
      </c>
      <c r="Q682" s="41">
        <f t="shared" si="120"/>
        <v>-4.2105263157894996E-3</v>
      </c>
      <c r="R682" s="42">
        <f t="shared" si="115"/>
        <v>0.38448253562489088</v>
      </c>
      <c r="S682" s="43">
        <f t="shared" si="116"/>
        <v>5.4000000000000006E-2</v>
      </c>
      <c r="T682" s="43">
        <f t="shared" si="117"/>
        <v>9.4599999999999997E-3</v>
      </c>
      <c r="U682" s="37">
        <f t="shared" si="111"/>
        <v>5.4585463621128913E-2</v>
      </c>
      <c r="V682" s="37">
        <f t="shared" si="122"/>
        <v>1.3702924114919826E-3</v>
      </c>
      <c r="W682" s="37">
        <f t="shared" si="137"/>
        <v>2.8785070001958492E-2</v>
      </c>
      <c r="X682" s="43">
        <f t="shared" si="136"/>
        <v>-4.2105263157894996E-3</v>
      </c>
      <c r="Y682" s="2">
        <f>PERCENTRANK($S$531:S682,S682,1)</f>
        <v>0.4</v>
      </c>
      <c r="Z682" s="2">
        <f>PERCENTRANK($T$531:T682,T682,1)</f>
        <v>0.5</v>
      </c>
      <c r="AA682" s="2">
        <f>PERCENTRANK($U$531:U682,U682,1)</f>
        <v>0.5</v>
      </c>
      <c r="AB682" s="2">
        <f>PERCENTRANK(V$531:V682,V682,1)</f>
        <v>0.3</v>
      </c>
      <c r="AC682" s="2">
        <f>PERCENTRANK(W$531:W682,W682,1)</f>
        <v>0.3</v>
      </c>
      <c r="AD682" s="2">
        <f>PERCENTRANK(W$531:W682,W682,1)</f>
        <v>0.3</v>
      </c>
      <c r="AE682" s="2">
        <f>PERCENTRANK(X$531:X682,X682,1)</f>
        <v>0.4</v>
      </c>
      <c r="AF682" s="2">
        <f>PERCENTRANK($X$531:X682,X682,1)</f>
        <v>0.4</v>
      </c>
      <c r="AG682" s="2">
        <f>PERCENTRANK(R$531:R682,R682,1)</f>
        <v>0.9</v>
      </c>
      <c r="AH682" s="2">
        <f>PERCENTRANK(I$531:I682,I682,1)</f>
        <v>0.1</v>
      </c>
      <c r="AI682" s="2">
        <f>PERCENTRANK(J$531:J682,J682,1)</f>
        <v>0.1</v>
      </c>
      <c r="AJ682" s="2">
        <f t="shared" si="123"/>
        <v>0.4</v>
      </c>
      <c r="AK682" s="2">
        <f t="shared" si="124"/>
        <v>0.35</v>
      </c>
      <c r="AL682" s="2">
        <f t="shared" si="125"/>
        <v>0.1</v>
      </c>
      <c r="AM682" s="2">
        <f t="shared" si="125"/>
        <v>0.2</v>
      </c>
      <c r="AN682" s="2">
        <f t="shared" si="121"/>
        <v>0.1</v>
      </c>
      <c r="AO682" s="16">
        <f t="shared" si="126"/>
        <v>0</v>
      </c>
      <c r="AP682" s="16">
        <f t="shared" si="132"/>
        <v>0</v>
      </c>
      <c r="AQ682" s="16">
        <f t="shared" si="133"/>
        <v>-0.4</v>
      </c>
      <c r="AR682" s="16">
        <f t="shared" si="134"/>
        <v>-0.60000000000000009</v>
      </c>
      <c r="AS682" s="16">
        <f t="shared" si="135"/>
        <v>-0.2</v>
      </c>
      <c r="AT682" s="16">
        <f>AF682-AF681</f>
        <v>0.10000000000000003</v>
      </c>
      <c r="AU682" s="16">
        <f>AG682-AG681</f>
        <v>0</v>
      </c>
      <c r="AV682" s="16">
        <f t="shared" si="127"/>
        <v>0</v>
      </c>
      <c r="AW682" s="16">
        <f t="shared" si="128"/>
        <v>0.4</v>
      </c>
      <c r="AX682" s="16">
        <f t="shared" si="129"/>
        <v>0.5</v>
      </c>
      <c r="AY682" s="16">
        <f t="shared" si="138"/>
        <v>0.75</v>
      </c>
      <c r="AZ682" s="16">
        <f t="shared" si="130"/>
        <v>0.6</v>
      </c>
      <c r="BA682" s="16">
        <f t="shared" si="139"/>
        <v>0.44999999999999996</v>
      </c>
      <c r="BB682" s="16">
        <f t="shared" si="131"/>
        <v>0.35</v>
      </c>
    </row>
    <row r="683" spans="1:54" s="2" customFormat="1" ht="11.25" x14ac:dyDescent="0.2">
      <c r="A683" s="17">
        <v>38260</v>
      </c>
      <c r="B683" s="15">
        <v>2.5</v>
      </c>
      <c r="C683" s="2">
        <v>5.4</v>
      </c>
      <c r="D683" s="37">
        <f t="shared" si="113"/>
        <v>0.94599999999999995</v>
      </c>
      <c r="E683" s="37">
        <v>0.05</v>
      </c>
      <c r="F683" s="37">
        <f t="shared" si="112"/>
        <v>0.95</v>
      </c>
      <c r="G683" s="39">
        <v>73.33</v>
      </c>
      <c r="H683" s="38">
        <v>53.964799999999997</v>
      </c>
      <c r="I683" s="37">
        <v>2.6374272228038301E-2</v>
      </c>
      <c r="J683" s="37">
        <f t="shared" si="140"/>
        <v>5.5414337131511051E-3</v>
      </c>
      <c r="K683" s="37">
        <f t="shared" si="114"/>
        <v>4.2283298097252064E-3</v>
      </c>
      <c r="L683" s="38">
        <v>12392.8750651558</v>
      </c>
      <c r="M683" s="38">
        <v>13843.1086493112</v>
      </c>
      <c r="N683" s="38">
        <f t="shared" si="118"/>
        <v>12445.276228221999</v>
      </c>
      <c r="O683" s="38">
        <f t="shared" si="119"/>
        <v>13901.641878272347</v>
      </c>
      <c r="P683" s="37">
        <f t="shared" si="120"/>
        <v>-4.2105263157895577E-3</v>
      </c>
      <c r="Q683" s="41">
        <f t="shared" si="120"/>
        <v>-4.2105263157894909E-3</v>
      </c>
      <c r="R683" s="42">
        <f t="shared" si="115"/>
        <v>0.35884873102466797</v>
      </c>
      <c r="S683" s="43">
        <f t="shared" si="116"/>
        <v>5.4000000000000006E-2</v>
      </c>
      <c r="T683" s="43">
        <f t="shared" si="117"/>
        <v>9.4599999999999997E-3</v>
      </c>
      <c r="U683" s="37">
        <f t="shared" si="111"/>
        <v>5.4645871235135965E-2</v>
      </c>
      <c r="V683" s="37">
        <f t="shared" si="122"/>
        <v>6.5439479423297874E-4</v>
      </c>
      <c r="W683" s="37">
        <f t="shared" si="137"/>
        <v>2.7696209401562262E-2</v>
      </c>
      <c r="X683" s="43">
        <f t="shared" si="136"/>
        <v>-4.2105263157894909E-3</v>
      </c>
      <c r="Y683" s="2">
        <f>PERCENTRANK($S$531:S683,S683,1)</f>
        <v>0.4</v>
      </c>
      <c r="Z683" s="2">
        <f>PERCENTRANK($T$531:T683,T683,1)</f>
        <v>0.5</v>
      </c>
      <c r="AA683" s="2">
        <f>PERCENTRANK($U$531:U683,U683,1)</f>
        <v>0.5</v>
      </c>
      <c r="AB683" s="2">
        <f>PERCENTRANK(V$531:V683,V683,1)</f>
        <v>0.3</v>
      </c>
      <c r="AC683" s="2">
        <f>PERCENTRANK(W$531:W683,W683,1)</f>
        <v>0.3</v>
      </c>
      <c r="AD683" s="2">
        <f>PERCENTRANK(W$531:W683,W683,1)</f>
        <v>0.3</v>
      </c>
      <c r="AE683" s="2">
        <f>PERCENTRANK(X$531:X683,X683,1)</f>
        <v>0.4</v>
      </c>
      <c r="AF683" s="2">
        <f>PERCENTRANK($X$531:X683,X683,1)</f>
        <v>0.4</v>
      </c>
      <c r="AG683" s="2">
        <f>PERCENTRANK(R$531:R683,R683,1)</f>
        <v>0.9</v>
      </c>
      <c r="AH683" s="2">
        <f>PERCENTRANK(I$531:I683,I683,1)</f>
        <v>0.7</v>
      </c>
      <c r="AI683" s="2">
        <f>PERCENTRANK(J$531:J683,J683,1)</f>
        <v>0.4</v>
      </c>
      <c r="AJ683" s="2">
        <f t="shared" si="123"/>
        <v>0.3</v>
      </c>
      <c r="AK683" s="2">
        <f t="shared" si="124"/>
        <v>0.4</v>
      </c>
      <c r="AL683" s="2">
        <f t="shared" si="125"/>
        <v>0.39999999999999997</v>
      </c>
      <c r="AM683" s="2">
        <f t="shared" si="125"/>
        <v>0.25</v>
      </c>
      <c r="AN683" s="2">
        <f t="shared" si="121"/>
        <v>0.7</v>
      </c>
      <c r="AO683" s="16">
        <f t="shared" si="126"/>
        <v>0</v>
      </c>
      <c r="AP683" s="16">
        <f t="shared" si="132"/>
        <v>0</v>
      </c>
      <c r="AQ683" s="16">
        <f t="shared" si="133"/>
        <v>0</v>
      </c>
      <c r="AR683" s="16">
        <f t="shared" si="134"/>
        <v>0</v>
      </c>
      <c r="AS683" s="16">
        <f t="shared" si="135"/>
        <v>0</v>
      </c>
      <c r="AT683" s="16">
        <f>AF683-AF682</f>
        <v>0</v>
      </c>
      <c r="AU683" s="16">
        <f>AG683-AG682</f>
        <v>0</v>
      </c>
      <c r="AV683" s="16">
        <f t="shared" si="127"/>
        <v>0.6</v>
      </c>
      <c r="AW683" s="16">
        <f t="shared" si="128"/>
        <v>0.4</v>
      </c>
      <c r="AX683" s="16">
        <f t="shared" si="129"/>
        <v>0.5</v>
      </c>
      <c r="AY683" s="16">
        <f t="shared" si="138"/>
        <v>0.75</v>
      </c>
      <c r="AZ683" s="16">
        <f t="shared" si="130"/>
        <v>0.3</v>
      </c>
      <c r="BA683" s="16">
        <f t="shared" si="139"/>
        <v>0.4</v>
      </c>
      <c r="BB683" s="16">
        <f t="shared" si="131"/>
        <v>0.4</v>
      </c>
    </row>
    <row r="684" spans="1:54" s="2" customFormat="1" ht="11.25" x14ac:dyDescent="0.2">
      <c r="A684" s="17">
        <v>38291</v>
      </c>
      <c r="B684" s="15">
        <v>3.2</v>
      </c>
      <c r="C684" s="2">
        <v>5.5</v>
      </c>
      <c r="D684" s="37">
        <f t="shared" si="113"/>
        <v>0.94499999999999995</v>
      </c>
      <c r="E684" s="37">
        <v>0.05</v>
      </c>
      <c r="F684" s="37">
        <f t="shared" si="112"/>
        <v>0.95</v>
      </c>
      <c r="G684" s="39">
        <v>73.27</v>
      </c>
      <c r="H684" s="38">
        <v>55.295599999999986</v>
      </c>
      <c r="I684" s="37">
        <v>-4.026269169515286E-4</v>
      </c>
      <c r="J684" s="37">
        <f t="shared" si="140"/>
        <v>1.2985822655543386E-2</v>
      </c>
      <c r="K684" s="37">
        <f t="shared" si="114"/>
        <v>5.2910052910053462E-3</v>
      </c>
      <c r="L684" s="38">
        <v>12521.6595836695</v>
      </c>
      <c r="M684" s="38">
        <v>13939.434443604499</v>
      </c>
      <c r="N684" s="38">
        <f t="shared" si="118"/>
        <v>12587.911750778863</v>
      </c>
      <c r="O684" s="38">
        <f t="shared" si="119"/>
        <v>14013.188064999233</v>
      </c>
      <c r="P684" s="37">
        <f t="shared" si="120"/>
        <v>-5.2631578947369383E-3</v>
      </c>
      <c r="Q684" s="41">
        <f t="shared" si="120"/>
        <v>-5.2631578947368758E-3</v>
      </c>
      <c r="R684" s="42">
        <f t="shared" si="115"/>
        <v>0.3250602217897991</v>
      </c>
      <c r="S684" s="43">
        <f t="shared" si="116"/>
        <v>5.5E-2</v>
      </c>
      <c r="T684" s="43">
        <f t="shared" si="117"/>
        <v>9.4500000000000001E-3</v>
      </c>
      <c r="U684" s="37">
        <f t="shared" si="111"/>
        <v>5.8004824971256572E-2</v>
      </c>
      <c r="V684" s="37">
        <f t="shared" si="122"/>
        <v>6.9583932867631265E-3</v>
      </c>
      <c r="W684" s="37">
        <f t="shared" si="137"/>
        <v>2.8633693695481879E-2</v>
      </c>
      <c r="X684" s="43">
        <f t="shared" si="136"/>
        <v>-5.2631578947368758E-3</v>
      </c>
      <c r="Y684" s="2">
        <f>PERCENTRANK($S$531:S684,S684,1)</f>
        <v>0.4</v>
      </c>
      <c r="Z684" s="2">
        <f>PERCENTRANK($T$531:T684,T684,1)</f>
        <v>0.5</v>
      </c>
      <c r="AA684" s="2">
        <f>PERCENTRANK($U$531:U684,U684,1)</f>
        <v>0.7</v>
      </c>
      <c r="AB684" s="2">
        <f>PERCENTRANK(V$531:V684,V684,1)</f>
        <v>0.8</v>
      </c>
      <c r="AC684" s="2">
        <f>PERCENTRANK(W$531:W684,W684,1)</f>
        <v>0.3</v>
      </c>
      <c r="AD684" s="2">
        <f>PERCENTRANK(W$531:W684,W684,1)</f>
        <v>0.3</v>
      </c>
      <c r="AE684" s="2">
        <f>PERCENTRANK(X$531:X684,X684,1)</f>
        <v>0.3</v>
      </c>
      <c r="AF684" s="2">
        <f>PERCENTRANK($X$531:X684,X684,1)</f>
        <v>0.3</v>
      </c>
      <c r="AG684" s="2">
        <f>PERCENTRANK(R$531:R684,R684,1)</f>
        <v>0.9</v>
      </c>
      <c r="AH684" s="2">
        <f>PERCENTRANK(I$531:I684,I684,1)</f>
        <v>0.3</v>
      </c>
      <c r="AI684" s="2">
        <f>PERCENTRANK(J$531:J684,J684,1)</f>
        <v>0.5</v>
      </c>
      <c r="AJ684" s="2">
        <f t="shared" si="123"/>
        <v>0.3</v>
      </c>
      <c r="AK684" s="2">
        <f t="shared" si="124"/>
        <v>0.35</v>
      </c>
      <c r="AL684" s="2">
        <f t="shared" si="125"/>
        <v>0.5</v>
      </c>
      <c r="AM684" s="2">
        <f t="shared" si="125"/>
        <v>0.45</v>
      </c>
      <c r="AN684" s="2">
        <f t="shared" si="121"/>
        <v>0.3</v>
      </c>
      <c r="AO684" s="16">
        <f t="shared" si="126"/>
        <v>0</v>
      </c>
      <c r="AP684" s="16">
        <f t="shared" si="132"/>
        <v>0</v>
      </c>
      <c r="AQ684" s="16">
        <f t="shared" si="133"/>
        <v>0.19999999999999996</v>
      </c>
      <c r="AR684" s="16">
        <f t="shared" si="134"/>
        <v>0.5</v>
      </c>
      <c r="AS684" s="16">
        <f t="shared" si="135"/>
        <v>0</v>
      </c>
      <c r="AT684" s="16">
        <f>AF684-AF683</f>
        <v>-0.10000000000000003</v>
      </c>
      <c r="AU684" s="16">
        <f>AG684-AG683</f>
        <v>0</v>
      </c>
      <c r="AV684" s="16">
        <f t="shared" si="127"/>
        <v>-0.39999999999999997</v>
      </c>
      <c r="AW684" s="16">
        <f t="shared" si="128"/>
        <v>0.4</v>
      </c>
      <c r="AX684" s="16">
        <f t="shared" si="129"/>
        <v>0.5</v>
      </c>
      <c r="AY684" s="16">
        <f t="shared" si="138"/>
        <v>0.7</v>
      </c>
      <c r="AZ684" s="16">
        <f t="shared" si="130"/>
        <v>0.55000000000000004</v>
      </c>
      <c r="BA684" s="16">
        <f t="shared" si="139"/>
        <v>0.4</v>
      </c>
      <c r="BB684" s="16">
        <f t="shared" si="131"/>
        <v>0.35</v>
      </c>
    </row>
    <row r="685" spans="1:54" s="2" customFormat="1" ht="11.25" x14ac:dyDescent="0.2">
      <c r="A685" s="17">
        <v>38321</v>
      </c>
      <c r="B685" s="15">
        <v>3.5</v>
      </c>
      <c r="C685" s="2">
        <v>5.4</v>
      </c>
      <c r="D685" s="37">
        <f t="shared" si="113"/>
        <v>0.94599999999999995</v>
      </c>
      <c r="E685" s="37">
        <v>0.05</v>
      </c>
      <c r="F685" s="37">
        <f t="shared" si="112"/>
        <v>0.95</v>
      </c>
      <c r="G685" s="39">
        <v>73.56</v>
      </c>
      <c r="H685" s="38">
        <v>56.68399999999999</v>
      </c>
      <c r="I685" s="37">
        <v>4.6302843690980228E-2</v>
      </c>
      <c r="J685" s="37">
        <f t="shared" si="140"/>
        <v>2.2950108387014348E-2</v>
      </c>
      <c r="K685" s="37">
        <f t="shared" si="114"/>
        <v>4.2283298097252064E-3</v>
      </c>
      <c r="L685" s="38">
        <v>12549.896002908999</v>
      </c>
      <c r="M685" s="38">
        <v>13943.7260999017</v>
      </c>
      <c r="N685" s="38">
        <f t="shared" si="118"/>
        <v>12602.96110228705</v>
      </c>
      <c r="O685" s="38">
        <f t="shared" si="119"/>
        <v>14002.684772628558</v>
      </c>
      <c r="P685" s="37">
        <f t="shared" si="120"/>
        <v>-4.2105263157894901E-3</v>
      </c>
      <c r="Q685" s="41">
        <f t="shared" si="120"/>
        <v>-4.2105263157895326E-3</v>
      </c>
      <c r="R685" s="42">
        <f t="shared" si="115"/>
        <v>0.29772069719850425</v>
      </c>
      <c r="S685" s="43">
        <f t="shared" si="116"/>
        <v>5.4000000000000006E-2</v>
      </c>
      <c r="T685" s="43">
        <f t="shared" si="117"/>
        <v>9.4599999999999997E-3</v>
      </c>
      <c r="U685" s="37">
        <f t="shared" si="111"/>
        <v>5.7762162731525228E-2</v>
      </c>
      <c r="V685" s="37">
        <f t="shared" si="122"/>
        <v>3.0787879627135808E-4</v>
      </c>
      <c r="W685" s="37">
        <f t="shared" si="137"/>
        <v>2.7959179090957034E-2</v>
      </c>
      <c r="X685" s="43">
        <f t="shared" si="136"/>
        <v>-4.2105263157895326E-3</v>
      </c>
      <c r="Y685" s="2">
        <f>PERCENTRANK($S$531:S685,S685,1)</f>
        <v>0.4</v>
      </c>
      <c r="Z685" s="2">
        <f>PERCENTRANK($T$531:T685,T685,1)</f>
        <v>0.5</v>
      </c>
      <c r="AA685" s="2">
        <f>PERCENTRANK($U$531:U685,U685,1)</f>
        <v>0.7</v>
      </c>
      <c r="AB685" s="2">
        <f>PERCENTRANK(V$531:V685,V685,1)</f>
        <v>0.3</v>
      </c>
      <c r="AC685" s="2">
        <f>PERCENTRANK(W$531:W685,W685,1)</f>
        <v>0.3</v>
      </c>
      <c r="AD685" s="2">
        <f>PERCENTRANK(W$531:W685,W685,1)</f>
        <v>0.3</v>
      </c>
      <c r="AE685" s="2">
        <f>PERCENTRANK(X$531:X685,X685,1)</f>
        <v>0.4</v>
      </c>
      <c r="AF685" s="2">
        <f>PERCENTRANK($X$531:X685,X685,1)</f>
        <v>0.4</v>
      </c>
      <c r="AG685" s="2">
        <f>PERCENTRANK(R$531:R685,R685,1)</f>
        <v>0.8</v>
      </c>
      <c r="AH685" s="2">
        <f>PERCENTRANK(I$531:I685,I685,1)</f>
        <v>0.8</v>
      </c>
      <c r="AI685" s="2">
        <f>PERCENTRANK(J$531:J685,J685,1)</f>
        <v>0.7</v>
      </c>
      <c r="AJ685" s="2">
        <f t="shared" si="123"/>
        <v>0.3</v>
      </c>
      <c r="AK685" s="2">
        <f t="shared" si="124"/>
        <v>0.35</v>
      </c>
      <c r="AL685" s="2">
        <f t="shared" si="125"/>
        <v>0.55000000000000004</v>
      </c>
      <c r="AM685" s="2">
        <f t="shared" si="125"/>
        <v>0.6</v>
      </c>
      <c r="AN685" s="2">
        <f t="shared" si="121"/>
        <v>0.9</v>
      </c>
      <c r="AO685" s="16">
        <f t="shared" si="126"/>
        <v>0</v>
      </c>
      <c r="AP685" s="16">
        <f t="shared" si="132"/>
        <v>0</v>
      </c>
      <c r="AQ685" s="16">
        <f t="shared" si="133"/>
        <v>0</v>
      </c>
      <c r="AR685" s="16">
        <f t="shared" si="134"/>
        <v>-0.5</v>
      </c>
      <c r="AS685" s="16">
        <f t="shared" si="135"/>
        <v>0</v>
      </c>
      <c r="AT685" s="16">
        <f>AF685-AF684</f>
        <v>0.10000000000000003</v>
      </c>
      <c r="AU685" s="16">
        <f>AG685-AG684</f>
        <v>-9.9999999999999978E-2</v>
      </c>
      <c r="AV685" s="16">
        <f t="shared" si="127"/>
        <v>0.60000000000000009</v>
      </c>
      <c r="AW685" s="16">
        <f t="shared" si="128"/>
        <v>0.4</v>
      </c>
      <c r="AX685" s="16">
        <f t="shared" si="129"/>
        <v>0.5</v>
      </c>
      <c r="AY685" s="16">
        <f t="shared" si="138"/>
        <v>0.5</v>
      </c>
      <c r="AZ685" s="16">
        <f t="shared" si="130"/>
        <v>0.55000000000000004</v>
      </c>
      <c r="BA685" s="16">
        <f t="shared" si="139"/>
        <v>0.3</v>
      </c>
      <c r="BB685" s="16">
        <f t="shared" si="131"/>
        <v>0.35</v>
      </c>
    </row>
    <row r="686" spans="1:54" s="2" customFormat="1" ht="11.25" x14ac:dyDescent="0.2">
      <c r="A686" s="17">
        <v>38352</v>
      </c>
      <c r="B686" s="15">
        <v>3.3</v>
      </c>
      <c r="C686" s="2">
        <v>5.4</v>
      </c>
      <c r="D686" s="37">
        <f t="shared" si="113"/>
        <v>0.94599999999999995</v>
      </c>
      <c r="E686" s="37">
        <v>0.05</v>
      </c>
      <c r="F686" s="37">
        <f t="shared" si="112"/>
        <v>0.95</v>
      </c>
      <c r="G686" s="39">
        <v>74.16</v>
      </c>
      <c r="H686" s="38">
        <v>58.139599999999994</v>
      </c>
      <c r="I686" s="37">
        <v>2.5895255530651685E-2</v>
      </c>
      <c r="J686" s="37">
        <f t="shared" si="140"/>
        <v>3.6099049610815954E-2</v>
      </c>
      <c r="K686" s="37">
        <f t="shared" si="114"/>
        <v>4.2283298097252064E-3</v>
      </c>
      <c r="L686" s="38">
        <v>12614.933413524301</v>
      </c>
      <c r="M686" s="38">
        <v>13967.761816427699</v>
      </c>
      <c r="N686" s="38">
        <f t="shared" si="118"/>
        <v>12668.273512524403</v>
      </c>
      <c r="O686" s="38">
        <f t="shared" si="119"/>
        <v>14026.822120091241</v>
      </c>
      <c r="P686" s="37">
        <f t="shared" si="120"/>
        <v>-4.2105263157894762E-3</v>
      </c>
      <c r="Q686" s="41">
        <f t="shared" si="120"/>
        <v>-4.2105263157894736E-3</v>
      </c>
      <c r="R686" s="42">
        <f t="shared" si="115"/>
        <v>0.27555057138336009</v>
      </c>
      <c r="S686" s="43">
        <f t="shared" si="116"/>
        <v>5.4000000000000006E-2</v>
      </c>
      <c r="T686" s="43">
        <f t="shared" si="117"/>
        <v>9.4599999999999997E-3</v>
      </c>
      <c r="U686" s="37">
        <f t="shared" si="111"/>
        <v>6.3263224613514732E-2</v>
      </c>
      <c r="V686" s="37">
        <f t="shared" si="122"/>
        <v>1.7237656816974304E-3</v>
      </c>
      <c r="W686" s="37">
        <f t="shared" si="137"/>
        <v>3.4402766996789826E-2</v>
      </c>
      <c r="X686" s="43">
        <f t="shared" si="136"/>
        <v>-4.2105263157894736E-3</v>
      </c>
      <c r="Y686" s="2">
        <f>PERCENTRANK($S$531:S686,S686,1)</f>
        <v>0.4</v>
      </c>
      <c r="Z686" s="2">
        <f>PERCENTRANK($T$531:T686,T686,1)</f>
        <v>0.5</v>
      </c>
      <c r="AA686" s="2">
        <f>PERCENTRANK($U$531:U686,U686,1)</f>
        <v>0.9</v>
      </c>
      <c r="AB686" s="2">
        <f>PERCENTRANK(V$531:V686,V686,1)</f>
        <v>0.4</v>
      </c>
      <c r="AC686" s="2">
        <f>PERCENTRANK(W$531:W686,W686,1)</f>
        <v>0.5</v>
      </c>
      <c r="AD686" s="2">
        <f>PERCENTRANK(W$531:W686,W686,1)</f>
        <v>0.5</v>
      </c>
      <c r="AE686" s="2">
        <f>PERCENTRANK(X$531:X686,X686,1)</f>
        <v>0.4</v>
      </c>
      <c r="AF686" s="2">
        <f>PERCENTRANK($X$531:X686,X686,1)</f>
        <v>0.4</v>
      </c>
      <c r="AG686" s="2">
        <f>PERCENTRANK(R$531:R686,R686,1)</f>
        <v>0.8</v>
      </c>
      <c r="AH686" s="2">
        <f>PERCENTRANK(I$531:I686,I686,1)</f>
        <v>0.6</v>
      </c>
      <c r="AI686" s="2">
        <f>PERCENTRANK(J$531:J686,J686,1)</f>
        <v>0.9</v>
      </c>
      <c r="AJ686" s="2">
        <f t="shared" si="123"/>
        <v>0.4</v>
      </c>
      <c r="AK686" s="2">
        <f t="shared" si="124"/>
        <v>0.4</v>
      </c>
      <c r="AL686" s="2">
        <f t="shared" si="125"/>
        <v>0.7</v>
      </c>
      <c r="AM686" s="2">
        <f t="shared" si="125"/>
        <v>0.8</v>
      </c>
      <c r="AN686" s="2">
        <f t="shared" si="121"/>
        <v>0.7</v>
      </c>
      <c r="AO686" s="16">
        <f t="shared" si="126"/>
        <v>0</v>
      </c>
      <c r="AP686" s="16">
        <f t="shared" si="132"/>
        <v>0</v>
      </c>
      <c r="AQ686" s="16">
        <f t="shared" si="133"/>
        <v>0.20000000000000007</v>
      </c>
      <c r="AR686" s="16">
        <f t="shared" si="134"/>
        <v>0.10000000000000003</v>
      </c>
      <c r="AS686" s="16">
        <f t="shared" si="135"/>
        <v>0.2</v>
      </c>
      <c r="AT686" s="16">
        <f>AF686-AF685</f>
        <v>0</v>
      </c>
      <c r="AU686" s="16">
        <f>AG686-AG685</f>
        <v>0</v>
      </c>
      <c r="AV686" s="16">
        <f t="shared" si="127"/>
        <v>-0.20000000000000007</v>
      </c>
      <c r="AW686" s="16">
        <f t="shared" si="128"/>
        <v>0.4</v>
      </c>
      <c r="AX686" s="16">
        <f t="shared" si="129"/>
        <v>0.5</v>
      </c>
      <c r="AY686" s="16">
        <f t="shared" si="138"/>
        <v>0.6</v>
      </c>
      <c r="AZ686" s="16">
        <f t="shared" si="130"/>
        <v>0.35</v>
      </c>
      <c r="BA686" s="16">
        <f t="shared" si="139"/>
        <v>0.3</v>
      </c>
      <c r="BB686" s="16">
        <f t="shared" si="131"/>
        <v>0.4</v>
      </c>
    </row>
    <row r="687" spans="1:54" s="2" customFormat="1" ht="11.25" x14ac:dyDescent="0.2">
      <c r="A687" s="17">
        <v>38383</v>
      </c>
      <c r="B687" s="15">
        <v>3</v>
      </c>
      <c r="C687" s="2">
        <v>5.3</v>
      </c>
      <c r="D687" s="37">
        <f t="shared" si="113"/>
        <v>0.94700000000000006</v>
      </c>
      <c r="E687" s="37">
        <v>0.05</v>
      </c>
      <c r="F687" s="37">
        <f t="shared" si="112"/>
        <v>0.95</v>
      </c>
      <c r="G687" s="39">
        <v>74.709999999999994</v>
      </c>
      <c r="H687" s="38">
        <v>59.657600000000002</v>
      </c>
      <c r="I687" s="37">
        <v>-1.484310504415403E-2</v>
      </c>
      <c r="J687" s="37">
        <f t="shared" si="140"/>
        <v>5.5260752432488274E-3</v>
      </c>
      <c r="K687" s="37">
        <f t="shared" si="114"/>
        <v>3.1678986272438703E-3</v>
      </c>
      <c r="L687" s="38">
        <v>12792.273564500199</v>
      </c>
      <c r="M687" s="38">
        <v>14106.453628097301</v>
      </c>
      <c r="N687" s="38">
        <f t="shared" si="118"/>
        <v>12832.798190364507</v>
      </c>
      <c r="O687" s="38">
        <f t="shared" si="119"/>
        <v>14151.14144318103</v>
      </c>
      <c r="P687" s="37">
        <f t="shared" si="120"/>
        <v>-3.1578947368419816E-3</v>
      </c>
      <c r="Q687" s="41">
        <f t="shared" si="120"/>
        <v>-3.1578947368420805E-3</v>
      </c>
      <c r="R687" s="42">
        <f t="shared" si="115"/>
        <v>0.25231320066512886</v>
      </c>
      <c r="S687" s="43">
        <f t="shared" si="116"/>
        <v>5.2999999999999999E-2</v>
      </c>
      <c r="T687" s="43">
        <f t="shared" si="117"/>
        <v>9.470000000000001E-3</v>
      </c>
      <c r="U687" s="37">
        <f t="shared" si="111"/>
        <v>6.6098731275436112E-2</v>
      </c>
      <c r="V687" s="37">
        <f t="shared" si="122"/>
        <v>9.9294227301674025E-3</v>
      </c>
      <c r="W687" s="37">
        <f t="shared" si="137"/>
        <v>3.591037465218698E-2</v>
      </c>
      <c r="X687" s="43">
        <f t="shared" si="136"/>
        <v>-3.1578947368420805E-3</v>
      </c>
      <c r="Y687" s="2">
        <f>PERCENTRANK($S$531:S687,S687,1)</f>
        <v>0.3</v>
      </c>
      <c r="Z687" s="2">
        <f>PERCENTRANK($T$531:T687,T687,1)</f>
        <v>0.6</v>
      </c>
      <c r="AA687" s="2">
        <f>PERCENTRANK($U$531:U687,U687,1)</f>
        <v>0.9</v>
      </c>
      <c r="AB687" s="2">
        <f>PERCENTRANK(V$531:V687,V687,1)</f>
        <v>0.9</v>
      </c>
      <c r="AC687" s="2">
        <f>PERCENTRANK(W$531:W687,W687,1)</f>
        <v>0.5</v>
      </c>
      <c r="AD687" s="2">
        <f>PERCENTRANK(W$531:W687,W687,1)</f>
        <v>0.5</v>
      </c>
      <c r="AE687" s="2">
        <f>PERCENTRANK(X$531:X687,X687,1)</f>
        <v>0.5</v>
      </c>
      <c r="AF687" s="2">
        <f>PERCENTRANK($X$531:X687,X687,1)</f>
        <v>0.5</v>
      </c>
      <c r="AG687" s="2">
        <f>PERCENTRANK(R$531:R687,R687,1)</f>
        <v>0.8</v>
      </c>
      <c r="AH687" s="2">
        <f>PERCENTRANK(I$531:I687,I687,1)</f>
        <v>0.1</v>
      </c>
      <c r="AI687" s="2">
        <f>PERCENTRANK(J$531:J687,J687,1)</f>
        <v>0.4</v>
      </c>
      <c r="AJ687" s="2">
        <f t="shared" si="123"/>
        <v>0.5</v>
      </c>
      <c r="AK687" s="2">
        <f t="shared" si="124"/>
        <v>0.45</v>
      </c>
      <c r="AL687" s="2">
        <f t="shared" si="125"/>
        <v>0.35</v>
      </c>
      <c r="AM687" s="2">
        <f t="shared" si="125"/>
        <v>0.65</v>
      </c>
      <c r="AN687" s="2">
        <f t="shared" si="121"/>
        <v>0.2</v>
      </c>
      <c r="AO687" s="16">
        <f t="shared" si="126"/>
        <v>-0.10000000000000003</v>
      </c>
      <c r="AP687" s="16">
        <f t="shared" si="132"/>
        <v>9.9999999999999978E-2</v>
      </c>
      <c r="AQ687" s="16">
        <f t="shared" si="133"/>
        <v>0</v>
      </c>
      <c r="AR687" s="16">
        <f t="shared" si="134"/>
        <v>0.5</v>
      </c>
      <c r="AS687" s="16">
        <f t="shared" si="135"/>
        <v>0</v>
      </c>
      <c r="AT687" s="16">
        <f>AF687-AF686</f>
        <v>9.9999999999999978E-2</v>
      </c>
      <c r="AU687" s="16">
        <f>AG687-AG686</f>
        <v>0</v>
      </c>
      <c r="AV687" s="16">
        <f t="shared" si="127"/>
        <v>-0.49999999999999994</v>
      </c>
      <c r="AW687" s="16">
        <f t="shared" si="128"/>
        <v>0.35</v>
      </c>
      <c r="AX687" s="16">
        <f t="shared" si="129"/>
        <v>0.55000000000000004</v>
      </c>
      <c r="AY687" s="16">
        <f t="shared" si="138"/>
        <v>0.7</v>
      </c>
      <c r="AZ687" s="16">
        <f t="shared" si="130"/>
        <v>0.65</v>
      </c>
      <c r="BA687" s="16">
        <f t="shared" si="139"/>
        <v>0.3</v>
      </c>
      <c r="BB687" s="16">
        <f t="shared" si="131"/>
        <v>0.45</v>
      </c>
    </row>
    <row r="688" spans="1:54" s="2" customFormat="1" ht="11.25" x14ac:dyDescent="0.2">
      <c r="A688" s="17">
        <v>38411</v>
      </c>
      <c r="B688" s="15">
        <v>3</v>
      </c>
      <c r="C688" s="2">
        <v>5.4</v>
      </c>
      <c r="D688" s="37">
        <f t="shared" si="113"/>
        <v>0.94599999999999995</v>
      </c>
      <c r="E688" s="37">
        <v>0.05</v>
      </c>
      <c r="F688" s="37">
        <f t="shared" si="112"/>
        <v>0.95</v>
      </c>
      <c r="G688" s="39">
        <v>74.98</v>
      </c>
      <c r="H688" s="38">
        <v>61.14439999999999</v>
      </c>
      <c r="I688" s="37">
        <v>1.5422249684698814E-2</v>
      </c>
      <c r="J688" s="37">
        <f t="shared" si="140"/>
        <v>2.8957232027239203E-4</v>
      </c>
      <c r="K688" s="37">
        <f t="shared" si="114"/>
        <v>4.2283298097252064E-3</v>
      </c>
      <c r="L688" s="38">
        <v>12787.4897711744</v>
      </c>
      <c r="M688" s="38">
        <v>14066.893888411199</v>
      </c>
      <c r="N688" s="38">
        <f t="shared" si="118"/>
        <v>12841.559495365413</v>
      </c>
      <c r="O688" s="38">
        <f t="shared" si="119"/>
        <v>14126.37335516981</v>
      </c>
      <c r="P688" s="37">
        <f t="shared" si="120"/>
        <v>-4.2105263157895265E-3</v>
      </c>
      <c r="Q688" s="41">
        <f t="shared" si="120"/>
        <v>-4.2105263157895083E-3</v>
      </c>
      <c r="R688" s="42">
        <f t="shared" si="115"/>
        <v>0.22627746776483237</v>
      </c>
      <c r="S688" s="43">
        <f t="shared" si="116"/>
        <v>5.4000000000000006E-2</v>
      </c>
      <c r="T688" s="43">
        <f t="shared" si="117"/>
        <v>9.4599999999999997E-3</v>
      </c>
      <c r="U688" s="37">
        <f t="shared" si="111"/>
        <v>5.6668204790196207E-2</v>
      </c>
      <c r="V688" s="37">
        <f t="shared" si="122"/>
        <v>-2.8043717243932923E-3</v>
      </c>
      <c r="W688" s="37">
        <f t="shared" si="137"/>
        <v>2.6888794449464438E-2</v>
      </c>
      <c r="X688" s="43">
        <f t="shared" si="136"/>
        <v>-4.2105263157895083E-3</v>
      </c>
      <c r="Y688" s="2">
        <f>PERCENTRANK($S$531:S688,S688,1)</f>
        <v>0.4</v>
      </c>
      <c r="Z688" s="2">
        <f>PERCENTRANK($T$531:T688,T688,1)</f>
        <v>0.5</v>
      </c>
      <c r="AA688" s="2">
        <f>PERCENTRANK($U$531:U688,U688,1)</f>
        <v>0.6</v>
      </c>
      <c r="AB688" s="2">
        <f>PERCENTRANK(V$531:V688,V688,1)</f>
        <v>0.1</v>
      </c>
      <c r="AC688" s="2">
        <f>PERCENTRANK(W$531:W688,W688,1)</f>
        <v>0.3</v>
      </c>
      <c r="AD688" s="2">
        <f>PERCENTRANK(W$531:W688,W688,1)</f>
        <v>0.3</v>
      </c>
      <c r="AE688" s="2">
        <f>PERCENTRANK(X$531:X688,X688,1)</f>
        <v>0.4</v>
      </c>
      <c r="AF688" s="2">
        <f>PERCENTRANK($X$531:X688,X688,1)</f>
        <v>0.4</v>
      </c>
      <c r="AG688" s="2">
        <f>PERCENTRANK(R$531:R688,R688,1)</f>
        <v>0.7</v>
      </c>
      <c r="AH688" s="2">
        <f>PERCENTRANK(I$531:I688,I688,1)</f>
        <v>0.6</v>
      </c>
      <c r="AI688" s="2">
        <f>PERCENTRANK(J$531:J688,J688,1)</f>
        <v>0.3</v>
      </c>
      <c r="AJ688" s="2">
        <f t="shared" si="123"/>
        <v>0.4</v>
      </c>
      <c r="AK688" s="2">
        <f t="shared" si="124"/>
        <v>0.45</v>
      </c>
      <c r="AL688" s="2">
        <f t="shared" si="125"/>
        <v>0.35</v>
      </c>
      <c r="AM688" s="2">
        <f t="shared" si="125"/>
        <v>0.35</v>
      </c>
      <c r="AN688" s="2">
        <f t="shared" si="121"/>
        <v>0.5</v>
      </c>
      <c r="AO688" s="16">
        <f t="shared" si="126"/>
        <v>0.10000000000000003</v>
      </c>
      <c r="AP688" s="16">
        <f t="shared" si="132"/>
        <v>-9.9999999999999978E-2</v>
      </c>
      <c r="AQ688" s="16">
        <f t="shared" si="133"/>
        <v>-0.30000000000000004</v>
      </c>
      <c r="AR688" s="16">
        <f t="shared" si="134"/>
        <v>-0.8</v>
      </c>
      <c r="AS688" s="16">
        <f t="shared" si="135"/>
        <v>-0.2</v>
      </c>
      <c r="AT688" s="16">
        <f>AF688-AF687</f>
        <v>-9.9999999999999978E-2</v>
      </c>
      <c r="AU688" s="16">
        <f>AG688-AG687</f>
        <v>-0.10000000000000009</v>
      </c>
      <c r="AV688" s="16">
        <f t="shared" si="127"/>
        <v>0.3</v>
      </c>
      <c r="AW688" s="16">
        <f t="shared" si="128"/>
        <v>0.35</v>
      </c>
      <c r="AX688" s="16">
        <f t="shared" si="129"/>
        <v>0.55000000000000004</v>
      </c>
      <c r="AY688" s="16">
        <f t="shared" si="138"/>
        <v>0.8</v>
      </c>
      <c r="AZ688" s="16">
        <f t="shared" si="130"/>
        <v>0.5</v>
      </c>
      <c r="BA688" s="16">
        <f t="shared" si="139"/>
        <v>0.4</v>
      </c>
      <c r="BB688" s="16">
        <f t="shared" si="131"/>
        <v>0.45</v>
      </c>
    </row>
    <row r="689" spans="1:54" s="2" customFormat="1" ht="11.25" x14ac:dyDescent="0.2">
      <c r="A689" s="17">
        <v>38442</v>
      </c>
      <c r="B689" s="15">
        <v>3.1</v>
      </c>
      <c r="C689" s="2">
        <v>5.2</v>
      </c>
      <c r="D689" s="37">
        <f t="shared" si="113"/>
        <v>0.94799999999999995</v>
      </c>
      <c r="E689" s="37">
        <v>0.05</v>
      </c>
      <c r="F689" s="37">
        <f t="shared" si="112"/>
        <v>0.95</v>
      </c>
      <c r="G689" s="39">
        <v>75.09</v>
      </c>
      <c r="H689" s="38">
        <v>62.599199999999982</v>
      </c>
      <c r="I689" s="37">
        <v>-3.9428823887365421E-3</v>
      </c>
      <c r="J689" s="37">
        <f t="shared" si="140"/>
        <v>5.7396836479811364E-3</v>
      </c>
      <c r="K689" s="37">
        <f t="shared" si="114"/>
        <v>2.1097046413502962E-3</v>
      </c>
      <c r="L689" s="38">
        <v>12861.4236642985</v>
      </c>
      <c r="M689" s="38">
        <v>14123.8279570504</v>
      </c>
      <c r="N689" s="38">
        <f t="shared" si="118"/>
        <v>12888.557469497442</v>
      </c>
      <c r="O689" s="38">
        <f t="shared" si="119"/>
        <v>14153.625062445022</v>
      </c>
      <c r="P689" s="37">
        <f t="shared" si="120"/>
        <v>-2.1052631578947659E-3</v>
      </c>
      <c r="Q689" s="41">
        <f t="shared" si="120"/>
        <v>-2.1052631578948092E-3</v>
      </c>
      <c r="R689" s="42">
        <f t="shared" si="115"/>
        <v>0.19953609630794045</v>
      </c>
      <c r="S689" s="43">
        <f t="shared" si="116"/>
        <v>5.2000000000000005E-2</v>
      </c>
      <c r="T689" s="43">
        <f t="shared" si="117"/>
        <v>9.4799999999999988E-3</v>
      </c>
      <c r="U689" s="37">
        <f t="shared" si="111"/>
        <v>6.2035790609653245E-2</v>
      </c>
      <c r="V689" s="37">
        <f t="shared" si="122"/>
        <v>4.0473802596964863E-3</v>
      </c>
      <c r="W689" s="37">
        <f t="shared" si="137"/>
        <v>3.3097425035053599E-2</v>
      </c>
      <c r="X689" s="43">
        <f t="shared" si="136"/>
        <v>-2.1052631578948092E-3</v>
      </c>
      <c r="Y689" s="2">
        <f>PERCENTRANK($S$531:S689,S689,1)</f>
        <v>0.3</v>
      </c>
      <c r="Z689" s="2">
        <f>PERCENTRANK($T$531:T689,T689,1)</f>
        <v>0.6</v>
      </c>
      <c r="AA689" s="2">
        <f>PERCENTRANK($U$531:U689,U689,1)</f>
        <v>0.8</v>
      </c>
      <c r="AB689" s="2">
        <f>PERCENTRANK(V$531:V689,V689,1)</f>
        <v>0.5</v>
      </c>
      <c r="AC689" s="2">
        <f>PERCENTRANK(W$531:W689,W689,1)</f>
        <v>0.5</v>
      </c>
      <c r="AD689" s="2">
        <f>PERCENTRANK(W$531:W689,W689,1)</f>
        <v>0.5</v>
      </c>
      <c r="AE689" s="2">
        <f>PERCENTRANK(X$531:X689,X689,1)</f>
        <v>0.5</v>
      </c>
      <c r="AF689" s="2">
        <f>PERCENTRANK($X$531:X689,X689,1)</f>
        <v>0.5</v>
      </c>
      <c r="AG689" s="2">
        <f>PERCENTRANK(R$531:R689,R689,1)</f>
        <v>0.7</v>
      </c>
      <c r="AH689" s="2">
        <f>PERCENTRANK(I$531:I689,I689,1)</f>
        <v>0.3</v>
      </c>
      <c r="AI689" s="2">
        <f>PERCENTRANK(J$531:J689,J689,1)</f>
        <v>0.4</v>
      </c>
      <c r="AJ689" s="2">
        <f t="shared" si="123"/>
        <v>0.4</v>
      </c>
      <c r="AK689" s="2">
        <f t="shared" si="124"/>
        <v>0.45</v>
      </c>
      <c r="AL689" s="2">
        <f t="shared" si="125"/>
        <v>0.44999999999999996</v>
      </c>
      <c r="AM689" s="2">
        <f t="shared" si="125"/>
        <v>0.35</v>
      </c>
      <c r="AN689" s="2">
        <f t="shared" si="121"/>
        <v>0.3</v>
      </c>
      <c r="AO689" s="16">
        <f t="shared" si="126"/>
        <v>-0.10000000000000003</v>
      </c>
      <c r="AP689" s="16">
        <f t="shared" si="132"/>
        <v>9.9999999999999978E-2</v>
      </c>
      <c r="AQ689" s="16">
        <f t="shared" si="133"/>
        <v>0.20000000000000007</v>
      </c>
      <c r="AR689" s="16">
        <f t="shared" si="134"/>
        <v>0.4</v>
      </c>
      <c r="AS689" s="16">
        <f t="shared" si="135"/>
        <v>0.2</v>
      </c>
      <c r="AT689" s="16">
        <f>AF689-AF688</f>
        <v>9.9999999999999978E-2</v>
      </c>
      <c r="AU689" s="16">
        <f>AG689-AG688</f>
        <v>0</v>
      </c>
      <c r="AV689" s="16">
        <f t="shared" si="127"/>
        <v>-0.2</v>
      </c>
      <c r="AW689" s="16">
        <f t="shared" si="128"/>
        <v>0.35</v>
      </c>
      <c r="AX689" s="16">
        <f t="shared" si="129"/>
        <v>0.55000000000000004</v>
      </c>
      <c r="AY689" s="16">
        <f t="shared" si="138"/>
        <v>0.9</v>
      </c>
      <c r="AZ689" s="16">
        <f t="shared" si="130"/>
        <v>0.3</v>
      </c>
      <c r="BA689" s="16">
        <f t="shared" si="139"/>
        <v>0.5</v>
      </c>
      <c r="BB689" s="16">
        <f t="shared" si="131"/>
        <v>0.45</v>
      </c>
    </row>
    <row r="690" spans="1:54" s="2" customFormat="1" ht="11.25" x14ac:dyDescent="0.2">
      <c r="A690" s="17">
        <v>38472</v>
      </c>
      <c r="B690" s="15">
        <v>3.5</v>
      </c>
      <c r="C690" s="2">
        <v>5.2</v>
      </c>
      <c r="D690" s="37">
        <f t="shared" si="113"/>
        <v>0.94799999999999995</v>
      </c>
      <c r="E690" s="37">
        <v>0.05</v>
      </c>
      <c r="F690" s="37">
        <f t="shared" si="112"/>
        <v>0.95</v>
      </c>
      <c r="G690" s="39">
        <v>75.849999999999994</v>
      </c>
      <c r="H690" s="38">
        <v>64.045999999999992</v>
      </c>
      <c r="I690" s="37">
        <v>-2.5500041844505838E-2</v>
      </c>
      <c r="J690" s="37">
        <f t="shared" si="140"/>
        <v>-1.472146211662119E-2</v>
      </c>
      <c r="K690" s="37">
        <f t="shared" si="114"/>
        <v>2.1097046413502962E-3</v>
      </c>
      <c r="L690" s="38">
        <v>12923.7677213689</v>
      </c>
      <c r="M690" s="38">
        <v>14165.095450267099</v>
      </c>
      <c r="N690" s="38">
        <f t="shared" si="118"/>
        <v>12951.033054114405</v>
      </c>
      <c r="O690" s="38">
        <f t="shared" si="119"/>
        <v>14194.979617883699</v>
      </c>
      <c r="P690" s="37">
        <f t="shared" si="120"/>
        <v>-2.1052631578947797E-3</v>
      </c>
      <c r="Q690" s="41">
        <f t="shared" si="120"/>
        <v>-2.1052631578948855E-3</v>
      </c>
      <c r="R690" s="42">
        <f t="shared" si="115"/>
        <v>0.18430503075914192</v>
      </c>
      <c r="S690" s="43">
        <f t="shared" si="116"/>
        <v>5.2000000000000005E-2</v>
      </c>
      <c r="T690" s="43">
        <f t="shared" si="117"/>
        <v>9.4799999999999988E-3</v>
      </c>
      <c r="U690" s="37">
        <f t="shared" ref="U690:U753" si="141">(L690-L679)/L679</f>
        <v>5.5731268399777469E-2</v>
      </c>
      <c r="V690" s="37">
        <f t="shared" si="122"/>
        <v>2.9218348837291748E-3</v>
      </c>
      <c r="W690" s="37">
        <f t="shared" si="137"/>
        <v>2.8677952845809842E-2</v>
      </c>
      <c r="X690" s="43">
        <f t="shared" si="136"/>
        <v>-2.1052631578948855E-3</v>
      </c>
      <c r="Y690" s="2">
        <f>PERCENTRANK($S$531:S690,S690,1)</f>
        <v>0.3</v>
      </c>
      <c r="Z690" s="2">
        <f>PERCENTRANK($T$531:T690,T690,1)</f>
        <v>0.6</v>
      </c>
      <c r="AA690" s="2">
        <f>PERCENTRANK($U$531:U690,U690,1)</f>
        <v>0.5</v>
      </c>
      <c r="AB690" s="2">
        <f>PERCENTRANK(V$531:V690,V690,1)</f>
        <v>0.4</v>
      </c>
      <c r="AC690" s="2">
        <f>PERCENTRANK(W$531:W690,W690,1)</f>
        <v>0.3</v>
      </c>
      <c r="AD690" s="2">
        <f>PERCENTRANK(W$531:W690,W690,1)</f>
        <v>0.3</v>
      </c>
      <c r="AE690" s="2">
        <f>PERCENTRANK(X$531:X690,X690,1)</f>
        <v>0.5</v>
      </c>
      <c r="AF690" s="2">
        <f>PERCENTRANK($X$531:X690,X690,1)</f>
        <v>0.5</v>
      </c>
      <c r="AG690" s="2">
        <f>PERCENTRANK(R$531:R690,R690,1)</f>
        <v>0.7</v>
      </c>
      <c r="AH690" s="2">
        <f>PERCENTRANK(I$531:I690,I690,1)</f>
        <v>0.1</v>
      </c>
      <c r="AI690" s="2">
        <f>PERCENTRANK(J$531:J690,J690,1)</f>
        <v>0.1</v>
      </c>
      <c r="AJ690" s="2">
        <f t="shared" si="123"/>
        <v>0.4</v>
      </c>
      <c r="AK690" s="2">
        <f t="shared" si="124"/>
        <v>0.5</v>
      </c>
      <c r="AL690" s="2">
        <f t="shared" si="125"/>
        <v>0.2</v>
      </c>
      <c r="AM690" s="2">
        <f t="shared" si="125"/>
        <v>0.25</v>
      </c>
      <c r="AN690" s="2">
        <f t="shared" si="121"/>
        <v>0.1</v>
      </c>
      <c r="AO690" s="16">
        <f t="shared" si="126"/>
        <v>0</v>
      </c>
      <c r="AP690" s="16">
        <f t="shared" si="132"/>
        <v>0</v>
      </c>
      <c r="AQ690" s="16">
        <f t="shared" si="133"/>
        <v>-0.30000000000000004</v>
      </c>
      <c r="AR690" s="16">
        <f t="shared" si="134"/>
        <v>-9.9999999999999978E-2</v>
      </c>
      <c r="AS690" s="16">
        <f t="shared" si="135"/>
        <v>-0.2</v>
      </c>
      <c r="AT690" s="16">
        <f>AF690-AF689</f>
        <v>0</v>
      </c>
      <c r="AU690" s="16">
        <f>AG690-AG689</f>
        <v>0</v>
      </c>
      <c r="AV690" s="16">
        <f t="shared" si="127"/>
        <v>-0.19999999999999998</v>
      </c>
      <c r="AW690" s="16">
        <f t="shared" si="128"/>
        <v>0.3</v>
      </c>
      <c r="AX690" s="16">
        <f t="shared" si="129"/>
        <v>0.6</v>
      </c>
      <c r="AY690" s="16">
        <f t="shared" si="138"/>
        <v>0.75</v>
      </c>
      <c r="AZ690" s="16">
        <f t="shared" si="130"/>
        <v>0.45</v>
      </c>
      <c r="BA690" s="16">
        <f t="shared" si="139"/>
        <v>0.4</v>
      </c>
      <c r="BB690" s="16">
        <f t="shared" si="131"/>
        <v>0.5</v>
      </c>
    </row>
    <row r="691" spans="1:54" s="2" customFormat="1" ht="11.25" x14ac:dyDescent="0.2">
      <c r="A691" s="17">
        <v>38503</v>
      </c>
      <c r="B691" s="15">
        <v>2.8</v>
      </c>
      <c r="C691" s="2">
        <v>5.0999999999999996</v>
      </c>
      <c r="D691" s="37">
        <f t="shared" si="113"/>
        <v>0.94900000000000007</v>
      </c>
      <c r="E691" s="37">
        <v>0.05</v>
      </c>
      <c r="F691" s="37">
        <f t="shared" si="112"/>
        <v>0.95</v>
      </c>
      <c r="G691" s="39">
        <v>77.180000000000007</v>
      </c>
      <c r="H691" s="38">
        <v>65.468800000000002</v>
      </c>
      <c r="I691" s="37">
        <v>1.1894231512413721E-2</v>
      </c>
      <c r="J691" s="37">
        <f t="shared" si="140"/>
        <v>-6.8029051660460586E-3</v>
      </c>
      <c r="K691" s="37">
        <f t="shared" si="114"/>
        <v>1.0537407797681642E-3</v>
      </c>
      <c r="L691" s="38">
        <v>12932.427708449801</v>
      </c>
      <c r="M691" s="38">
        <v>14118.8646957122</v>
      </c>
      <c r="N691" s="38">
        <f t="shared" si="118"/>
        <v>12946.055134907598</v>
      </c>
      <c r="O691" s="38">
        <f t="shared" si="119"/>
        <v>14133.742319206101</v>
      </c>
      <c r="P691" s="37">
        <f t="shared" si="120"/>
        <v>-1.0526315789473244E-3</v>
      </c>
      <c r="Q691" s="41">
        <f t="shared" si="120"/>
        <v>-1.0526315789473862E-3</v>
      </c>
      <c r="R691" s="42">
        <f t="shared" si="115"/>
        <v>0.17888215455300854</v>
      </c>
      <c r="S691" s="43">
        <f t="shared" si="116"/>
        <v>5.0999999999999997E-2</v>
      </c>
      <c r="T691" s="43">
        <f t="shared" si="117"/>
        <v>9.4900000000000002E-3</v>
      </c>
      <c r="U691" s="37">
        <f t="shared" si="141"/>
        <v>6.068693992649523E-2</v>
      </c>
      <c r="V691" s="37">
        <f t="shared" si="122"/>
        <v>-3.2637093563691812E-3</v>
      </c>
      <c r="W691" s="37">
        <f t="shared" si="137"/>
        <v>3.2305516576245294E-2</v>
      </c>
      <c r="X691" s="43">
        <f t="shared" si="136"/>
        <v>-1.0526315789473862E-3</v>
      </c>
      <c r="Y691" s="2">
        <f>PERCENTRANK($S$531:S691,S691,1)</f>
        <v>0.3</v>
      </c>
      <c r="Z691" s="2">
        <f>PERCENTRANK($T$531:T691,T691,1)</f>
        <v>0.6</v>
      </c>
      <c r="AA691" s="2">
        <f>PERCENTRANK($U$531:U691,U691,1)</f>
        <v>0.7</v>
      </c>
      <c r="AB691" s="2">
        <f>PERCENTRANK(V$531:V691,V691,1)</f>
        <v>0.1</v>
      </c>
      <c r="AC691" s="2">
        <f>PERCENTRANK(W$531:W691,W691,1)</f>
        <v>0.4</v>
      </c>
      <c r="AD691" s="2">
        <f>PERCENTRANK(W$531:W691,W691,1)</f>
        <v>0.4</v>
      </c>
      <c r="AE691" s="2">
        <f>PERCENTRANK(X$531:X691,X691,1)</f>
        <v>0.6</v>
      </c>
      <c r="AF691" s="2">
        <f>PERCENTRANK($X$531:X691,X691,1)</f>
        <v>0.6</v>
      </c>
      <c r="AG691" s="2">
        <f>PERCENTRANK(R$531:R691,R691,1)</f>
        <v>0.7</v>
      </c>
      <c r="AH691" s="2">
        <f>PERCENTRANK(I$531:I691,I691,1)</f>
        <v>0.5</v>
      </c>
      <c r="AI691" s="2">
        <f>PERCENTRANK(J$531:J691,J691,1)</f>
        <v>0.2</v>
      </c>
      <c r="AJ691" s="2">
        <f t="shared" si="123"/>
        <v>0.35</v>
      </c>
      <c r="AK691" s="2">
        <f t="shared" si="124"/>
        <v>0.55000000000000004</v>
      </c>
      <c r="AL691" s="2">
        <f t="shared" si="125"/>
        <v>0.3</v>
      </c>
      <c r="AM691" s="2">
        <f t="shared" si="125"/>
        <v>0.15000000000000002</v>
      </c>
      <c r="AN691" s="2">
        <f t="shared" si="121"/>
        <v>0.5</v>
      </c>
      <c r="AO691" s="16">
        <f t="shared" si="126"/>
        <v>0</v>
      </c>
      <c r="AP691" s="16">
        <f t="shared" si="132"/>
        <v>0</v>
      </c>
      <c r="AQ691" s="16">
        <f t="shared" si="133"/>
        <v>0.19999999999999996</v>
      </c>
      <c r="AR691" s="16">
        <f t="shared" si="134"/>
        <v>-0.30000000000000004</v>
      </c>
      <c r="AS691" s="16">
        <f t="shared" si="135"/>
        <v>0.10000000000000003</v>
      </c>
      <c r="AT691" s="16">
        <f>AF691-AF690</f>
        <v>9.9999999999999978E-2</v>
      </c>
      <c r="AU691" s="16">
        <f>AG691-AG690</f>
        <v>0</v>
      </c>
      <c r="AV691" s="16">
        <f t="shared" si="127"/>
        <v>0.4</v>
      </c>
      <c r="AW691" s="16">
        <f t="shared" si="128"/>
        <v>0.3</v>
      </c>
      <c r="AX691" s="16">
        <f t="shared" si="129"/>
        <v>0.6</v>
      </c>
      <c r="AY691" s="16">
        <f t="shared" si="138"/>
        <v>0.7</v>
      </c>
      <c r="AZ691" s="16">
        <f t="shared" si="130"/>
        <v>0.25</v>
      </c>
      <c r="BA691" s="16">
        <f t="shared" si="139"/>
        <v>0.4</v>
      </c>
      <c r="BB691" s="16">
        <f t="shared" si="131"/>
        <v>0.55000000000000004</v>
      </c>
    </row>
    <row r="692" spans="1:54" s="2" customFormat="1" ht="11.25" x14ac:dyDescent="0.2">
      <c r="A692" s="17">
        <v>38533</v>
      </c>
      <c r="B692" s="15">
        <v>2.5</v>
      </c>
      <c r="C692" s="2">
        <v>5</v>
      </c>
      <c r="D692" s="37">
        <f t="shared" si="113"/>
        <v>0.95</v>
      </c>
      <c r="E692" s="37">
        <v>0.05</v>
      </c>
      <c r="F692" s="37">
        <f t="shared" si="112"/>
        <v>0.95</v>
      </c>
      <c r="G692" s="39">
        <v>78.400000000000006</v>
      </c>
      <c r="H692" s="38">
        <v>66.863600000000005</v>
      </c>
      <c r="I692" s="37">
        <v>2.034321213972912E-2</v>
      </c>
      <c r="J692" s="37">
        <f t="shared" si="140"/>
        <v>1.6118721826071422E-2</v>
      </c>
      <c r="K692" s="37">
        <f t="shared" si="114"/>
        <v>0</v>
      </c>
      <c r="L692" s="38">
        <v>13066.0535702039</v>
      </c>
      <c r="M692" s="38">
        <v>14234.094701329601</v>
      </c>
      <c r="N692" s="38">
        <f t="shared" si="118"/>
        <v>13066.0535702039</v>
      </c>
      <c r="O692" s="38">
        <f t="shared" si="119"/>
        <v>14234.094701329601</v>
      </c>
      <c r="P692" s="37">
        <f t="shared" si="120"/>
        <v>0</v>
      </c>
      <c r="Q692" s="41">
        <f t="shared" si="120"/>
        <v>0</v>
      </c>
      <c r="R692" s="42">
        <f t="shared" si="115"/>
        <v>0.17253632768800961</v>
      </c>
      <c r="S692" s="43">
        <f t="shared" si="116"/>
        <v>0.05</v>
      </c>
      <c r="T692" s="43">
        <f t="shared" si="117"/>
        <v>9.4999999999999998E-3</v>
      </c>
      <c r="U692" s="37">
        <f t="shared" si="141"/>
        <v>5.8204252552360634E-2</v>
      </c>
      <c r="V692" s="37">
        <f t="shared" si="122"/>
        <v>8.161421481175846E-3</v>
      </c>
      <c r="W692" s="37">
        <f t="shared" si="137"/>
        <v>3.0326887982116534E-2</v>
      </c>
      <c r="X692" s="43">
        <f t="shared" si="136"/>
        <v>0</v>
      </c>
      <c r="Y692" s="2">
        <f>PERCENTRANK($S$531:S692,S692,1)</f>
        <v>0.3</v>
      </c>
      <c r="Z692" s="2">
        <f>PERCENTRANK($T$531:T692,T692,1)</f>
        <v>0.6</v>
      </c>
      <c r="AA692" s="2">
        <f>PERCENTRANK($U$531:U692,U692,1)</f>
        <v>0.7</v>
      </c>
      <c r="AB692" s="2">
        <f>PERCENTRANK(V$531:V692,V692,1)</f>
        <v>0.8</v>
      </c>
      <c r="AC692" s="2">
        <f>PERCENTRANK(W$531:W692,W692,1)</f>
        <v>0.4</v>
      </c>
      <c r="AD692" s="2">
        <f>PERCENTRANK(W$531:W692,W692,1)</f>
        <v>0.4</v>
      </c>
      <c r="AE692" s="2">
        <f>PERCENTRANK(X$531:X692,X692,1)</f>
        <v>0.6</v>
      </c>
      <c r="AF692" s="2">
        <f>PERCENTRANK($X$531:X692,X692,1)</f>
        <v>0.6</v>
      </c>
      <c r="AG692" s="2">
        <f>PERCENTRANK(R$531:R692,R692,1)</f>
        <v>0.7</v>
      </c>
      <c r="AH692" s="2">
        <f>PERCENTRANK(I$531:I692,I692,1)</f>
        <v>0.6</v>
      </c>
      <c r="AI692" s="2">
        <f>PERCENTRANK(J$531:J692,J692,1)</f>
        <v>0.6</v>
      </c>
      <c r="AJ692" s="2">
        <f t="shared" si="123"/>
        <v>0.4</v>
      </c>
      <c r="AK692" s="2">
        <f t="shared" si="124"/>
        <v>0.6</v>
      </c>
      <c r="AL692" s="2">
        <f t="shared" si="125"/>
        <v>0.55000000000000004</v>
      </c>
      <c r="AM692" s="2">
        <f t="shared" si="125"/>
        <v>0.4</v>
      </c>
      <c r="AN692" s="2">
        <f t="shared" si="121"/>
        <v>0.6</v>
      </c>
      <c r="AO692" s="16">
        <f t="shared" si="126"/>
        <v>0</v>
      </c>
      <c r="AP692" s="16">
        <f t="shared" si="132"/>
        <v>0</v>
      </c>
      <c r="AQ692" s="16">
        <f t="shared" si="133"/>
        <v>0</v>
      </c>
      <c r="AR692" s="16">
        <f t="shared" si="134"/>
        <v>0.70000000000000007</v>
      </c>
      <c r="AS692" s="16">
        <f t="shared" si="135"/>
        <v>0</v>
      </c>
      <c r="AT692" s="16">
        <f>AF692-AF691</f>
        <v>0</v>
      </c>
      <c r="AU692" s="16">
        <f>AG692-AG691</f>
        <v>0</v>
      </c>
      <c r="AV692" s="16">
        <f t="shared" si="127"/>
        <v>9.9999999999999978E-2</v>
      </c>
      <c r="AW692" s="16">
        <f t="shared" si="128"/>
        <v>0.3</v>
      </c>
      <c r="AX692" s="16">
        <f t="shared" si="129"/>
        <v>0.6</v>
      </c>
      <c r="AY692" s="16">
        <f t="shared" si="138"/>
        <v>0.65</v>
      </c>
      <c r="AZ692" s="16">
        <f t="shared" si="130"/>
        <v>0.45</v>
      </c>
      <c r="BA692" s="16">
        <f t="shared" si="139"/>
        <v>0.4</v>
      </c>
      <c r="BB692" s="16">
        <f t="shared" si="131"/>
        <v>0.6</v>
      </c>
    </row>
    <row r="693" spans="1:54" s="2" customFormat="1" ht="11.25" x14ac:dyDescent="0.2">
      <c r="A693" s="17">
        <v>38564</v>
      </c>
      <c r="B693" s="15">
        <v>3.2</v>
      </c>
      <c r="C693" s="2">
        <v>5</v>
      </c>
      <c r="D693" s="37">
        <f t="shared" si="113"/>
        <v>0.95</v>
      </c>
      <c r="E693" s="37">
        <v>0.05</v>
      </c>
      <c r="F693" s="37">
        <f t="shared" si="112"/>
        <v>0.95</v>
      </c>
      <c r="G693" s="39">
        <v>79.36</v>
      </c>
      <c r="H693" s="38">
        <v>68.224800000000002</v>
      </c>
      <c r="I693" s="37">
        <v>1.6627157413183623E-2</v>
      </c>
      <c r="J693" s="37">
        <f t="shared" si="140"/>
        <v>1.8485184776456373E-2</v>
      </c>
      <c r="K693" s="37">
        <f t="shared" si="114"/>
        <v>0</v>
      </c>
      <c r="L693" s="38">
        <v>13151.9283627965</v>
      </c>
      <c r="M693" s="38">
        <v>14271.5041499736</v>
      </c>
      <c r="N693" s="38">
        <f t="shared" si="118"/>
        <v>13151.9283627965</v>
      </c>
      <c r="O693" s="38">
        <f t="shared" si="119"/>
        <v>14271.5041499736</v>
      </c>
      <c r="P693" s="37">
        <f t="shared" si="120"/>
        <v>0</v>
      </c>
      <c r="Q693" s="41">
        <f t="shared" si="120"/>
        <v>0</v>
      </c>
      <c r="R693" s="42">
        <f t="shared" si="115"/>
        <v>0.16321337695383492</v>
      </c>
      <c r="S693" s="43">
        <f t="shared" si="116"/>
        <v>0.05</v>
      </c>
      <c r="T693" s="43">
        <f t="shared" si="117"/>
        <v>9.4999999999999998E-3</v>
      </c>
      <c r="U693" s="37">
        <f t="shared" si="141"/>
        <v>6.3815939898045279E-2</v>
      </c>
      <c r="V693" s="37">
        <f t="shared" si="122"/>
        <v>2.6281579144267308E-3</v>
      </c>
      <c r="W693" s="37">
        <f t="shared" si="137"/>
        <v>3.1621127145151591E-2</v>
      </c>
      <c r="X693" s="43">
        <f t="shared" si="136"/>
        <v>0</v>
      </c>
      <c r="Y693" s="2">
        <f>PERCENTRANK($S$531:S693,S693,1)</f>
        <v>0.3</v>
      </c>
      <c r="Z693" s="2">
        <f>PERCENTRANK($T$531:T693,T693,1)</f>
        <v>0.6</v>
      </c>
      <c r="AA693" s="2">
        <f>PERCENTRANK($U$531:U693,U693,1)</f>
        <v>0.9</v>
      </c>
      <c r="AB693" s="2">
        <f>PERCENTRANK(V$531:V693,V693,1)</f>
        <v>0.4</v>
      </c>
      <c r="AC693" s="2">
        <f>PERCENTRANK(W$531:W693,W693,1)</f>
        <v>0.4</v>
      </c>
      <c r="AD693" s="2">
        <f>PERCENTRANK(W$531:W693,W693,1)</f>
        <v>0.4</v>
      </c>
      <c r="AE693" s="2">
        <f>PERCENTRANK(X$531:X693,X693,1)</f>
        <v>0.6</v>
      </c>
      <c r="AF693" s="2">
        <f>PERCENTRANK($X$531:X693,X693,1)</f>
        <v>0.6</v>
      </c>
      <c r="AG693" s="2">
        <f>PERCENTRANK(R$531:R693,R693,1)</f>
        <v>0.6</v>
      </c>
      <c r="AH693" s="2">
        <f>PERCENTRANK(I$531:I693,I693,1)</f>
        <v>0.6</v>
      </c>
      <c r="AI693" s="2">
        <f>PERCENTRANK(J$531:J693,J693,1)</f>
        <v>0.6</v>
      </c>
      <c r="AJ693" s="2">
        <f t="shared" si="123"/>
        <v>0.4</v>
      </c>
      <c r="AK693" s="2">
        <f t="shared" si="124"/>
        <v>0.6</v>
      </c>
      <c r="AL693" s="2">
        <f t="shared" si="125"/>
        <v>0.6</v>
      </c>
      <c r="AM693" s="2">
        <f t="shared" si="125"/>
        <v>0.6</v>
      </c>
      <c r="AN693" s="2">
        <f t="shared" si="121"/>
        <v>0.6</v>
      </c>
      <c r="AO693" s="16">
        <f t="shared" si="126"/>
        <v>0</v>
      </c>
      <c r="AP693" s="16">
        <f t="shared" si="132"/>
        <v>0</v>
      </c>
      <c r="AQ693" s="16">
        <f t="shared" si="133"/>
        <v>0.20000000000000007</v>
      </c>
      <c r="AR693" s="16">
        <f t="shared" si="134"/>
        <v>-0.4</v>
      </c>
      <c r="AS693" s="16">
        <f t="shared" si="135"/>
        <v>0</v>
      </c>
      <c r="AT693" s="16">
        <f>AF693-AF692</f>
        <v>0</v>
      </c>
      <c r="AU693" s="16">
        <f>AG693-AG692</f>
        <v>-9.9999999999999978E-2</v>
      </c>
      <c r="AV693" s="16">
        <f t="shared" si="127"/>
        <v>0</v>
      </c>
      <c r="AW693" s="16">
        <f t="shared" si="128"/>
        <v>0.3</v>
      </c>
      <c r="AX693" s="16">
        <f t="shared" si="129"/>
        <v>0.6</v>
      </c>
      <c r="AY693" s="16">
        <f t="shared" si="138"/>
        <v>0.6</v>
      </c>
      <c r="AZ693" s="16">
        <f t="shared" si="130"/>
        <v>0.60000000000000009</v>
      </c>
      <c r="BA693" s="16">
        <f t="shared" si="139"/>
        <v>0.35</v>
      </c>
      <c r="BB693" s="16">
        <f t="shared" si="131"/>
        <v>0.6</v>
      </c>
    </row>
    <row r="694" spans="1:54" s="2" customFormat="1" ht="11.25" x14ac:dyDescent="0.2">
      <c r="A694" s="17">
        <v>38595</v>
      </c>
      <c r="B694" s="15">
        <v>3.6</v>
      </c>
      <c r="C694" s="2">
        <v>4.9000000000000004</v>
      </c>
      <c r="D694" s="37">
        <f t="shared" si="113"/>
        <v>0.95099999999999996</v>
      </c>
      <c r="E694" s="37">
        <v>0.05</v>
      </c>
      <c r="F694" s="37">
        <f t="shared" si="112"/>
        <v>0.95</v>
      </c>
      <c r="G694" s="39">
        <v>80.260000000000005</v>
      </c>
      <c r="H694" s="38">
        <v>69.553200000000004</v>
      </c>
      <c r="I694" s="37">
        <v>1.6608849325827765E-3</v>
      </c>
      <c r="J694" s="37">
        <f t="shared" si="140"/>
        <v>9.1440211728831995E-3</v>
      </c>
      <c r="K694" s="37">
        <f t="shared" si="114"/>
        <v>-1.051524710830698E-3</v>
      </c>
      <c r="L694" s="38">
        <v>13218.7775175683</v>
      </c>
      <c r="M694" s="38">
        <v>14317.1166435424</v>
      </c>
      <c r="N694" s="38">
        <f t="shared" si="118"/>
        <v>13204.877646361603</v>
      </c>
      <c r="O694" s="38">
        <f t="shared" si="119"/>
        <v>14302.061841603871</v>
      </c>
      <c r="P694" s="37">
        <f t="shared" si="120"/>
        <v>1.0526315789474003E-3</v>
      </c>
      <c r="Q694" s="41">
        <f t="shared" si="120"/>
        <v>1.0526315789473157E-3</v>
      </c>
      <c r="R694" s="42">
        <f t="shared" si="115"/>
        <v>0.15393684258955737</v>
      </c>
      <c r="S694" s="43">
        <f t="shared" si="116"/>
        <v>4.9000000000000002E-2</v>
      </c>
      <c r="T694" s="43">
        <f t="shared" si="117"/>
        <v>9.5099999999999994E-3</v>
      </c>
      <c r="U694" s="37">
        <f t="shared" si="141"/>
        <v>6.664332917666807E-2</v>
      </c>
      <c r="V694" s="37">
        <f t="shared" si="122"/>
        <v>3.1960536947946527E-3</v>
      </c>
      <c r="W694" s="37">
        <f t="shared" si="137"/>
        <v>3.42414414449305E-2</v>
      </c>
      <c r="X694" s="43">
        <f t="shared" si="136"/>
        <v>1.0526315789473157E-3</v>
      </c>
      <c r="Y694" s="2">
        <f>PERCENTRANK($S$531:S694,S694,1)</f>
        <v>0.2</v>
      </c>
      <c r="Z694" s="2">
        <f>PERCENTRANK($T$531:T694,T694,1)</f>
        <v>0.6</v>
      </c>
      <c r="AA694" s="2">
        <f>PERCENTRANK($U$531:U694,U694,1)</f>
        <v>0.9</v>
      </c>
      <c r="AB694" s="2">
        <f>PERCENTRANK(V$531:V694,V694,1)</f>
        <v>0.5</v>
      </c>
      <c r="AC694" s="2">
        <f>PERCENTRANK(W$531:W694,W694,1)</f>
        <v>0.5</v>
      </c>
      <c r="AD694" s="2">
        <f>PERCENTRANK(W$531:W694,W694,1)</f>
        <v>0.5</v>
      </c>
      <c r="AE694" s="2">
        <f>PERCENTRANK(X$531:X694,X694,1)</f>
        <v>0.6</v>
      </c>
      <c r="AF694" s="2">
        <f>PERCENTRANK($X$531:X694,X694,1)</f>
        <v>0.6</v>
      </c>
      <c r="AG694" s="2">
        <f>PERCENTRANK(R$531:R694,R694,1)</f>
        <v>0.6</v>
      </c>
      <c r="AH694" s="2">
        <f>PERCENTRANK(I$531:I694,I694,1)</f>
        <v>0.4</v>
      </c>
      <c r="AI694" s="2">
        <f>PERCENTRANK(J$531:J694,J694,1)</f>
        <v>0.5</v>
      </c>
      <c r="AJ694" s="2">
        <f t="shared" si="123"/>
        <v>0.45</v>
      </c>
      <c r="AK694" s="2">
        <f t="shared" si="124"/>
        <v>0.6</v>
      </c>
      <c r="AL694" s="2">
        <f t="shared" si="125"/>
        <v>0.5</v>
      </c>
      <c r="AM694" s="2">
        <f t="shared" si="125"/>
        <v>0.55000000000000004</v>
      </c>
      <c r="AN694" s="2">
        <f t="shared" si="121"/>
        <v>0.4</v>
      </c>
      <c r="AO694" s="16">
        <f t="shared" si="126"/>
        <v>-9.9999999999999978E-2</v>
      </c>
      <c r="AP694" s="16">
        <f t="shared" si="132"/>
        <v>0</v>
      </c>
      <c r="AQ694" s="16">
        <f t="shared" si="133"/>
        <v>0</v>
      </c>
      <c r="AR694" s="16">
        <f t="shared" si="134"/>
        <v>9.9999999999999978E-2</v>
      </c>
      <c r="AS694" s="16">
        <f t="shared" si="135"/>
        <v>9.9999999999999978E-2</v>
      </c>
      <c r="AT694" s="16">
        <f>AF694-AF693</f>
        <v>0</v>
      </c>
      <c r="AU694" s="16">
        <f>AG694-AG693</f>
        <v>0</v>
      </c>
      <c r="AV694" s="16">
        <f t="shared" si="127"/>
        <v>-0.19999999999999996</v>
      </c>
      <c r="AW694" s="16">
        <f t="shared" si="128"/>
        <v>0.25</v>
      </c>
      <c r="AX694" s="16">
        <f t="shared" si="129"/>
        <v>0.6</v>
      </c>
      <c r="AY694" s="16">
        <f t="shared" si="138"/>
        <v>0.7</v>
      </c>
      <c r="AZ694" s="16">
        <f t="shared" si="130"/>
        <v>0.45</v>
      </c>
      <c r="BA694" s="16">
        <f t="shared" si="139"/>
        <v>0.4</v>
      </c>
      <c r="BB694" s="16">
        <f t="shared" si="131"/>
        <v>0.6</v>
      </c>
    </row>
    <row r="695" spans="1:54" s="2" customFormat="1" ht="11.25" x14ac:dyDescent="0.2">
      <c r="A695" s="17">
        <v>38625</v>
      </c>
      <c r="B695" s="15">
        <v>4.7</v>
      </c>
      <c r="C695" s="2">
        <v>5</v>
      </c>
      <c r="D695" s="37">
        <f t="shared" si="113"/>
        <v>0.95</v>
      </c>
      <c r="E695" s="37">
        <v>0.05</v>
      </c>
      <c r="F695" s="37">
        <f t="shared" si="112"/>
        <v>0.95</v>
      </c>
      <c r="G695" s="39">
        <v>80.59</v>
      </c>
      <c r="H695" s="38">
        <v>70.832000000000022</v>
      </c>
      <c r="I695" s="37">
        <v>1.3477419196746558E-3</v>
      </c>
      <c r="J695" s="37">
        <f t="shared" si="140"/>
        <v>1.5043134261287163E-3</v>
      </c>
      <c r="K695" s="37">
        <f t="shared" si="114"/>
        <v>0</v>
      </c>
      <c r="L695" s="38">
        <v>13245.6291196563</v>
      </c>
      <c r="M695" s="38">
        <v>14286.538623590501</v>
      </c>
      <c r="N695" s="38">
        <f t="shared" si="118"/>
        <v>13245.6291196563</v>
      </c>
      <c r="O695" s="38">
        <f t="shared" si="119"/>
        <v>14286.538623590501</v>
      </c>
      <c r="P695" s="37">
        <f t="shared" si="120"/>
        <v>0</v>
      </c>
      <c r="Q695" s="41">
        <f t="shared" si="120"/>
        <v>0</v>
      </c>
      <c r="R695" s="42">
        <f t="shared" si="115"/>
        <v>0.13776259317822423</v>
      </c>
      <c r="S695" s="43">
        <f t="shared" si="116"/>
        <v>0.05</v>
      </c>
      <c r="T695" s="43">
        <f t="shared" si="117"/>
        <v>9.4999999999999998E-3</v>
      </c>
      <c r="U695" s="37">
        <f t="shared" si="141"/>
        <v>5.7817378850562817E-2</v>
      </c>
      <c r="V695" s="37">
        <f t="shared" si="122"/>
        <v>-2.1357666290783071E-3</v>
      </c>
      <c r="W695" s="37">
        <f t="shared" si="137"/>
        <v>2.4900879687070439E-2</v>
      </c>
      <c r="X695" s="43">
        <f t="shared" si="136"/>
        <v>0</v>
      </c>
      <c r="Y695" s="2">
        <f>PERCENTRANK($S$531:S695,S695,1)</f>
        <v>0.3</v>
      </c>
      <c r="Z695" s="2">
        <f>PERCENTRANK($T$531:T695,T695,1)</f>
        <v>0.6</v>
      </c>
      <c r="AA695" s="2">
        <f>PERCENTRANK($U$531:U695,U695,1)</f>
        <v>0.6</v>
      </c>
      <c r="AB695" s="2">
        <f>PERCENTRANK(V$531:V695,V695,1)</f>
        <v>0.1</v>
      </c>
      <c r="AC695" s="2">
        <f>PERCENTRANK(W$531:W695,W695,1)</f>
        <v>0.2</v>
      </c>
      <c r="AD695" s="2">
        <f>PERCENTRANK(W$531:W695,W695,1)</f>
        <v>0.2</v>
      </c>
      <c r="AE695" s="2">
        <f>PERCENTRANK(X$531:X695,X695,1)</f>
        <v>0.6</v>
      </c>
      <c r="AF695" s="2">
        <f>PERCENTRANK($X$531:X695,X695,1)</f>
        <v>0.6</v>
      </c>
      <c r="AG695" s="2">
        <f>PERCENTRANK(R$531:R695,R695,1)</f>
        <v>0.6</v>
      </c>
      <c r="AH695" s="2">
        <f>PERCENTRANK(I$531:I695,I695,1)</f>
        <v>0.4</v>
      </c>
      <c r="AI695" s="2">
        <f>PERCENTRANK(J$531:J695,J695,1)</f>
        <v>0.3</v>
      </c>
      <c r="AJ695" s="2">
        <f t="shared" si="123"/>
        <v>0.35</v>
      </c>
      <c r="AK695" s="2">
        <f t="shared" si="124"/>
        <v>0.6</v>
      </c>
      <c r="AL695" s="2">
        <f t="shared" si="125"/>
        <v>0.4</v>
      </c>
      <c r="AM695" s="2">
        <f t="shared" si="125"/>
        <v>0.4</v>
      </c>
      <c r="AN695" s="2">
        <f t="shared" si="121"/>
        <v>0.3</v>
      </c>
      <c r="AO695" s="16">
        <f t="shared" si="126"/>
        <v>9.9999999999999978E-2</v>
      </c>
      <c r="AP695" s="16">
        <f t="shared" si="132"/>
        <v>0</v>
      </c>
      <c r="AQ695" s="16">
        <f t="shared" si="133"/>
        <v>-0.30000000000000004</v>
      </c>
      <c r="AR695" s="16">
        <f t="shared" si="134"/>
        <v>-0.4</v>
      </c>
      <c r="AS695" s="16">
        <f t="shared" si="135"/>
        <v>-0.3</v>
      </c>
      <c r="AT695" s="16">
        <f>AF695-AF694</f>
        <v>0</v>
      </c>
      <c r="AU695" s="16">
        <f>AG695-AG694</f>
        <v>0</v>
      </c>
      <c r="AV695" s="16">
        <f t="shared" si="127"/>
        <v>-0.10000000000000003</v>
      </c>
      <c r="AW695" s="16">
        <f t="shared" si="128"/>
        <v>0.25</v>
      </c>
      <c r="AX695" s="16">
        <f t="shared" si="129"/>
        <v>0.6</v>
      </c>
      <c r="AY695" s="16">
        <f t="shared" si="138"/>
        <v>0.8</v>
      </c>
      <c r="AZ695" s="16">
        <f t="shared" si="130"/>
        <v>0.3</v>
      </c>
      <c r="BA695" s="16">
        <f t="shared" si="139"/>
        <v>0.4</v>
      </c>
      <c r="BB695" s="16">
        <f t="shared" si="131"/>
        <v>0.6</v>
      </c>
    </row>
    <row r="696" spans="1:54" s="2" customFormat="1" ht="11.25" x14ac:dyDescent="0.2">
      <c r="A696" s="17">
        <v>38656</v>
      </c>
      <c r="B696" s="15">
        <v>4.3</v>
      </c>
      <c r="C696" s="2">
        <v>5</v>
      </c>
      <c r="D696" s="37">
        <f t="shared" si="113"/>
        <v>0.95</v>
      </c>
      <c r="E696" s="37">
        <v>0.05</v>
      </c>
      <c r="F696" s="37">
        <f t="shared" si="112"/>
        <v>0.95</v>
      </c>
      <c r="G696" s="39">
        <v>81.790000000000006</v>
      </c>
      <c r="H696" s="38">
        <v>72.095199999999991</v>
      </c>
      <c r="I696" s="37">
        <v>-2.7701644479248267E-2</v>
      </c>
      <c r="J696" s="37">
        <f t="shared" si="140"/>
        <v>-1.3176951279786806E-2</v>
      </c>
      <c r="K696" s="37">
        <f t="shared" si="114"/>
        <v>0</v>
      </c>
      <c r="L696" s="38">
        <v>13296.805213204299</v>
      </c>
      <c r="M696" s="38">
        <v>14300.2177434813</v>
      </c>
      <c r="N696" s="38">
        <f t="shared" si="118"/>
        <v>13296.805213204299</v>
      </c>
      <c r="O696" s="38">
        <f t="shared" si="119"/>
        <v>14300.2177434813</v>
      </c>
      <c r="P696" s="37">
        <f t="shared" si="120"/>
        <v>0</v>
      </c>
      <c r="Q696" s="41">
        <f t="shared" si="120"/>
        <v>0</v>
      </c>
      <c r="R696" s="42">
        <f t="shared" si="115"/>
        <v>0.1344721978717032</v>
      </c>
      <c r="S696" s="43">
        <f t="shared" si="116"/>
        <v>0.05</v>
      </c>
      <c r="T696" s="43">
        <f t="shared" si="117"/>
        <v>9.4999999999999998E-3</v>
      </c>
      <c r="U696" s="37">
        <f t="shared" si="141"/>
        <v>5.9515171290835431E-2</v>
      </c>
      <c r="V696" s="37">
        <f t="shared" si="122"/>
        <v>9.5748314208257397E-4</v>
      </c>
      <c r="W696" s="37">
        <f t="shared" si="137"/>
        <v>2.5566454836065199E-2</v>
      </c>
      <c r="X696" s="43">
        <f t="shared" si="136"/>
        <v>0</v>
      </c>
      <c r="Y696" s="2">
        <f>PERCENTRANK($S$531:S696,S696,1)</f>
        <v>0.3</v>
      </c>
      <c r="Z696" s="2">
        <f>PERCENTRANK($T$531:T696,T696,1)</f>
        <v>0.6</v>
      </c>
      <c r="AA696" s="2">
        <f>PERCENTRANK($U$531:U696,U696,1)</f>
        <v>0.7</v>
      </c>
      <c r="AB696" s="2">
        <f>PERCENTRANK(V$531:V696,V696,1)</f>
        <v>0.3</v>
      </c>
      <c r="AC696" s="2">
        <f>PERCENTRANK(W$531:W696,W696,1)</f>
        <v>0.3</v>
      </c>
      <c r="AD696" s="2">
        <f>PERCENTRANK(W$531:W696,W696,1)</f>
        <v>0.3</v>
      </c>
      <c r="AE696" s="2">
        <f>PERCENTRANK(X$531:X696,X696,1)</f>
        <v>0.6</v>
      </c>
      <c r="AF696" s="2">
        <f>PERCENTRANK($X$531:X696,X696,1)</f>
        <v>0.6</v>
      </c>
      <c r="AG696" s="2">
        <f>PERCENTRANK(R$531:R696,R696,1)</f>
        <v>0.6</v>
      </c>
      <c r="AH696" s="2">
        <f>PERCENTRANK(I$531:I696,I696,1)</f>
        <v>0.1</v>
      </c>
      <c r="AI696" s="2">
        <f>PERCENTRANK(J$531:J696,J696,1)</f>
        <v>0.1</v>
      </c>
      <c r="AJ696" s="2">
        <f t="shared" si="123"/>
        <v>0.25</v>
      </c>
      <c r="AK696" s="2">
        <f t="shared" si="124"/>
        <v>0.6</v>
      </c>
      <c r="AL696" s="2">
        <f t="shared" si="125"/>
        <v>0.25</v>
      </c>
      <c r="AM696" s="2">
        <f t="shared" si="125"/>
        <v>0.2</v>
      </c>
      <c r="AN696" s="2">
        <f t="shared" si="121"/>
        <v>0.1</v>
      </c>
      <c r="AO696" s="16">
        <f t="shared" si="126"/>
        <v>0</v>
      </c>
      <c r="AP696" s="16">
        <f t="shared" si="132"/>
        <v>0</v>
      </c>
      <c r="AQ696" s="16">
        <f t="shared" si="133"/>
        <v>9.9999999999999978E-2</v>
      </c>
      <c r="AR696" s="16">
        <f t="shared" si="134"/>
        <v>0.19999999999999998</v>
      </c>
      <c r="AS696" s="16">
        <f t="shared" si="135"/>
        <v>9.9999999999999978E-2</v>
      </c>
      <c r="AT696" s="16">
        <f>AF696-AF695</f>
        <v>0</v>
      </c>
      <c r="AU696" s="16">
        <f>AG696-AG695</f>
        <v>0</v>
      </c>
      <c r="AV696" s="16">
        <f t="shared" si="127"/>
        <v>-0.19999999999999998</v>
      </c>
      <c r="AW696" s="16">
        <f t="shared" si="128"/>
        <v>0.3</v>
      </c>
      <c r="AX696" s="16">
        <f t="shared" si="129"/>
        <v>0.6</v>
      </c>
      <c r="AY696" s="16">
        <f t="shared" si="138"/>
        <v>0.9</v>
      </c>
      <c r="AZ696" s="16">
        <f t="shared" si="130"/>
        <v>0.2</v>
      </c>
      <c r="BA696" s="16">
        <f t="shared" si="139"/>
        <v>0.45</v>
      </c>
      <c r="BB696" s="16">
        <f t="shared" si="131"/>
        <v>0.6</v>
      </c>
    </row>
    <row r="697" spans="1:54" s="2" customFormat="1" ht="11.25" x14ac:dyDescent="0.2">
      <c r="A697" s="17">
        <v>38686</v>
      </c>
      <c r="B697" s="15">
        <v>3.5</v>
      </c>
      <c r="C697" s="2">
        <v>5</v>
      </c>
      <c r="D697" s="37">
        <f t="shared" si="113"/>
        <v>0.95</v>
      </c>
      <c r="E697" s="37">
        <v>0.05</v>
      </c>
      <c r="F697" s="37">
        <f t="shared" si="112"/>
        <v>0.95</v>
      </c>
      <c r="G697" s="39">
        <v>83.81</v>
      </c>
      <c r="H697" s="38">
        <v>73.260400000000004</v>
      </c>
      <c r="I697" s="37">
        <v>3.8096916003892624E-2</v>
      </c>
      <c r="J697" s="37">
        <f t="shared" si="140"/>
        <v>5.1976357623221784E-3</v>
      </c>
      <c r="K697" s="37">
        <f t="shared" si="114"/>
        <v>0</v>
      </c>
      <c r="L697" s="38">
        <v>13362.4899041107</v>
      </c>
      <c r="M697" s="38">
        <v>14360.3676626132</v>
      </c>
      <c r="N697" s="38">
        <f t="shared" si="118"/>
        <v>13362.4899041107</v>
      </c>
      <c r="O697" s="38">
        <f t="shared" si="119"/>
        <v>14360.3676626132</v>
      </c>
      <c r="P697" s="37">
        <f t="shared" si="120"/>
        <v>0</v>
      </c>
      <c r="Q697" s="41">
        <f t="shared" si="120"/>
        <v>0</v>
      </c>
      <c r="R697" s="42">
        <f t="shared" si="115"/>
        <v>0.144001397753766</v>
      </c>
      <c r="S697" s="43">
        <f t="shared" si="116"/>
        <v>0.05</v>
      </c>
      <c r="T697" s="43">
        <f t="shared" si="117"/>
        <v>9.4999999999999998E-3</v>
      </c>
      <c r="U697" s="37">
        <f t="shared" si="141"/>
        <v>5.9259646173395901E-2</v>
      </c>
      <c r="V697" s="37">
        <f t="shared" si="122"/>
        <v>4.2062240037791729E-3</v>
      </c>
      <c r="W697" s="37">
        <f t="shared" si="137"/>
        <v>2.8107999788752922E-2</v>
      </c>
      <c r="X697" s="43">
        <f t="shared" si="136"/>
        <v>0</v>
      </c>
      <c r="Y697" s="2">
        <f>PERCENTRANK($S$531:S697,S697,1)</f>
        <v>0.3</v>
      </c>
      <c r="Z697" s="2">
        <f>PERCENTRANK($T$531:T697,T697,1)</f>
        <v>0.6</v>
      </c>
      <c r="AA697" s="2">
        <f>PERCENTRANK($U$531:U697,U697,1)</f>
        <v>0.7</v>
      </c>
      <c r="AB697" s="2">
        <f>PERCENTRANK(V$531:V697,V697,1)</f>
        <v>0.5</v>
      </c>
      <c r="AC697" s="2">
        <f>PERCENTRANK(W$531:W697,W697,1)</f>
        <v>0.3</v>
      </c>
      <c r="AD697" s="2">
        <f>PERCENTRANK(W$531:W697,W697,1)</f>
        <v>0.3</v>
      </c>
      <c r="AE697" s="2">
        <f>PERCENTRANK(X$531:X697,X697,1)</f>
        <v>0.6</v>
      </c>
      <c r="AF697" s="2">
        <f>PERCENTRANK($X$531:X697,X697,1)</f>
        <v>0.6</v>
      </c>
      <c r="AG697" s="2">
        <f>PERCENTRANK(R$531:R697,R697,1)</f>
        <v>0.6</v>
      </c>
      <c r="AH697" s="2">
        <f>PERCENTRANK(I$531:I697,I697,1)</f>
        <v>0.8</v>
      </c>
      <c r="AI697" s="2">
        <f>PERCENTRANK(J$531:J697,J697,1)</f>
        <v>0.4</v>
      </c>
      <c r="AJ697" s="2">
        <f t="shared" si="123"/>
        <v>0.3</v>
      </c>
      <c r="AK697" s="2">
        <f t="shared" si="124"/>
        <v>0.6</v>
      </c>
      <c r="AL697" s="2">
        <f t="shared" si="125"/>
        <v>0.45</v>
      </c>
      <c r="AM697" s="2">
        <f t="shared" si="125"/>
        <v>0.25</v>
      </c>
      <c r="AN697" s="2">
        <f t="shared" si="121"/>
        <v>0.8</v>
      </c>
      <c r="AO697" s="16">
        <f t="shared" si="126"/>
        <v>0</v>
      </c>
      <c r="AP697" s="16">
        <f t="shared" si="132"/>
        <v>0</v>
      </c>
      <c r="AQ697" s="16">
        <f t="shared" si="133"/>
        <v>0</v>
      </c>
      <c r="AR697" s="16">
        <f t="shared" si="134"/>
        <v>0.2</v>
      </c>
      <c r="AS697" s="16">
        <f t="shared" si="135"/>
        <v>0</v>
      </c>
      <c r="AT697" s="16">
        <f>AF697-AF696</f>
        <v>0</v>
      </c>
      <c r="AU697" s="16">
        <f>AG697-AG696</f>
        <v>0</v>
      </c>
      <c r="AV697" s="16">
        <f t="shared" si="127"/>
        <v>0.70000000000000007</v>
      </c>
      <c r="AW697" s="16">
        <f t="shared" si="128"/>
        <v>0.3</v>
      </c>
      <c r="AX697" s="16">
        <f t="shared" si="129"/>
        <v>0.6</v>
      </c>
      <c r="AY697" s="16">
        <f t="shared" si="138"/>
        <v>0.75</v>
      </c>
      <c r="AZ697" s="16">
        <f t="shared" si="130"/>
        <v>0.4</v>
      </c>
      <c r="BA697" s="16">
        <f t="shared" si="139"/>
        <v>0.35</v>
      </c>
      <c r="BB697" s="16">
        <f t="shared" si="131"/>
        <v>0.6</v>
      </c>
    </row>
    <row r="698" spans="1:54" s="2" customFormat="1" ht="11.25" x14ac:dyDescent="0.2">
      <c r="A698" s="17">
        <v>38717</v>
      </c>
      <c r="B698" s="15">
        <v>3.4</v>
      </c>
      <c r="C698" s="2">
        <v>4.9000000000000004</v>
      </c>
      <c r="D698" s="37">
        <f t="shared" si="113"/>
        <v>0.95099999999999996</v>
      </c>
      <c r="E698" s="37">
        <v>0.05</v>
      </c>
      <c r="F698" s="37">
        <f t="shared" si="112"/>
        <v>0.95</v>
      </c>
      <c r="G698" s="39">
        <v>85.53</v>
      </c>
      <c r="H698" s="38">
        <v>74.311599999999999</v>
      </c>
      <c r="I698" s="37">
        <v>1.9961692945521588E-2</v>
      </c>
      <c r="J698" s="37">
        <f t="shared" si="140"/>
        <v>2.9029304474707106E-2</v>
      </c>
      <c r="K698" s="37">
        <f t="shared" si="114"/>
        <v>-1.051524710830698E-3</v>
      </c>
      <c r="L698" s="38">
        <v>13485.591882716401</v>
      </c>
      <c r="M698" s="38">
        <v>14459.6426991317</v>
      </c>
      <c r="N698" s="38">
        <f t="shared" si="118"/>
        <v>13471.411449611547</v>
      </c>
      <c r="O698" s="38">
        <f t="shared" si="119"/>
        <v>14444.43802752378</v>
      </c>
      <c r="P698" s="37">
        <f t="shared" si="120"/>
        <v>1.0526315789473018E-3</v>
      </c>
      <c r="Q698" s="41">
        <f t="shared" si="120"/>
        <v>1.0526315789474066E-3</v>
      </c>
      <c r="R698" s="42">
        <f t="shared" si="115"/>
        <v>0.1509643178184833</v>
      </c>
      <c r="S698" s="43">
        <f t="shared" si="116"/>
        <v>4.9000000000000002E-2</v>
      </c>
      <c r="T698" s="43">
        <f t="shared" si="117"/>
        <v>9.5099999999999994E-3</v>
      </c>
      <c r="U698" s="37">
        <f t="shared" si="141"/>
        <v>5.4198209154956371E-2</v>
      </c>
      <c r="V698" s="37">
        <f t="shared" si="122"/>
        <v>6.9131263802499898E-3</v>
      </c>
      <c r="W698" s="37">
        <f t="shared" si="137"/>
        <v>2.5037410560150707E-2</v>
      </c>
      <c r="X698" s="43">
        <f t="shared" si="136"/>
        <v>1.0526315789474066E-3</v>
      </c>
      <c r="Y698" s="2">
        <f>PERCENTRANK($S$531:S698,S698,1)</f>
        <v>0.2</v>
      </c>
      <c r="Z698" s="2">
        <f>PERCENTRANK($T$531:T698,T698,1)</f>
        <v>0.6</v>
      </c>
      <c r="AA698" s="2">
        <f>PERCENTRANK($U$531:U698,U698,1)</f>
        <v>0.5</v>
      </c>
      <c r="AB698" s="2">
        <f>PERCENTRANK(V$531:V698,V698,1)</f>
        <v>0.8</v>
      </c>
      <c r="AC698" s="2">
        <f>PERCENTRANK(W$531:W698,W698,1)</f>
        <v>0.2</v>
      </c>
      <c r="AD698" s="2">
        <f>PERCENTRANK(W$531:W698,W698,1)</f>
        <v>0.2</v>
      </c>
      <c r="AE698" s="2">
        <f>PERCENTRANK(X$531:X698,X698,1)</f>
        <v>0.6</v>
      </c>
      <c r="AF698" s="2">
        <f>PERCENTRANK($X$531:X698,X698,1)</f>
        <v>0.6</v>
      </c>
      <c r="AG698" s="2">
        <f>PERCENTRANK(R$531:R698,R698,1)</f>
        <v>0.6</v>
      </c>
      <c r="AH698" s="2">
        <f>PERCENTRANK(I$531:I698,I698,1)</f>
        <v>0.6</v>
      </c>
      <c r="AI698" s="2">
        <f>PERCENTRANK(J$531:J698,J698,1)</f>
        <v>0.8</v>
      </c>
      <c r="AJ698" s="2">
        <f t="shared" si="123"/>
        <v>0.25</v>
      </c>
      <c r="AK698" s="2">
        <f t="shared" si="124"/>
        <v>0.6</v>
      </c>
      <c r="AL698" s="2">
        <f t="shared" si="125"/>
        <v>0.7</v>
      </c>
      <c r="AM698" s="2">
        <f t="shared" si="125"/>
        <v>0.60000000000000009</v>
      </c>
      <c r="AN698" s="2">
        <f t="shared" si="121"/>
        <v>0.6</v>
      </c>
      <c r="AO698" s="16">
        <f t="shared" si="126"/>
        <v>-9.9999999999999978E-2</v>
      </c>
      <c r="AP698" s="16">
        <f t="shared" si="132"/>
        <v>0</v>
      </c>
      <c r="AQ698" s="16">
        <f t="shared" si="133"/>
        <v>-0.19999999999999996</v>
      </c>
      <c r="AR698" s="16">
        <f t="shared" si="134"/>
        <v>0.30000000000000004</v>
      </c>
      <c r="AS698" s="16">
        <f t="shared" si="135"/>
        <v>-9.9999999999999978E-2</v>
      </c>
      <c r="AT698" s="16">
        <f>AF698-AF697</f>
        <v>0</v>
      </c>
      <c r="AU698" s="16">
        <f>AG698-AG697</f>
        <v>0</v>
      </c>
      <c r="AV698" s="16">
        <f t="shared" si="127"/>
        <v>-0.20000000000000007</v>
      </c>
      <c r="AW698" s="16">
        <f t="shared" si="128"/>
        <v>0.25</v>
      </c>
      <c r="AX698" s="16">
        <f t="shared" si="129"/>
        <v>0.6</v>
      </c>
      <c r="AY698" s="16">
        <f t="shared" si="138"/>
        <v>0.64999999999999991</v>
      </c>
      <c r="AZ698" s="16">
        <f t="shared" si="130"/>
        <v>0.65</v>
      </c>
      <c r="BA698" s="16">
        <f t="shared" si="139"/>
        <v>0.25</v>
      </c>
      <c r="BB698" s="16">
        <f t="shared" si="131"/>
        <v>0.6</v>
      </c>
    </row>
    <row r="699" spans="1:54" s="2" customFormat="1" ht="11.25" x14ac:dyDescent="0.2">
      <c r="A699" s="17">
        <v>38748</v>
      </c>
      <c r="B699" s="15">
        <v>4</v>
      </c>
      <c r="C699" s="2">
        <v>4.7</v>
      </c>
      <c r="D699" s="37">
        <f t="shared" si="113"/>
        <v>0.95299999999999996</v>
      </c>
      <c r="E699" s="37">
        <v>0.05</v>
      </c>
      <c r="F699" s="37">
        <f t="shared" si="112"/>
        <v>0.95</v>
      </c>
      <c r="G699" s="39">
        <v>86.03</v>
      </c>
      <c r="H699" s="38">
        <v>75.20320000000001</v>
      </c>
      <c r="I699" s="37">
        <v>1.3200535627976327E-2</v>
      </c>
      <c r="J699" s="37">
        <f t="shared" si="140"/>
        <v>1.6581114286748959E-2</v>
      </c>
      <c r="K699" s="37">
        <f t="shared" si="114"/>
        <v>-3.1479538300105414E-3</v>
      </c>
      <c r="L699" s="38">
        <v>13576.1197371447</v>
      </c>
      <c r="M699" s="38">
        <v>14502.8045904337</v>
      </c>
      <c r="N699" s="38">
        <f t="shared" si="118"/>
        <v>13533.382739021474</v>
      </c>
      <c r="O699" s="38">
        <f t="shared" si="119"/>
        <v>14457.15043117735</v>
      </c>
      <c r="P699" s="37">
        <f t="shared" si="120"/>
        <v>3.1578947368421217E-3</v>
      </c>
      <c r="Q699" s="41">
        <f t="shared" si="120"/>
        <v>3.1578947368421303E-3</v>
      </c>
      <c r="R699" s="42">
        <f t="shared" si="115"/>
        <v>0.14396727798817058</v>
      </c>
      <c r="S699" s="43">
        <f t="shared" si="116"/>
        <v>4.7E-2</v>
      </c>
      <c r="T699" s="43">
        <f t="shared" si="117"/>
        <v>9.5300000000000003E-3</v>
      </c>
      <c r="U699" s="37">
        <f t="shared" si="141"/>
        <v>6.1671991929802529E-2</v>
      </c>
      <c r="V699" s="37">
        <f t="shared" si="122"/>
        <v>2.9849901688505168E-3</v>
      </c>
      <c r="W699" s="37">
        <f t="shared" si="137"/>
        <v>3.098841190389718E-2</v>
      </c>
      <c r="X699" s="43">
        <f t="shared" si="136"/>
        <v>3.1578947368421303E-3</v>
      </c>
      <c r="Y699" s="2">
        <f>PERCENTRANK($S$531:S699,S699,1)</f>
        <v>0.2</v>
      </c>
      <c r="Z699" s="2">
        <f>PERCENTRANK($T$531:T699,T699,1)</f>
        <v>0.7</v>
      </c>
      <c r="AA699" s="2">
        <f>PERCENTRANK($U$531:U699,U699,1)</f>
        <v>0.8</v>
      </c>
      <c r="AB699" s="2">
        <f>PERCENTRANK(V$531:V699,V699,1)</f>
        <v>0.4</v>
      </c>
      <c r="AC699" s="2">
        <f>PERCENTRANK(W$531:W699,W699,1)</f>
        <v>0.4</v>
      </c>
      <c r="AD699" s="2">
        <f>PERCENTRANK(W$531:W699,W699,1)</f>
        <v>0.4</v>
      </c>
      <c r="AE699" s="2">
        <f>PERCENTRANK(X$531:X699,X699,1)</f>
        <v>0.7</v>
      </c>
      <c r="AF699" s="2">
        <f>PERCENTRANK($X$531:X699,X699,1)</f>
        <v>0.7</v>
      </c>
      <c r="AG699" s="2">
        <f>PERCENTRANK(R$531:R699,R699,1)</f>
        <v>0.6</v>
      </c>
      <c r="AH699" s="2">
        <f>PERCENTRANK(I$531:I699,I699,1)</f>
        <v>0.5</v>
      </c>
      <c r="AI699" s="2">
        <f>PERCENTRANK(J$531:J699,J699,1)</f>
        <v>0.6</v>
      </c>
      <c r="AJ699" s="2">
        <f t="shared" si="123"/>
        <v>0.30000000000000004</v>
      </c>
      <c r="AK699" s="2">
        <f t="shared" si="124"/>
        <v>0.64999999999999991</v>
      </c>
      <c r="AL699" s="2">
        <f t="shared" si="125"/>
        <v>0.55000000000000004</v>
      </c>
      <c r="AM699" s="2">
        <f t="shared" si="125"/>
        <v>0.7</v>
      </c>
      <c r="AN699" s="2">
        <f t="shared" si="121"/>
        <v>0.5</v>
      </c>
      <c r="AO699" s="16">
        <f t="shared" si="126"/>
        <v>0</v>
      </c>
      <c r="AP699" s="16">
        <f t="shared" si="132"/>
        <v>9.9999999999999978E-2</v>
      </c>
      <c r="AQ699" s="16">
        <f t="shared" si="133"/>
        <v>0.30000000000000004</v>
      </c>
      <c r="AR699" s="16">
        <f t="shared" si="134"/>
        <v>-0.4</v>
      </c>
      <c r="AS699" s="16">
        <f t="shared" si="135"/>
        <v>0.2</v>
      </c>
      <c r="AT699" s="16">
        <f>AF699-AF698</f>
        <v>9.9999999999999978E-2</v>
      </c>
      <c r="AU699" s="16">
        <f>AG699-AG698</f>
        <v>0</v>
      </c>
      <c r="AV699" s="16">
        <f t="shared" si="127"/>
        <v>-9.9999999999999978E-2</v>
      </c>
      <c r="AW699" s="16">
        <f t="shared" si="128"/>
        <v>0.2</v>
      </c>
      <c r="AX699" s="16">
        <f t="shared" si="129"/>
        <v>0.64999999999999991</v>
      </c>
      <c r="AY699" s="16">
        <f t="shared" si="138"/>
        <v>0.7</v>
      </c>
      <c r="AZ699" s="16">
        <f t="shared" si="130"/>
        <v>0.60000000000000009</v>
      </c>
      <c r="BA699" s="16">
        <f t="shared" si="139"/>
        <v>0.3</v>
      </c>
      <c r="BB699" s="16">
        <f t="shared" si="131"/>
        <v>0.64999999999999991</v>
      </c>
    </row>
    <row r="700" spans="1:54" s="2" customFormat="1" ht="11.25" x14ac:dyDescent="0.2">
      <c r="A700" s="17">
        <v>38776</v>
      </c>
      <c r="B700" s="15">
        <v>3.6</v>
      </c>
      <c r="C700" s="2">
        <v>4.8</v>
      </c>
      <c r="D700" s="37">
        <f t="shared" si="113"/>
        <v>0.95200000000000007</v>
      </c>
      <c r="E700" s="37">
        <v>0.05</v>
      </c>
      <c r="F700" s="37">
        <f t="shared" si="112"/>
        <v>0.95</v>
      </c>
      <c r="G700" s="39">
        <v>87.01</v>
      </c>
      <c r="H700" s="38">
        <v>76.089600000000004</v>
      </c>
      <c r="I700" s="37">
        <v>-1.6266139059847875E-3</v>
      </c>
      <c r="J700" s="37">
        <f t="shared" si="140"/>
        <v>5.7869608609957693E-3</v>
      </c>
      <c r="K700" s="37">
        <f t="shared" si="114"/>
        <v>-2.1008403361345573E-3</v>
      </c>
      <c r="L700" s="38">
        <v>13603.358361221601</v>
      </c>
      <c r="M700" s="38">
        <v>14505.335313768401</v>
      </c>
      <c r="N700" s="38">
        <f t="shared" si="118"/>
        <v>13574.779877269453</v>
      </c>
      <c r="O700" s="38">
        <f t="shared" si="119"/>
        <v>14474.861920252079</v>
      </c>
      <c r="P700" s="37">
        <f t="shared" si="120"/>
        <v>2.1052631578948318E-3</v>
      </c>
      <c r="Q700" s="41">
        <f t="shared" si="120"/>
        <v>2.1052631578948756E-3</v>
      </c>
      <c r="R700" s="42">
        <f t="shared" si="115"/>
        <v>0.14352027083859029</v>
      </c>
      <c r="S700" s="43">
        <f t="shared" si="116"/>
        <v>4.8000000000000001E-2</v>
      </c>
      <c r="T700" s="43">
        <f t="shared" si="117"/>
        <v>9.5200000000000007E-3</v>
      </c>
      <c r="U700" s="37">
        <f t="shared" si="141"/>
        <v>5.7686825058302617E-2</v>
      </c>
      <c r="V700" s="37">
        <f t="shared" si="122"/>
        <v>1.7449889219154808E-4</v>
      </c>
      <c r="W700" s="37">
        <f t="shared" si="137"/>
        <v>2.7011611715898734E-2</v>
      </c>
      <c r="X700" s="43">
        <f t="shared" si="136"/>
        <v>2.1052631578948756E-3</v>
      </c>
      <c r="Y700" s="2">
        <f>PERCENTRANK($S$531:S700,S700,1)</f>
        <v>0.2</v>
      </c>
      <c r="Z700" s="2">
        <f>PERCENTRANK($T$531:T700,T700,1)</f>
        <v>0.7</v>
      </c>
      <c r="AA700" s="2">
        <f>PERCENTRANK($U$531:U700,U700,1)</f>
        <v>0.6</v>
      </c>
      <c r="AB700" s="2">
        <f>PERCENTRANK(V$531:V700,V700,1)</f>
        <v>0.3</v>
      </c>
      <c r="AC700" s="2">
        <f>PERCENTRANK(W$531:W700,W700,1)</f>
        <v>0.3</v>
      </c>
      <c r="AD700" s="2">
        <f>PERCENTRANK(W$531:W700,W700,1)</f>
        <v>0.3</v>
      </c>
      <c r="AE700" s="2">
        <f>PERCENTRANK(X$531:X700,X700,1)</f>
        <v>0.6</v>
      </c>
      <c r="AF700" s="2">
        <f>PERCENTRANK($X$531:X700,X700,1)</f>
        <v>0.6</v>
      </c>
      <c r="AG700" s="2">
        <f>PERCENTRANK(R$531:R700,R700,1)</f>
        <v>0.6</v>
      </c>
      <c r="AH700" s="2">
        <f>PERCENTRANK(I$531:I700,I700,1)</f>
        <v>0.3</v>
      </c>
      <c r="AI700" s="2">
        <f>PERCENTRANK(J$531:J700,J700,1)</f>
        <v>0.4</v>
      </c>
      <c r="AJ700" s="2">
        <f t="shared" si="123"/>
        <v>0.35</v>
      </c>
      <c r="AK700" s="2">
        <f t="shared" si="124"/>
        <v>0.64999999999999991</v>
      </c>
      <c r="AL700" s="2">
        <f t="shared" si="125"/>
        <v>0.4</v>
      </c>
      <c r="AM700" s="2">
        <f t="shared" si="125"/>
        <v>0.5</v>
      </c>
      <c r="AN700" s="2">
        <f t="shared" si="121"/>
        <v>0.3</v>
      </c>
      <c r="AO700" s="16">
        <f t="shared" si="126"/>
        <v>0</v>
      </c>
      <c r="AP700" s="16">
        <f t="shared" si="132"/>
        <v>0</v>
      </c>
      <c r="AQ700" s="16">
        <f t="shared" si="133"/>
        <v>-0.20000000000000007</v>
      </c>
      <c r="AR700" s="16">
        <f t="shared" si="134"/>
        <v>-0.10000000000000003</v>
      </c>
      <c r="AS700" s="16">
        <f t="shared" si="135"/>
        <v>-0.10000000000000003</v>
      </c>
      <c r="AT700" s="16">
        <f>AF700-AF699</f>
        <v>-9.9999999999999978E-2</v>
      </c>
      <c r="AU700" s="16">
        <f>AG700-AG699</f>
        <v>0</v>
      </c>
      <c r="AV700" s="16">
        <f t="shared" si="127"/>
        <v>-0.2</v>
      </c>
      <c r="AW700" s="16">
        <f t="shared" si="128"/>
        <v>0.2</v>
      </c>
      <c r="AX700" s="16">
        <f t="shared" si="129"/>
        <v>0.7</v>
      </c>
      <c r="AY700" s="16">
        <f t="shared" si="138"/>
        <v>0.6</v>
      </c>
      <c r="AZ700" s="16">
        <f t="shared" si="130"/>
        <v>0.35</v>
      </c>
      <c r="BA700" s="16">
        <f t="shared" si="139"/>
        <v>0.25</v>
      </c>
      <c r="BB700" s="16">
        <f t="shared" si="131"/>
        <v>0.64999999999999991</v>
      </c>
    </row>
    <row r="701" spans="1:54" s="2" customFormat="1" ht="11.25" x14ac:dyDescent="0.2">
      <c r="A701" s="17">
        <v>38807</v>
      </c>
      <c r="B701" s="15">
        <v>3.4</v>
      </c>
      <c r="C701" s="2">
        <v>4.7</v>
      </c>
      <c r="D701" s="37">
        <f t="shared" si="113"/>
        <v>0.95299999999999996</v>
      </c>
      <c r="E701" s="37">
        <v>0.05</v>
      </c>
      <c r="F701" s="37">
        <f t="shared" si="112"/>
        <v>0.95</v>
      </c>
      <c r="G701" s="39">
        <v>87.67</v>
      </c>
      <c r="H701" s="38">
        <v>76.959999999999994</v>
      </c>
      <c r="I701" s="37">
        <v>1.3386597736262811E-2</v>
      </c>
      <c r="J701" s="37">
        <f t="shared" si="140"/>
        <v>5.8799919151390117E-3</v>
      </c>
      <c r="K701" s="37">
        <f t="shared" si="114"/>
        <v>-3.1479538300105414E-3</v>
      </c>
      <c r="L701" s="38">
        <v>13767.233901721</v>
      </c>
      <c r="M701" s="38">
        <v>14630.111214758601</v>
      </c>
      <c r="N701" s="38">
        <f t="shared" si="118"/>
        <v>13723.895285031425</v>
      </c>
      <c r="O701" s="38">
        <f t="shared" si="119"/>
        <v>14584.056300126622</v>
      </c>
      <c r="P701" s="37">
        <f t="shared" si="120"/>
        <v>3.1578947368422084E-3</v>
      </c>
      <c r="Q701" s="41">
        <f t="shared" si="120"/>
        <v>3.1578947368421217E-3</v>
      </c>
      <c r="R701" s="42">
        <f t="shared" si="115"/>
        <v>0.13916320166320179</v>
      </c>
      <c r="S701" s="43">
        <f t="shared" si="116"/>
        <v>4.7E-2</v>
      </c>
      <c r="T701" s="43">
        <f t="shared" si="117"/>
        <v>9.5300000000000003E-3</v>
      </c>
      <c r="U701" s="37">
        <f t="shared" si="141"/>
        <v>6.5264727634919029E-2</v>
      </c>
      <c r="V701" s="37">
        <f t="shared" si="122"/>
        <v>8.6020693966145974E-3</v>
      </c>
      <c r="W701" s="37">
        <f t="shared" si="137"/>
        <v>3.2828283164356174E-2</v>
      </c>
      <c r="X701" s="43">
        <f t="shared" si="136"/>
        <v>3.1578947368421217E-3</v>
      </c>
      <c r="Y701" s="2">
        <f>PERCENTRANK($S$531:S701,S701,1)</f>
        <v>0.2</v>
      </c>
      <c r="Z701" s="2">
        <f>PERCENTRANK($T$531:T701,T701,1)</f>
        <v>0.7</v>
      </c>
      <c r="AA701" s="2">
        <f>PERCENTRANK($U$531:U701,U701,1)</f>
        <v>0.9</v>
      </c>
      <c r="AB701" s="2">
        <f>PERCENTRANK(V$531:V701,V701,1)</f>
        <v>0.8</v>
      </c>
      <c r="AC701" s="2">
        <f>PERCENTRANK(W$531:W701,W701,1)</f>
        <v>0.5</v>
      </c>
      <c r="AD701" s="2">
        <f>PERCENTRANK(W$531:W701,W701,1)</f>
        <v>0.5</v>
      </c>
      <c r="AE701" s="2">
        <f>PERCENTRANK(X$531:X701,X701,1)</f>
        <v>0.7</v>
      </c>
      <c r="AF701" s="2">
        <f>PERCENTRANK($X$531:X701,X701,1)</f>
        <v>0.7</v>
      </c>
      <c r="AG701" s="2">
        <f>PERCENTRANK(R$531:R701,R701,1)</f>
        <v>0.6</v>
      </c>
      <c r="AH701" s="2">
        <f>PERCENTRANK(I$531:I701,I701,1)</f>
        <v>0.5</v>
      </c>
      <c r="AI701" s="2">
        <f>PERCENTRANK(J$531:J701,J701,1)</f>
        <v>0.4</v>
      </c>
      <c r="AJ701" s="2">
        <f t="shared" si="123"/>
        <v>0.4</v>
      </c>
      <c r="AK701" s="2">
        <f t="shared" si="124"/>
        <v>0.64999999999999991</v>
      </c>
      <c r="AL701" s="2">
        <f t="shared" si="125"/>
        <v>0.4</v>
      </c>
      <c r="AM701" s="2">
        <f t="shared" si="125"/>
        <v>0.4</v>
      </c>
      <c r="AN701" s="2">
        <f t="shared" si="121"/>
        <v>0.5</v>
      </c>
      <c r="AO701" s="16">
        <f t="shared" si="126"/>
        <v>0</v>
      </c>
      <c r="AP701" s="16">
        <f t="shared" si="132"/>
        <v>0</v>
      </c>
      <c r="AQ701" s="16">
        <f t="shared" si="133"/>
        <v>0.30000000000000004</v>
      </c>
      <c r="AR701" s="16">
        <f t="shared" si="134"/>
        <v>0.5</v>
      </c>
      <c r="AS701" s="16">
        <f t="shared" si="135"/>
        <v>0.2</v>
      </c>
      <c r="AT701" s="16">
        <f>AF701-AF700</f>
        <v>9.9999999999999978E-2</v>
      </c>
      <c r="AU701" s="16">
        <f>AG701-AG700</f>
        <v>0</v>
      </c>
      <c r="AV701" s="16">
        <f t="shared" si="127"/>
        <v>0.2</v>
      </c>
      <c r="AW701" s="16">
        <f t="shared" si="128"/>
        <v>0.2</v>
      </c>
      <c r="AX701" s="16">
        <f t="shared" si="129"/>
        <v>0.7</v>
      </c>
      <c r="AY701" s="16">
        <f t="shared" si="138"/>
        <v>0.65</v>
      </c>
      <c r="AZ701" s="16">
        <f t="shared" si="130"/>
        <v>0.55000000000000004</v>
      </c>
      <c r="BA701" s="16">
        <f t="shared" si="139"/>
        <v>0.30000000000000004</v>
      </c>
      <c r="BB701" s="16">
        <f t="shared" si="131"/>
        <v>0.64999999999999991</v>
      </c>
    </row>
    <row r="702" spans="1:54" s="2" customFormat="1" ht="11.25" x14ac:dyDescent="0.2">
      <c r="A702" s="17">
        <v>38837</v>
      </c>
      <c r="B702" s="15">
        <v>3.5</v>
      </c>
      <c r="C702" s="2">
        <v>4.7</v>
      </c>
      <c r="D702" s="37">
        <f t="shared" si="113"/>
        <v>0.95299999999999996</v>
      </c>
      <c r="E702" s="37">
        <v>0.05</v>
      </c>
      <c r="F702" s="37">
        <f t="shared" si="112"/>
        <v>0.95</v>
      </c>
      <c r="G702" s="39">
        <v>87.65</v>
      </c>
      <c r="H702" s="38">
        <v>77.79079999999999</v>
      </c>
      <c r="I702" s="37">
        <v>6.5159923941441582E-3</v>
      </c>
      <c r="J702" s="37">
        <f t="shared" si="140"/>
        <v>9.9512950652034839E-3</v>
      </c>
      <c r="K702" s="37">
        <f t="shared" si="114"/>
        <v>-3.1479538300105414E-3</v>
      </c>
      <c r="L702" s="38">
        <v>13744.147015884</v>
      </c>
      <c r="M702" s="38">
        <v>14554.377067166401</v>
      </c>
      <c r="N702" s="38">
        <f t="shared" si="118"/>
        <v>13700.88107564512</v>
      </c>
      <c r="O702" s="38">
        <f t="shared" si="119"/>
        <v>14508.560560134396</v>
      </c>
      <c r="P702" s="37">
        <f t="shared" si="120"/>
        <v>3.1578947368421486E-3</v>
      </c>
      <c r="Q702" s="41">
        <f t="shared" si="120"/>
        <v>3.1578947368421954E-3</v>
      </c>
      <c r="R702" s="42">
        <f t="shared" si="115"/>
        <v>0.12673992297289674</v>
      </c>
      <c r="S702" s="43">
        <f t="shared" si="116"/>
        <v>4.7E-2</v>
      </c>
      <c r="T702" s="43">
        <f t="shared" si="117"/>
        <v>9.5300000000000003E-3</v>
      </c>
      <c r="U702" s="37">
        <f t="shared" si="141"/>
        <v>6.2766197169912469E-2</v>
      </c>
      <c r="V702" s="37">
        <f t="shared" si="122"/>
        <v>-5.1765941133653879E-3</v>
      </c>
      <c r="W702" s="37">
        <f t="shared" si="137"/>
        <v>3.0846132521297028E-2</v>
      </c>
      <c r="X702" s="43">
        <f t="shared" si="136"/>
        <v>3.1578947368421954E-3</v>
      </c>
      <c r="Y702" s="2">
        <f>PERCENTRANK($S$531:S702,S702,1)</f>
        <v>0.2</v>
      </c>
      <c r="Z702" s="2">
        <f>PERCENTRANK($T$531:T702,T702,1)</f>
        <v>0.7</v>
      </c>
      <c r="AA702" s="2">
        <f>PERCENTRANK($U$531:U702,U702,1)</f>
        <v>0.8</v>
      </c>
      <c r="AB702" s="2">
        <f>PERCENTRANK(V$531:V702,V702,1)</f>
        <v>0</v>
      </c>
      <c r="AC702" s="2">
        <f>PERCENTRANK(W$531:W702,W702,1)</f>
        <v>0.4</v>
      </c>
      <c r="AD702" s="2">
        <f>PERCENTRANK(W$531:W702,W702,1)</f>
        <v>0.4</v>
      </c>
      <c r="AE702" s="2">
        <f>PERCENTRANK(X$531:X702,X702,1)</f>
        <v>0.7</v>
      </c>
      <c r="AF702" s="2">
        <f>PERCENTRANK($X$531:X702,X702,1)</f>
        <v>0.7</v>
      </c>
      <c r="AG702" s="2">
        <f>PERCENTRANK(R$531:R702,R702,1)</f>
        <v>0.5</v>
      </c>
      <c r="AH702" s="2">
        <f>PERCENTRANK(I$531:I702,I702,1)</f>
        <v>0.4</v>
      </c>
      <c r="AI702" s="2">
        <f>PERCENTRANK(J$531:J702,J702,1)</f>
        <v>0.5</v>
      </c>
      <c r="AJ702" s="2">
        <f t="shared" si="123"/>
        <v>0.45</v>
      </c>
      <c r="AK702" s="2">
        <f t="shared" si="124"/>
        <v>0.7</v>
      </c>
      <c r="AL702" s="2">
        <f t="shared" si="125"/>
        <v>0.45</v>
      </c>
      <c r="AM702" s="2">
        <f t="shared" si="125"/>
        <v>0.45</v>
      </c>
      <c r="AN702" s="2">
        <f t="shared" si="121"/>
        <v>0.4</v>
      </c>
      <c r="AO702" s="16">
        <f t="shared" si="126"/>
        <v>0</v>
      </c>
      <c r="AP702" s="16">
        <f t="shared" si="132"/>
        <v>0</v>
      </c>
      <c r="AQ702" s="16">
        <f t="shared" si="133"/>
        <v>-9.9999999999999978E-2</v>
      </c>
      <c r="AR702" s="16">
        <f t="shared" si="134"/>
        <v>-0.8</v>
      </c>
      <c r="AS702" s="16">
        <f t="shared" si="135"/>
        <v>-9.9999999999999978E-2</v>
      </c>
      <c r="AT702" s="16">
        <f>AF702-AF701</f>
        <v>0</v>
      </c>
      <c r="AU702" s="16">
        <f>AG702-AG701</f>
        <v>-9.9999999999999978E-2</v>
      </c>
      <c r="AV702" s="16">
        <f t="shared" si="127"/>
        <v>-9.9999999999999978E-2</v>
      </c>
      <c r="AW702" s="16">
        <f t="shared" si="128"/>
        <v>0.2</v>
      </c>
      <c r="AX702" s="16">
        <f t="shared" si="129"/>
        <v>0.7</v>
      </c>
      <c r="AY702" s="16">
        <f t="shared" si="138"/>
        <v>0.7</v>
      </c>
      <c r="AZ702" s="16">
        <f t="shared" si="130"/>
        <v>0.4</v>
      </c>
      <c r="BA702" s="16">
        <f t="shared" si="139"/>
        <v>0.35</v>
      </c>
      <c r="BB702" s="16">
        <f t="shared" si="131"/>
        <v>0.7</v>
      </c>
    </row>
    <row r="703" spans="1:54" s="2" customFormat="1" ht="11.25" x14ac:dyDescent="0.2">
      <c r="A703" s="17">
        <v>38868</v>
      </c>
      <c r="B703" s="15">
        <v>4.2</v>
      </c>
      <c r="C703" s="2">
        <v>4.5999999999999996</v>
      </c>
      <c r="D703" s="37">
        <f t="shared" si="113"/>
        <v>0.95400000000000007</v>
      </c>
      <c r="E703" s="37">
        <v>0.05</v>
      </c>
      <c r="F703" s="37">
        <f t="shared" si="112"/>
        <v>0.95</v>
      </c>
      <c r="G703" s="39">
        <v>87.94</v>
      </c>
      <c r="H703" s="38">
        <v>78.570799999999977</v>
      </c>
      <c r="I703" s="37">
        <v>-9.3382584455179284E-3</v>
      </c>
      <c r="J703" s="37">
        <f t="shared" si="140"/>
        <v>-1.4111330256868851E-3</v>
      </c>
      <c r="K703" s="37">
        <f t="shared" si="114"/>
        <v>-4.1928721174004924E-3</v>
      </c>
      <c r="L703" s="38">
        <v>13816.3726419307</v>
      </c>
      <c r="M703" s="38">
        <v>14615.866053424499</v>
      </c>
      <c r="N703" s="38">
        <f t="shared" si="118"/>
        <v>13758.442358316734</v>
      </c>
      <c r="O703" s="38">
        <f t="shared" si="119"/>
        <v>14554.583596177436</v>
      </c>
      <c r="P703" s="37">
        <f t="shared" si="120"/>
        <v>4.2105263157895916E-3</v>
      </c>
      <c r="Q703" s="41">
        <f t="shared" si="120"/>
        <v>4.2105263157895213E-3</v>
      </c>
      <c r="R703" s="42">
        <f t="shared" si="115"/>
        <v>0.11924531759890472</v>
      </c>
      <c r="S703" s="43">
        <f t="shared" si="116"/>
        <v>4.5999999999999999E-2</v>
      </c>
      <c r="T703" s="43">
        <f t="shared" si="117"/>
        <v>9.5399999999999999E-3</v>
      </c>
      <c r="U703" s="37">
        <f t="shared" si="141"/>
        <v>5.7425072359862661E-2</v>
      </c>
      <c r="V703" s="37">
        <f t="shared" si="122"/>
        <v>4.2247762287822765E-3</v>
      </c>
      <c r="W703" s="37">
        <f t="shared" si="137"/>
        <v>2.6820908537248746E-2</v>
      </c>
      <c r="X703" s="43">
        <f t="shared" si="136"/>
        <v>4.2105263157895213E-3</v>
      </c>
      <c r="Y703" s="2">
        <f>PERCENTRANK($S$531:S703,S703,1)</f>
        <v>0.2</v>
      </c>
      <c r="Z703" s="2">
        <f>PERCENTRANK($T$531:T703,T703,1)</f>
        <v>0.7</v>
      </c>
      <c r="AA703" s="2">
        <f>PERCENTRANK($U$531:U703,U703,1)</f>
        <v>0.6</v>
      </c>
      <c r="AB703" s="2">
        <f>PERCENTRANK(V$531:V703,V703,1)</f>
        <v>0.5</v>
      </c>
      <c r="AC703" s="2">
        <f>PERCENTRANK(W$531:W703,W703,1)</f>
        <v>0.3</v>
      </c>
      <c r="AD703" s="2">
        <f>PERCENTRANK(W$531:W703,W703,1)</f>
        <v>0.3</v>
      </c>
      <c r="AE703" s="2">
        <f>PERCENTRANK(X$531:X703,X703,1)</f>
        <v>0.7</v>
      </c>
      <c r="AF703" s="2">
        <f>PERCENTRANK($X$531:X703,X703,1)</f>
        <v>0.7</v>
      </c>
      <c r="AG703" s="2">
        <f>PERCENTRANK(R$531:R703,R703,1)</f>
        <v>0.5</v>
      </c>
      <c r="AH703" s="2">
        <f>PERCENTRANK(I$531:I703,I703,1)</f>
        <v>0.2</v>
      </c>
      <c r="AI703" s="2">
        <f>PERCENTRANK(J$531:J703,J703,1)</f>
        <v>0.2</v>
      </c>
      <c r="AJ703" s="2">
        <f t="shared" si="123"/>
        <v>0.35</v>
      </c>
      <c r="AK703" s="2">
        <f t="shared" si="124"/>
        <v>0.7</v>
      </c>
      <c r="AL703" s="2">
        <f t="shared" si="125"/>
        <v>0.30000000000000004</v>
      </c>
      <c r="AM703" s="2">
        <f t="shared" si="125"/>
        <v>0.35</v>
      </c>
      <c r="AN703" s="2">
        <f t="shared" si="121"/>
        <v>0.2</v>
      </c>
      <c r="AO703" s="16">
        <f t="shared" si="126"/>
        <v>0</v>
      </c>
      <c r="AP703" s="16">
        <f t="shared" si="132"/>
        <v>0</v>
      </c>
      <c r="AQ703" s="16">
        <f t="shared" si="133"/>
        <v>-0.20000000000000007</v>
      </c>
      <c r="AR703" s="16">
        <f t="shared" si="134"/>
        <v>0.5</v>
      </c>
      <c r="AS703" s="16">
        <f t="shared" si="135"/>
        <v>-0.10000000000000003</v>
      </c>
      <c r="AT703" s="16">
        <f>AF703-AF702</f>
        <v>0</v>
      </c>
      <c r="AU703" s="16">
        <f>AG703-AG702</f>
        <v>0</v>
      </c>
      <c r="AV703" s="16">
        <f t="shared" si="127"/>
        <v>-0.2</v>
      </c>
      <c r="AW703" s="16">
        <f t="shared" si="128"/>
        <v>0.2</v>
      </c>
      <c r="AX703" s="16">
        <f t="shared" si="129"/>
        <v>0.7</v>
      </c>
      <c r="AY703" s="16">
        <f t="shared" si="138"/>
        <v>0.75</v>
      </c>
      <c r="AZ703" s="16">
        <f t="shared" si="130"/>
        <v>0.25</v>
      </c>
      <c r="BA703" s="16">
        <f t="shared" si="139"/>
        <v>0.4</v>
      </c>
      <c r="BB703" s="16">
        <f t="shared" si="131"/>
        <v>0.7</v>
      </c>
    </row>
    <row r="704" spans="1:54" s="2" customFormat="1" ht="11.25" x14ac:dyDescent="0.2">
      <c r="A704" s="17">
        <v>38898</v>
      </c>
      <c r="B704" s="15">
        <v>4.3</v>
      </c>
      <c r="C704" s="2">
        <v>4.5999999999999996</v>
      </c>
      <c r="D704" s="37">
        <f t="shared" si="113"/>
        <v>0.95400000000000007</v>
      </c>
      <c r="E704" s="37">
        <v>0.05</v>
      </c>
      <c r="F704" s="37">
        <f t="shared" si="112"/>
        <v>0.95</v>
      </c>
      <c r="G704" s="39">
        <v>88.49</v>
      </c>
      <c r="H704" s="38">
        <v>79.317999999999998</v>
      </c>
      <c r="I704" s="37">
        <v>-2.855791815567315E-2</v>
      </c>
      <c r="J704" s="37">
        <f t="shared" si="140"/>
        <v>-1.894808830059554E-2</v>
      </c>
      <c r="K704" s="37">
        <f t="shared" si="114"/>
        <v>-4.1928721174004924E-3</v>
      </c>
      <c r="L704" s="38">
        <v>13838.8623421424</v>
      </c>
      <c r="M704" s="38">
        <v>14598.4758550061</v>
      </c>
      <c r="N704" s="38">
        <f t="shared" si="118"/>
        <v>13780.837762091487</v>
      </c>
      <c r="O704" s="38">
        <f t="shared" si="119"/>
        <v>14537.266312637101</v>
      </c>
      <c r="P704" s="37">
        <f t="shared" si="120"/>
        <v>4.2105263157895699E-3</v>
      </c>
      <c r="Q704" s="41">
        <f t="shared" si="120"/>
        <v>4.2105263157895126E-3</v>
      </c>
      <c r="R704" s="42">
        <f t="shared" si="115"/>
        <v>0.11563579515368513</v>
      </c>
      <c r="S704" s="43">
        <f t="shared" si="116"/>
        <v>4.5999999999999999E-2</v>
      </c>
      <c r="T704" s="43">
        <f t="shared" si="117"/>
        <v>9.5399999999999999E-3</v>
      </c>
      <c r="U704" s="37">
        <f t="shared" si="141"/>
        <v>5.2230666134790084E-2</v>
      </c>
      <c r="V704" s="37">
        <f t="shared" si="122"/>
        <v>-1.1898164881118983E-3</v>
      </c>
      <c r="W704" s="37">
        <f t="shared" si="137"/>
        <v>2.2910808951634203E-2</v>
      </c>
      <c r="X704" s="43">
        <f t="shared" si="136"/>
        <v>4.2105263157895126E-3</v>
      </c>
      <c r="Y704" s="2">
        <f>PERCENTRANK($S$531:S704,S704,1)</f>
        <v>0.2</v>
      </c>
      <c r="Z704" s="2">
        <f>PERCENTRANK($T$531:T704,T704,1)</f>
        <v>0.7</v>
      </c>
      <c r="AA704" s="2">
        <f>PERCENTRANK($U$531:U704,U704,1)</f>
        <v>0.4</v>
      </c>
      <c r="AB704" s="2">
        <f>PERCENTRANK(V$531:V704,V704,1)</f>
        <v>0.2</v>
      </c>
      <c r="AC704" s="2">
        <f>PERCENTRANK(W$531:W704,W704,1)</f>
        <v>0.2</v>
      </c>
      <c r="AD704" s="2">
        <f>PERCENTRANK(W$531:W704,W704,1)</f>
        <v>0.2</v>
      </c>
      <c r="AE704" s="2">
        <f>PERCENTRANK(X$531:X704,X704,1)</f>
        <v>0.7</v>
      </c>
      <c r="AF704" s="2">
        <f>PERCENTRANK($X$531:X704,X704,1)</f>
        <v>0.7</v>
      </c>
      <c r="AG704" s="2">
        <f>PERCENTRANK(R$531:R704,R704,1)</f>
        <v>0.5</v>
      </c>
      <c r="AH704" s="2">
        <f>PERCENTRANK(I$531:I704,I704,1)</f>
        <v>0.1</v>
      </c>
      <c r="AI704" s="2">
        <f>PERCENTRANK(J$531:J704,J704,1)</f>
        <v>0.1</v>
      </c>
      <c r="AJ704" s="2">
        <f t="shared" si="123"/>
        <v>0.25</v>
      </c>
      <c r="AK704" s="2">
        <f t="shared" si="124"/>
        <v>0.7</v>
      </c>
      <c r="AL704" s="2">
        <f t="shared" si="125"/>
        <v>0.15000000000000002</v>
      </c>
      <c r="AM704" s="2">
        <f t="shared" si="125"/>
        <v>0.15000000000000002</v>
      </c>
      <c r="AN704" s="2">
        <f t="shared" si="121"/>
        <v>0.1</v>
      </c>
      <c r="AO704" s="16">
        <f t="shared" si="126"/>
        <v>0</v>
      </c>
      <c r="AP704" s="16">
        <f t="shared" si="132"/>
        <v>0</v>
      </c>
      <c r="AQ704" s="16">
        <f t="shared" si="133"/>
        <v>-0.19999999999999996</v>
      </c>
      <c r="AR704" s="16">
        <f t="shared" si="134"/>
        <v>-0.3</v>
      </c>
      <c r="AS704" s="16">
        <f t="shared" si="135"/>
        <v>-9.9999999999999978E-2</v>
      </c>
      <c r="AT704" s="16">
        <f>AF704-AF703</f>
        <v>0</v>
      </c>
      <c r="AU704" s="16">
        <f>AG704-AG703</f>
        <v>0</v>
      </c>
      <c r="AV704" s="16">
        <f t="shared" si="127"/>
        <v>-0.1</v>
      </c>
      <c r="AW704" s="16">
        <f t="shared" si="128"/>
        <v>0.2</v>
      </c>
      <c r="AX704" s="16">
        <f t="shared" si="129"/>
        <v>0.7</v>
      </c>
      <c r="AY704" s="16">
        <f t="shared" si="138"/>
        <v>0.85000000000000009</v>
      </c>
      <c r="AZ704" s="16">
        <f t="shared" si="130"/>
        <v>0.35</v>
      </c>
      <c r="BA704" s="16">
        <f t="shared" si="139"/>
        <v>0.45</v>
      </c>
      <c r="BB704" s="16">
        <f t="shared" si="131"/>
        <v>0.7</v>
      </c>
    </row>
    <row r="705" spans="1:54" s="2" customFormat="1" ht="11.25" x14ac:dyDescent="0.2">
      <c r="A705" s="17">
        <v>38929</v>
      </c>
      <c r="B705" s="15">
        <v>4.0999999999999996</v>
      </c>
      <c r="C705" s="2">
        <v>4.7</v>
      </c>
      <c r="D705" s="37">
        <f t="shared" si="113"/>
        <v>0.95299999999999996</v>
      </c>
      <c r="E705" s="37">
        <v>0.05</v>
      </c>
      <c r="F705" s="37">
        <f t="shared" si="112"/>
        <v>0.95</v>
      </c>
      <c r="G705" s="39">
        <v>89.84</v>
      </c>
      <c r="H705" s="38">
        <v>80.057600000000008</v>
      </c>
      <c r="I705" s="37">
        <v>5.6416926673954343E-3</v>
      </c>
      <c r="J705" s="37">
        <f t="shared" si="140"/>
        <v>-1.1458112744138858E-2</v>
      </c>
      <c r="K705" s="37">
        <f t="shared" si="114"/>
        <v>-3.1479538300105414E-3</v>
      </c>
      <c r="L705" s="38">
        <v>13833.2852306817</v>
      </c>
      <c r="M705" s="38">
        <v>14553.699004964999</v>
      </c>
      <c r="N705" s="38">
        <f t="shared" si="118"/>
        <v>13789.738687458148</v>
      </c>
      <c r="O705" s="38">
        <f t="shared" si="119"/>
        <v>14507.884632441499</v>
      </c>
      <c r="P705" s="37">
        <f t="shared" si="120"/>
        <v>3.1578947368421282E-3</v>
      </c>
      <c r="Q705" s="41">
        <f t="shared" si="120"/>
        <v>3.1578947368421711E-3</v>
      </c>
      <c r="R705" s="42">
        <f t="shared" si="115"/>
        <v>0.122192021744344</v>
      </c>
      <c r="S705" s="43">
        <f t="shared" si="116"/>
        <v>4.7E-2</v>
      </c>
      <c r="T705" s="43">
        <f t="shared" si="117"/>
        <v>9.5300000000000003E-3</v>
      </c>
      <c r="U705" s="37">
        <f t="shared" si="141"/>
        <v>4.6487484360538955E-2</v>
      </c>
      <c r="V705" s="37">
        <f t="shared" si="122"/>
        <v>-3.0672277356779964E-3</v>
      </c>
      <c r="W705" s="37">
        <f t="shared" si="137"/>
        <v>1.6524441849072133E-2</v>
      </c>
      <c r="X705" s="43">
        <f t="shared" si="136"/>
        <v>3.1578947368421711E-3</v>
      </c>
      <c r="Y705" s="2">
        <f>PERCENTRANK($S$531:S705,S705,1)</f>
        <v>0.2</v>
      </c>
      <c r="Z705" s="2">
        <f>PERCENTRANK($T$531:T705,T705,1)</f>
        <v>0.7</v>
      </c>
      <c r="AA705" s="2">
        <f>PERCENTRANK($U$531:U705,U705,1)</f>
        <v>0.3</v>
      </c>
      <c r="AB705" s="2">
        <f>PERCENTRANK(V$531:V705,V705,1)</f>
        <v>0.1</v>
      </c>
      <c r="AC705" s="2">
        <f>PERCENTRANK(W$531:W705,W705,1)</f>
        <v>0.1</v>
      </c>
      <c r="AD705" s="2">
        <f>PERCENTRANK(W$531:W705,W705,1)</f>
        <v>0.1</v>
      </c>
      <c r="AE705" s="2">
        <f>PERCENTRANK(X$531:X705,X705,1)</f>
        <v>0.6</v>
      </c>
      <c r="AF705" s="2">
        <f>PERCENTRANK($X$531:X705,X705,1)</f>
        <v>0.6</v>
      </c>
      <c r="AG705" s="2">
        <f>PERCENTRANK(R$531:R705,R705,1)</f>
        <v>0.5</v>
      </c>
      <c r="AH705" s="2">
        <f>PERCENTRANK(I$531:I705,I705,1)</f>
        <v>0.4</v>
      </c>
      <c r="AI705" s="2">
        <f>PERCENTRANK(J$531:J705,J705,1)</f>
        <v>0.1</v>
      </c>
      <c r="AJ705" s="2">
        <f t="shared" si="123"/>
        <v>0.15000000000000002</v>
      </c>
      <c r="AK705" s="2">
        <f t="shared" si="124"/>
        <v>0.64999999999999991</v>
      </c>
      <c r="AL705" s="2">
        <f t="shared" si="125"/>
        <v>0.25</v>
      </c>
      <c r="AM705" s="2">
        <f t="shared" si="125"/>
        <v>0.1</v>
      </c>
      <c r="AN705" s="2">
        <f t="shared" si="121"/>
        <v>0.4</v>
      </c>
      <c r="AO705" s="16">
        <f t="shared" si="126"/>
        <v>0</v>
      </c>
      <c r="AP705" s="16">
        <f t="shared" si="132"/>
        <v>0</v>
      </c>
      <c r="AQ705" s="16">
        <f t="shared" si="133"/>
        <v>-0.10000000000000003</v>
      </c>
      <c r="AR705" s="16">
        <f t="shared" si="134"/>
        <v>-0.1</v>
      </c>
      <c r="AS705" s="16">
        <f t="shared" si="135"/>
        <v>-0.1</v>
      </c>
      <c r="AT705" s="16">
        <f>AF705-AF704</f>
        <v>-9.9999999999999978E-2</v>
      </c>
      <c r="AU705" s="16">
        <f>AG705-AG704</f>
        <v>0</v>
      </c>
      <c r="AV705" s="16">
        <f t="shared" si="127"/>
        <v>0.30000000000000004</v>
      </c>
      <c r="AW705" s="16">
        <f t="shared" si="128"/>
        <v>0.2</v>
      </c>
      <c r="AX705" s="16">
        <f t="shared" si="129"/>
        <v>0.7</v>
      </c>
      <c r="AY705" s="16">
        <f t="shared" si="138"/>
        <v>0.7</v>
      </c>
      <c r="AZ705" s="16">
        <f t="shared" si="130"/>
        <v>0.15000000000000002</v>
      </c>
      <c r="BA705" s="16">
        <f t="shared" si="139"/>
        <v>0.35</v>
      </c>
      <c r="BB705" s="16">
        <f t="shared" si="131"/>
        <v>0.64999999999999991</v>
      </c>
    </row>
    <row r="706" spans="1:54" s="2" customFormat="1" ht="11.25" x14ac:dyDescent="0.2">
      <c r="A706" s="17">
        <v>38960</v>
      </c>
      <c r="B706" s="15">
        <v>3.8</v>
      </c>
      <c r="C706" s="2">
        <v>4.7</v>
      </c>
      <c r="D706" s="37">
        <f t="shared" si="113"/>
        <v>0.95299999999999996</v>
      </c>
      <c r="E706" s="37">
        <v>0.05</v>
      </c>
      <c r="F706" s="37">
        <f t="shared" si="112"/>
        <v>0.95</v>
      </c>
      <c r="G706" s="39">
        <v>91.27</v>
      </c>
      <c r="H706" s="38">
        <v>80.822399999999988</v>
      </c>
      <c r="I706" s="37">
        <v>2.1353075604646797E-2</v>
      </c>
      <c r="J706" s="37">
        <f t="shared" si="140"/>
        <v>1.3497384136021116E-2</v>
      </c>
      <c r="K706" s="37">
        <f t="shared" si="114"/>
        <v>-3.1479538300105414E-3</v>
      </c>
      <c r="L706" s="38">
        <v>13919.205631548401</v>
      </c>
      <c r="M706" s="38">
        <v>14595.4043301863</v>
      </c>
      <c r="N706" s="38">
        <f t="shared" si="118"/>
        <v>13875.388614869864</v>
      </c>
      <c r="O706" s="38">
        <f t="shared" si="119"/>
        <v>14549.458671224538</v>
      </c>
      <c r="P706" s="37">
        <f t="shared" si="120"/>
        <v>3.1578947368421243E-3</v>
      </c>
      <c r="Q706" s="41">
        <f t="shared" si="120"/>
        <v>3.1578947368421321E-3</v>
      </c>
      <c r="R706" s="42">
        <f t="shared" si="115"/>
        <v>0.12926614403927636</v>
      </c>
      <c r="S706" s="43">
        <f t="shared" si="116"/>
        <v>4.7E-2</v>
      </c>
      <c r="T706" s="43">
        <f t="shared" si="117"/>
        <v>9.5300000000000003E-3</v>
      </c>
      <c r="U706" s="37">
        <f t="shared" si="141"/>
        <v>5.085273834917544E-2</v>
      </c>
      <c r="V706" s="37">
        <f t="shared" si="122"/>
        <v>2.8656168584408059E-3</v>
      </c>
      <c r="W706" s="37">
        <f t="shared" si="137"/>
        <v>2.1619351946159177E-2</v>
      </c>
      <c r="X706" s="43">
        <f t="shared" si="136"/>
        <v>3.1578947368421321E-3</v>
      </c>
      <c r="Y706" s="2">
        <f>PERCENTRANK($S$531:S706,S706,1)</f>
        <v>0.2</v>
      </c>
      <c r="Z706" s="2">
        <f>PERCENTRANK($T$531:T706,T706,1)</f>
        <v>0.7</v>
      </c>
      <c r="AA706" s="2">
        <f>PERCENTRANK($U$531:U706,U706,1)</f>
        <v>0.4</v>
      </c>
      <c r="AB706" s="2">
        <f>PERCENTRANK(V$531:V706,V706,1)</f>
        <v>0.4</v>
      </c>
      <c r="AC706" s="2">
        <f>PERCENTRANK(W$531:W706,W706,1)</f>
        <v>0.2</v>
      </c>
      <c r="AD706" s="2">
        <f>PERCENTRANK(W$531:W706,W706,1)</f>
        <v>0.2</v>
      </c>
      <c r="AE706" s="2">
        <f>PERCENTRANK(X$531:X706,X706,1)</f>
        <v>0.6</v>
      </c>
      <c r="AF706" s="2">
        <f>PERCENTRANK($X$531:X706,X706,1)</f>
        <v>0.6</v>
      </c>
      <c r="AG706" s="2">
        <f>PERCENTRANK(R$531:R706,R706,1)</f>
        <v>0.5</v>
      </c>
      <c r="AH706" s="2">
        <f>PERCENTRANK(I$531:I706,I706,1)</f>
        <v>0.6</v>
      </c>
      <c r="AI706" s="2">
        <f>PERCENTRANK(J$531:J706,J706,1)</f>
        <v>0.6</v>
      </c>
      <c r="AJ706" s="2">
        <f t="shared" si="123"/>
        <v>0.15000000000000002</v>
      </c>
      <c r="AK706" s="2">
        <f t="shared" si="124"/>
        <v>0.6</v>
      </c>
      <c r="AL706" s="2">
        <f t="shared" si="125"/>
        <v>0.5</v>
      </c>
      <c r="AM706" s="2">
        <f t="shared" si="125"/>
        <v>0.35</v>
      </c>
      <c r="AN706" s="2">
        <f t="shared" si="121"/>
        <v>0.6</v>
      </c>
      <c r="AO706" s="16">
        <f t="shared" si="126"/>
        <v>0</v>
      </c>
      <c r="AP706" s="16">
        <f t="shared" si="132"/>
        <v>0</v>
      </c>
      <c r="AQ706" s="16">
        <f t="shared" si="133"/>
        <v>0.10000000000000003</v>
      </c>
      <c r="AR706" s="16">
        <f t="shared" si="134"/>
        <v>0.30000000000000004</v>
      </c>
      <c r="AS706" s="16">
        <f t="shared" si="135"/>
        <v>0.1</v>
      </c>
      <c r="AT706" s="16">
        <f>AF706-AF705</f>
        <v>0</v>
      </c>
      <c r="AU706" s="16">
        <f>AG706-AG705</f>
        <v>0</v>
      </c>
      <c r="AV706" s="16">
        <f t="shared" si="127"/>
        <v>0.19999999999999996</v>
      </c>
      <c r="AW706" s="16">
        <f t="shared" si="128"/>
        <v>0.2</v>
      </c>
      <c r="AX706" s="16">
        <f t="shared" si="129"/>
        <v>0.7</v>
      </c>
      <c r="AY706" s="16">
        <f t="shared" si="138"/>
        <v>0.5</v>
      </c>
      <c r="AZ706" s="16">
        <f t="shared" si="130"/>
        <v>0.25</v>
      </c>
      <c r="BA706" s="16">
        <f t="shared" si="139"/>
        <v>0.25</v>
      </c>
      <c r="BB706" s="16">
        <f t="shared" si="131"/>
        <v>0.6</v>
      </c>
    </row>
    <row r="707" spans="1:54" s="2" customFormat="1" ht="11.25" x14ac:dyDescent="0.2">
      <c r="A707" s="17">
        <v>38990</v>
      </c>
      <c r="B707" s="15">
        <v>2.1</v>
      </c>
      <c r="C707" s="2">
        <v>4.5</v>
      </c>
      <c r="D707" s="37">
        <f t="shared" si="113"/>
        <v>0.95499999999999996</v>
      </c>
      <c r="E707" s="37">
        <v>0.05</v>
      </c>
      <c r="F707" s="37">
        <f t="shared" ref="F707:F770" si="142">(1-E707)</f>
        <v>0.95</v>
      </c>
      <c r="G707" s="39">
        <v>93.34</v>
      </c>
      <c r="H707" s="38">
        <v>81.64439999999999</v>
      </c>
      <c r="I707" s="37">
        <v>2.3765683875228153E-2</v>
      </c>
      <c r="J707" s="37">
        <f t="shared" si="140"/>
        <v>2.2559379739937477E-2</v>
      </c>
      <c r="K707" s="37">
        <f t="shared" si="114"/>
        <v>-5.2356020942407877E-3</v>
      </c>
      <c r="L707" s="38">
        <v>13973.0031378402</v>
      </c>
      <c r="M707" s="38">
        <v>14658.835099125399</v>
      </c>
      <c r="N707" s="38">
        <f t="shared" si="118"/>
        <v>13899.846053348891</v>
      </c>
      <c r="O707" s="38">
        <f t="shared" si="119"/>
        <v>14582.087271381288</v>
      </c>
      <c r="P707" s="37">
        <f t="shared" si="120"/>
        <v>5.2631578947368047E-3</v>
      </c>
      <c r="Q707" s="41">
        <f t="shared" si="120"/>
        <v>5.2631578947367995E-3</v>
      </c>
      <c r="R707" s="42">
        <f t="shared" si="115"/>
        <v>0.14325048625502809</v>
      </c>
      <c r="S707" s="43">
        <f t="shared" si="116"/>
        <v>4.4999999999999998E-2</v>
      </c>
      <c r="T707" s="43">
        <f t="shared" si="117"/>
        <v>9.5499999999999995E-3</v>
      </c>
      <c r="U707" s="37">
        <f t="shared" si="141"/>
        <v>5.0854164875966369E-2</v>
      </c>
      <c r="V707" s="37">
        <f t="shared" si="122"/>
        <v>4.3459411951960137E-3</v>
      </c>
      <c r="W707" s="37">
        <f t="shared" si="137"/>
        <v>2.5077754903947064E-2</v>
      </c>
      <c r="X707" s="43">
        <f t="shared" si="136"/>
        <v>5.2631578947367995E-3</v>
      </c>
      <c r="Y707" s="2">
        <f>PERCENTRANK($S$531:S707,S707,1)</f>
        <v>0.1</v>
      </c>
      <c r="Z707" s="2">
        <f>PERCENTRANK($T$531:T707,T707,1)</f>
        <v>0.7</v>
      </c>
      <c r="AA707" s="2">
        <f>PERCENTRANK($U$531:U707,U707,1)</f>
        <v>0.4</v>
      </c>
      <c r="AB707" s="2">
        <f>PERCENTRANK(V$531:V707,V707,1)</f>
        <v>0.6</v>
      </c>
      <c r="AC707" s="2">
        <f>PERCENTRANK(W$531:W707,W707,1)</f>
        <v>0.3</v>
      </c>
      <c r="AD707" s="2">
        <f>PERCENTRANK(W$531:W707,W707,1)</f>
        <v>0.3</v>
      </c>
      <c r="AE707" s="2">
        <f>PERCENTRANK(X$531:X707,X707,1)</f>
        <v>0.7</v>
      </c>
      <c r="AF707" s="2">
        <f>PERCENTRANK($X$531:X707,X707,1)</f>
        <v>0.7</v>
      </c>
      <c r="AG707" s="2">
        <f>PERCENTRANK(R$531:R707,R707,1)</f>
        <v>0.6</v>
      </c>
      <c r="AH707" s="2">
        <f>PERCENTRANK(I$531:I707,I707,1)</f>
        <v>0.7</v>
      </c>
      <c r="AI707" s="2">
        <f>PERCENTRANK(J$531:J707,J707,1)</f>
        <v>0.7</v>
      </c>
      <c r="AJ707" s="2">
        <f t="shared" si="123"/>
        <v>0.25</v>
      </c>
      <c r="AK707" s="2">
        <f t="shared" si="124"/>
        <v>0.64999999999999991</v>
      </c>
      <c r="AL707" s="2">
        <f t="shared" si="125"/>
        <v>0.64999999999999991</v>
      </c>
      <c r="AM707" s="2">
        <f t="shared" si="125"/>
        <v>0.64999999999999991</v>
      </c>
      <c r="AN707" s="2">
        <f t="shared" si="121"/>
        <v>0.6</v>
      </c>
      <c r="AO707" s="16">
        <f t="shared" si="126"/>
        <v>-0.1</v>
      </c>
      <c r="AP707" s="16">
        <f t="shared" si="132"/>
        <v>0</v>
      </c>
      <c r="AQ707" s="16">
        <f t="shared" si="133"/>
        <v>0</v>
      </c>
      <c r="AR707" s="16">
        <f t="shared" si="134"/>
        <v>0.19999999999999996</v>
      </c>
      <c r="AS707" s="16">
        <f t="shared" si="135"/>
        <v>9.9999999999999978E-2</v>
      </c>
      <c r="AT707" s="16">
        <f>AF707-AF706</f>
        <v>9.9999999999999978E-2</v>
      </c>
      <c r="AU707" s="16">
        <f>AG707-AG706</f>
        <v>9.9999999999999978E-2</v>
      </c>
      <c r="AV707" s="16">
        <f t="shared" si="127"/>
        <v>0</v>
      </c>
      <c r="AW707" s="16">
        <f t="shared" si="128"/>
        <v>0.15000000000000002</v>
      </c>
      <c r="AX707" s="16">
        <f t="shared" si="129"/>
        <v>0.7</v>
      </c>
      <c r="AY707" s="16">
        <f t="shared" si="138"/>
        <v>0.35</v>
      </c>
      <c r="AZ707" s="16">
        <f t="shared" si="130"/>
        <v>0.5</v>
      </c>
      <c r="BA707" s="16">
        <f t="shared" si="139"/>
        <v>0.15000000000000002</v>
      </c>
      <c r="BB707" s="16">
        <f t="shared" si="131"/>
        <v>0.64999999999999991</v>
      </c>
    </row>
    <row r="708" spans="1:54" s="2" customFormat="1" ht="11.25" x14ac:dyDescent="0.2">
      <c r="A708" s="17">
        <v>39021</v>
      </c>
      <c r="B708" s="15">
        <v>1.3</v>
      </c>
      <c r="C708" s="2">
        <v>4.4000000000000004</v>
      </c>
      <c r="D708" s="37">
        <f t="shared" ref="D708:D771" si="143">(100-C708)/100</f>
        <v>0.95599999999999996</v>
      </c>
      <c r="E708" s="37">
        <v>0.05</v>
      </c>
      <c r="F708" s="37">
        <f t="shared" si="142"/>
        <v>0.95</v>
      </c>
      <c r="G708" s="39">
        <v>95.02</v>
      </c>
      <c r="H708" s="38">
        <v>82.511999999999986</v>
      </c>
      <c r="I708" s="37">
        <v>3.4635056991515853E-2</v>
      </c>
      <c r="J708" s="37">
        <f t="shared" si="140"/>
        <v>2.9200370433372001E-2</v>
      </c>
      <c r="K708" s="37">
        <f t="shared" ref="K708:K771" si="144">(F708/D708)-1</f>
        <v>-6.2761506276151069E-3</v>
      </c>
      <c r="L708" s="38">
        <v>14003.3004068013</v>
      </c>
      <c r="M708" s="38">
        <v>14671.6074915764</v>
      </c>
      <c r="N708" s="38">
        <f t="shared" si="118"/>
        <v>13915.413584164471</v>
      </c>
      <c r="O708" s="38">
        <f t="shared" si="119"/>
        <v>14579.52627301002</v>
      </c>
      <c r="P708" s="37">
        <f t="shared" si="120"/>
        <v>6.3157894736842355E-3</v>
      </c>
      <c r="Q708" s="41">
        <f t="shared" si="120"/>
        <v>6.3157894736842676E-3</v>
      </c>
      <c r="R708" s="42">
        <f t="shared" si="115"/>
        <v>0.15159007174713995</v>
      </c>
      <c r="S708" s="43">
        <f t="shared" si="116"/>
        <v>4.4000000000000004E-2</v>
      </c>
      <c r="T708" s="43">
        <f t="shared" si="117"/>
        <v>9.5599999999999991E-3</v>
      </c>
      <c r="U708" s="37">
        <f t="shared" si="141"/>
        <v>4.7955920437662385E-2</v>
      </c>
      <c r="V708" s="37">
        <f t="shared" si="122"/>
        <v>8.7131019379316471E-4</v>
      </c>
      <c r="W708" s="37">
        <f t="shared" si="137"/>
        <v>2.1673527884213159E-2</v>
      </c>
      <c r="X708" s="43">
        <f t="shared" si="136"/>
        <v>6.3157894736842676E-3</v>
      </c>
      <c r="Y708" s="2">
        <f>PERCENTRANK($S$531:S708,S708,1)</f>
        <v>0.1</v>
      </c>
      <c r="Z708" s="2">
        <f>PERCENTRANK($T$531:T708,T708,1)</f>
        <v>0.8</v>
      </c>
      <c r="AA708" s="2">
        <f>PERCENTRANK($U$531:U708,U708,1)</f>
        <v>0.3</v>
      </c>
      <c r="AB708" s="2">
        <f>PERCENTRANK(V$531:V708,V708,1)</f>
        <v>0.3</v>
      </c>
      <c r="AC708" s="2">
        <f>PERCENTRANK(W$531:W708,W708,1)</f>
        <v>0.2</v>
      </c>
      <c r="AD708" s="2">
        <f>PERCENTRANK(W$531:W708,W708,1)</f>
        <v>0.2</v>
      </c>
      <c r="AE708" s="2">
        <f>PERCENTRANK(X$531:X708,X708,1)</f>
        <v>0.8</v>
      </c>
      <c r="AF708" s="2">
        <f>PERCENTRANK($X$531:X708,X708,1)</f>
        <v>0.8</v>
      </c>
      <c r="AG708" s="2">
        <f>PERCENTRANK(R$531:R708,R708,1)</f>
        <v>0.6</v>
      </c>
      <c r="AH708" s="2">
        <f>PERCENTRANK(I$531:I708,I708,1)</f>
        <v>0.8</v>
      </c>
      <c r="AI708" s="2">
        <f>PERCENTRANK(J$531:J708,J708,1)</f>
        <v>0.8</v>
      </c>
      <c r="AJ708" s="2">
        <f t="shared" si="123"/>
        <v>0.25</v>
      </c>
      <c r="AK708" s="2">
        <f t="shared" si="124"/>
        <v>0.75</v>
      </c>
      <c r="AL708" s="2">
        <f t="shared" si="125"/>
        <v>0.75</v>
      </c>
      <c r="AM708" s="2">
        <f t="shared" si="125"/>
        <v>0.75</v>
      </c>
      <c r="AN708" s="2">
        <f t="shared" si="121"/>
        <v>0.8</v>
      </c>
      <c r="AO708" s="16">
        <f t="shared" si="126"/>
        <v>0</v>
      </c>
      <c r="AP708" s="16">
        <f t="shared" si="132"/>
        <v>0.10000000000000009</v>
      </c>
      <c r="AQ708" s="16">
        <f t="shared" si="133"/>
        <v>-0.10000000000000003</v>
      </c>
      <c r="AR708" s="16">
        <f t="shared" si="134"/>
        <v>-0.3</v>
      </c>
      <c r="AS708" s="16">
        <f t="shared" si="135"/>
        <v>-9.9999999999999978E-2</v>
      </c>
      <c r="AT708" s="16">
        <f>AF708-AF707</f>
        <v>0.10000000000000009</v>
      </c>
      <c r="AU708" s="16">
        <f>AG708-AG707</f>
        <v>0</v>
      </c>
      <c r="AV708" s="16">
        <f t="shared" si="127"/>
        <v>0.20000000000000007</v>
      </c>
      <c r="AW708" s="16">
        <f t="shared" si="128"/>
        <v>0.1</v>
      </c>
      <c r="AX708" s="16">
        <f t="shared" si="129"/>
        <v>0.75</v>
      </c>
      <c r="AY708" s="16">
        <f t="shared" si="138"/>
        <v>0.35</v>
      </c>
      <c r="AZ708" s="16">
        <f t="shared" si="130"/>
        <v>0.44999999999999996</v>
      </c>
      <c r="BA708" s="16">
        <f t="shared" si="139"/>
        <v>0.15000000000000002</v>
      </c>
      <c r="BB708" s="16">
        <f t="shared" si="131"/>
        <v>0.75</v>
      </c>
    </row>
    <row r="709" spans="1:54" s="2" customFormat="1" ht="11.25" x14ac:dyDescent="0.2">
      <c r="A709" s="17">
        <v>39051</v>
      </c>
      <c r="B709" s="15">
        <v>2</v>
      </c>
      <c r="C709" s="2">
        <v>4.5</v>
      </c>
      <c r="D709" s="37">
        <f t="shared" si="143"/>
        <v>0.95499999999999996</v>
      </c>
      <c r="E709" s="37">
        <v>0.05</v>
      </c>
      <c r="F709" s="37">
        <f t="shared" si="142"/>
        <v>0.95</v>
      </c>
      <c r="G709" s="39">
        <v>96.33</v>
      </c>
      <c r="H709" s="38">
        <v>83.434399999999982</v>
      </c>
      <c r="I709" s="37">
        <v>1.8527483166835355E-2</v>
      </c>
      <c r="J709" s="37">
        <f t="shared" si="140"/>
        <v>2.6581270079175604E-2</v>
      </c>
      <c r="K709" s="37">
        <f t="shared" si="144"/>
        <v>-5.2356020942407877E-3</v>
      </c>
      <c r="L709" s="38">
        <v>14089.538899621701</v>
      </c>
      <c r="M709" s="38">
        <v>14751.1399585491</v>
      </c>
      <c r="N709" s="38">
        <f t="shared" si="118"/>
        <v>14015.771680251954</v>
      </c>
      <c r="O709" s="38">
        <f t="shared" si="119"/>
        <v>14673.908859289681</v>
      </c>
      <c r="P709" s="37">
        <f t="shared" si="120"/>
        <v>5.2631578947368463E-3</v>
      </c>
      <c r="Q709" s="41">
        <f t="shared" si="120"/>
        <v>5.2631578947368411E-3</v>
      </c>
      <c r="R709" s="42">
        <f t="shared" si="115"/>
        <v>0.15455974993527871</v>
      </c>
      <c r="S709" s="43">
        <f t="shared" si="116"/>
        <v>4.4999999999999998E-2</v>
      </c>
      <c r="T709" s="43">
        <f t="shared" si="117"/>
        <v>9.5499999999999995E-3</v>
      </c>
      <c r="U709" s="37">
        <f t="shared" si="141"/>
        <v>4.478461324929605E-2</v>
      </c>
      <c r="V709" s="37">
        <f t="shared" si="122"/>
        <v>5.4208420596286193E-3</v>
      </c>
      <c r="W709" s="37">
        <f t="shared" si="137"/>
        <v>2.0159368075872579E-2</v>
      </c>
      <c r="X709" s="43">
        <f t="shared" si="136"/>
        <v>5.2631578947368411E-3</v>
      </c>
      <c r="Y709" s="2">
        <f>PERCENTRANK($S$531:S709,S709,1)</f>
        <v>0.1</v>
      </c>
      <c r="Z709" s="2">
        <f>PERCENTRANK($T$531:T709,T709,1)</f>
        <v>0.7</v>
      </c>
      <c r="AA709" s="2">
        <f>PERCENTRANK($U$531:U709,U709,1)</f>
        <v>0.2</v>
      </c>
      <c r="AB709" s="2">
        <f>PERCENTRANK(V$531:V709,V709,1)</f>
        <v>0.7</v>
      </c>
      <c r="AC709" s="2">
        <f>PERCENTRANK(W$531:W709,W709,1)</f>
        <v>0.1</v>
      </c>
      <c r="AD709" s="2">
        <f>PERCENTRANK(W$531:W709,W709,1)</f>
        <v>0.1</v>
      </c>
      <c r="AE709" s="2">
        <f>PERCENTRANK(X$531:X709,X709,1)</f>
        <v>0.7</v>
      </c>
      <c r="AF709" s="2">
        <f>PERCENTRANK($X$531:X709,X709,1)</f>
        <v>0.7</v>
      </c>
      <c r="AG709" s="2">
        <f>PERCENTRANK(R$531:R709,R709,1)</f>
        <v>0.6</v>
      </c>
      <c r="AH709" s="2">
        <f>PERCENTRANK(I$531:I709,I709,1)</f>
        <v>0.6</v>
      </c>
      <c r="AI709" s="2">
        <f>PERCENTRANK(J$531:J709,J709,1)</f>
        <v>0.7</v>
      </c>
      <c r="AJ709" s="2">
        <f t="shared" si="123"/>
        <v>0.15000000000000002</v>
      </c>
      <c r="AK709" s="2">
        <f t="shared" si="124"/>
        <v>0.75</v>
      </c>
      <c r="AL709" s="2">
        <f t="shared" si="125"/>
        <v>0.7</v>
      </c>
      <c r="AM709" s="2">
        <f t="shared" si="125"/>
        <v>0.75</v>
      </c>
      <c r="AN709" s="2">
        <f t="shared" si="121"/>
        <v>0.6</v>
      </c>
      <c r="AO709" s="16">
        <f t="shared" si="126"/>
        <v>0</v>
      </c>
      <c r="AP709" s="16">
        <f t="shared" si="132"/>
        <v>-0.10000000000000009</v>
      </c>
      <c r="AQ709" s="16">
        <f t="shared" si="133"/>
        <v>-9.9999999999999978E-2</v>
      </c>
      <c r="AR709" s="16">
        <f t="shared" si="134"/>
        <v>0.39999999999999997</v>
      </c>
      <c r="AS709" s="16">
        <f t="shared" si="135"/>
        <v>-0.1</v>
      </c>
      <c r="AT709" s="16">
        <f>AF709-AF708</f>
        <v>-0.10000000000000009</v>
      </c>
      <c r="AU709" s="16">
        <f>AG709-AG708</f>
        <v>0</v>
      </c>
      <c r="AV709" s="16">
        <f t="shared" si="127"/>
        <v>-0.20000000000000007</v>
      </c>
      <c r="AW709" s="16">
        <f t="shared" si="128"/>
        <v>0.1</v>
      </c>
      <c r="AX709" s="16">
        <f t="shared" si="129"/>
        <v>0.75</v>
      </c>
      <c r="AY709" s="16">
        <f t="shared" si="138"/>
        <v>0.4</v>
      </c>
      <c r="AZ709" s="16">
        <f t="shared" si="130"/>
        <v>0.5</v>
      </c>
      <c r="BA709" s="16">
        <f t="shared" si="139"/>
        <v>0.25</v>
      </c>
      <c r="BB709" s="16">
        <f t="shared" si="131"/>
        <v>0.75</v>
      </c>
    </row>
    <row r="710" spans="1:54" s="2" customFormat="1" ht="11.25" x14ac:dyDescent="0.2">
      <c r="A710" s="17">
        <v>39082</v>
      </c>
      <c r="B710" s="15">
        <v>2.5</v>
      </c>
      <c r="C710" s="2">
        <v>4.4000000000000004</v>
      </c>
      <c r="D710" s="37">
        <f t="shared" si="143"/>
        <v>0.95599999999999996</v>
      </c>
      <c r="E710" s="37">
        <v>0.05</v>
      </c>
      <c r="F710" s="37">
        <f t="shared" si="142"/>
        <v>0.95</v>
      </c>
      <c r="G710" s="39">
        <v>97.36</v>
      </c>
      <c r="H710" s="38">
        <v>84.386399999999981</v>
      </c>
      <c r="I710" s="37">
        <v>2.0005184929139282E-2</v>
      </c>
      <c r="J710" s="37">
        <f t="shared" si="140"/>
        <v>1.9266334047987319E-2</v>
      </c>
      <c r="K710" s="37">
        <f t="shared" si="144"/>
        <v>-6.2761506276151069E-3</v>
      </c>
      <c r="L710" s="38">
        <v>14106.2706937026</v>
      </c>
      <c r="M710" s="38">
        <v>14728.061386574</v>
      </c>
      <c r="N710" s="38">
        <f t="shared" si="118"/>
        <v>14017.73761403501</v>
      </c>
      <c r="O710" s="38">
        <f t="shared" si="119"/>
        <v>14635.625854859099</v>
      </c>
      <c r="P710" s="37">
        <f t="shared" si="120"/>
        <v>6.3157894736842329E-3</v>
      </c>
      <c r="Q710" s="41">
        <f t="shared" si="120"/>
        <v>6.3157894736842538E-3</v>
      </c>
      <c r="R710" s="42">
        <f t="shared" si="115"/>
        <v>0.15374041314714246</v>
      </c>
      <c r="S710" s="43">
        <f t="shared" si="116"/>
        <v>4.4000000000000004E-2</v>
      </c>
      <c r="T710" s="43">
        <f t="shared" si="117"/>
        <v>9.5599999999999991E-3</v>
      </c>
      <c r="U710" s="37">
        <f t="shared" si="141"/>
        <v>3.9050256393024424E-2</v>
      </c>
      <c r="V710" s="37">
        <f t="shared" si="122"/>
        <v>-1.5645280324063969E-3</v>
      </c>
      <c r="W710" s="37">
        <f t="shared" si="137"/>
        <v>1.5531947268246544E-2</v>
      </c>
      <c r="X710" s="43">
        <f t="shared" si="136"/>
        <v>6.3157894736842538E-3</v>
      </c>
      <c r="Y710" s="2">
        <f>PERCENTRANK($S$531:S710,S710,1)</f>
        <v>0.1</v>
      </c>
      <c r="Z710" s="2">
        <f>PERCENTRANK($T$531:T710,T710,1)</f>
        <v>0.8</v>
      </c>
      <c r="AA710" s="2">
        <f>PERCENTRANK($U$531:U710,U710,1)</f>
        <v>0.1</v>
      </c>
      <c r="AB710" s="2">
        <f>PERCENTRANK(V$531:V710,V710,1)</f>
        <v>0.2</v>
      </c>
      <c r="AC710" s="2">
        <f>PERCENTRANK(W$531:W710,W710,1)</f>
        <v>0.1</v>
      </c>
      <c r="AD710" s="2">
        <f>PERCENTRANK(W$531:W710,W710,1)</f>
        <v>0.1</v>
      </c>
      <c r="AE710" s="2">
        <f>PERCENTRANK(X$531:X710,X710,1)</f>
        <v>0.8</v>
      </c>
      <c r="AF710" s="2">
        <f>PERCENTRANK($X$531:X710,X710,1)</f>
        <v>0.8</v>
      </c>
      <c r="AG710" s="2">
        <f>PERCENTRANK(R$531:R710,R710,1)</f>
        <v>0.6</v>
      </c>
      <c r="AH710" s="2">
        <f>PERCENTRANK(I$531:I710,I710,1)</f>
        <v>0.6</v>
      </c>
      <c r="AI710" s="2">
        <f>PERCENTRANK(J$531:J710,J710,1)</f>
        <v>0.6</v>
      </c>
      <c r="AJ710" s="2">
        <f t="shared" si="123"/>
        <v>0.1</v>
      </c>
      <c r="AK710" s="2">
        <f t="shared" si="124"/>
        <v>0.75</v>
      </c>
      <c r="AL710" s="2">
        <f t="shared" si="125"/>
        <v>0.6</v>
      </c>
      <c r="AM710" s="2">
        <f t="shared" si="125"/>
        <v>0.64999999999999991</v>
      </c>
      <c r="AN710" s="2">
        <f t="shared" si="121"/>
        <v>0.6</v>
      </c>
      <c r="AO710" s="16">
        <f t="shared" si="126"/>
        <v>0</v>
      </c>
      <c r="AP710" s="16">
        <f t="shared" si="132"/>
        <v>0.10000000000000009</v>
      </c>
      <c r="AQ710" s="16">
        <f t="shared" si="133"/>
        <v>-0.1</v>
      </c>
      <c r="AR710" s="16">
        <f t="shared" si="134"/>
        <v>-0.49999999999999994</v>
      </c>
      <c r="AS710" s="16">
        <f t="shared" si="135"/>
        <v>0</v>
      </c>
      <c r="AT710" s="16">
        <f>AF710-AF709</f>
        <v>0.10000000000000009</v>
      </c>
      <c r="AU710" s="16">
        <f>AG710-AG709</f>
        <v>0</v>
      </c>
      <c r="AV710" s="16">
        <f t="shared" si="127"/>
        <v>0</v>
      </c>
      <c r="AW710" s="16">
        <f t="shared" si="128"/>
        <v>0.1</v>
      </c>
      <c r="AX710" s="16">
        <f t="shared" si="129"/>
        <v>0.75</v>
      </c>
      <c r="AY710" s="16">
        <f t="shared" si="138"/>
        <v>0.35</v>
      </c>
      <c r="AZ710" s="16">
        <f t="shared" si="130"/>
        <v>0.44999999999999996</v>
      </c>
      <c r="BA710" s="16">
        <f t="shared" si="139"/>
        <v>0.25</v>
      </c>
      <c r="BB710" s="16">
        <f t="shared" si="131"/>
        <v>0.75</v>
      </c>
    </row>
    <row r="711" spans="1:54" s="2" customFormat="1" ht="11.25" x14ac:dyDescent="0.2">
      <c r="A711" s="17">
        <v>39113</v>
      </c>
      <c r="B711" s="15">
        <v>2.1</v>
      </c>
      <c r="C711" s="2">
        <v>4.5999999999999996</v>
      </c>
      <c r="D711" s="37">
        <f t="shared" si="143"/>
        <v>0.95400000000000007</v>
      </c>
      <c r="E711" s="37">
        <v>0.05</v>
      </c>
      <c r="F711" s="37">
        <f t="shared" si="142"/>
        <v>0.95</v>
      </c>
      <c r="G711" s="39">
        <v>97.71</v>
      </c>
      <c r="H711" s="38">
        <v>85.328399999999988</v>
      </c>
      <c r="I711" s="37">
        <v>5.464480874316946E-3</v>
      </c>
      <c r="J711" s="37">
        <f t="shared" si="140"/>
        <v>1.2734832901728114E-2</v>
      </c>
      <c r="K711" s="37">
        <f t="shared" si="144"/>
        <v>-4.1928721174004924E-3</v>
      </c>
      <c r="L711" s="38">
        <v>14153.6622036841</v>
      </c>
      <c r="M711" s="38">
        <v>14700.0792593102</v>
      </c>
      <c r="N711" s="38">
        <f t="shared" si="118"/>
        <v>14094.317708071168</v>
      </c>
      <c r="O711" s="38">
        <f t="shared" si="119"/>
        <v>14638.44370686026</v>
      </c>
      <c r="P711" s="37">
        <f t="shared" si="120"/>
        <v>4.2105263157894918E-3</v>
      </c>
      <c r="Q711" s="41">
        <f t="shared" si="120"/>
        <v>4.2105263157895803E-3</v>
      </c>
      <c r="R711" s="42">
        <f t="shared" si="115"/>
        <v>0.14510526389806919</v>
      </c>
      <c r="S711" s="43">
        <f t="shared" si="116"/>
        <v>4.5999999999999999E-2</v>
      </c>
      <c r="T711" s="43">
        <f t="shared" si="117"/>
        <v>9.5399999999999999E-3</v>
      </c>
      <c r="U711" s="37">
        <f t="shared" si="141"/>
        <v>4.0453528301601045E-2</v>
      </c>
      <c r="V711" s="37">
        <f t="shared" si="122"/>
        <v>-1.8999192445862823E-3</v>
      </c>
      <c r="W711" s="37">
        <f t="shared" si="137"/>
        <v>1.3425676920198377E-2</v>
      </c>
      <c r="X711" s="43">
        <f t="shared" si="136"/>
        <v>4.2105263157895803E-3</v>
      </c>
      <c r="Y711" s="2">
        <f>PERCENTRANK($S$531:S711,S711,1)</f>
        <v>0.2</v>
      </c>
      <c r="Z711" s="2">
        <f>PERCENTRANK($T$531:T711,T711,1)</f>
        <v>0.7</v>
      </c>
      <c r="AA711" s="2">
        <f>PERCENTRANK($U$531:U711,U711,1)</f>
        <v>0.1</v>
      </c>
      <c r="AB711" s="2">
        <f>PERCENTRANK(V$531:V711,V711,1)</f>
        <v>0.2</v>
      </c>
      <c r="AC711" s="2">
        <f>PERCENTRANK(W$531:W711,W711,1)</f>
        <v>0</v>
      </c>
      <c r="AD711" s="2">
        <f>PERCENTRANK(W$531:W711,W711,1)</f>
        <v>0</v>
      </c>
      <c r="AE711" s="2">
        <f>PERCENTRANK(X$531:X711,X711,1)</f>
        <v>0.7</v>
      </c>
      <c r="AF711" s="2">
        <f>PERCENTRANK($X$531:X711,X711,1)</f>
        <v>0.7</v>
      </c>
      <c r="AG711" s="2">
        <f>PERCENTRANK(R$531:R711,R711,1)</f>
        <v>0.6</v>
      </c>
      <c r="AH711" s="2">
        <f>PERCENTRANK(I$531:I711,I711,1)</f>
        <v>0.4</v>
      </c>
      <c r="AI711" s="2">
        <f>PERCENTRANK(J$531:J711,J711,1)</f>
        <v>0.5</v>
      </c>
      <c r="AJ711" s="2">
        <f t="shared" si="123"/>
        <v>0.05</v>
      </c>
      <c r="AK711" s="2">
        <f t="shared" si="124"/>
        <v>0.75</v>
      </c>
      <c r="AL711" s="2">
        <f t="shared" si="125"/>
        <v>0.5</v>
      </c>
      <c r="AM711" s="2">
        <f t="shared" si="125"/>
        <v>0.55000000000000004</v>
      </c>
      <c r="AN711" s="2">
        <f t="shared" si="121"/>
        <v>0.4</v>
      </c>
      <c r="AO711" s="16">
        <f t="shared" si="126"/>
        <v>0.1</v>
      </c>
      <c r="AP711" s="16">
        <f t="shared" si="132"/>
        <v>-0.10000000000000009</v>
      </c>
      <c r="AQ711" s="16">
        <f t="shared" si="133"/>
        <v>0</v>
      </c>
      <c r="AR711" s="16">
        <f t="shared" si="134"/>
        <v>0</v>
      </c>
      <c r="AS711" s="16">
        <f t="shared" si="135"/>
        <v>-0.1</v>
      </c>
      <c r="AT711" s="16">
        <f>AF711-AF710</f>
        <v>-0.10000000000000009</v>
      </c>
      <c r="AU711" s="16">
        <f>AG711-AG710</f>
        <v>0</v>
      </c>
      <c r="AV711" s="16">
        <f t="shared" si="127"/>
        <v>-0.19999999999999996</v>
      </c>
      <c r="AW711" s="16">
        <f t="shared" si="128"/>
        <v>0.15000000000000002</v>
      </c>
      <c r="AX711" s="16">
        <f t="shared" si="129"/>
        <v>0.75</v>
      </c>
      <c r="AY711" s="16">
        <f t="shared" si="138"/>
        <v>0.25</v>
      </c>
      <c r="AZ711" s="16">
        <f t="shared" si="130"/>
        <v>0.2</v>
      </c>
      <c r="BA711" s="16">
        <f t="shared" si="139"/>
        <v>0.15000000000000002</v>
      </c>
      <c r="BB711" s="16">
        <f t="shared" si="131"/>
        <v>0.75</v>
      </c>
    </row>
    <row r="712" spans="1:54" s="2" customFormat="1" ht="11.25" x14ac:dyDescent="0.2">
      <c r="A712" s="17">
        <v>39141</v>
      </c>
      <c r="B712" s="15">
        <v>2.4</v>
      </c>
      <c r="C712" s="2">
        <v>4.5</v>
      </c>
      <c r="D712" s="37">
        <f t="shared" si="143"/>
        <v>0.95499999999999996</v>
      </c>
      <c r="E712" s="37">
        <v>0.05</v>
      </c>
      <c r="F712" s="37">
        <f t="shared" si="142"/>
        <v>0.95</v>
      </c>
      <c r="G712" s="39">
        <v>97.84</v>
      </c>
      <c r="H712" s="38">
        <v>86.253599999999992</v>
      </c>
      <c r="I712" s="37">
        <v>1.4492753623188316E-2</v>
      </c>
      <c r="J712" s="37">
        <f t="shared" si="140"/>
        <v>9.9786172487526317E-3</v>
      </c>
      <c r="K712" s="37">
        <f t="shared" si="144"/>
        <v>-5.2356020942407877E-3</v>
      </c>
      <c r="L712" s="38">
        <v>14301.613201472601</v>
      </c>
      <c r="M712" s="38">
        <v>14783.59830044</v>
      </c>
      <c r="N712" s="38">
        <f t="shared" si="118"/>
        <v>14226.735645443949</v>
      </c>
      <c r="O712" s="38">
        <f t="shared" si="119"/>
        <v>14706.197262217802</v>
      </c>
      <c r="P712" s="37">
        <f t="shared" si="120"/>
        <v>5.263157894736829E-3</v>
      </c>
      <c r="Q712" s="41">
        <f t="shared" si="120"/>
        <v>5.2631578947368194E-3</v>
      </c>
      <c r="R712" s="42">
        <f t="shared" si="115"/>
        <v>0.13432946566867948</v>
      </c>
      <c r="S712" s="43">
        <f t="shared" si="116"/>
        <v>4.4999999999999998E-2</v>
      </c>
      <c r="T712" s="43">
        <f t="shared" si="117"/>
        <v>9.5499999999999995E-3</v>
      </c>
      <c r="U712" s="37">
        <f t="shared" si="141"/>
        <v>3.8815298960294412E-2</v>
      </c>
      <c r="V712" s="37">
        <f t="shared" si="122"/>
        <v>5.6815367901438072E-3</v>
      </c>
      <c r="W712" s="37">
        <f t="shared" si="137"/>
        <v>1.0491176958830254E-2</v>
      </c>
      <c r="X712" s="43">
        <f t="shared" si="136"/>
        <v>5.2631578947368194E-3</v>
      </c>
      <c r="Y712" s="2">
        <f>PERCENTRANK($S$531:S712,S712,1)</f>
        <v>0.1</v>
      </c>
      <c r="Z712" s="2">
        <f>PERCENTRANK($T$531:T712,T712,1)</f>
        <v>0.7</v>
      </c>
      <c r="AA712" s="2">
        <f>PERCENTRANK($U$531:U712,U712,1)</f>
        <v>0.1</v>
      </c>
      <c r="AB712" s="2">
        <f>PERCENTRANK(V$531:V712,V712,1)</f>
        <v>0.7</v>
      </c>
      <c r="AC712" s="2">
        <f>PERCENTRANK(W$531:W712,W712,1)</f>
        <v>0</v>
      </c>
      <c r="AD712" s="2">
        <f>PERCENTRANK(W$531:W712,W712,1)</f>
        <v>0</v>
      </c>
      <c r="AE712" s="2">
        <f>PERCENTRANK(X$531:X712,X712,1)</f>
        <v>0.7</v>
      </c>
      <c r="AF712" s="2">
        <f>PERCENTRANK($X$531:X712,X712,1)</f>
        <v>0.7</v>
      </c>
      <c r="AG712" s="2">
        <f>PERCENTRANK(R$531:R712,R712,1)</f>
        <v>0.5</v>
      </c>
      <c r="AH712" s="2">
        <f>PERCENTRANK(I$531:I712,I712,1)</f>
        <v>0.5</v>
      </c>
      <c r="AI712" s="2">
        <f>PERCENTRANK(J$531:J712,J712,1)</f>
        <v>0.5</v>
      </c>
      <c r="AJ712" s="2">
        <f t="shared" si="123"/>
        <v>0</v>
      </c>
      <c r="AK712" s="2">
        <f t="shared" si="124"/>
        <v>0.7</v>
      </c>
      <c r="AL712" s="2">
        <f t="shared" si="125"/>
        <v>0.45</v>
      </c>
      <c r="AM712" s="2">
        <f t="shared" si="125"/>
        <v>0.5</v>
      </c>
      <c r="AN712" s="2">
        <f t="shared" si="121"/>
        <v>0.5</v>
      </c>
      <c r="AO712" s="16">
        <f t="shared" si="126"/>
        <v>-0.1</v>
      </c>
      <c r="AP712" s="16">
        <f t="shared" si="132"/>
        <v>0</v>
      </c>
      <c r="AQ712" s="16">
        <f t="shared" si="133"/>
        <v>0</v>
      </c>
      <c r="AR712" s="16">
        <f t="shared" si="134"/>
        <v>0.49999999999999994</v>
      </c>
      <c r="AS712" s="16">
        <f t="shared" si="135"/>
        <v>0</v>
      </c>
      <c r="AT712" s="16">
        <f>AF712-AF711</f>
        <v>0</v>
      </c>
      <c r="AU712" s="16">
        <f>AG712-AG711</f>
        <v>-9.9999999999999978E-2</v>
      </c>
      <c r="AV712" s="16">
        <f t="shared" si="127"/>
        <v>9.9999999999999978E-2</v>
      </c>
      <c r="AW712" s="16">
        <f t="shared" si="128"/>
        <v>0.15000000000000002</v>
      </c>
      <c r="AX712" s="16">
        <f t="shared" si="129"/>
        <v>0.7</v>
      </c>
      <c r="AY712" s="16">
        <f t="shared" si="138"/>
        <v>0.15000000000000002</v>
      </c>
      <c r="AZ712" s="16">
        <f t="shared" si="130"/>
        <v>0.44999999999999996</v>
      </c>
      <c r="BA712" s="16">
        <f t="shared" si="139"/>
        <v>0.1</v>
      </c>
      <c r="BB712" s="16">
        <f t="shared" si="131"/>
        <v>0.7</v>
      </c>
    </row>
    <row r="713" spans="1:54" s="2" customFormat="1" ht="11.25" x14ac:dyDescent="0.2">
      <c r="A713" s="17">
        <v>39172</v>
      </c>
      <c r="B713" s="15">
        <v>2.8</v>
      </c>
      <c r="C713" s="2">
        <v>4.4000000000000004</v>
      </c>
      <c r="D713" s="37">
        <f t="shared" si="143"/>
        <v>0.95599999999999996</v>
      </c>
      <c r="E713" s="37">
        <v>0.05</v>
      </c>
      <c r="F713" s="37">
        <f t="shared" si="142"/>
        <v>0.95</v>
      </c>
      <c r="G713" s="39">
        <v>97.6</v>
      </c>
      <c r="H713" s="38">
        <v>87.1584</v>
      </c>
      <c r="I713" s="37">
        <v>-2.6197397563676571E-2</v>
      </c>
      <c r="J713" s="37">
        <f t="shared" si="140"/>
        <v>-5.8523219702441278E-3</v>
      </c>
      <c r="K713" s="37">
        <f t="shared" si="144"/>
        <v>-6.2761506276151069E-3</v>
      </c>
      <c r="L713" s="38">
        <v>14244.4025948852</v>
      </c>
      <c r="M713" s="38">
        <v>14694.397327713001</v>
      </c>
      <c r="N713" s="38">
        <f t="shared" si="118"/>
        <v>14155.002578599309</v>
      </c>
      <c r="O713" s="38">
        <f t="shared" si="119"/>
        <v>14602.173076702249</v>
      </c>
      <c r="P713" s="37">
        <f t="shared" si="120"/>
        <v>6.3157894736841956E-3</v>
      </c>
      <c r="Q713" s="41">
        <f t="shared" si="120"/>
        <v>6.3157894736842546E-3</v>
      </c>
      <c r="R713" s="42">
        <f t="shared" si="115"/>
        <v>0.11980027168924617</v>
      </c>
      <c r="S713" s="43">
        <f t="shared" si="116"/>
        <v>4.4000000000000004E-2</v>
      </c>
      <c r="T713" s="43">
        <f t="shared" si="117"/>
        <v>9.5599999999999991E-3</v>
      </c>
      <c r="U713" s="37">
        <f t="shared" si="141"/>
        <v>3.639771740094587E-2</v>
      </c>
      <c r="V713" s="37">
        <f t="shared" si="122"/>
        <v>-6.0337795247280774E-3</v>
      </c>
      <c r="W713" s="37">
        <f t="shared" si="137"/>
        <v>9.6204914782973116E-3</v>
      </c>
      <c r="X713" s="43">
        <f t="shared" si="136"/>
        <v>6.3157894736842546E-3</v>
      </c>
      <c r="Y713" s="2">
        <f>PERCENTRANK($S$531:S713,S713,1)</f>
        <v>0.1</v>
      </c>
      <c r="Z713" s="2">
        <f>PERCENTRANK($T$531:T713,T713,1)</f>
        <v>0.8</v>
      </c>
      <c r="AA713" s="2">
        <f>PERCENTRANK($U$531:U713,U713,1)</f>
        <v>0.1</v>
      </c>
      <c r="AB713" s="2">
        <f>PERCENTRANK(V$531:V713,V713,1)</f>
        <v>0</v>
      </c>
      <c r="AC713" s="2">
        <f>PERCENTRANK(W$531:W713,W713,1)</f>
        <v>0</v>
      </c>
      <c r="AD713" s="2">
        <f>PERCENTRANK(W$531:W713,W713,1)</f>
        <v>0</v>
      </c>
      <c r="AE713" s="2">
        <f>PERCENTRANK(X$531:X713,X713,1)</f>
        <v>0.8</v>
      </c>
      <c r="AF713" s="2">
        <f>PERCENTRANK($X$531:X713,X713,1)</f>
        <v>0.8</v>
      </c>
      <c r="AG713" s="2">
        <f>PERCENTRANK(R$531:R713,R713,1)</f>
        <v>0.5</v>
      </c>
      <c r="AH713" s="2">
        <f>PERCENTRANK(I$531:I713,I713,1)</f>
        <v>0.1</v>
      </c>
      <c r="AI713" s="2">
        <f>PERCENTRANK(J$531:J713,J713,1)</f>
        <v>0.2</v>
      </c>
      <c r="AJ713" s="2">
        <f t="shared" si="123"/>
        <v>0</v>
      </c>
      <c r="AK713" s="2">
        <f t="shared" si="124"/>
        <v>0.75</v>
      </c>
      <c r="AL713" s="2">
        <f t="shared" si="125"/>
        <v>0.3</v>
      </c>
      <c r="AM713" s="2">
        <f t="shared" si="125"/>
        <v>0.35</v>
      </c>
      <c r="AN713" s="2">
        <f t="shared" si="121"/>
        <v>0.1</v>
      </c>
      <c r="AO713" s="16">
        <f t="shared" si="126"/>
        <v>0</v>
      </c>
      <c r="AP713" s="16">
        <f t="shared" si="132"/>
        <v>0.10000000000000009</v>
      </c>
      <c r="AQ713" s="16">
        <f t="shared" si="133"/>
        <v>0</v>
      </c>
      <c r="AR713" s="16">
        <f t="shared" si="134"/>
        <v>-0.7</v>
      </c>
      <c r="AS713" s="16">
        <f t="shared" si="135"/>
        <v>0</v>
      </c>
      <c r="AT713" s="16">
        <f>AF713-AF712</f>
        <v>0.10000000000000009</v>
      </c>
      <c r="AU713" s="16">
        <f>AG713-AG712</f>
        <v>0</v>
      </c>
      <c r="AV713" s="16">
        <f t="shared" si="127"/>
        <v>-0.4</v>
      </c>
      <c r="AW713" s="16">
        <f t="shared" si="128"/>
        <v>0.1</v>
      </c>
      <c r="AX713" s="16">
        <f t="shared" si="129"/>
        <v>0.75</v>
      </c>
      <c r="AY713" s="16">
        <f t="shared" si="138"/>
        <v>0.1</v>
      </c>
      <c r="AZ713" s="16">
        <f t="shared" si="130"/>
        <v>0.35</v>
      </c>
      <c r="BA713" s="16">
        <f t="shared" si="139"/>
        <v>0.05</v>
      </c>
      <c r="BB713" s="16">
        <f t="shared" si="131"/>
        <v>0.75</v>
      </c>
    </row>
    <row r="714" spans="1:54" s="2" customFormat="1" ht="11.25" x14ac:dyDescent="0.2">
      <c r="A714" s="17">
        <v>39202</v>
      </c>
      <c r="B714" s="15">
        <v>2.6</v>
      </c>
      <c r="C714" s="2">
        <v>4.5</v>
      </c>
      <c r="D714" s="37">
        <f t="shared" si="143"/>
        <v>0.95499999999999996</v>
      </c>
      <c r="E714" s="37">
        <v>0.05</v>
      </c>
      <c r="F714" s="37">
        <f t="shared" si="142"/>
        <v>0.95</v>
      </c>
      <c r="G714" s="39">
        <v>97.66</v>
      </c>
      <c r="H714" s="38">
        <v>88.061199999999985</v>
      </c>
      <c r="I714" s="37">
        <v>4.0292832012509369E-2</v>
      </c>
      <c r="J714" s="37">
        <f t="shared" si="140"/>
        <v>7.0477172244163989E-3</v>
      </c>
      <c r="K714" s="37">
        <f t="shared" si="144"/>
        <v>-5.2356020942407877E-3</v>
      </c>
      <c r="L714" s="38">
        <v>14387.303084573299</v>
      </c>
      <c r="M714" s="38">
        <v>14826.119576930399</v>
      </c>
      <c r="N714" s="38">
        <f t="shared" si="118"/>
        <v>14311.976890413231</v>
      </c>
      <c r="O714" s="38">
        <f t="shared" si="119"/>
        <v>14748.495914223959</v>
      </c>
      <c r="P714" s="37">
        <f t="shared" si="120"/>
        <v>5.2631578947367665E-3</v>
      </c>
      <c r="Q714" s="41">
        <f t="shared" si="120"/>
        <v>5.2631578947367743E-3</v>
      </c>
      <c r="R714" s="42">
        <f t="shared" si="115"/>
        <v>0.10900146716147421</v>
      </c>
      <c r="S714" s="43">
        <f t="shared" si="116"/>
        <v>4.4999999999999998E-2</v>
      </c>
      <c r="T714" s="43">
        <f t="shared" si="117"/>
        <v>9.5499999999999995E-3</v>
      </c>
      <c r="U714" s="37">
        <f t="shared" si="141"/>
        <v>4.1322744937401817E-2</v>
      </c>
      <c r="V714" s="37">
        <f t="shared" si="122"/>
        <v>8.9641137557221369E-3</v>
      </c>
      <c r="W714" s="37">
        <f t="shared" si="137"/>
        <v>1.4385293539046764E-2</v>
      </c>
      <c r="X714" s="43">
        <f t="shared" si="136"/>
        <v>5.2631578947367743E-3</v>
      </c>
      <c r="Y714" s="2">
        <f>PERCENTRANK($S$531:S714,S714,1)</f>
        <v>0.1</v>
      </c>
      <c r="Z714" s="2">
        <f>PERCENTRANK($T$531:T714,T714,1)</f>
        <v>0.7</v>
      </c>
      <c r="AA714" s="2">
        <f>PERCENTRANK($U$531:U714,U714,1)</f>
        <v>0.2</v>
      </c>
      <c r="AB714" s="2">
        <f>PERCENTRANK(V$531:V714,V714,1)</f>
        <v>0.8</v>
      </c>
      <c r="AC714" s="2">
        <f>PERCENTRANK(W$531:W714,W714,1)</f>
        <v>0.1</v>
      </c>
      <c r="AD714" s="2">
        <f>PERCENTRANK(W$531:W714,W714,1)</f>
        <v>0.1</v>
      </c>
      <c r="AE714" s="2">
        <f>PERCENTRANK(X$531:X714,X714,1)</f>
        <v>0.7</v>
      </c>
      <c r="AF714" s="2">
        <f>PERCENTRANK($X$531:X714,X714,1)</f>
        <v>0.7</v>
      </c>
      <c r="AG714" s="2">
        <f>PERCENTRANK(R$531:R714,R714,1)</f>
        <v>0.5</v>
      </c>
      <c r="AH714" s="2">
        <f>PERCENTRANK(I$531:I714,I714,1)</f>
        <v>0.8</v>
      </c>
      <c r="AI714" s="2">
        <f>PERCENTRANK(J$531:J714,J714,1)</f>
        <v>0.4</v>
      </c>
      <c r="AJ714" s="2">
        <f t="shared" si="123"/>
        <v>0.05</v>
      </c>
      <c r="AK714" s="2">
        <f t="shared" si="124"/>
        <v>0.75</v>
      </c>
      <c r="AL714" s="2">
        <f t="shared" si="125"/>
        <v>0.45</v>
      </c>
      <c r="AM714" s="2">
        <f t="shared" si="125"/>
        <v>0.30000000000000004</v>
      </c>
      <c r="AN714" s="2">
        <f t="shared" si="121"/>
        <v>0.8</v>
      </c>
      <c r="AO714" s="16">
        <f t="shared" si="126"/>
        <v>0</v>
      </c>
      <c r="AP714" s="16">
        <f t="shared" si="132"/>
        <v>-0.10000000000000009</v>
      </c>
      <c r="AQ714" s="16">
        <f t="shared" si="133"/>
        <v>0.1</v>
      </c>
      <c r="AR714" s="16">
        <f t="shared" si="134"/>
        <v>0.8</v>
      </c>
      <c r="AS714" s="16">
        <f t="shared" si="135"/>
        <v>0.1</v>
      </c>
      <c r="AT714" s="16">
        <f>AF714-AF713</f>
        <v>-0.10000000000000009</v>
      </c>
      <c r="AU714" s="16">
        <f>AG714-AG713</f>
        <v>0</v>
      </c>
      <c r="AV714" s="16">
        <f t="shared" si="127"/>
        <v>0.70000000000000007</v>
      </c>
      <c r="AW714" s="16">
        <f t="shared" si="128"/>
        <v>0.1</v>
      </c>
      <c r="AX714" s="16">
        <f t="shared" si="129"/>
        <v>0.75</v>
      </c>
      <c r="AY714" s="16">
        <f t="shared" si="138"/>
        <v>0.1</v>
      </c>
      <c r="AZ714" s="16">
        <f t="shared" si="130"/>
        <v>0.4</v>
      </c>
      <c r="BA714" s="16">
        <f t="shared" si="139"/>
        <v>0</v>
      </c>
      <c r="BB714" s="16">
        <f t="shared" si="131"/>
        <v>0.75</v>
      </c>
    </row>
    <row r="715" spans="1:54" s="2" customFormat="1" ht="11.25" x14ac:dyDescent="0.2">
      <c r="A715" s="17">
        <v>39233</v>
      </c>
      <c r="B715" s="15">
        <v>2.7</v>
      </c>
      <c r="C715" s="2">
        <v>4.4000000000000004</v>
      </c>
      <c r="D715" s="37">
        <f t="shared" si="143"/>
        <v>0.95599999999999996</v>
      </c>
      <c r="E715" s="37">
        <v>0.05</v>
      </c>
      <c r="F715" s="37">
        <f t="shared" si="142"/>
        <v>0.95</v>
      </c>
      <c r="G715" s="39">
        <v>97.75</v>
      </c>
      <c r="H715" s="38">
        <v>88.93719999999999</v>
      </c>
      <c r="I715" s="37">
        <v>3.2453335519663305E-2</v>
      </c>
      <c r="J715" s="37">
        <f t="shared" si="140"/>
        <v>3.6373083766086334E-2</v>
      </c>
      <c r="K715" s="37">
        <f t="shared" si="144"/>
        <v>-6.2761506276151069E-3</v>
      </c>
      <c r="L715" s="38">
        <v>14430.066089104201</v>
      </c>
      <c r="M715" s="38">
        <v>14846.0052361445</v>
      </c>
      <c r="N715" s="38">
        <f t="shared" si="118"/>
        <v>14339.500820762541</v>
      </c>
      <c r="O715" s="38">
        <f t="shared" si="119"/>
        <v>14752.829471064095</v>
      </c>
      <c r="P715" s="37">
        <f t="shared" si="120"/>
        <v>6.3157894736842867E-3</v>
      </c>
      <c r="Q715" s="41">
        <f t="shared" si="120"/>
        <v>6.315789473684206E-3</v>
      </c>
      <c r="R715" s="42">
        <f t="shared" si="115"/>
        <v>9.9090144506460864E-2</v>
      </c>
      <c r="S715" s="43">
        <f t="shared" si="116"/>
        <v>4.4000000000000004E-2</v>
      </c>
      <c r="T715" s="43">
        <f t="shared" si="117"/>
        <v>9.5599999999999991E-3</v>
      </c>
      <c r="U715" s="37">
        <f t="shared" si="141"/>
        <v>4.2720545399274223E-2</v>
      </c>
      <c r="V715" s="37">
        <f t="shared" si="122"/>
        <v>1.3412585208770599E-3</v>
      </c>
      <c r="W715" s="37">
        <f t="shared" si="137"/>
        <v>1.6955837280336172E-2</v>
      </c>
      <c r="X715" s="43">
        <f t="shared" si="136"/>
        <v>6.315789473684206E-3</v>
      </c>
      <c r="Y715" s="2">
        <f>PERCENTRANK($S$531:S715,S715,1)</f>
        <v>0.1</v>
      </c>
      <c r="Z715" s="2">
        <f>PERCENTRANK($T$531:T715,T715,1)</f>
        <v>0.8</v>
      </c>
      <c r="AA715" s="2">
        <f>PERCENTRANK($U$531:U715,U715,1)</f>
        <v>0.2</v>
      </c>
      <c r="AB715" s="2">
        <f>PERCENTRANK(V$531:V715,V715,1)</f>
        <v>0.3</v>
      </c>
      <c r="AC715" s="2">
        <f>PERCENTRANK(W$531:W715,W715,1)</f>
        <v>0.1</v>
      </c>
      <c r="AD715" s="2">
        <f>PERCENTRANK(W$531:W715,W715,1)</f>
        <v>0.1</v>
      </c>
      <c r="AE715" s="2">
        <f>PERCENTRANK(X$531:X715,X715,1)</f>
        <v>0.7</v>
      </c>
      <c r="AF715" s="2">
        <f>PERCENTRANK($X$531:X715,X715,1)</f>
        <v>0.7</v>
      </c>
      <c r="AG715" s="2">
        <f>PERCENTRANK(R$531:R715,R715,1)</f>
        <v>0.5</v>
      </c>
      <c r="AH715" s="2">
        <f>PERCENTRANK(I$531:I715,I715,1)</f>
        <v>0.8</v>
      </c>
      <c r="AI715" s="2">
        <f>PERCENTRANK(J$531:J715,J715,1)</f>
        <v>0.9</v>
      </c>
      <c r="AJ715" s="2">
        <f t="shared" si="123"/>
        <v>0.1</v>
      </c>
      <c r="AK715" s="2">
        <f t="shared" si="124"/>
        <v>0.7</v>
      </c>
      <c r="AL715" s="2">
        <f t="shared" si="125"/>
        <v>0.8</v>
      </c>
      <c r="AM715" s="2">
        <f t="shared" si="125"/>
        <v>0.65</v>
      </c>
      <c r="AN715" s="2">
        <f t="shared" si="121"/>
        <v>0.8</v>
      </c>
      <c r="AO715" s="16">
        <f t="shared" si="126"/>
        <v>0</v>
      </c>
      <c r="AP715" s="16">
        <f t="shared" si="132"/>
        <v>0.10000000000000009</v>
      </c>
      <c r="AQ715" s="16">
        <f t="shared" si="133"/>
        <v>0</v>
      </c>
      <c r="AR715" s="16">
        <f t="shared" si="134"/>
        <v>-0.5</v>
      </c>
      <c r="AS715" s="16">
        <f t="shared" si="135"/>
        <v>0</v>
      </c>
      <c r="AT715" s="16">
        <f>AF715-AF714</f>
        <v>0</v>
      </c>
      <c r="AU715" s="16">
        <f>AG715-AG714</f>
        <v>0</v>
      </c>
      <c r="AV715" s="16">
        <f t="shared" si="127"/>
        <v>0</v>
      </c>
      <c r="AW715" s="16">
        <f t="shared" si="128"/>
        <v>0.1</v>
      </c>
      <c r="AX715" s="16">
        <f t="shared" si="129"/>
        <v>0.75</v>
      </c>
      <c r="AY715" s="16">
        <f t="shared" si="138"/>
        <v>0.1</v>
      </c>
      <c r="AZ715" s="16">
        <f t="shared" si="130"/>
        <v>0.55000000000000004</v>
      </c>
      <c r="BA715" s="16">
        <f t="shared" si="139"/>
        <v>0</v>
      </c>
      <c r="BB715" s="16">
        <f t="shared" si="131"/>
        <v>0.7</v>
      </c>
    </row>
    <row r="716" spans="1:54" s="2" customFormat="1" ht="11.25" x14ac:dyDescent="0.2">
      <c r="A716" s="17">
        <v>39263</v>
      </c>
      <c r="B716" s="15">
        <v>2.7</v>
      </c>
      <c r="C716" s="2">
        <v>4.5999999999999996</v>
      </c>
      <c r="D716" s="37">
        <f t="shared" si="143"/>
        <v>0.95400000000000007</v>
      </c>
      <c r="E716" s="37">
        <v>0.05</v>
      </c>
      <c r="F716" s="37">
        <f t="shared" si="142"/>
        <v>0.95</v>
      </c>
      <c r="G716" s="39">
        <v>98.24</v>
      </c>
      <c r="H716" s="38">
        <v>89.779600000000016</v>
      </c>
      <c r="I716" s="37">
        <v>2.0183437669573662E-3</v>
      </c>
      <c r="J716" s="37">
        <f t="shared" si="140"/>
        <v>1.7235839643310335E-2</v>
      </c>
      <c r="K716" s="37">
        <f t="shared" si="144"/>
        <v>-4.1928721174004924E-3</v>
      </c>
      <c r="L716" s="38">
        <v>14449.569826405401</v>
      </c>
      <c r="M716" s="38">
        <v>14843.9405710643</v>
      </c>
      <c r="N716" s="38">
        <f t="shared" si="118"/>
        <v>14388.984627971835</v>
      </c>
      <c r="O716" s="38">
        <f t="shared" si="119"/>
        <v>14781.701826531535</v>
      </c>
      <c r="P716" s="37">
        <f t="shared" si="120"/>
        <v>4.2105263157894927E-3</v>
      </c>
      <c r="Q716" s="41">
        <f t="shared" si="120"/>
        <v>4.2105263157895751E-3</v>
      </c>
      <c r="R716" s="42">
        <f t="shared" si="115"/>
        <v>9.4235216017892448E-2</v>
      </c>
      <c r="S716" s="43">
        <f t="shared" si="116"/>
        <v>4.5999999999999999E-2</v>
      </c>
      <c r="T716" s="43">
        <f t="shared" si="117"/>
        <v>9.5399999999999999E-3</v>
      </c>
      <c r="U716" s="37">
        <f t="shared" si="141"/>
        <v>4.4550848583444567E-2</v>
      </c>
      <c r="V716" s="37">
        <f t="shared" si="122"/>
        <v>-1.3907209699565702E-4</v>
      </c>
      <c r="W716" s="37">
        <f t="shared" si="137"/>
        <v>1.9942803956594476E-2</v>
      </c>
      <c r="X716" s="43">
        <f t="shared" si="136"/>
        <v>4.2105263157895751E-3</v>
      </c>
      <c r="Y716" s="2">
        <f>PERCENTRANK($S$531:S716,S716,1)</f>
        <v>0.2</v>
      </c>
      <c r="Z716" s="2">
        <f>PERCENTRANK($T$531:T716,T716,1)</f>
        <v>0.7</v>
      </c>
      <c r="AA716" s="2">
        <f>PERCENTRANK($U$531:U716,U716,1)</f>
        <v>0.2</v>
      </c>
      <c r="AB716" s="2">
        <f>PERCENTRANK(V$531:V716,V716,1)</f>
        <v>0.3</v>
      </c>
      <c r="AC716" s="2">
        <f>PERCENTRANK(W$531:W716,W716,1)</f>
        <v>0.2</v>
      </c>
      <c r="AD716" s="2">
        <f>PERCENTRANK(W$531:W716,W716,1)</f>
        <v>0.2</v>
      </c>
      <c r="AE716" s="2">
        <f>PERCENTRANK(X$531:X716,X716,1)</f>
        <v>0.7</v>
      </c>
      <c r="AF716" s="2">
        <f>PERCENTRANK($X$531:X716,X716,1)</f>
        <v>0.7</v>
      </c>
      <c r="AG716" s="2">
        <f>PERCENTRANK(R$531:R716,R716,1)</f>
        <v>0.4</v>
      </c>
      <c r="AH716" s="2">
        <f>PERCENTRANK(I$531:I716,I716,1)</f>
        <v>0.4</v>
      </c>
      <c r="AI716" s="2">
        <f>PERCENTRANK(J$531:J716,J716,1)</f>
        <v>0.6</v>
      </c>
      <c r="AJ716" s="2">
        <f t="shared" si="123"/>
        <v>0.15000000000000002</v>
      </c>
      <c r="AK716" s="2">
        <f t="shared" si="124"/>
        <v>0.7</v>
      </c>
      <c r="AL716" s="2">
        <f t="shared" si="125"/>
        <v>0.60000000000000009</v>
      </c>
      <c r="AM716" s="2">
        <f t="shared" si="125"/>
        <v>0.75</v>
      </c>
      <c r="AN716" s="2">
        <f t="shared" si="121"/>
        <v>0.4</v>
      </c>
      <c r="AO716" s="16">
        <f t="shared" si="126"/>
        <v>0.1</v>
      </c>
      <c r="AP716" s="16">
        <f t="shared" si="132"/>
        <v>-0.10000000000000009</v>
      </c>
      <c r="AQ716" s="16">
        <f t="shared" si="133"/>
        <v>0</v>
      </c>
      <c r="AR716" s="16">
        <f t="shared" si="134"/>
        <v>0</v>
      </c>
      <c r="AS716" s="16">
        <f t="shared" si="135"/>
        <v>0.1</v>
      </c>
      <c r="AT716" s="16">
        <f>AF716-AF715</f>
        <v>0</v>
      </c>
      <c r="AU716" s="16">
        <f>AG716-AG715</f>
        <v>-9.9999999999999978E-2</v>
      </c>
      <c r="AV716" s="16">
        <f t="shared" si="127"/>
        <v>-0.4</v>
      </c>
      <c r="AW716" s="16">
        <f t="shared" si="128"/>
        <v>0.15000000000000002</v>
      </c>
      <c r="AX716" s="16">
        <f t="shared" si="129"/>
        <v>0.75</v>
      </c>
      <c r="AY716" s="16">
        <f t="shared" si="138"/>
        <v>0.15000000000000002</v>
      </c>
      <c r="AZ716" s="16">
        <f t="shared" si="130"/>
        <v>0.3</v>
      </c>
      <c r="BA716" s="16">
        <f t="shared" si="139"/>
        <v>0.05</v>
      </c>
      <c r="BB716" s="16">
        <f t="shared" si="131"/>
        <v>0.7</v>
      </c>
    </row>
    <row r="717" spans="1:54" s="2" customFormat="1" ht="11.25" x14ac:dyDescent="0.2">
      <c r="A717" s="17">
        <v>39294</v>
      </c>
      <c r="B717" s="15">
        <v>2.4</v>
      </c>
      <c r="C717" s="2">
        <v>4.5999999999999996</v>
      </c>
      <c r="D717" s="37">
        <f t="shared" si="143"/>
        <v>0.95400000000000007</v>
      </c>
      <c r="E717" s="37">
        <v>0.05</v>
      </c>
      <c r="F717" s="37">
        <f t="shared" si="142"/>
        <v>0.95</v>
      </c>
      <c r="G717" s="39">
        <v>95.83</v>
      </c>
      <c r="H717" s="38">
        <v>90.476800000000026</v>
      </c>
      <c r="I717" s="37">
        <v>4.3059325447929132E-3</v>
      </c>
      <c r="J717" s="37">
        <f t="shared" si="140"/>
        <v>3.1621381558751397E-3</v>
      </c>
      <c r="K717" s="37">
        <f t="shared" si="144"/>
        <v>-4.1928721174004924E-3</v>
      </c>
      <c r="L717" s="38">
        <v>14448.243344578301</v>
      </c>
      <c r="M717" s="38">
        <v>14838.3526610229</v>
      </c>
      <c r="N717" s="38">
        <f t="shared" si="118"/>
        <v>14387.663707913402</v>
      </c>
      <c r="O717" s="38">
        <f t="shared" si="119"/>
        <v>14776.137345882342</v>
      </c>
      <c r="P717" s="37">
        <f t="shared" si="120"/>
        <v>4.2105263157895222E-3</v>
      </c>
      <c r="Q717" s="41">
        <f t="shared" si="120"/>
        <v>4.2105263157895412E-3</v>
      </c>
      <c r="R717" s="42">
        <f t="shared" si="115"/>
        <v>5.9166548772723739E-2</v>
      </c>
      <c r="S717" s="43">
        <f t="shared" si="116"/>
        <v>4.5999999999999999E-2</v>
      </c>
      <c r="T717" s="43">
        <f t="shared" si="117"/>
        <v>9.5399999999999999E-3</v>
      </c>
      <c r="U717" s="37">
        <f t="shared" si="141"/>
        <v>3.8007751809544105E-2</v>
      </c>
      <c r="V717" s="37">
        <f t="shared" si="122"/>
        <v>-3.7644384350965792E-4</v>
      </c>
      <c r="W717" s="37">
        <f t="shared" si="137"/>
        <v>1.6645536179777674E-2</v>
      </c>
      <c r="X717" s="43">
        <f t="shared" si="136"/>
        <v>4.2105263157895412E-3</v>
      </c>
      <c r="Y717" s="2">
        <f>PERCENTRANK($S$531:S717,S717,1)</f>
        <v>0.2</v>
      </c>
      <c r="Z717" s="2">
        <f>PERCENTRANK($T$531:T717,T717,1)</f>
        <v>0.7</v>
      </c>
      <c r="AA717" s="2">
        <f>PERCENTRANK($U$531:U717,U717,1)</f>
        <v>0.1</v>
      </c>
      <c r="AB717" s="2">
        <f>PERCENTRANK(V$531:V717,V717,1)</f>
        <v>0.2</v>
      </c>
      <c r="AC717" s="2">
        <f>PERCENTRANK(W$531:W717,W717,1)</f>
        <v>0.1</v>
      </c>
      <c r="AD717" s="2">
        <f>PERCENTRANK(W$531:W717,W717,1)</f>
        <v>0.1</v>
      </c>
      <c r="AE717" s="2">
        <f>PERCENTRANK(X$531:X717,X717,1)</f>
        <v>0.6</v>
      </c>
      <c r="AF717" s="2">
        <f>PERCENTRANK($X$531:X717,X717,1)</f>
        <v>0.6</v>
      </c>
      <c r="AG717" s="2">
        <f>PERCENTRANK(R$531:R717,R717,1)</f>
        <v>0.3</v>
      </c>
      <c r="AH717" s="2">
        <f>PERCENTRANK(I$531:I717,I717,1)</f>
        <v>0.4</v>
      </c>
      <c r="AI717" s="2">
        <f>PERCENTRANK(J$531:J717,J717,1)</f>
        <v>0.3</v>
      </c>
      <c r="AJ717" s="2">
        <f t="shared" si="123"/>
        <v>0.15000000000000002</v>
      </c>
      <c r="AK717" s="2">
        <f t="shared" si="124"/>
        <v>0.64999999999999991</v>
      </c>
      <c r="AL717" s="2">
        <f t="shared" si="125"/>
        <v>0.4</v>
      </c>
      <c r="AM717" s="2">
        <f t="shared" si="125"/>
        <v>0.44999999999999996</v>
      </c>
      <c r="AN717" s="2">
        <f t="shared" si="121"/>
        <v>0.4</v>
      </c>
      <c r="AO717" s="16">
        <f t="shared" si="126"/>
        <v>0</v>
      </c>
      <c r="AP717" s="16">
        <f t="shared" si="132"/>
        <v>0</v>
      </c>
      <c r="AQ717" s="16">
        <f t="shared" si="133"/>
        <v>-0.1</v>
      </c>
      <c r="AR717" s="16">
        <f t="shared" si="134"/>
        <v>-9.9999999999999978E-2</v>
      </c>
      <c r="AS717" s="16">
        <f t="shared" si="135"/>
        <v>-0.1</v>
      </c>
      <c r="AT717" s="16">
        <f>AF717-AF716</f>
        <v>-9.9999999999999978E-2</v>
      </c>
      <c r="AU717" s="16">
        <f>AG717-AG716</f>
        <v>-0.10000000000000003</v>
      </c>
      <c r="AV717" s="16">
        <f t="shared" si="127"/>
        <v>0</v>
      </c>
      <c r="AW717" s="16">
        <f t="shared" si="128"/>
        <v>0.2</v>
      </c>
      <c r="AX717" s="16">
        <f t="shared" si="129"/>
        <v>0.7</v>
      </c>
      <c r="AY717" s="16">
        <f t="shared" si="138"/>
        <v>0.2</v>
      </c>
      <c r="AZ717" s="16">
        <f t="shared" si="130"/>
        <v>0.25</v>
      </c>
      <c r="BA717" s="16">
        <f t="shared" si="139"/>
        <v>0.1</v>
      </c>
      <c r="BB717" s="16">
        <f t="shared" si="131"/>
        <v>0.64999999999999991</v>
      </c>
    </row>
    <row r="718" spans="1:54" s="2" customFormat="1" ht="11.25" x14ac:dyDescent="0.2">
      <c r="A718" s="17">
        <v>39325</v>
      </c>
      <c r="B718" s="15">
        <v>2</v>
      </c>
      <c r="C718" s="2">
        <v>4.5999999999999996</v>
      </c>
      <c r="D718" s="37">
        <f t="shared" si="143"/>
        <v>0.95400000000000007</v>
      </c>
      <c r="E718" s="37">
        <v>0.05</v>
      </c>
      <c r="F718" s="37">
        <f t="shared" si="142"/>
        <v>0.95</v>
      </c>
      <c r="G718" s="39">
        <v>93.56</v>
      </c>
      <c r="H718" s="38">
        <v>91.044800000000009</v>
      </c>
      <c r="I718" s="37">
        <v>-4.3459962780543392E-2</v>
      </c>
      <c r="J718" s="37">
        <f t="shared" si="140"/>
        <v>-1.9577015117875241E-2</v>
      </c>
      <c r="K718" s="37">
        <f t="shared" si="144"/>
        <v>-4.1928721174004924E-3</v>
      </c>
      <c r="L718" s="38">
        <v>14591.5206216809</v>
      </c>
      <c r="M718" s="38">
        <v>14975.0588162843</v>
      </c>
      <c r="N718" s="38">
        <f t="shared" si="118"/>
        <v>14530.340241715779</v>
      </c>
      <c r="O718" s="38">
        <f t="shared" si="119"/>
        <v>14912.270309717069</v>
      </c>
      <c r="P718" s="37">
        <f t="shared" si="120"/>
        <v>4.2105263157895837E-3</v>
      </c>
      <c r="Q718" s="41">
        <f t="shared" si="120"/>
        <v>4.210526315789543E-3</v>
      </c>
      <c r="R718" s="42">
        <f t="shared" si="115"/>
        <v>2.7625959966961239E-2</v>
      </c>
      <c r="S718" s="43">
        <f t="shared" si="116"/>
        <v>4.5999999999999999E-2</v>
      </c>
      <c r="T718" s="43">
        <f t="shared" si="117"/>
        <v>9.5399999999999999E-3</v>
      </c>
      <c r="U718" s="37">
        <f t="shared" si="141"/>
        <v>4.4265178912448459E-2</v>
      </c>
      <c r="V718" s="37">
        <f t="shared" si="122"/>
        <v>9.2130277790537125E-3</v>
      </c>
      <c r="W718" s="37">
        <f t="shared" si="137"/>
        <v>2.1572226921207912E-2</v>
      </c>
      <c r="X718" s="43">
        <f t="shared" si="136"/>
        <v>4.210526315789543E-3</v>
      </c>
      <c r="Y718" s="2">
        <f>PERCENTRANK($S$531:S718,S718,1)</f>
        <v>0.2</v>
      </c>
      <c r="Z718" s="2">
        <f>PERCENTRANK($T$531:T718,T718,1)</f>
        <v>0.7</v>
      </c>
      <c r="AA718" s="2">
        <f>PERCENTRANK($U$531:U718,U718,1)</f>
        <v>0.2</v>
      </c>
      <c r="AB718" s="2">
        <f>PERCENTRANK(V$531:V718,V718,1)</f>
        <v>0.9</v>
      </c>
      <c r="AC718" s="2">
        <f>PERCENTRANK(W$531:W718,W718,1)</f>
        <v>0.2</v>
      </c>
      <c r="AD718" s="2">
        <f>PERCENTRANK(W$531:W718,W718,1)</f>
        <v>0.2</v>
      </c>
      <c r="AE718" s="2">
        <f>PERCENTRANK(X$531:X718,X718,1)</f>
        <v>0.7</v>
      </c>
      <c r="AF718" s="2">
        <f>PERCENTRANK($X$531:X718,X718,1)</f>
        <v>0.7</v>
      </c>
      <c r="AG718" s="2">
        <f>PERCENTRANK(R$531:R718,R718,1)</f>
        <v>0.2</v>
      </c>
      <c r="AH718" s="2">
        <f>PERCENTRANK(I$531:I718,I718,1)</f>
        <v>0</v>
      </c>
      <c r="AI718" s="2">
        <f>PERCENTRANK(J$531:J718,J718,1)</f>
        <v>0.1</v>
      </c>
      <c r="AJ718" s="2">
        <f t="shared" si="123"/>
        <v>0.15000000000000002</v>
      </c>
      <c r="AK718" s="2">
        <f t="shared" si="124"/>
        <v>0.64999999999999991</v>
      </c>
      <c r="AL718" s="2">
        <f t="shared" si="125"/>
        <v>0.2</v>
      </c>
      <c r="AM718" s="2">
        <f t="shared" si="125"/>
        <v>0.2</v>
      </c>
      <c r="AN718" s="2">
        <f t="shared" si="121"/>
        <v>0</v>
      </c>
      <c r="AO718" s="16">
        <f t="shared" si="126"/>
        <v>0</v>
      </c>
      <c r="AP718" s="16">
        <f t="shared" si="132"/>
        <v>0</v>
      </c>
      <c r="AQ718" s="16">
        <f t="shared" si="133"/>
        <v>0.1</v>
      </c>
      <c r="AR718" s="16">
        <f t="shared" si="134"/>
        <v>0.7</v>
      </c>
      <c r="AS718" s="16">
        <f t="shared" si="135"/>
        <v>0.1</v>
      </c>
      <c r="AT718" s="16">
        <f>AF718-AF717</f>
        <v>9.9999999999999978E-2</v>
      </c>
      <c r="AU718" s="16">
        <f>AG718-AG717</f>
        <v>-9.9999999999999978E-2</v>
      </c>
      <c r="AV718" s="16">
        <f t="shared" si="127"/>
        <v>-0.4</v>
      </c>
      <c r="AW718" s="16">
        <f t="shared" si="128"/>
        <v>0.2</v>
      </c>
      <c r="AX718" s="16">
        <f t="shared" si="129"/>
        <v>0.7</v>
      </c>
      <c r="AY718" s="16">
        <f t="shared" si="138"/>
        <v>0.2</v>
      </c>
      <c r="AZ718" s="16">
        <f t="shared" si="130"/>
        <v>0.55000000000000004</v>
      </c>
      <c r="BA718" s="16">
        <f t="shared" si="139"/>
        <v>0.15000000000000002</v>
      </c>
      <c r="BB718" s="16">
        <f t="shared" si="131"/>
        <v>0.64999999999999991</v>
      </c>
    </row>
    <row r="719" spans="1:54" s="2" customFormat="1" ht="11.25" x14ac:dyDescent="0.2">
      <c r="A719" s="17">
        <v>39355</v>
      </c>
      <c r="B719" s="15">
        <v>2.8</v>
      </c>
      <c r="C719" s="2">
        <v>4.7</v>
      </c>
      <c r="D719" s="37">
        <f t="shared" si="143"/>
        <v>0.95299999999999996</v>
      </c>
      <c r="E719" s="37">
        <v>0.05</v>
      </c>
      <c r="F719" s="37">
        <f t="shared" si="142"/>
        <v>0.95</v>
      </c>
      <c r="G719" s="39">
        <v>90.87</v>
      </c>
      <c r="H719" s="38">
        <v>91.469200000000001</v>
      </c>
      <c r="I719" s="37">
        <v>2.9217252615803442E-2</v>
      </c>
      <c r="J719" s="37">
        <f t="shared" si="140"/>
        <v>-7.1213550823699748E-3</v>
      </c>
      <c r="K719" s="37">
        <f t="shared" si="144"/>
        <v>-3.1479538300105414E-3</v>
      </c>
      <c r="L719" s="38">
        <v>14669.2610336201</v>
      </c>
      <c r="M719" s="38">
        <v>15002.1467109366</v>
      </c>
      <c r="N719" s="38">
        <f t="shared" si="118"/>
        <v>14623.082877165891</v>
      </c>
      <c r="O719" s="38">
        <f t="shared" si="119"/>
        <v>14954.920645739527</v>
      </c>
      <c r="P719" s="37">
        <f t="shared" si="120"/>
        <v>3.1578947368421598E-3</v>
      </c>
      <c r="Q719" s="41">
        <f t="shared" si="120"/>
        <v>3.1578947368422058E-3</v>
      </c>
      <c r="R719" s="42">
        <f t="shared" si="115"/>
        <v>-6.5508389709322502E-3</v>
      </c>
      <c r="S719" s="43">
        <f t="shared" si="116"/>
        <v>4.7E-2</v>
      </c>
      <c r="T719" s="43">
        <f t="shared" si="117"/>
        <v>9.5300000000000003E-3</v>
      </c>
      <c r="U719" s="37">
        <f t="shared" si="141"/>
        <v>4.7557404859739194E-2</v>
      </c>
      <c r="V719" s="37">
        <f t="shared" si="122"/>
        <v>1.8088673296457847E-3</v>
      </c>
      <c r="W719" s="37">
        <f t="shared" si="137"/>
        <v>2.2529175453335763E-2</v>
      </c>
      <c r="X719" s="43">
        <f t="shared" si="136"/>
        <v>3.1578947368422058E-3</v>
      </c>
      <c r="Y719" s="2">
        <f>PERCENTRANK($S$531:S719,S719,1)</f>
        <v>0.3</v>
      </c>
      <c r="Z719" s="2">
        <f>PERCENTRANK($T$531:T719,T719,1)</f>
        <v>0.6</v>
      </c>
      <c r="AA719" s="2">
        <f>PERCENTRANK($U$531:U719,U719,1)</f>
        <v>0.3</v>
      </c>
      <c r="AB719" s="2">
        <f>PERCENTRANK(V$531:V719,V719,1)</f>
        <v>0.4</v>
      </c>
      <c r="AC719" s="2">
        <f>PERCENTRANK(W$531:W719,W719,1)</f>
        <v>0.2</v>
      </c>
      <c r="AD719" s="2">
        <f>PERCENTRANK(W$531:W719,W719,1)</f>
        <v>0.2</v>
      </c>
      <c r="AE719" s="2">
        <f>PERCENTRANK(X$531:X719,X719,1)</f>
        <v>0.6</v>
      </c>
      <c r="AF719" s="2">
        <f>PERCENTRANK($X$531:X719,X719,1)</f>
        <v>0.6</v>
      </c>
      <c r="AG719" s="2">
        <f>PERCENTRANK(R$531:R719,R719,1)</f>
        <v>0.2</v>
      </c>
      <c r="AH719" s="2">
        <f>PERCENTRANK(I$531:I719,I719,1)</f>
        <v>0.7</v>
      </c>
      <c r="AI719" s="2">
        <f>PERCENTRANK(J$531:J719,J719,1)</f>
        <v>0.2</v>
      </c>
      <c r="AJ719" s="2">
        <f t="shared" si="123"/>
        <v>0.2</v>
      </c>
      <c r="AK719" s="2">
        <f t="shared" si="124"/>
        <v>0.64999999999999991</v>
      </c>
      <c r="AL719" s="2">
        <f t="shared" si="125"/>
        <v>0.35</v>
      </c>
      <c r="AM719" s="2">
        <f t="shared" si="125"/>
        <v>0.15000000000000002</v>
      </c>
      <c r="AN719" s="2">
        <f t="shared" si="121"/>
        <v>0.7</v>
      </c>
      <c r="AO719" s="16">
        <f t="shared" si="126"/>
        <v>9.9999999999999978E-2</v>
      </c>
      <c r="AP719" s="16">
        <f t="shared" si="132"/>
        <v>-9.9999999999999978E-2</v>
      </c>
      <c r="AQ719" s="16">
        <f t="shared" si="133"/>
        <v>9.9999999999999978E-2</v>
      </c>
      <c r="AR719" s="16">
        <f t="shared" si="134"/>
        <v>-0.5</v>
      </c>
      <c r="AS719" s="16">
        <f t="shared" si="135"/>
        <v>0</v>
      </c>
      <c r="AT719" s="16">
        <f>AF719-AF718</f>
        <v>-9.9999999999999978E-2</v>
      </c>
      <c r="AU719" s="16">
        <f>AG719-AG718</f>
        <v>0</v>
      </c>
      <c r="AV719" s="16">
        <f t="shared" si="127"/>
        <v>0.7</v>
      </c>
      <c r="AW719" s="16">
        <f t="shared" si="128"/>
        <v>0.25</v>
      </c>
      <c r="AX719" s="16">
        <f t="shared" si="129"/>
        <v>0.64999999999999991</v>
      </c>
      <c r="AY719" s="16">
        <f t="shared" si="138"/>
        <v>0.15000000000000002</v>
      </c>
      <c r="AZ719" s="16">
        <f t="shared" si="130"/>
        <v>0.65</v>
      </c>
      <c r="BA719" s="16">
        <f t="shared" si="139"/>
        <v>0.15000000000000002</v>
      </c>
      <c r="BB719" s="16">
        <f t="shared" si="131"/>
        <v>0.64999999999999991</v>
      </c>
    </row>
    <row r="720" spans="1:54" s="2" customFormat="1" ht="11.25" x14ac:dyDescent="0.2">
      <c r="A720" s="17">
        <v>39386</v>
      </c>
      <c r="B720" s="15">
        <v>3.5</v>
      </c>
      <c r="C720" s="2">
        <v>4.7</v>
      </c>
      <c r="D720" s="37">
        <f t="shared" si="143"/>
        <v>0.95299999999999996</v>
      </c>
      <c r="E720" s="37">
        <v>0.05</v>
      </c>
      <c r="F720" s="37">
        <f t="shared" si="142"/>
        <v>0.95</v>
      </c>
      <c r="G720" s="39">
        <v>85.9</v>
      </c>
      <c r="H720" s="38">
        <v>91.681600000000003</v>
      </c>
      <c r="I720" s="37">
        <v>2.8414555947419175E-2</v>
      </c>
      <c r="J720" s="37">
        <f t="shared" si="140"/>
        <v>2.8815904281611307E-2</v>
      </c>
      <c r="K720" s="37">
        <f t="shared" si="144"/>
        <v>-3.1479538300105414E-3</v>
      </c>
      <c r="L720" s="38">
        <v>14615.8120161113</v>
      </c>
      <c r="M720" s="38">
        <v>14940.518650955401</v>
      </c>
      <c r="N720" s="38">
        <f t="shared" si="118"/>
        <v>14569.802114696469</v>
      </c>
      <c r="O720" s="38">
        <f t="shared" si="119"/>
        <v>14893.486588045782</v>
      </c>
      <c r="P720" s="37">
        <f t="shared" si="120"/>
        <v>3.1578947368421009E-3</v>
      </c>
      <c r="Q720" s="41">
        <f t="shared" si="120"/>
        <v>3.1578947368421295E-3</v>
      </c>
      <c r="R720" s="42">
        <f t="shared" si="115"/>
        <v>-6.3061726671436766E-2</v>
      </c>
      <c r="S720" s="43">
        <f t="shared" si="116"/>
        <v>4.7E-2</v>
      </c>
      <c r="T720" s="43">
        <f t="shared" si="117"/>
        <v>9.5300000000000003E-3</v>
      </c>
      <c r="U720" s="37">
        <f t="shared" si="141"/>
        <v>3.7352046808553099E-2</v>
      </c>
      <c r="V720" s="37">
        <f t="shared" si="122"/>
        <v>-4.1079494267492293E-3</v>
      </c>
      <c r="W720" s="37">
        <f t="shared" si="137"/>
        <v>1.2838241175831648E-2</v>
      </c>
      <c r="X720" s="43">
        <f t="shared" si="136"/>
        <v>3.1578947368421295E-3</v>
      </c>
      <c r="Y720" s="2">
        <f>PERCENTRANK($S$531:S720,S720,1)</f>
        <v>0.3</v>
      </c>
      <c r="Z720" s="2">
        <f>PERCENTRANK($T$531:T720,T720,1)</f>
        <v>0.6</v>
      </c>
      <c r="AA720" s="2">
        <f>PERCENTRANK($U$531:U720,U720,1)</f>
        <v>0.1</v>
      </c>
      <c r="AB720" s="2">
        <f>PERCENTRANK(V$531:V720,V720,1)</f>
        <v>0</v>
      </c>
      <c r="AC720" s="2">
        <f>PERCENTRANK(W$531:W720,W720,1)</f>
        <v>0</v>
      </c>
      <c r="AD720" s="2">
        <f>PERCENTRANK(W$531:W720,W720,1)</f>
        <v>0</v>
      </c>
      <c r="AE720" s="2">
        <f>PERCENTRANK(X$531:X720,X720,1)</f>
        <v>0.6</v>
      </c>
      <c r="AF720" s="2">
        <f>PERCENTRANK($X$531:X720,X720,1)</f>
        <v>0.6</v>
      </c>
      <c r="AG720" s="2">
        <f>PERCENTRANK(R$531:R720,R720,1)</f>
        <v>0.1</v>
      </c>
      <c r="AH720" s="2">
        <f>PERCENTRANK(I$531:I720,I720,1)</f>
        <v>0.7</v>
      </c>
      <c r="AI720" s="2">
        <f>PERCENTRANK(J$531:J720,J720,1)</f>
        <v>0.8</v>
      </c>
      <c r="AJ720" s="2">
        <f t="shared" si="123"/>
        <v>0.1</v>
      </c>
      <c r="AK720" s="2">
        <f t="shared" si="124"/>
        <v>0.6</v>
      </c>
      <c r="AL720" s="2">
        <f t="shared" si="125"/>
        <v>0.7</v>
      </c>
      <c r="AM720" s="2">
        <f t="shared" si="125"/>
        <v>0.5</v>
      </c>
      <c r="AN720" s="2">
        <f t="shared" si="121"/>
        <v>0.7</v>
      </c>
      <c r="AO720" s="16">
        <f t="shared" si="126"/>
        <v>0</v>
      </c>
      <c r="AP720" s="16">
        <f t="shared" si="132"/>
        <v>0</v>
      </c>
      <c r="AQ720" s="16">
        <f t="shared" si="133"/>
        <v>-0.19999999999999998</v>
      </c>
      <c r="AR720" s="16">
        <f t="shared" si="134"/>
        <v>-0.4</v>
      </c>
      <c r="AS720" s="16">
        <f t="shared" si="135"/>
        <v>-0.2</v>
      </c>
      <c r="AT720" s="16">
        <f>AF720-AF719</f>
        <v>0</v>
      </c>
      <c r="AU720" s="16">
        <f>AG720-AG719</f>
        <v>-0.1</v>
      </c>
      <c r="AV720" s="16">
        <f t="shared" si="127"/>
        <v>0</v>
      </c>
      <c r="AW720" s="16">
        <f t="shared" si="128"/>
        <v>0.3</v>
      </c>
      <c r="AX720" s="16">
        <f t="shared" si="129"/>
        <v>0.6</v>
      </c>
      <c r="AY720" s="16">
        <f t="shared" si="138"/>
        <v>0.15000000000000002</v>
      </c>
      <c r="AZ720" s="16">
        <f t="shared" si="130"/>
        <v>0.2</v>
      </c>
      <c r="BA720" s="16">
        <f t="shared" si="139"/>
        <v>0.15000000000000002</v>
      </c>
      <c r="BB720" s="16">
        <f t="shared" si="131"/>
        <v>0.6</v>
      </c>
    </row>
    <row r="721" spans="1:54" s="2" customFormat="1" ht="11.25" x14ac:dyDescent="0.2">
      <c r="A721" s="17">
        <v>39416</v>
      </c>
      <c r="B721" s="15">
        <v>4.3</v>
      </c>
      <c r="C721" s="2">
        <v>4.7</v>
      </c>
      <c r="D721" s="37">
        <f t="shared" si="143"/>
        <v>0.95299999999999996</v>
      </c>
      <c r="E721" s="37">
        <v>0.05</v>
      </c>
      <c r="F721" s="37">
        <f t="shared" si="142"/>
        <v>0.95</v>
      </c>
      <c r="G721" s="39">
        <v>80.650000000000006</v>
      </c>
      <c r="H721" s="38">
        <v>91.63600000000001</v>
      </c>
      <c r="I721" s="37">
        <v>-4.953691074652844E-2</v>
      </c>
      <c r="J721" s="37">
        <f t="shared" si="140"/>
        <v>-1.0561177399554632E-2</v>
      </c>
      <c r="K721" s="37">
        <f t="shared" si="144"/>
        <v>-3.1479538300105414E-3</v>
      </c>
      <c r="L721" s="38">
        <v>14693.7252498655</v>
      </c>
      <c r="M721" s="38">
        <v>14998.330620524101</v>
      </c>
      <c r="N721" s="38">
        <f t="shared" si="118"/>
        <v>14647.470081188063</v>
      </c>
      <c r="O721" s="38">
        <f t="shared" si="119"/>
        <v>14951.116568203457</v>
      </c>
      <c r="P721" s="37">
        <f t="shared" si="120"/>
        <v>3.1578947368421616E-3</v>
      </c>
      <c r="Q721" s="41">
        <f t="shared" si="120"/>
        <v>3.1578947368421746E-3</v>
      </c>
      <c r="R721" s="42">
        <f t="shared" ref="R721:R784" si="145">(G721-H721)/H721</f>
        <v>-0.11988738050547823</v>
      </c>
      <c r="S721" s="43">
        <f t="shared" si="116"/>
        <v>4.7E-2</v>
      </c>
      <c r="T721" s="43">
        <f t="shared" si="117"/>
        <v>9.5300000000000003E-3</v>
      </c>
      <c r="U721" s="37">
        <f t="shared" si="141"/>
        <v>4.1644922950837382E-2</v>
      </c>
      <c r="V721" s="37">
        <f t="shared" si="122"/>
        <v>3.869475412421722E-3</v>
      </c>
      <c r="W721" s="37">
        <f t="shared" si="137"/>
        <v>1.8350631957338017E-2</v>
      </c>
      <c r="X721" s="43">
        <f t="shared" si="136"/>
        <v>3.1578947368421746E-3</v>
      </c>
      <c r="Y721" s="2">
        <f>PERCENTRANK($S$531:S721,S721,1)</f>
        <v>0.3</v>
      </c>
      <c r="Z721" s="2">
        <f>PERCENTRANK($T$531:T721,T721,1)</f>
        <v>0.6</v>
      </c>
      <c r="AA721" s="2">
        <f>PERCENTRANK($U$531:U721,U721,1)</f>
        <v>0.2</v>
      </c>
      <c r="AB721" s="2">
        <f>PERCENTRANK(V$531:V721,V721,1)</f>
        <v>0.5</v>
      </c>
      <c r="AC721" s="2">
        <f>PERCENTRANK(W$531:W721,W721,1)</f>
        <v>0.1</v>
      </c>
      <c r="AD721" s="2">
        <f>PERCENTRANK(W$531:W721,W721,1)</f>
        <v>0.1</v>
      </c>
      <c r="AE721" s="2">
        <f>PERCENTRANK(X$531:X721,X721,1)</f>
        <v>0.6</v>
      </c>
      <c r="AF721" s="2">
        <f>PERCENTRANK($X$531:X721,X721,1)</f>
        <v>0.6</v>
      </c>
      <c r="AG721" s="2">
        <f>PERCENTRANK(R$531:R721,R721,1)</f>
        <v>0.1</v>
      </c>
      <c r="AH721" s="2">
        <f>PERCENTRANK(I$531:I721,I721,1)</f>
        <v>0</v>
      </c>
      <c r="AI721" s="2">
        <f>PERCENTRANK(J$531:J721,J721,1)</f>
        <v>0.1</v>
      </c>
      <c r="AJ721" s="2">
        <f t="shared" si="123"/>
        <v>0.05</v>
      </c>
      <c r="AK721" s="2">
        <f t="shared" si="124"/>
        <v>0.6</v>
      </c>
      <c r="AL721" s="2">
        <f t="shared" si="125"/>
        <v>0.35</v>
      </c>
      <c r="AM721" s="2">
        <f t="shared" si="125"/>
        <v>0.45</v>
      </c>
      <c r="AN721" s="2">
        <f t="shared" si="121"/>
        <v>0</v>
      </c>
      <c r="AO721" s="16">
        <f t="shared" si="126"/>
        <v>0</v>
      </c>
      <c r="AP721" s="16">
        <f t="shared" si="132"/>
        <v>0</v>
      </c>
      <c r="AQ721" s="16">
        <f t="shared" si="133"/>
        <v>0.1</v>
      </c>
      <c r="AR721" s="16">
        <f t="shared" si="134"/>
        <v>0.5</v>
      </c>
      <c r="AS721" s="16">
        <f t="shared" si="135"/>
        <v>0.1</v>
      </c>
      <c r="AT721" s="16">
        <f>AF721-AF720</f>
        <v>0</v>
      </c>
      <c r="AU721" s="16">
        <f>AG721-AG720</f>
        <v>0</v>
      </c>
      <c r="AV721" s="16">
        <f t="shared" si="127"/>
        <v>-0.7</v>
      </c>
      <c r="AW721" s="16">
        <f t="shared" si="128"/>
        <v>0.3</v>
      </c>
      <c r="AX721" s="16">
        <f t="shared" si="129"/>
        <v>0.6</v>
      </c>
      <c r="AY721" s="16">
        <f t="shared" si="138"/>
        <v>0.25</v>
      </c>
      <c r="AZ721" s="16">
        <f t="shared" si="130"/>
        <v>0.25</v>
      </c>
      <c r="BA721" s="16">
        <f t="shared" si="139"/>
        <v>0.2</v>
      </c>
      <c r="BB721" s="16">
        <f t="shared" si="131"/>
        <v>0.6</v>
      </c>
    </row>
    <row r="722" spans="1:54" s="2" customFormat="1" ht="11.25" x14ac:dyDescent="0.2">
      <c r="A722" s="17">
        <v>39447</v>
      </c>
      <c r="B722" s="15">
        <v>4.0999999999999996</v>
      </c>
      <c r="C722" s="2">
        <v>5</v>
      </c>
      <c r="D722" s="37">
        <f t="shared" si="143"/>
        <v>0.95</v>
      </c>
      <c r="E722" s="37">
        <v>0.05</v>
      </c>
      <c r="F722" s="37">
        <f t="shared" si="142"/>
        <v>0.95</v>
      </c>
      <c r="G722" s="39">
        <v>75.95</v>
      </c>
      <c r="H722" s="38">
        <v>91.321600000000018</v>
      </c>
      <c r="I722" s="37">
        <v>1.0817348758704054E-2</v>
      </c>
      <c r="J722" s="37">
        <f t="shared" si="140"/>
        <v>-1.9359780993912192E-2</v>
      </c>
      <c r="K722" s="37">
        <f t="shared" si="144"/>
        <v>0</v>
      </c>
      <c r="L722" s="38">
        <v>14746.4527340847</v>
      </c>
      <c r="M722" s="38">
        <v>15036.4845552641</v>
      </c>
      <c r="N722" s="38">
        <f t="shared" si="118"/>
        <v>14746.4527340847</v>
      </c>
      <c r="O722" s="38">
        <f t="shared" si="119"/>
        <v>15036.4845552641</v>
      </c>
      <c r="P722" s="37">
        <f t="shared" si="120"/>
        <v>0</v>
      </c>
      <c r="Q722" s="41">
        <f t="shared" si="120"/>
        <v>0</v>
      </c>
      <c r="R722" s="42">
        <f t="shared" si="145"/>
        <v>-0.16832381386221892</v>
      </c>
      <c r="S722" s="43">
        <f t="shared" si="116"/>
        <v>0.05</v>
      </c>
      <c r="T722" s="43">
        <f t="shared" si="117"/>
        <v>9.4999999999999998E-3</v>
      </c>
      <c r="U722" s="37">
        <f t="shared" si="141"/>
        <v>4.1882483972685222E-2</v>
      </c>
      <c r="V722" s="37">
        <f t="shared" si="122"/>
        <v>2.5438787625996565E-3</v>
      </c>
      <c r="W722" s="37">
        <f t="shared" si="137"/>
        <v>2.2884590621566902E-2</v>
      </c>
      <c r="X722" s="43">
        <f t="shared" si="136"/>
        <v>0</v>
      </c>
      <c r="Y722" s="2">
        <f>PERCENTRANK($S$531:S722,S722,1)</f>
        <v>0.3</v>
      </c>
      <c r="Z722" s="2">
        <f>PERCENTRANK($T$531:T722,T722,1)</f>
        <v>0.5</v>
      </c>
      <c r="AA722" s="2">
        <f>PERCENTRANK($U$531:U722,U722,1)</f>
        <v>0.2</v>
      </c>
      <c r="AB722" s="2">
        <f>PERCENTRANK(V$531:V722,V722,1)</f>
        <v>0.4</v>
      </c>
      <c r="AC722" s="2">
        <f>PERCENTRANK(W$531:W722,W722,1)</f>
        <v>0.2</v>
      </c>
      <c r="AD722" s="2">
        <f>PERCENTRANK(W$531:W722,W722,1)</f>
        <v>0.2</v>
      </c>
      <c r="AE722" s="2">
        <f>PERCENTRANK(X$531:X722,X722,1)</f>
        <v>0.5</v>
      </c>
      <c r="AF722" s="2">
        <f>PERCENTRANK($X$531:X722,X722,1)</f>
        <v>0.5</v>
      </c>
      <c r="AG722" s="2">
        <f>PERCENTRANK(R$531:R722,R722,1)</f>
        <v>0.1</v>
      </c>
      <c r="AH722" s="2">
        <f>PERCENTRANK(I$531:I722,I722,1)</f>
        <v>0.5</v>
      </c>
      <c r="AI722" s="2">
        <f>PERCENTRANK(J$531:J722,J722,1)</f>
        <v>0.1</v>
      </c>
      <c r="AJ722" s="2">
        <f t="shared" si="123"/>
        <v>0.15000000000000002</v>
      </c>
      <c r="AK722" s="2">
        <f t="shared" si="124"/>
        <v>0.55000000000000004</v>
      </c>
      <c r="AL722" s="2">
        <f t="shared" si="125"/>
        <v>0.25</v>
      </c>
      <c r="AM722" s="2">
        <f t="shared" si="125"/>
        <v>0.1</v>
      </c>
      <c r="AN722" s="2">
        <f t="shared" si="121"/>
        <v>0.5</v>
      </c>
      <c r="AO722" s="16">
        <f t="shared" si="126"/>
        <v>0</v>
      </c>
      <c r="AP722" s="16">
        <f t="shared" si="132"/>
        <v>-9.9999999999999978E-2</v>
      </c>
      <c r="AQ722" s="16">
        <f t="shared" si="133"/>
        <v>0</v>
      </c>
      <c r="AR722" s="16">
        <f t="shared" si="134"/>
        <v>-9.9999999999999978E-2</v>
      </c>
      <c r="AS722" s="16">
        <f t="shared" si="135"/>
        <v>0.1</v>
      </c>
      <c r="AT722" s="16">
        <f>AF722-AF721</f>
        <v>-9.9999999999999978E-2</v>
      </c>
      <c r="AU722" s="16">
        <f>AG722-AG721</f>
        <v>0</v>
      </c>
      <c r="AV722" s="16">
        <f t="shared" si="127"/>
        <v>0.5</v>
      </c>
      <c r="AW722" s="16">
        <f t="shared" si="128"/>
        <v>0.3</v>
      </c>
      <c r="AX722" s="16">
        <f t="shared" si="129"/>
        <v>0.55000000000000004</v>
      </c>
      <c r="AY722" s="16">
        <f t="shared" si="138"/>
        <v>0.2</v>
      </c>
      <c r="AZ722" s="16">
        <f t="shared" si="130"/>
        <v>0.45</v>
      </c>
      <c r="BA722" s="16">
        <f t="shared" si="139"/>
        <v>0.1</v>
      </c>
      <c r="BB722" s="16">
        <f t="shared" si="131"/>
        <v>0.55000000000000004</v>
      </c>
    </row>
    <row r="723" spans="1:54" s="2" customFormat="1" ht="11.25" x14ac:dyDescent="0.2">
      <c r="A723" s="17">
        <v>39478</v>
      </c>
      <c r="B723" s="15">
        <v>4.3</v>
      </c>
      <c r="C723" s="2">
        <v>5</v>
      </c>
      <c r="D723" s="37">
        <f t="shared" si="143"/>
        <v>0.95</v>
      </c>
      <c r="E723" s="37">
        <v>5.0500000000000003E-2</v>
      </c>
      <c r="F723" s="37">
        <f t="shared" si="142"/>
        <v>0.94950000000000001</v>
      </c>
      <c r="G723" s="39">
        <v>73.37</v>
      </c>
      <c r="H723" s="38">
        <v>90.8352</v>
      </c>
      <c r="I723" s="37">
        <v>-6.7914170982004057E-2</v>
      </c>
      <c r="J723" s="37">
        <f t="shared" si="140"/>
        <v>-2.8548411111650001E-2</v>
      </c>
      <c r="K723" s="37">
        <f t="shared" si="144"/>
        <v>-5.2631578947359703E-4</v>
      </c>
      <c r="L723" s="38">
        <v>14767.5128088204</v>
      </c>
      <c r="M723" s="38">
        <v>15026.451202484401</v>
      </c>
      <c r="N723" s="38">
        <f t="shared" si="118"/>
        <v>14759.740433657864</v>
      </c>
      <c r="O723" s="38">
        <f t="shared" si="119"/>
        <v>15018.542543956779</v>
      </c>
      <c r="P723" s="37">
        <f t="shared" si="120"/>
        <v>5.2659294365450153E-4</v>
      </c>
      <c r="Q723" s="41">
        <f t="shared" si="120"/>
        <v>5.2659294365445123E-4</v>
      </c>
      <c r="R723" s="42">
        <f t="shared" si="145"/>
        <v>-0.19227347988445004</v>
      </c>
      <c r="S723" s="43">
        <f t="shared" ref="S723:S786" si="146">C723/100</f>
        <v>0.05</v>
      </c>
      <c r="T723" s="43">
        <f t="shared" ref="T723:T786" si="147">D723/100</f>
        <v>9.4999999999999998E-3</v>
      </c>
      <c r="U723" s="37">
        <f t="shared" si="141"/>
        <v>3.2576717100685312E-2</v>
      </c>
      <c r="V723" s="37">
        <f t="shared" si="122"/>
        <v>-6.6726718887139816E-4</v>
      </c>
      <c r="W723" s="37">
        <f t="shared" si="137"/>
        <v>1.642718485100967E-2</v>
      </c>
      <c r="X723" s="43">
        <f t="shared" si="136"/>
        <v>5.2659294365445123E-4</v>
      </c>
      <c r="Y723" s="2">
        <f>PERCENTRANK($S$531:S723,S723,1)</f>
        <v>0.3</v>
      </c>
      <c r="Z723" s="2">
        <f>PERCENTRANK($T$531:T723,T723,1)</f>
        <v>0.5</v>
      </c>
      <c r="AA723" s="2">
        <f>PERCENTRANK($U$531:U723,U723,1)</f>
        <v>0</v>
      </c>
      <c r="AB723" s="2">
        <f>PERCENTRANK(V$531:V723,V723,1)</f>
        <v>0.2</v>
      </c>
      <c r="AC723" s="2">
        <f>PERCENTRANK(W$531:W723,W723,1)</f>
        <v>0.1</v>
      </c>
      <c r="AD723" s="2">
        <f>PERCENTRANK(W$531:W723,W723,1)</f>
        <v>0.1</v>
      </c>
      <c r="AE723" s="2">
        <f>PERCENTRANK(X$531:X723,X723,1)</f>
        <v>0.5</v>
      </c>
      <c r="AF723" s="2">
        <f>PERCENTRANK($X$531:X723,X723,1)</f>
        <v>0.5</v>
      </c>
      <c r="AG723" s="2">
        <f>PERCENTRANK(R$531:R723,R723,1)</f>
        <v>0</v>
      </c>
      <c r="AH723" s="2">
        <f>PERCENTRANK(I$531:I723,I723,1)</f>
        <v>0</v>
      </c>
      <c r="AI723" s="2">
        <f>PERCENTRANK(J$531:J723,J723,1)</f>
        <v>0</v>
      </c>
      <c r="AJ723" s="2">
        <f t="shared" si="123"/>
        <v>0.15000000000000002</v>
      </c>
      <c r="AK723" s="2">
        <f t="shared" si="124"/>
        <v>0.5</v>
      </c>
      <c r="AL723" s="2">
        <f t="shared" si="125"/>
        <v>0.25</v>
      </c>
      <c r="AM723" s="2">
        <f t="shared" si="125"/>
        <v>0.05</v>
      </c>
      <c r="AN723" s="2">
        <f t="shared" si="121"/>
        <v>0</v>
      </c>
      <c r="AO723" s="16">
        <f t="shared" si="126"/>
        <v>0</v>
      </c>
      <c r="AP723" s="16">
        <f t="shared" si="132"/>
        <v>0</v>
      </c>
      <c r="AQ723" s="16">
        <f t="shared" si="133"/>
        <v>-0.2</v>
      </c>
      <c r="AR723" s="16">
        <f t="shared" si="134"/>
        <v>-0.2</v>
      </c>
      <c r="AS723" s="16">
        <f t="shared" si="135"/>
        <v>-0.1</v>
      </c>
      <c r="AT723" s="16">
        <f>AF723-AF722</f>
        <v>0</v>
      </c>
      <c r="AU723" s="16">
        <f>AG723-AG722</f>
        <v>-0.1</v>
      </c>
      <c r="AV723" s="16">
        <f t="shared" si="127"/>
        <v>-0.5</v>
      </c>
      <c r="AW723" s="16">
        <f t="shared" si="128"/>
        <v>0.3</v>
      </c>
      <c r="AX723" s="16">
        <f t="shared" si="129"/>
        <v>0.5</v>
      </c>
      <c r="AY723" s="16">
        <f t="shared" si="138"/>
        <v>0.15000000000000002</v>
      </c>
      <c r="AZ723" s="16">
        <f t="shared" si="130"/>
        <v>0.30000000000000004</v>
      </c>
      <c r="BA723" s="16">
        <f t="shared" si="139"/>
        <v>0.05</v>
      </c>
      <c r="BB723" s="16">
        <f t="shared" si="131"/>
        <v>0.5</v>
      </c>
    </row>
    <row r="724" spans="1:54" s="2" customFormat="1" ht="11.25" x14ac:dyDescent="0.2">
      <c r="A724" s="17">
        <v>39507</v>
      </c>
      <c r="B724" s="15">
        <v>4</v>
      </c>
      <c r="C724" s="2">
        <v>4.9000000000000004</v>
      </c>
      <c r="D724" s="37">
        <f t="shared" si="143"/>
        <v>0.95099999999999996</v>
      </c>
      <c r="E724" s="37">
        <v>5.0500000000000003E-2</v>
      </c>
      <c r="F724" s="37">
        <f t="shared" si="142"/>
        <v>0.94950000000000001</v>
      </c>
      <c r="G724" s="39">
        <v>70.959999999999994</v>
      </c>
      <c r="H724" s="38">
        <v>90.232399999999998</v>
      </c>
      <c r="I724" s="37">
        <v>-1.7327163538251835E-2</v>
      </c>
      <c r="J724" s="37">
        <f t="shared" si="140"/>
        <v>-4.2620667260127948E-2</v>
      </c>
      <c r="K724" s="37">
        <f t="shared" si="144"/>
        <v>-1.577287066246047E-3</v>
      </c>
      <c r="L724" s="38">
        <v>14574.7877084183</v>
      </c>
      <c r="M724" s="38">
        <v>14785.7957985132</v>
      </c>
      <c r="N724" s="38">
        <f t="shared" ref="N724:N787" si="148">(L724*(1+$K724))</f>
        <v>14551.79908427253</v>
      </c>
      <c r="O724" s="38">
        <f t="shared" ref="O724:O787" si="149">(M724*(1+$K724))</f>
        <v>14762.47435403605</v>
      </c>
      <c r="P724" s="37">
        <f t="shared" ref="P724:Q787" si="150">(L724-N724)/N724</f>
        <v>1.5797788309636377E-3</v>
      </c>
      <c r="Q724" s="41">
        <f t="shared" si="150"/>
        <v>1.579778830963605E-3</v>
      </c>
      <c r="R724" s="42">
        <f t="shared" si="145"/>
        <v>-0.21358625061507847</v>
      </c>
      <c r="S724" s="43">
        <f t="shared" si="146"/>
        <v>4.9000000000000002E-2</v>
      </c>
      <c r="T724" s="43">
        <f t="shared" si="147"/>
        <v>9.5099999999999994E-3</v>
      </c>
      <c r="U724" s="37">
        <f t="shared" si="141"/>
        <v>2.3194030871588354E-2</v>
      </c>
      <c r="V724" s="37">
        <f t="shared" si="122"/>
        <v>-1.6015451734299854E-2</v>
      </c>
      <c r="W724" s="37">
        <f t="shared" si="137"/>
        <v>6.2199536845124921E-3</v>
      </c>
      <c r="X724" s="43">
        <f t="shared" si="136"/>
        <v>1.579778830963605E-3</v>
      </c>
      <c r="Y724" s="2">
        <f>PERCENTRANK($S$531:S724,S724,1)</f>
        <v>0.3</v>
      </c>
      <c r="Z724" s="2">
        <f>PERCENTRANK($T$531:T724,T724,1)</f>
        <v>0.6</v>
      </c>
      <c r="AA724" s="2">
        <f>PERCENTRANK($U$531:U724,U724,1)</f>
        <v>0</v>
      </c>
      <c r="AB724" s="2">
        <f>PERCENTRANK(V$531:V724,V724,1)</f>
        <v>0</v>
      </c>
      <c r="AC724" s="2">
        <f>PERCENTRANK(W$531:W724,W724,1)</f>
        <v>0</v>
      </c>
      <c r="AD724" s="2">
        <f>PERCENTRANK(W$531:W724,W724,1)</f>
        <v>0</v>
      </c>
      <c r="AE724" s="2">
        <f>PERCENTRANK(X$531:X724,X724,1)</f>
        <v>0.6</v>
      </c>
      <c r="AF724" s="2">
        <f>PERCENTRANK($X$531:X724,X724,1)</f>
        <v>0.6</v>
      </c>
      <c r="AG724" s="2">
        <f>PERCENTRANK(R$531:R724,R724,1)</f>
        <v>0</v>
      </c>
      <c r="AH724" s="2">
        <f>PERCENTRANK(I$531:I724,I724,1)</f>
        <v>0.1</v>
      </c>
      <c r="AI724" s="2">
        <f>PERCENTRANK(J$531:J724,J724,1)</f>
        <v>0</v>
      </c>
      <c r="AJ724" s="2">
        <f t="shared" si="123"/>
        <v>0.05</v>
      </c>
      <c r="AK724" s="2">
        <f t="shared" si="124"/>
        <v>0.55000000000000004</v>
      </c>
      <c r="AL724" s="2">
        <f t="shared" si="125"/>
        <v>0.05</v>
      </c>
      <c r="AM724" s="2">
        <f t="shared" si="125"/>
        <v>0</v>
      </c>
      <c r="AN724" s="2">
        <f t="shared" ref="AN724:AN787" si="151">PERCENTRANK($I$531:$I$821,I724,1)</f>
        <v>0.1</v>
      </c>
      <c r="AO724" s="16">
        <f t="shared" si="126"/>
        <v>0</v>
      </c>
      <c r="AP724" s="16">
        <f t="shared" si="132"/>
        <v>9.9999999999999978E-2</v>
      </c>
      <c r="AQ724" s="16">
        <f t="shared" si="133"/>
        <v>0</v>
      </c>
      <c r="AR724" s="16">
        <f t="shared" si="134"/>
        <v>-0.2</v>
      </c>
      <c r="AS724" s="16">
        <f t="shared" si="135"/>
        <v>-0.1</v>
      </c>
      <c r="AT724" s="16">
        <f>AF724-AF723</f>
        <v>9.9999999999999978E-2</v>
      </c>
      <c r="AU724" s="16">
        <f>AG724-AG723</f>
        <v>0</v>
      </c>
      <c r="AV724" s="16">
        <f t="shared" si="127"/>
        <v>0.1</v>
      </c>
      <c r="AW724" s="16">
        <f t="shared" si="128"/>
        <v>0.3</v>
      </c>
      <c r="AX724" s="16">
        <f t="shared" si="129"/>
        <v>0.55000000000000004</v>
      </c>
      <c r="AY724" s="16">
        <f t="shared" si="138"/>
        <v>0.2</v>
      </c>
      <c r="AZ724" s="16">
        <f t="shared" si="130"/>
        <v>0.1</v>
      </c>
      <c r="BA724" s="16">
        <f t="shared" si="139"/>
        <v>0.15000000000000002</v>
      </c>
      <c r="BB724" s="16">
        <f t="shared" si="131"/>
        <v>0.55000000000000004</v>
      </c>
    </row>
    <row r="725" spans="1:54" s="2" customFormat="1" ht="11.25" x14ac:dyDescent="0.2">
      <c r="A725" s="17">
        <v>39538</v>
      </c>
      <c r="B725" s="15">
        <v>4</v>
      </c>
      <c r="C725" s="2">
        <v>5.0999999999999996</v>
      </c>
      <c r="D725" s="37">
        <f t="shared" si="143"/>
        <v>0.94900000000000007</v>
      </c>
      <c r="E725" s="37">
        <v>5.0500000000000003E-2</v>
      </c>
      <c r="F725" s="37">
        <f t="shared" si="142"/>
        <v>0.94950000000000001</v>
      </c>
      <c r="G725" s="39">
        <v>68.17</v>
      </c>
      <c r="H725" s="38">
        <v>89.478799999999993</v>
      </c>
      <c r="I725" s="37">
        <v>-2.7995305822698737E-2</v>
      </c>
      <c r="J725" s="37">
        <f t="shared" si="140"/>
        <v>-2.2661234680475286E-2</v>
      </c>
      <c r="K725" s="37">
        <f t="shared" si="144"/>
        <v>5.2687038988397106E-4</v>
      </c>
      <c r="L725" s="38">
        <v>14663.0344828499</v>
      </c>
      <c r="M725" s="38">
        <v>14856.314925922499</v>
      </c>
      <c r="N725" s="38">
        <f t="shared" si="148"/>
        <v>14670.760001544761</v>
      </c>
      <c r="O725" s="38">
        <f t="shared" si="149"/>
        <v>14864.142278359759</v>
      </c>
      <c r="P725" s="37">
        <f t="shared" si="150"/>
        <v>-5.2659294365438813E-4</v>
      </c>
      <c r="Q725" s="41">
        <f t="shared" si="150"/>
        <v>-5.2659294365443681E-4</v>
      </c>
      <c r="R725" s="42">
        <f t="shared" si="145"/>
        <v>-0.23814356026231903</v>
      </c>
      <c r="S725" s="43">
        <f t="shared" si="146"/>
        <v>5.0999999999999997E-2</v>
      </c>
      <c r="T725" s="43">
        <f t="shared" si="147"/>
        <v>9.4900000000000002E-3</v>
      </c>
      <c r="U725" s="37">
        <f t="shared" si="141"/>
        <v>1.9164912051672301E-2</v>
      </c>
      <c r="V725" s="37">
        <f t="shared" ref="V725:V788" si="152">(M725-M724)/M724</f>
        <v>4.7693832898997963E-3</v>
      </c>
      <c r="W725" s="37">
        <f t="shared" si="137"/>
        <v>2.0366319612775846E-3</v>
      </c>
      <c r="X725" s="43">
        <f t="shared" si="136"/>
        <v>-5.2659294365443681E-4</v>
      </c>
      <c r="Y725" s="2">
        <f>PERCENTRANK($S$531:S725,S725,1)</f>
        <v>0.4</v>
      </c>
      <c r="Z725" s="2">
        <f>PERCENTRANK($T$531:T725,T725,1)</f>
        <v>0.5</v>
      </c>
      <c r="AA725" s="2">
        <f>PERCENTRANK($U$531:U725,U725,1)</f>
        <v>0</v>
      </c>
      <c r="AB725" s="2">
        <f>PERCENTRANK(V$531:V725,V725,1)</f>
        <v>0.6</v>
      </c>
      <c r="AC725" s="2">
        <f>PERCENTRANK(W$531:W725,W725,1)</f>
        <v>0</v>
      </c>
      <c r="AD725" s="2">
        <f>PERCENTRANK(W$531:W725,W725,1)</f>
        <v>0</v>
      </c>
      <c r="AE725" s="2">
        <f>PERCENTRANK(X$531:X725,X725,1)</f>
        <v>0.5</v>
      </c>
      <c r="AF725" s="2">
        <f>PERCENTRANK($X$531:X725,X725,1)</f>
        <v>0.5</v>
      </c>
      <c r="AG725" s="2">
        <f>PERCENTRANK(R$531:R725,R725,1)</f>
        <v>0</v>
      </c>
      <c r="AH725" s="2">
        <f>PERCENTRANK(I$531:I725,I725,1)</f>
        <v>0.1</v>
      </c>
      <c r="AI725" s="2">
        <f>PERCENTRANK(J$531:J725,J725,1)</f>
        <v>0.1</v>
      </c>
      <c r="AJ725" s="2">
        <f t="shared" ref="AJ725:AJ788" si="153">+AVERAGE(AC724:AC725)</f>
        <v>0</v>
      </c>
      <c r="AK725" s="2">
        <f t="shared" ref="AK725:AK788" si="154">+AVERAGE(AE724:AE725)</f>
        <v>0.55000000000000004</v>
      </c>
      <c r="AL725" s="2">
        <f t="shared" ref="AL725:AM788" si="155">+AVERAGE(AH724:AH725)</f>
        <v>0.1</v>
      </c>
      <c r="AM725" s="2">
        <f t="shared" si="155"/>
        <v>0.05</v>
      </c>
      <c r="AN725" s="2">
        <f t="shared" si="151"/>
        <v>0.1</v>
      </c>
      <c r="AO725" s="16">
        <f t="shared" ref="AO725:AO788" si="156">Y725-Y724</f>
        <v>0.10000000000000003</v>
      </c>
      <c r="AP725" s="16">
        <f t="shared" si="132"/>
        <v>-9.9999999999999978E-2</v>
      </c>
      <c r="AQ725" s="16">
        <f t="shared" si="133"/>
        <v>0</v>
      </c>
      <c r="AR725" s="16">
        <f t="shared" si="134"/>
        <v>0.6</v>
      </c>
      <c r="AS725" s="16">
        <f t="shared" si="135"/>
        <v>0</v>
      </c>
      <c r="AT725" s="16">
        <f>AF725-AF724</f>
        <v>-9.9999999999999978E-2</v>
      </c>
      <c r="AU725" s="16">
        <f>AG725-AG724</f>
        <v>0</v>
      </c>
      <c r="AV725" s="16">
        <f t="shared" ref="AV725:AV788" si="157">AN725-AN724</f>
        <v>0</v>
      </c>
      <c r="AW725" s="16">
        <f t="shared" ref="AW725:AW788" si="158">AVERAGE(Y724:Y725)</f>
        <v>0.35</v>
      </c>
      <c r="AX725" s="16">
        <f t="shared" ref="AX725:AX788" si="159">AVERAGE(Z724:Z725)</f>
        <v>0.55000000000000004</v>
      </c>
      <c r="AY725" s="16">
        <f t="shared" si="138"/>
        <v>0.1</v>
      </c>
      <c r="AZ725" s="16">
        <f t="shared" ref="AZ725:AZ788" si="160">AVERAGE(AB724:AB725)</f>
        <v>0.3</v>
      </c>
      <c r="BA725" s="16">
        <f t="shared" si="139"/>
        <v>0.15000000000000002</v>
      </c>
      <c r="BB725" s="16">
        <f t="shared" ref="BB725:BB788" si="161">AVERAGE(AF724:AF725)</f>
        <v>0.55000000000000004</v>
      </c>
    </row>
    <row r="726" spans="1:54" s="2" customFormat="1" ht="11.25" x14ac:dyDescent="0.2">
      <c r="A726" s="17">
        <v>39568</v>
      </c>
      <c r="B726" s="15">
        <v>3.9</v>
      </c>
      <c r="C726" s="2">
        <v>5</v>
      </c>
      <c r="D726" s="37">
        <f t="shared" si="143"/>
        <v>0.95</v>
      </c>
      <c r="E726" s="37">
        <v>5.0799999999999998E-2</v>
      </c>
      <c r="F726" s="37">
        <f t="shared" si="142"/>
        <v>0.94920000000000004</v>
      </c>
      <c r="G726" s="39">
        <v>64.39</v>
      </c>
      <c r="H726" s="38">
        <v>88.547599999999989</v>
      </c>
      <c r="I726" s="37">
        <v>4.0647258037571923E-2</v>
      </c>
      <c r="J726" s="37">
        <f t="shared" si="140"/>
        <v>6.3259761074365931E-3</v>
      </c>
      <c r="K726" s="37">
        <f t="shared" si="144"/>
        <v>-8.4210526315775525E-4</v>
      </c>
      <c r="L726" s="38">
        <v>14699.8645999685</v>
      </c>
      <c r="M726" s="38">
        <v>14870.313685985901</v>
      </c>
      <c r="N726" s="38">
        <f t="shared" si="148"/>
        <v>14687.485766621159</v>
      </c>
      <c r="O726" s="38">
        <f t="shared" si="149"/>
        <v>14857.791316566125</v>
      </c>
      <c r="P726" s="37">
        <f t="shared" si="150"/>
        <v>8.4281500210693107E-4</v>
      </c>
      <c r="Q726" s="41">
        <f t="shared" si="150"/>
        <v>8.4281500210691047E-4</v>
      </c>
      <c r="R726" s="42">
        <f t="shared" si="145"/>
        <v>-0.27282049428781796</v>
      </c>
      <c r="S726" s="43">
        <f t="shared" si="146"/>
        <v>0.05</v>
      </c>
      <c r="T726" s="43">
        <f t="shared" si="147"/>
        <v>9.4999999999999998E-3</v>
      </c>
      <c r="U726" s="37">
        <f t="shared" si="141"/>
        <v>1.869696986821268E-2</v>
      </c>
      <c r="V726" s="37">
        <f t="shared" si="152"/>
        <v>9.4227674448224769E-4</v>
      </c>
      <c r="W726" s="37">
        <f t="shared" si="137"/>
        <v>1.637373115174371E-3</v>
      </c>
      <c r="X726" s="43">
        <f t="shared" si="136"/>
        <v>8.4281500210691047E-4</v>
      </c>
      <c r="Y726" s="2">
        <f>PERCENTRANK($S$531:S726,S726,1)</f>
        <v>0.3</v>
      </c>
      <c r="Z726" s="2">
        <f>PERCENTRANK($T$531:T726,T726,1)</f>
        <v>0.5</v>
      </c>
      <c r="AA726" s="2">
        <f>PERCENTRANK($U$531:U726,U726,1)</f>
        <v>0</v>
      </c>
      <c r="AB726" s="2">
        <f>PERCENTRANK(V$531:V726,V726,1)</f>
        <v>0.3</v>
      </c>
      <c r="AC726" s="2">
        <f>PERCENTRANK(W$531:W726,W726,1)</f>
        <v>0</v>
      </c>
      <c r="AD726" s="2">
        <f>PERCENTRANK(W$531:W726,W726,1)</f>
        <v>0</v>
      </c>
      <c r="AE726" s="2">
        <f>PERCENTRANK(X$531:X726,X726,1)</f>
        <v>0.5</v>
      </c>
      <c r="AF726" s="2">
        <f>PERCENTRANK($X$531:X726,X726,1)</f>
        <v>0.5</v>
      </c>
      <c r="AG726" s="2">
        <f>PERCENTRANK(R$531:R726,R726,1)</f>
        <v>0</v>
      </c>
      <c r="AH726" s="2">
        <f>PERCENTRANK(I$531:I726,I726,1)</f>
        <v>0.8</v>
      </c>
      <c r="AI726" s="2">
        <f>PERCENTRANK(J$531:J726,J726,1)</f>
        <v>0.4</v>
      </c>
      <c r="AJ726" s="2">
        <f t="shared" si="153"/>
        <v>0</v>
      </c>
      <c r="AK726" s="2">
        <f t="shared" si="154"/>
        <v>0.5</v>
      </c>
      <c r="AL726" s="2">
        <f t="shared" si="155"/>
        <v>0.45</v>
      </c>
      <c r="AM726" s="2">
        <f t="shared" si="155"/>
        <v>0.25</v>
      </c>
      <c r="AN726" s="2">
        <f t="shared" si="151"/>
        <v>0.8</v>
      </c>
      <c r="AO726" s="16">
        <f t="shared" si="156"/>
        <v>-0.10000000000000003</v>
      </c>
      <c r="AP726" s="16">
        <f t="shared" si="132"/>
        <v>0</v>
      </c>
      <c r="AQ726" s="16">
        <f t="shared" si="133"/>
        <v>0</v>
      </c>
      <c r="AR726" s="16">
        <f t="shared" si="134"/>
        <v>-0.3</v>
      </c>
      <c r="AS726" s="16">
        <f t="shared" si="135"/>
        <v>0</v>
      </c>
      <c r="AT726" s="16">
        <f>AF726-AF725</f>
        <v>0</v>
      </c>
      <c r="AU726" s="16">
        <f>AG726-AG725</f>
        <v>0</v>
      </c>
      <c r="AV726" s="16">
        <f t="shared" si="157"/>
        <v>0.70000000000000007</v>
      </c>
      <c r="AW726" s="16">
        <f t="shared" si="158"/>
        <v>0.35</v>
      </c>
      <c r="AX726" s="16">
        <f t="shared" si="159"/>
        <v>0.5</v>
      </c>
      <c r="AY726" s="16">
        <f t="shared" si="138"/>
        <v>0</v>
      </c>
      <c r="AZ726" s="16">
        <f t="shared" si="160"/>
        <v>0.44999999999999996</v>
      </c>
      <c r="BA726" s="16">
        <f t="shared" si="139"/>
        <v>0.05</v>
      </c>
      <c r="BB726" s="16">
        <f t="shared" si="161"/>
        <v>0.5</v>
      </c>
    </row>
    <row r="727" spans="1:54" s="2" customFormat="1" ht="11.25" x14ac:dyDescent="0.2">
      <c r="A727" s="17">
        <v>39599</v>
      </c>
      <c r="B727" s="15">
        <v>4.2</v>
      </c>
      <c r="C727" s="2">
        <v>5.4</v>
      </c>
      <c r="D727" s="37">
        <f t="shared" si="143"/>
        <v>0.94599999999999995</v>
      </c>
      <c r="E727" s="37">
        <f>E726</f>
        <v>5.0799999999999998E-2</v>
      </c>
      <c r="F727" s="37">
        <f t="shared" si="142"/>
        <v>0.94920000000000004</v>
      </c>
      <c r="G727" s="39">
        <v>60.5</v>
      </c>
      <c r="H727" s="38">
        <v>87.461599999999976</v>
      </c>
      <c r="I727" s="37">
        <v>2.3896911278612445E-2</v>
      </c>
      <c r="J727" s="37">
        <f t="shared" si="140"/>
        <v>3.2272084658092184E-2</v>
      </c>
      <c r="K727" s="37">
        <f t="shared" si="144"/>
        <v>3.3826638477802984E-3</v>
      </c>
      <c r="L727" s="38">
        <v>14739.7420001304</v>
      </c>
      <c r="M727" s="38">
        <v>14891.638293357901</v>
      </c>
      <c r="N727" s="38">
        <f t="shared" si="148"/>
        <v>14789.60159251985</v>
      </c>
      <c r="O727" s="38">
        <f t="shared" si="149"/>
        <v>14942.011699847064</v>
      </c>
      <c r="P727" s="37">
        <f t="shared" si="150"/>
        <v>-3.3712600084283206E-3</v>
      </c>
      <c r="Q727" s="41">
        <f t="shared" si="150"/>
        <v>-3.3712600084283718E-3</v>
      </c>
      <c r="R727" s="42">
        <f t="shared" si="145"/>
        <v>-0.30826785697951997</v>
      </c>
      <c r="S727" s="43">
        <f t="shared" si="146"/>
        <v>5.4000000000000006E-2</v>
      </c>
      <c r="T727" s="43">
        <f t="shared" si="147"/>
        <v>9.4599999999999997E-3</v>
      </c>
      <c r="U727" s="37">
        <f t="shared" si="141"/>
        <v>2.0081717117608117E-2</v>
      </c>
      <c r="V727" s="37">
        <f t="shared" si="152"/>
        <v>1.4340388388778197E-3</v>
      </c>
      <c r="W727" s="37">
        <f t="shared" si="137"/>
        <v>3.2132789851354372E-3</v>
      </c>
      <c r="X727" s="43">
        <f t="shared" si="136"/>
        <v>-3.3712600084283718E-3</v>
      </c>
      <c r="Y727" s="2">
        <f>PERCENTRANK($S$531:S727,S727,1)</f>
        <v>0.5</v>
      </c>
      <c r="Z727" s="2">
        <f>PERCENTRANK($T$531:T727,T727,1)</f>
        <v>0.4</v>
      </c>
      <c r="AA727" s="2">
        <f>PERCENTRANK($U$531:U727,U727,1)</f>
        <v>0</v>
      </c>
      <c r="AB727" s="2">
        <f>PERCENTRANK(V$531:V727,V727,1)</f>
        <v>0.4</v>
      </c>
      <c r="AC727" s="2">
        <f>PERCENTRANK(W$531:W727,W727,1)</f>
        <v>0</v>
      </c>
      <c r="AD727" s="2">
        <f>PERCENTRANK(W$531:W727,W727,1)</f>
        <v>0</v>
      </c>
      <c r="AE727" s="2">
        <f>PERCENTRANK(X$531:X727,X727,1)</f>
        <v>0.4</v>
      </c>
      <c r="AF727" s="2">
        <f>PERCENTRANK($X$531:X727,X727,1)</f>
        <v>0.4</v>
      </c>
      <c r="AG727" s="2">
        <f>PERCENTRANK(R$531:R727,R727,1)</f>
        <v>0</v>
      </c>
      <c r="AH727" s="2">
        <f>PERCENTRANK(I$531:I727,I727,1)</f>
        <v>0.7</v>
      </c>
      <c r="AI727" s="2">
        <f>PERCENTRANK(J$531:J727,J727,1)</f>
        <v>0.9</v>
      </c>
      <c r="AJ727" s="2">
        <f t="shared" si="153"/>
        <v>0</v>
      </c>
      <c r="AK727" s="2">
        <f t="shared" si="154"/>
        <v>0.45</v>
      </c>
      <c r="AL727" s="2">
        <f t="shared" si="155"/>
        <v>0.75</v>
      </c>
      <c r="AM727" s="2">
        <f t="shared" si="155"/>
        <v>0.65</v>
      </c>
      <c r="AN727" s="2">
        <f t="shared" si="151"/>
        <v>0.6</v>
      </c>
      <c r="AO727" s="16">
        <f t="shared" si="156"/>
        <v>0.2</v>
      </c>
      <c r="AP727" s="16">
        <f t="shared" si="132"/>
        <v>-9.9999999999999978E-2</v>
      </c>
      <c r="AQ727" s="16">
        <f t="shared" si="133"/>
        <v>0</v>
      </c>
      <c r="AR727" s="16">
        <f t="shared" si="134"/>
        <v>0.10000000000000003</v>
      </c>
      <c r="AS727" s="16">
        <f t="shared" si="135"/>
        <v>0</v>
      </c>
      <c r="AT727" s="16">
        <f>AF727-AF726</f>
        <v>-9.9999999999999978E-2</v>
      </c>
      <c r="AU727" s="16">
        <f>AG727-AG726</f>
        <v>0</v>
      </c>
      <c r="AV727" s="16">
        <f t="shared" si="157"/>
        <v>-0.20000000000000007</v>
      </c>
      <c r="AW727" s="16">
        <f t="shared" si="158"/>
        <v>0.4</v>
      </c>
      <c r="AX727" s="16">
        <f t="shared" si="159"/>
        <v>0.45</v>
      </c>
      <c r="AY727" s="16">
        <f t="shared" si="138"/>
        <v>0</v>
      </c>
      <c r="AZ727" s="16">
        <f t="shared" si="160"/>
        <v>0.35</v>
      </c>
      <c r="BA727" s="16">
        <f t="shared" si="139"/>
        <v>0</v>
      </c>
      <c r="BB727" s="16">
        <f t="shared" si="161"/>
        <v>0.45</v>
      </c>
    </row>
    <row r="728" spans="1:54" s="2" customFormat="1" ht="11.25" x14ac:dyDescent="0.2">
      <c r="A728" s="17">
        <v>39629</v>
      </c>
      <c r="B728" s="15">
        <v>5</v>
      </c>
      <c r="C728" s="2">
        <v>5.6</v>
      </c>
      <c r="D728" s="37">
        <f t="shared" si="143"/>
        <v>0.94400000000000006</v>
      </c>
      <c r="E728" s="37">
        <f>E726</f>
        <v>5.0799999999999998E-2</v>
      </c>
      <c r="F728" s="37">
        <f t="shared" si="142"/>
        <v>0.94920000000000004</v>
      </c>
      <c r="G728" s="39">
        <v>56.59</v>
      </c>
      <c r="H728" s="38">
        <v>86.207599999999985</v>
      </c>
      <c r="I728" s="37">
        <v>-4.4162711477886592E-2</v>
      </c>
      <c r="J728" s="37">
        <f t="shared" si="140"/>
        <v>-1.0132900099637073E-2</v>
      </c>
      <c r="K728" s="37">
        <f t="shared" si="144"/>
        <v>5.5084745762712384E-3</v>
      </c>
      <c r="L728" s="38">
        <v>14999.315399917599</v>
      </c>
      <c r="M728" s="38">
        <v>15127.8928224924</v>
      </c>
      <c r="N728" s="38">
        <f t="shared" si="148"/>
        <v>15081.938747459519</v>
      </c>
      <c r="O728" s="38">
        <f t="shared" si="149"/>
        <v>15211.224435497656</v>
      </c>
      <c r="P728" s="37">
        <f t="shared" si="150"/>
        <v>-5.4782975136957734E-3</v>
      </c>
      <c r="Q728" s="41">
        <f t="shared" si="150"/>
        <v>-5.478297513695783E-3</v>
      </c>
      <c r="R728" s="42">
        <f t="shared" si="145"/>
        <v>-0.34356135653933051</v>
      </c>
      <c r="S728" s="43">
        <f t="shared" si="146"/>
        <v>5.5999999999999994E-2</v>
      </c>
      <c r="T728" s="43">
        <f t="shared" si="147"/>
        <v>9.4400000000000005E-3</v>
      </c>
      <c r="U728" s="37">
        <f t="shared" si="141"/>
        <v>3.8141111150795236E-2</v>
      </c>
      <c r="V728" s="37">
        <f t="shared" si="152"/>
        <v>1.5864911870702356E-2</v>
      </c>
      <c r="W728" s="37">
        <f t="shared" si="137"/>
        <v>1.9512958620403916E-2</v>
      </c>
      <c r="X728" s="43">
        <f t="shared" si="136"/>
        <v>-5.478297513695783E-3</v>
      </c>
      <c r="Y728" s="2">
        <f>PERCENTRANK($S$531:S728,S728,1)</f>
        <v>0.6</v>
      </c>
      <c r="Z728" s="2">
        <f>PERCENTRANK($T$531:T728,T728,1)</f>
        <v>0.3</v>
      </c>
      <c r="AA728" s="2">
        <f>PERCENTRANK($U$531:U728,U728,1)</f>
        <v>0.2</v>
      </c>
      <c r="AB728" s="2">
        <f>PERCENTRANK(V$531:V728,V728,1)</f>
        <v>1</v>
      </c>
      <c r="AC728" s="2">
        <f>PERCENTRANK(W$531:W728,W728,1)</f>
        <v>0.2</v>
      </c>
      <c r="AD728" s="2">
        <f>PERCENTRANK(W$531:W728,W728,1)</f>
        <v>0.2</v>
      </c>
      <c r="AE728" s="2">
        <f>PERCENTRANK(X$531:X728,X728,1)</f>
        <v>0.2</v>
      </c>
      <c r="AF728" s="2">
        <f>PERCENTRANK($X$531:X728,X728,1)</f>
        <v>0.2</v>
      </c>
      <c r="AG728" s="2">
        <f>PERCENTRANK(R$531:R728,R728,1)</f>
        <v>0</v>
      </c>
      <c r="AH728" s="2">
        <f>PERCENTRANK(I$531:I728,I728,1)</f>
        <v>0</v>
      </c>
      <c r="AI728" s="2">
        <f>PERCENTRANK(J$531:J728,J728,1)</f>
        <v>0.2</v>
      </c>
      <c r="AJ728" s="2">
        <f t="shared" si="153"/>
        <v>0.1</v>
      </c>
      <c r="AK728" s="2">
        <f t="shared" si="154"/>
        <v>0.30000000000000004</v>
      </c>
      <c r="AL728" s="2">
        <f t="shared" si="155"/>
        <v>0.35</v>
      </c>
      <c r="AM728" s="2">
        <f t="shared" si="155"/>
        <v>0.55000000000000004</v>
      </c>
      <c r="AN728" s="2">
        <f t="shared" si="151"/>
        <v>0</v>
      </c>
      <c r="AO728" s="16">
        <f t="shared" si="156"/>
        <v>9.9999999999999978E-2</v>
      </c>
      <c r="AP728" s="16">
        <f t="shared" si="132"/>
        <v>-0.10000000000000003</v>
      </c>
      <c r="AQ728" s="16">
        <f t="shared" si="133"/>
        <v>0.2</v>
      </c>
      <c r="AR728" s="16">
        <f t="shared" si="134"/>
        <v>0.6</v>
      </c>
      <c r="AS728" s="16">
        <f t="shared" si="135"/>
        <v>0.2</v>
      </c>
      <c r="AT728" s="16">
        <f>AF728-AF727</f>
        <v>-0.2</v>
      </c>
      <c r="AU728" s="16">
        <f>AG728-AG727</f>
        <v>0</v>
      </c>
      <c r="AV728" s="16">
        <f t="shared" si="157"/>
        <v>-0.6</v>
      </c>
      <c r="AW728" s="16">
        <f t="shared" si="158"/>
        <v>0.55000000000000004</v>
      </c>
      <c r="AX728" s="16">
        <f t="shared" si="159"/>
        <v>0.35</v>
      </c>
      <c r="AY728" s="16">
        <f t="shared" si="138"/>
        <v>0</v>
      </c>
      <c r="AZ728" s="16">
        <f t="shared" si="160"/>
        <v>0.7</v>
      </c>
      <c r="BA728" s="16">
        <f t="shared" si="139"/>
        <v>0</v>
      </c>
      <c r="BB728" s="16">
        <f t="shared" si="161"/>
        <v>0.30000000000000004</v>
      </c>
    </row>
    <row r="729" spans="1:54" s="2" customFormat="1" ht="11.25" x14ac:dyDescent="0.2">
      <c r="A729" s="17">
        <v>39660</v>
      </c>
      <c r="B729" s="15">
        <v>5.6</v>
      </c>
      <c r="C729" s="2">
        <v>5.8</v>
      </c>
      <c r="D729" s="37">
        <f t="shared" si="143"/>
        <v>0.94200000000000006</v>
      </c>
      <c r="E729" s="37">
        <v>5.1900000000000002E-2</v>
      </c>
      <c r="F729" s="37">
        <f t="shared" si="142"/>
        <v>0.94809999999999994</v>
      </c>
      <c r="G729" s="39">
        <v>54.31</v>
      </c>
      <c r="H729" s="38">
        <v>84.840399999999988</v>
      </c>
      <c r="I729" s="37">
        <v>-6.256849953401683E-2</v>
      </c>
      <c r="J729" s="37">
        <f t="shared" si="140"/>
        <v>-5.3365605505951708E-2</v>
      </c>
      <c r="K729" s="37">
        <f t="shared" si="144"/>
        <v>6.475583864118839E-3</v>
      </c>
      <c r="L729" s="38">
        <v>14913.9574503863</v>
      </c>
      <c r="M729" s="38">
        <v>14977.333699608</v>
      </c>
      <c r="N729" s="38">
        <f t="shared" si="148"/>
        <v>15010.534032602178</v>
      </c>
      <c r="O729" s="38">
        <f t="shared" si="149"/>
        <v>15074.320680040704</v>
      </c>
      <c r="P729" s="37">
        <f t="shared" si="150"/>
        <v>-6.4339204725239975E-3</v>
      </c>
      <c r="Q729" s="41">
        <f t="shared" si="150"/>
        <v>-6.4339204725239151E-3</v>
      </c>
      <c r="R729" s="42">
        <f t="shared" si="145"/>
        <v>-0.35985686064657862</v>
      </c>
      <c r="S729" s="43">
        <f t="shared" si="146"/>
        <v>5.7999999999999996E-2</v>
      </c>
      <c r="T729" s="43">
        <f t="shared" si="147"/>
        <v>9.4200000000000013E-3</v>
      </c>
      <c r="U729" s="37">
        <f t="shared" si="141"/>
        <v>2.2097548094220255E-2</v>
      </c>
      <c r="V729" s="37">
        <f t="shared" si="152"/>
        <v>-9.9524186647162588E-3</v>
      </c>
      <c r="W729" s="37">
        <f t="shared" si="137"/>
        <v>1.519114783860716E-4</v>
      </c>
      <c r="X729" s="43">
        <f t="shared" si="136"/>
        <v>-6.4339204725239151E-3</v>
      </c>
      <c r="Y729" s="2">
        <f>PERCENTRANK($S$531:S729,S729,1)</f>
        <v>0.7</v>
      </c>
      <c r="Z729" s="2">
        <f>PERCENTRANK($T$531:T729,T729,1)</f>
        <v>0.2</v>
      </c>
      <c r="AA729" s="2">
        <f>PERCENTRANK($U$531:U729,U729,1)</f>
        <v>0</v>
      </c>
      <c r="AB729" s="2">
        <f>PERCENTRANK(V$531:V729,V729,1)</f>
        <v>0</v>
      </c>
      <c r="AC729" s="2">
        <f>PERCENTRANK(W$531:W729,W729,1)</f>
        <v>0</v>
      </c>
      <c r="AD729" s="2">
        <f>PERCENTRANK(W$531:W729,W729,1)</f>
        <v>0</v>
      </c>
      <c r="AE729" s="2">
        <f>PERCENTRANK(X$531:X729,X729,1)</f>
        <v>0.2</v>
      </c>
      <c r="AF729" s="2">
        <f>PERCENTRANK($X$531:X729,X729,1)</f>
        <v>0.2</v>
      </c>
      <c r="AG729" s="2">
        <f>PERCENTRANK(R$531:R729,R729,1)</f>
        <v>0</v>
      </c>
      <c r="AH729" s="2">
        <f>PERCENTRANK(I$531:I729,I729,1)</f>
        <v>0</v>
      </c>
      <c r="AI729" s="2">
        <f>PERCENTRANK(J$531:J729,J729,1)</f>
        <v>0</v>
      </c>
      <c r="AJ729" s="2">
        <f t="shared" si="153"/>
        <v>0.1</v>
      </c>
      <c r="AK729" s="2">
        <f t="shared" si="154"/>
        <v>0.2</v>
      </c>
      <c r="AL729" s="2">
        <f t="shared" si="155"/>
        <v>0</v>
      </c>
      <c r="AM729" s="2">
        <f t="shared" si="155"/>
        <v>0.1</v>
      </c>
      <c r="AN729" s="2">
        <f t="shared" si="151"/>
        <v>0</v>
      </c>
      <c r="AO729" s="16">
        <f t="shared" si="156"/>
        <v>9.9999999999999978E-2</v>
      </c>
      <c r="AP729" s="16">
        <f t="shared" si="132"/>
        <v>-9.9999999999999978E-2</v>
      </c>
      <c r="AQ729" s="16">
        <f t="shared" si="133"/>
        <v>-0.2</v>
      </c>
      <c r="AR729" s="16">
        <f t="shared" si="134"/>
        <v>-1</v>
      </c>
      <c r="AS729" s="16">
        <f t="shared" si="135"/>
        <v>-0.2</v>
      </c>
      <c r="AT729" s="16">
        <f>AF729-AF728</f>
        <v>0</v>
      </c>
      <c r="AU729" s="16">
        <f>AG729-AG728</f>
        <v>0</v>
      </c>
      <c r="AV729" s="16">
        <f t="shared" si="157"/>
        <v>0</v>
      </c>
      <c r="AW729" s="16">
        <f t="shared" si="158"/>
        <v>0.64999999999999991</v>
      </c>
      <c r="AX729" s="16">
        <f t="shared" si="159"/>
        <v>0.25</v>
      </c>
      <c r="AY729" s="16">
        <f t="shared" si="138"/>
        <v>0</v>
      </c>
      <c r="AZ729" s="16">
        <f t="shared" si="160"/>
        <v>0.5</v>
      </c>
      <c r="BA729" s="16">
        <f t="shared" si="139"/>
        <v>0</v>
      </c>
      <c r="BB729" s="16">
        <f t="shared" si="161"/>
        <v>0.2</v>
      </c>
    </row>
    <row r="730" spans="1:54" s="2" customFormat="1" ht="11.25" x14ac:dyDescent="0.2">
      <c r="A730" s="17">
        <v>39691</v>
      </c>
      <c r="B730" s="15">
        <v>5.4</v>
      </c>
      <c r="C730" s="2">
        <v>6.1</v>
      </c>
      <c r="D730" s="37">
        <f t="shared" si="143"/>
        <v>0.93900000000000006</v>
      </c>
      <c r="E730" s="37">
        <f>E729</f>
        <v>5.1900000000000002E-2</v>
      </c>
      <c r="F730" s="37">
        <f t="shared" si="142"/>
        <v>0.94809999999999994</v>
      </c>
      <c r="G730" s="39">
        <v>52.54</v>
      </c>
      <c r="H730" s="38">
        <v>83.348399999999984</v>
      </c>
      <c r="I730" s="37">
        <v>1.9199414632594548E-2</v>
      </c>
      <c r="J730" s="37">
        <f t="shared" si="140"/>
        <v>-2.1684542450711143E-2</v>
      </c>
      <c r="K730" s="37">
        <f t="shared" si="144"/>
        <v>9.6911608093714907E-3</v>
      </c>
      <c r="L730" s="38">
        <v>14843.290618684499</v>
      </c>
      <c r="M730" s="38">
        <v>14905.8704468531</v>
      </c>
      <c r="N730" s="38">
        <f t="shared" si="148"/>
        <v>14987.139335010406</v>
      </c>
      <c r="O730" s="38">
        <f t="shared" si="149"/>
        <v>15050.32563435721</v>
      </c>
      <c r="P730" s="37">
        <f t="shared" si="150"/>
        <v>-9.5981436557323538E-3</v>
      </c>
      <c r="Q730" s="41">
        <f t="shared" si="150"/>
        <v>-9.5981436557322861E-3</v>
      </c>
      <c r="R730" s="42">
        <f t="shared" si="145"/>
        <v>-0.36963397017819166</v>
      </c>
      <c r="S730" s="43">
        <f t="shared" si="146"/>
        <v>6.0999999999999999E-2</v>
      </c>
      <c r="T730" s="43">
        <f t="shared" si="147"/>
        <v>9.3900000000000008E-3</v>
      </c>
      <c r="U730" s="37">
        <f t="shared" si="141"/>
        <v>1.1863554998820037E-2</v>
      </c>
      <c r="V730" s="37">
        <f t="shared" si="152"/>
        <v>-4.7714268900058343E-3</v>
      </c>
      <c r="W730" s="37">
        <f t="shared" si="137"/>
        <v>-6.4174991711896251E-3</v>
      </c>
      <c r="X730" s="43">
        <f t="shared" si="136"/>
        <v>-9.5981436557322861E-3</v>
      </c>
      <c r="Y730" s="2">
        <f>PERCENTRANK($S$531:S730,S730,1)</f>
        <v>0.8</v>
      </c>
      <c r="Z730" s="2">
        <f>PERCENTRANK($T$531:T730,T730,1)</f>
        <v>0.1</v>
      </c>
      <c r="AA730" s="2">
        <f>PERCENTRANK($U$531:U730,U730,1)</f>
        <v>0</v>
      </c>
      <c r="AB730" s="2">
        <f>PERCENTRANK(V$531:V730,V730,1)</f>
        <v>0</v>
      </c>
      <c r="AC730" s="2">
        <f>PERCENTRANK(W$531:W730,W730,1)</f>
        <v>0</v>
      </c>
      <c r="AD730" s="2">
        <f>PERCENTRANK(W$531:W730,W730,1)</f>
        <v>0</v>
      </c>
      <c r="AE730" s="2">
        <f>PERCENTRANK(X$531:X730,X730,1)</f>
        <v>0.1</v>
      </c>
      <c r="AF730" s="2">
        <f>PERCENTRANK($X$531:X730,X730,1)</f>
        <v>0.1</v>
      </c>
      <c r="AG730" s="2">
        <f>PERCENTRANK(R$531:R730,R730,1)</f>
        <v>0</v>
      </c>
      <c r="AH730" s="2">
        <f>PERCENTRANK(I$531:I730,I730,1)</f>
        <v>0.6</v>
      </c>
      <c r="AI730" s="2">
        <f>PERCENTRANK(J$531:J730,J730,1)</f>
        <v>0.1</v>
      </c>
      <c r="AJ730" s="2">
        <f t="shared" si="153"/>
        <v>0</v>
      </c>
      <c r="AK730" s="2">
        <f t="shared" si="154"/>
        <v>0.15000000000000002</v>
      </c>
      <c r="AL730" s="2">
        <f t="shared" si="155"/>
        <v>0.3</v>
      </c>
      <c r="AM730" s="2">
        <f t="shared" si="155"/>
        <v>0.05</v>
      </c>
      <c r="AN730" s="2">
        <f t="shared" si="151"/>
        <v>0.6</v>
      </c>
      <c r="AO730" s="16">
        <f t="shared" si="156"/>
        <v>0.10000000000000009</v>
      </c>
      <c r="AP730" s="16">
        <f t="shared" si="132"/>
        <v>-0.1</v>
      </c>
      <c r="AQ730" s="16">
        <f t="shared" si="133"/>
        <v>0</v>
      </c>
      <c r="AR730" s="16">
        <f t="shared" si="134"/>
        <v>0</v>
      </c>
      <c r="AS730" s="16">
        <f t="shared" si="135"/>
        <v>0</v>
      </c>
      <c r="AT730" s="16">
        <f>AF730-AF729</f>
        <v>-0.1</v>
      </c>
      <c r="AU730" s="16">
        <f>AG730-AG729</f>
        <v>0</v>
      </c>
      <c r="AV730" s="16">
        <f t="shared" si="157"/>
        <v>0.6</v>
      </c>
      <c r="AW730" s="16">
        <f t="shared" si="158"/>
        <v>0.75</v>
      </c>
      <c r="AX730" s="16">
        <f t="shared" si="159"/>
        <v>0.15000000000000002</v>
      </c>
      <c r="AY730" s="16">
        <f t="shared" si="138"/>
        <v>0.1</v>
      </c>
      <c r="AZ730" s="16">
        <f t="shared" si="160"/>
        <v>0</v>
      </c>
      <c r="BA730" s="16">
        <f t="shared" si="139"/>
        <v>0.1</v>
      </c>
      <c r="BB730" s="16">
        <f t="shared" si="161"/>
        <v>0.15000000000000002</v>
      </c>
    </row>
    <row r="731" spans="1:54" s="2" customFormat="1" ht="11.25" x14ac:dyDescent="0.2">
      <c r="A731" s="17">
        <v>39721</v>
      </c>
      <c r="B731" s="15">
        <v>4.9000000000000004</v>
      </c>
      <c r="C731" s="2">
        <v>6.1</v>
      </c>
      <c r="D731" s="37">
        <f t="shared" si="143"/>
        <v>0.93900000000000006</v>
      </c>
      <c r="E731" s="37">
        <f>E729</f>
        <v>5.1900000000000002E-2</v>
      </c>
      <c r="F731" s="37">
        <f t="shared" si="142"/>
        <v>0.94809999999999994</v>
      </c>
      <c r="G731" s="39">
        <v>50.62</v>
      </c>
      <c r="H731" s="38">
        <v>81.722399999999993</v>
      </c>
      <c r="I731" s="37">
        <v>-5.034842797724487E-2</v>
      </c>
      <c r="J731" s="37">
        <f t="shared" si="140"/>
        <v>-1.5574506672325161E-2</v>
      </c>
      <c r="K731" s="37">
        <f t="shared" si="144"/>
        <v>9.6911608093714907E-3</v>
      </c>
      <c r="L731" s="38">
        <v>14771.700930835101</v>
      </c>
      <c r="M731" s="38">
        <v>14791.445707868999</v>
      </c>
      <c r="N731" s="38">
        <f t="shared" si="148"/>
        <v>14914.855859983767</v>
      </c>
      <c r="O731" s="38">
        <f t="shared" si="149"/>
        <v>14934.791986827046</v>
      </c>
      <c r="P731" s="37">
        <f t="shared" si="150"/>
        <v>-9.5981436557323919E-3</v>
      </c>
      <c r="Q731" s="41">
        <f t="shared" si="150"/>
        <v>-9.5981436557323434E-3</v>
      </c>
      <c r="R731" s="42">
        <f t="shared" si="145"/>
        <v>-0.38058598376944386</v>
      </c>
      <c r="S731" s="43">
        <f t="shared" si="146"/>
        <v>6.0999999999999999E-2</v>
      </c>
      <c r="T731" s="43">
        <f t="shared" si="147"/>
        <v>9.3900000000000008E-3</v>
      </c>
      <c r="U731" s="37">
        <f t="shared" si="141"/>
        <v>1.0665771737619579E-2</v>
      </c>
      <c r="V731" s="37">
        <f t="shared" si="152"/>
        <v>-7.6764882260369708E-3</v>
      </c>
      <c r="W731" s="37">
        <f t="shared" si="137"/>
        <v>-9.9777622563905072E-3</v>
      </c>
      <c r="X731" s="43">
        <f t="shared" si="136"/>
        <v>-9.5981436557323434E-3</v>
      </c>
      <c r="Y731" s="2">
        <f>PERCENTRANK($S$531:S731,S731,1)</f>
        <v>0.8</v>
      </c>
      <c r="Z731" s="2">
        <f>PERCENTRANK($T$531:T731,T731,1)</f>
        <v>0.1</v>
      </c>
      <c r="AA731" s="2">
        <f>PERCENTRANK($U$531:U731,U731,1)</f>
        <v>0</v>
      </c>
      <c r="AB731" s="2">
        <f>PERCENTRANK(V$531:V731,V731,1)</f>
        <v>0</v>
      </c>
      <c r="AC731" s="2">
        <f>PERCENTRANK(W$531:W731,W731,1)</f>
        <v>0</v>
      </c>
      <c r="AD731" s="2">
        <f>PERCENTRANK(W$531:W731,W731,1)</f>
        <v>0</v>
      </c>
      <c r="AE731" s="2">
        <f>PERCENTRANK(X$531:X731,X731,1)</f>
        <v>0.1</v>
      </c>
      <c r="AF731" s="2">
        <f>PERCENTRANK($X$531:X731,X731,1)</f>
        <v>0.1</v>
      </c>
      <c r="AG731" s="2">
        <f>PERCENTRANK(R$531:R731,R731,1)</f>
        <v>0</v>
      </c>
      <c r="AH731" s="2">
        <f>PERCENTRANK(I$531:I731,I731,1)</f>
        <v>0</v>
      </c>
      <c r="AI731" s="2">
        <f>PERCENTRANK(J$531:J731,J731,1)</f>
        <v>0.1</v>
      </c>
      <c r="AJ731" s="2">
        <f t="shared" si="153"/>
        <v>0</v>
      </c>
      <c r="AK731" s="2">
        <f t="shared" si="154"/>
        <v>0.1</v>
      </c>
      <c r="AL731" s="2">
        <f t="shared" si="155"/>
        <v>0.3</v>
      </c>
      <c r="AM731" s="2">
        <f t="shared" si="155"/>
        <v>0.1</v>
      </c>
      <c r="AN731" s="2">
        <f t="shared" si="151"/>
        <v>0</v>
      </c>
      <c r="AO731" s="16">
        <f t="shared" si="156"/>
        <v>0</v>
      </c>
      <c r="AP731" s="16">
        <f t="shared" si="132"/>
        <v>0</v>
      </c>
      <c r="AQ731" s="16">
        <f t="shared" si="133"/>
        <v>0</v>
      </c>
      <c r="AR731" s="16">
        <f t="shared" si="134"/>
        <v>0</v>
      </c>
      <c r="AS731" s="16">
        <f t="shared" si="135"/>
        <v>0</v>
      </c>
      <c r="AT731" s="16">
        <f>AF731-AF730</f>
        <v>0</v>
      </c>
      <c r="AU731" s="16">
        <f>AG731-AG730</f>
        <v>0</v>
      </c>
      <c r="AV731" s="16">
        <f t="shared" si="157"/>
        <v>-0.6</v>
      </c>
      <c r="AW731" s="16">
        <f t="shared" si="158"/>
        <v>0.8</v>
      </c>
      <c r="AX731" s="16">
        <f t="shared" si="159"/>
        <v>0.1</v>
      </c>
      <c r="AY731" s="16">
        <f t="shared" si="138"/>
        <v>0.1</v>
      </c>
      <c r="AZ731" s="16">
        <f t="shared" si="160"/>
        <v>0</v>
      </c>
      <c r="BA731" s="16">
        <f t="shared" si="139"/>
        <v>0.1</v>
      </c>
      <c r="BB731" s="16">
        <f t="shared" si="161"/>
        <v>0.1</v>
      </c>
    </row>
    <row r="732" spans="1:54" s="2" customFormat="1" ht="11.25" x14ac:dyDescent="0.2">
      <c r="A732" s="17">
        <v>39752</v>
      </c>
      <c r="B732" s="15">
        <v>3.7</v>
      </c>
      <c r="C732" s="2">
        <v>6.5</v>
      </c>
      <c r="D732" s="37">
        <f t="shared" si="143"/>
        <v>0.93500000000000005</v>
      </c>
      <c r="E732" s="37">
        <v>5.28E-2</v>
      </c>
      <c r="F732" s="37">
        <f t="shared" si="142"/>
        <v>0.94720000000000004</v>
      </c>
      <c r="G732" s="39">
        <v>39.61</v>
      </c>
      <c r="H732" s="38">
        <v>79.573199999999986</v>
      </c>
      <c r="I732" s="37">
        <v>-0.20391141788898481</v>
      </c>
      <c r="J732" s="37">
        <f t="shared" si="140"/>
        <v>-0.12712992293311484</v>
      </c>
      <c r="K732" s="37">
        <f t="shared" si="144"/>
        <v>1.304812834224589E-2</v>
      </c>
      <c r="L732" s="38">
        <v>14619.956744139599</v>
      </c>
      <c r="M732" s="38">
        <v>14641.456056328499</v>
      </c>
      <c r="N732" s="38">
        <f t="shared" si="148"/>
        <v>14810.719816095216</v>
      </c>
      <c r="O732" s="38">
        <f t="shared" si="149"/>
        <v>14832.499654068826</v>
      </c>
      <c r="P732" s="37">
        <f t="shared" si="150"/>
        <v>-1.2880067567567441E-2</v>
      </c>
      <c r="Q732" s="41">
        <f t="shared" si="150"/>
        <v>-1.2880067567567412E-2</v>
      </c>
      <c r="R732" s="42">
        <f t="shared" si="145"/>
        <v>-0.50221934017985947</v>
      </c>
      <c r="S732" s="43">
        <f t="shared" si="146"/>
        <v>6.5000000000000002E-2</v>
      </c>
      <c r="T732" s="43">
        <f t="shared" si="147"/>
        <v>9.3500000000000007E-3</v>
      </c>
      <c r="U732" s="37">
        <f t="shared" si="141"/>
        <v>-5.0204086759125782E-3</v>
      </c>
      <c r="V732" s="37">
        <f t="shared" si="152"/>
        <v>-1.0140296932618685E-2</v>
      </c>
      <c r="W732" s="37">
        <f t="shared" si="137"/>
        <v>-2.3794285725855704E-2</v>
      </c>
      <c r="X732" s="43">
        <f t="shared" si="136"/>
        <v>-1.2880067567567412E-2</v>
      </c>
      <c r="Y732" s="2">
        <f>PERCENTRANK($S$531:S732,S732,1)</f>
        <v>0.8</v>
      </c>
      <c r="Z732" s="2">
        <f>PERCENTRANK($T$531:T732,T732,1)</f>
        <v>0.1</v>
      </c>
      <c r="AA732" s="2">
        <f>PERCENTRANK($U$531:U732,U732,1)</f>
        <v>0</v>
      </c>
      <c r="AB732" s="2">
        <f>PERCENTRANK(V$531:V732,V732,1)</f>
        <v>0</v>
      </c>
      <c r="AC732" s="2">
        <f>PERCENTRANK(W$531:W732,W732,1)</f>
        <v>0</v>
      </c>
      <c r="AD732" s="2">
        <f>PERCENTRANK(W$531:W732,W732,1)</f>
        <v>0</v>
      </c>
      <c r="AE732" s="2">
        <f>PERCENTRANK(X$531:X732,X732,1)</f>
        <v>0</v>
      </c>
      <c r="AF732" s="2">
        <f>PERCENTRANK($X$531:X732,X732,1)</f>
        <v>0</v>
      </c>
      <c r="AG732" s="2">
        <f>PERCENTRANK(R$531:R732,R732,1)</f>
        <v>0</v>
      </c>
      <c r="AH732" s="2">
        <f>PERCENTRANK(I$531:I732,I732,1)</f>
        <v>0</v>
      </c>
      <c r="AI732" s="2">
        <f>PERCENTRANK(J$531:J732,J732,1)</f>
        <v>0</v>
      </c>
      <c r="AJ732" s="2">
        <f t="shared" si="153"/>
        <v>0</v>
      </c>
      <c r="AK732" s="2">
        <f t="shared" si="154"/>
        <v>0.05</v>
      </c>
      <c r="AL732" s="2">
        <f t="shared" si="155"/>
        <v>0</v>
      </c>
      <c r="AM732" s="2">
        <f t="shared" si="155"/>
        <v>0.05</v>
      </c>
      <c r="AN732" s="2">
        <f t="shared" si="151"/>
        <v>0</v>
      </c>
      <c r="AO732" s="16">
        <f t="shared" si="156"/>
        <v>0</v>
      </c>
      <c r="AP732" s="16">
        <f t="shared" si="132"/>
        <v>0</v>
      </c>
      <c r="AQ732" s="16">
        <f t="shared" si="133"/>
        <v>0</v>
      </c>
      <c r="AR732" s="16">
        <f t="shared" si="134"/>
        <v>0</v>
      </c>
      <c r="AS732" s="16">
        <f t="shared" si="135"/>
        <v>0</v>
      </c>
      <c r="AT732" s="16">
        <f>AF732-AF731</f>
        <v>-0.1</v>
      </c>
      <c r="AU732" s="16">
        <f>AG732-AG731</f>
        <v>0</v>
      </c>
      <c r="AV732" s="16">
        <f t="shared" si="157"/>
        <v>0</v>
      </c>
      <c r="AW732" s="16">
        <f t="shared" si="158"/>
        <v>0.8</v>
      </c>
      <c r="AX732" s="16">
        <f t="shared" si="159"/>
        <v>0.1</v>
      </c>
      <c r="AY732" s="16">
        <f t="shared" si="138"/>
        <v>0</v>
      </c>
      <c r="AZ732" s="16">
        <f t="shared" si="160"/>
        <v>0</v>
      </c>
      <c r="BA732" s="16">
        <f t="shared" si="139"/>
        <v>0</v>
      </c>
      <c r="BB732" s="16">
        <f t="shared" si="161"/>
        <v>0.05</v>
      </c>
    </row>
    <row r="733" spans="1:54" s="2" customFormat="1" ht="11.25" x14ac:dyDescent="0.2">
      <c r="A733" s="17">
        <v>39782</v>
      </c>
      <c r="B733" s="15">
        <v>1.1000000000000001</v>
      </c>
      <c r="C733" s="2">
        <v>6.8</v>
      </c>
      <c r="D733" s="37">
        <f t="shared" si="143"/>
        <v>0.93200000000000005</v>
      </c>
      <c r="E733" s="37">
        <f>E732</f>
        <v>5.28E-2</v>
      </c>
      <c r="F733" s="37">
        <f t="shared" si="142"/>
        <v>0.94720000000000004</v>
      </c>
      <c r="G733" s="39">
        <v>28.64</v>
      </c>
      <c r="H733" s="38">
        <v>76.917999999999992</v>
      </c>
      <c r="I733" s="37">
        <v>-8.8521882741535912E-2</v>
      </c>
      <c r="J733" s="37">
        <f t="shared" si="140"/>
        <v>-0.14621665031526038</v>
      </c>
      <c r="K733" s="37">
        <f t="shared" si="144"/>
        <v>1.6309012875536544E-2</v>
      </c>
      <c r="L733" s="38">
        <v>14649.763508321899</v>
      </c>
      <c r="M733" s="38">
        <v>14669.051404309799</v>
      </c>
      <c r="N733" s="38">
        <f t="shared" si="148"/>
        <v>14888.686690002687</v>
      </c>
      <c r="O733" s="38">
        <f t="shared" si="149"/>
        <v>14908.289152534595</v>
      </c>
      <c r="P733" s="37">
        <f t="shared" si="150"/>
        <v>-1.6047297297297394E-2</v>
      </c>
      <c r="Q733" s="41">
        <f t="shared" si="150"/>
        <v>-1.6047297297297345E-2</v>
      </c>
      <c r="R733" s="42">
        <f t="shared" si="145"/>
        <v>-0.62765542525806695</v>
      </c>
      <c r="S733" s="43">
        <f t="shared" si="146"/>
        <v>6.8000000000000005E-2</v>
      </c>
      <c r="T733" s="43">
        <f t="shared" si="147"/>
        <v>9.3200000000000002E-3</v>
      </c>
      <c r="U733" s="37">
        <f t="shared" si="141"/>
        <v>-6.5567786033935288E-3</v>
      </c>
      <c r="V733" s="37">
        <f t="shared" si="152"/>
        <v>1.8847406893914851E-3</v>
      </c>
      <c r="W733" s="37">
        <f t="shared" si="137"/>
        <v>-2.4436107362985099E-2</v>
      </c>
      <c r="X733" s="43">
        <f t="shared" si="136"/>
        <v>-1.6047297297297345E-2</v>
      </c>
      <c r="Y733" s="2">
        <f>PERCENTRANK($S$531:S733,S733,1)</f>
        <v>0.8</v>
      </c>
      <c r="Z733" s="2">
        <f>PERCENTRANK($T$531:T733,T733,1)</f>
        <v>0</v>
      </c>
      <c r="AA733" s="2">
        <f>PERCENTRANK($U$531:U733,U733,1)</f>
        <v>0</v>
      </c>
      <c r="AB733" s="2">
        <f>PERCENTRANK(V$531:V733,V733,1)</f>
        <v>0.4</v>
      </c>
      <c r="AC733" s="2">
        <f>PERCENTRANK(W$531:W733,W733,1)</f>
        <v>0</v>
      </c>
      <c r="AD733" s="2">
        <f>PERCENTRANK(W$531:W733,W733,1)</f>
        <v>0</v>
      </c>
      <c r="AE733" s="2">
        <f>PERCENTRANK(X$531:X733,X733,1)</f>
        <v>0</v>
      </c>
      <c r="AF733" s="2">
        <f>PERCENTRANK($X$531:X733,X733,1)</f>
        <v>0</v>
      </c>
      <c r="AG733" s="2">
        <f>PERCENTRANK(R$531:R733,R733,1)</f>
        <v>0</v>
      </c>
      <c r="AH733" s="2">
        <f>PERCENTRANK(I$531:I733,I733,1)</f>
        <v>0</v>
      </c>
      <c r="AI733" s="2">
        <f>PERCENTRANK(J$531:J733,J733,1)</f>
        <v>0</v>
      </c>
      <c r="AJ733" s="2">
        <f t="shared" si="153"/>
        <v>0</v>
      </c>
      <c r="AK733" s="2">
        <f t="shared" si="154"/>
        <v>0</v>
      </c>
      <c r="AL733" s="2">
        <f t="shared" si="155"/>
        <v>0</v>
      </c>
      <c r="AM733" s="2">
        <f t="shared" si="155"/>
        <v>0</v>
      </c>
      <c r="AN733" s="2">
        <f t="shared" si="151"/>
        <v>0</v>
      </c>
      <c r="AO733" s="16">
        <f t="shared" si="156"/>
        <v>0</v>
      </c>
      <c r="AP733" s="16">
        <f t="shared" si="132"/>
        <v>-0.1</v>
      </c>
      <c r="AQ733" s="16">
        <f t="shared" si="133"/>
        <v>0</v>
      </c>
      <c r="AR733" s="16">
        <f t="shared" si="134"/>
        <v>0.4</v>
      </c>
      <c r="AS733" s="16">
        <f t="shared" si="135"/>
        <v>0</v>
      </c>
      <c r="AT733" s="16">
        <f>AF733-AF732</f>
        <v>0</v>
      </c>
      <c r="AU733" s="16">
        <f>AG733-AG732</f>
        <v>0</v>
      </c>
      <c r="AV733" s="16">
        <f t="shared" si="157"/>
        <v>0</v>
      </c>
      <c r="AW733" s="16">
        <f t="shared" si="158"/>
        <v>0.8</v>
      </c>
      <c r="AX733" s="16">
        <f t="shared" si="159"/>
        <v>0.05</v>
      </c>
      <c r="AY733" s="16">
        <f t="shared" si="138"/>
        <v>0</v>
      </c>
      <c r="AZ733" s="16">
        <f t="shared" si="160"/>
        <v>0.2</v>
      </c>
      <c r="BA733" s="16">
        <f t="shared" si="139"/>
        <v>0</v>
      </c>
      <c r="BB733" s="16">
        <f t="shared" si="161"/>
        <v>0</v>
      </c>
    </row>
    <row r="734" spans="1:54" s="2" customFormat="1" ht="11.25" x14ac:dyDescent="0.2">
      <c r="A734" s="17">
        <v>39813</v>
      </c>
      <c r="B734" s="15">
        <v>0.1</v>
      </c>
      <c r="C734" s="2">
        <v>7.3</v>
      </c>
      <c r="D734" s="37">
        <f t="shared" si="143"/>
        <v>0.92700000000000005</v>
      </c>
      <c r="E734" s="37">
        <f>E732</f>
        <v>5.28E-2</v>
      </c>
      <c r="F734" s="37">
        <f t="shared" si="142"/>
        <v>0.94720000000000004</v>
      </c>
      <c r="G734" s="39">
        <v>17.059999999999999</v>
      </c>
      <c r="H734" s="38">
        <v>73.747199999999992</v>
      </c>
      <c r="I734" s="37">
        <v>-6.2058343902881164E-3</v>
      </c>
      <c r="J734" s="37">
        <f t="shared" si="140"/>
        <v>-4.7363858565912013E-2</v>
      </c>
      <c r="K734" s="37">
        <f t="shared" si="144"/>
        <v>2.1790722761596548E-2</v>
      </c>
      <c r="L734" s="38">
        <v>14380.1267475066</v>
      </c>
      <c r="M734" s="38">
        <v>14420.231433372999</v>
      </c>
      <c r="N734" s="38">
        <f t="shared" si="148"/>
        <v>14693.480102738135</v>
      </c>
      <c r="O734" s="38">
        <f t="shared" si="149"/>
        <v>14734.458698695691</v>
      </c>
      <c r="P734" s="37">
        <f t="shared" si="150"/>
        <v>-2.1326013513513473E-2</v>
      </c>
      <c r="Q734" s="41">
        <f t="shared" si="150"/>
        <v>-2.132601351351357E-2</v>
      </c>
      <c r="R734" s="42">
        <f t="shared" si="145"/>
        <v>-0.76866918337238566</v>
      </c>
      <c r="S734" s="43">
        <f t="shared" si="146"/>
        <v>7.2999999999999995E-2</v>
      </c>
      <c r="T734" s="43">
        <f t="shared" si="147"/>
        <v>9.2700000000000005E-3</v>
      </c>
      <c r="U734" s="37">
        <f t="shared" si="141"/>
        <v>-2.6232315917303343E-2</v>
      </c>
      <c r="V734" s="37">
        <f t="shared" si="152"/>
        <v>-1.6962240030305994E-2</v>
      </c>
      <c r="W734" s="37">
        <f t="shared" si="137"/>
        <v>-4.0343508985752542E-2</v>
      </c>
      <c r="X734" s="43">
        <f t="shared" si="136"/>
        <v>-2.132601351351357E-2</v>
      </c>
      <c r="Y734" s="2">
        <f>PERCENTRANK($S$531:S734,S734,1)</f>
        <v>0.9</v>
      </c>
      <c r="Z734" s="2">
        <f>PERCENTRANK($T$531:T734,T734,1)</f>
        <v>0</v>
      </c>
      <c r="AA734" s="2">
        <f>PERCENTRANK($U$531:U734,U734,1)</f>
        <v>0</v>
      </c>
      <c r="AB734" s="2">
        <f>PERCENTRANK(V$531:V734,V734,1)</f>
        <v>0</v>
      </c>
      <c r="AC734" s="2">
        <f>PERCENTRANK(W$531:W734,W734,1)</f>
        <v>0</v>
      </c>
      <c r="AD734" s="2">
        <f>PERCENTRANK(W$531:W734,W734,1)</f>
        <v>0</v>
      </c>
      <c r="AE734" s="2">
        <f>PERCENTRANK(X$531:X734,X734,1)</f>
        <v>0</v>
      </c>
      <c r="AF734" s="2">
        <f>PERCENTRANK($X$531:X734,X734,1)</f>
        <v>0</v>
      </c>
      <c r="AG734" s="2">
        <f>PERCENTRANK(R$531:R734,R734,1)</f>
        <v>0</v>
      </c>
      <c r="AH734" s="2">
        <f>PERCENTRANK(I$531:I734,I734,1)</f>
        <v>0.3</v>
      </c>
      <c r="AI734" s="2">
        <f>PERCENTRANK(J$531:J734,J734,1)</f>
        <v>0</v>
      </c>
      <c r="AJ734" s="2">
        <f t="shared" si="153"/>
        <v>0</v>
      </c>
      <c r="AK734" s="2">
        <f t="shared" si="154"/>
        <v>0</v>
      </c>
      <c r="AL734" s="2">
        <f t="shared" si="155"/>
        <v>0.15</v>
      </c>
      <c r="AM734" s="2">
        <f t="shared" si="155"/>
        <v>0</v>
      </c>
      <c r="AN734" s="2">
        <f t="shared" si="151"/>
        <v>0.2</v>
      </c>
      <c r="AO734" s="16">
        <f t="shared" si="156"/>
        <v>9.9999999999999978E-2</v>
      </c>
      <c r="AP734" s="16">
        <f t="shared" ref="AP734:AP797" si="162">Z734-Z733</f>
        <v>0</v>
      </c>
      <c r="AQ734" s="16">
        <f t="shared" ref="AQ734:AQ797" si="163">AA734-AA733</f>
        <v>0</v>
      </c>
      <c r="AR734" s="16">
        <f t="shared" ref="AR734:AR797" si="164">AB734-AB733</f>
        <v>-0.4</v>
      </c>
      <c r="AS734" s="16">
        <f t="shared" ref="AS734:AS797" si="165">AD734-AD733</f>
        <v>0</v>
      </c>
      <c r="AT734" s="16">
        <f t="shared" ref="AT734:AT765" si="166">AF734-AF733</f>
        <v>0</v>
      </c>
      <c r="AU734" s="16">
        <f t="shared" ref="AU734:AU765" si="167">AG734-AG733</f>
        <v>0</v>
      </c>
      <c r="AV734" s="16">
        <f t="shared" si="157"/>
        <v>0.2</v>
      </c>
      <c r="AW734" s="16">
        <f t="shared" si="158"/>
        <v>0.85000000000000009</v>
      </c>
      <c r="AX734" s="16">
        <f t="shared" si="159"/>
        <v>0</v>
      </c>
      <c r="AY734" s="16">
        <f t="shared" si="138"/>
        <v>0</v>
      </c>
      <c r="AZ734" s="16">
        <f t="shared" si="160"/>
        <v>0.2</v>
      </c>
      <c r="BA734" s="16">
        <f t="shared" si="139"/>
        <v>0</v>
      </c>
      <c r="BB734" s="16">
        <f t="shared" si="161"/>
        <v>0</v>
      </c>
    </row>
    <row r="735" spans="1:54" s="2" customFormat="1" ht="11.25" x14ac:dyDescent="0.2">
      <c r="A735" s="17">
        <v>39844</v>
      </c>
      <c r="B735" s="15">
        <v>0</v>
      </c>
      <c r="C735" s="2">
        <v>7.8</v>
      </c>
      <c r="D735" s="37">
        <f t="shared" si="143"/>
        <v>0.92200000000000004</v>
      </c>
      <c r="E735" s="37">
        <v>5.3800000000000001E-2</v>
      </c>
      <c r="F735" s="37">
        <f t="shared" si="142"/>
        <v>0.94620000000000004</v>
      </c>
      <c r="G735" s="39">
        <v>13.93</v>
      </c>
      <c r="H735" s="38">
        <v>70.41</v>
      </c>
      <c r="I735" s="37">
        <v>-1.3651488217329762E-2</v>
      </c>
      <c r="J735" s="37">
        <f t="shared" si="140"/>
        <v>-9.9286613038089382E-3</v>
      </c>
      <c r="K735" s="37">
        <f t="shared" si="144"/>
        <v>2.6247288503253863E-2</v>
      </c>
      <c r="L735" s="38">
        <v>14418.8817383842</v>
      </c>
      <c r="M735" s="38">
        <v>14404.2419318468</v>
      </c>
      <c r="N735" s="38">
        <f t="shared" si="148"/>
        <v>14797.338287265868</v>
      </c>
      <c r="O735" s="38">
        <f t="shared" si="149"/>
        <v>14782.314225502651</v>
      </c>
      <c r="P735" s="37">
        <f t="shared" si="150"/>
        <v>-2.5575988163179044E-2</v>
      </c>
      <c r="Q735" s="41">
        <f t="shared" si="150"/>
        <v>-2.5575988163179141E-2</v>
      </c>
      <c r="R735" s="42">
        <f t="shared" si="145"/>
        <v>-0.80215878426359888</v>
      </c>
      <c r="S735" s="43">
        <f t="shared" si="146"/>
        <v>7.8E-2</v>
      </c>
      <c r="T735" s="43">
        <f t="shared" si="147"/>
        <v>9.2200000000000008E-3</v>
      </c>
      <c r="U735" s="37">
        <f t="shared" si="141"/>
        <v>-1.0696963355702954E-2</v>
      </c>
      <c r="V735" s="37">
        <f t="shared" si="152"/>
        <v>-1.1088241960662505E-3</v>
      </c>
      <c r="W735" s="37">
        <f t="shared" si="137"/>
        <v>-2.5805433259450752E-2</v>
      </c>
      <c r="X735" s="43">
        <f t="shared" ref="X735:X798" si="168">Q735</f>
        <v>-2.5575988163179141E-2</v>
      </c>
      <c r="Y735" s="2">
        <f>PERCENTRANK($S$531:S735,S735,1)</f>
        <v>0.9</v>
      </c>
      <c r="Z735" s="2">
        <f>PERCENTRANK($T$531:T735,T735,1)</f>
        <v>0</v>
      </c>
      <c r="AA735" s="2">
        <f>PERCENTRANK($U$531:U735,U735,1)</f>
        <v>0</v>
      </c>
      <c r="AB735" s="2">
        <f>PERCENTRANK(V$531:V735,V735,1)</f>
        <v>0.2</v>
      </c>
      <c r="AC735" s="2">
        <f>PERCENTRANK(W$531:W735,W735,1)</f>
        <v>0</v>
      </c>
      <c r="AD735" s="2">
        <f>PERCENTRANK(W$531:W735,W735,1)</f>
        <v>0</v>
      </c>
      <c r="AE735" s="2">
        <f>PERCENTRANK(X$531:X735,X735,1)</f>
        <v>0</v>
      </c>
      <c r="AF735" s="2">
        <f>PERCENTRANK($X$531:X735,X735,1)</f>
        <v>0</v>
      </c>
      <c r="AG735" s="2">
        <f>PERCENTRANK(R$531:R735,R735,1)</f>
        <v>0</v>
      </c>
      <c r="AH735" s="2">
        <f>PERCENTRANK(I$531:I735,I735,1)</f>
        <v>0.2</v>
      </c>
      <c r="AI735" s="2">
        <f>PERCENTRANK(J$531:J735,J735,1)</f>
        <v>0.2</v>
      </c>
      <c r="AJ735" s="2">
        <f t="shared" si="153"/>
        <v>0</v>
      </c>
      <c r="AK735" s="2">
        <f t="shared" si="154"/>
        <v>0</v>
      </c>
      <c r="AL735" s="2">
        <f t="shared" si="155"/>
        <v>0.25</v>
      </c>
      <c r="AM735" s="2">
        <f t="shared" si="155"/>
        <v>0.1</v>
      </c>
      <c r="AN735" s="2">
        <f t="shared" si="151"/>
        <v>0.2</v>
      </c>
      <c r="AO735" s="16">
        <f t="shared" si="156"/>
        <v>0</v>
      </c>
      <c r="AP735" s="16">
        <f t="shared" si="162"/>
        <v>0</v>
      </c>
      <c r="AQ735" s="16">
        <f t="shared" si="163"/>
        <v>0</v>
      </c>
      <c r="AR735" s="16">
        <f t="shared" si="164"/>
        <v>0.2</v>
      </c>
      <c r="AS735" s="16">
        <f t="shared" si="165"/>
        <v>0</v>
      </c>
      <c r="AT735" s="16">
        <f t="shared" si="166"/>
        <v>0</v>
      </c>
      <c r="AU735" s="16">
        <f t="shared" si="167"/>
        <v>0</v>
      </c>
      <c r="AV735" s="16">
        <f t="shared" si="157"/>
        <v>0</v>
      </c>
      <c r="AW735" s="16">
        <f t="shared" si="158"/>
        <v>0.9</v>
      </c>
      <c r="AX735" s="16">
        <f t="shared" si="159"/>
        <v>0</v>
      </c>
      <c r="AY735" s="16">
        <f t="shared" si="138"/>
        <v>0</v>
      </c>
      <c r="AZ735" s="16">
        <f t="shared" si="160"/>
        <v>0.1</v>
      </c>
      <c r="BA735" s="16">
        <f t="shared" si="139"/>
        <v>0</v>
      </c>
      <c r="BB735" s="16">
        <f t="shared" si="161"/>
        <v>0</v>
      </c>
    </row>
    <row r="736" spans="1:54" s="2" customFormat="1" ht="11.25" x14ac:dyDescent="0.2">
      <c r="A736" s="17">
        <v>39872</v>
      </c>
      <c r="B736" s="15">
        <v>0.2</v>
      </c>
      <c r="C736" s="2">
        <v>8.3000000000000007</v>
      </c>
      <c r="D736" s="37">
        <f t="shared" si="143"/>
        <v>0.91700000000000004</v>
      </c>
      <c r="E736" s="37">
        <f>E735</f>
        <v>5.3800000000000001E-2</v>
      </c>
      <c r="F736" s="37">
        <f t="shared" si="142"/>
        <v>0.94620000000000004</v>
      </c>
      <c r="G736" s="39">
        <v>10.83</v>
      </c>
      <c r="H736" s="38">
        <v>66.934799999999996</v>
      </c>
      <c r="I736" s="37">
        <v>-6.9722036091406939E-2</v>
      </c>
      <c r="J736" s="37">
        <f t="shared" si="140"/>
        <v>-4.1686762154368354E-2</v>
      </c>
      <c r="K736" s="37">
        <f t="shared" si="144"/>
        <v>3.1842966194111311E-2</v>
      </c>
      <c r="L736" s="38">
        <v>14388.7872541004</v>
      </c>
      <c r="M736" s="38">
        <v>14365.7387809052</v>
      </c>
      <c r="N736" s="38">
        <f t="shared" si="148"/>
        <v>14846.968920206979</v>
      </c>
      <c r="O736" s="38">
        <f t="shared" si="149"/>
        <v>14823.186515258998</v>
      </c>
      <c r="P736" s="37">
        <f t="shared" si="150"/>
        <v>-3.0860283238216088E-2</v>
      </c>
      <c r="Q736" s="41">
        <f t="shared" si="150"/>
        <v>-3.0860283238216109E-2</v>
      </c>
      <c r="R736" s="42">
        <f t="shared" si="145"/>
        <v>-0.83820075655712722</v>
      </c>
      <c r="S736" s="43">
        <f t="shared" si="146"/>
        <v>8.3000000000000004E-2</v>
      </c>
      <c r="T736" s="43">
        <f t="shared" si="147"/>
        <v>9.1700000000000011E-3</v>
      </c>
      <c r="U736" s="37">
        <f t="shared" si="141"/>
        <v>-1.8703306540693455E-2</v>
      </c>
      <c r="V736" s="37">
        <f t="shared" si="152"/>
        <v>-2.6730425053797849E-3</v>
      </c>
      <c r="W736" s="37">
        <f t="shared" ref="W736:W799" si="169">(M736-M725)/M725</f>
        <v>-3.3021388376824362E-2</v>
      </c>
      <c r="X736" s="43">
        <f t="shared" si="168"/>
        <v>-3.0860283238216109E-2</v>
      </c>
      <c r="Y736" s="2">
        <f>PERCENTRANK($S$531:S736,S736,1)</f>
        <v>1</v>
      </c>
      <c r="Z736" s="2">
        <f>PERCENTRANK($T$531:T736,T736,1)</f>
        <v>0</v>
      </c>
      <c r="AA736" s="2">
        <f>PERCENTRANK($U$531:U736,U736,1)</f>
        <v>0</v>
      </c>
      <c r="AB736" s="2">
        <f>PERCENTRANK(V$531:V736,V736,1)</f>
        <v>0.1</v>
      </c>
      <c r="AC736" s="2">
        <f>PERCENTRANK(W$531:W736,W736,1)</f>
        <v>0</v>
      </c>
      <c r="AD736" s="2">
        <f>PERCENTRANK(W$531:W736,W736,1)</f>
        <v>0</v>
      </c>
      <c r="AE736" s="2">
        <f>PERCENTRANK(X$531:X736,X736,1)</f>
        <v>0</v>
      </c>
      <c r="AF736" s="2">
        <f>PERCENTRANK($X$531:X736,X736,1)</f>
        <v>0</v>
      </c>
      <c r="AG736" s="2">
        <f>PERCENTRANK(R$531:R736,R736,1)</f>
        <v>0</v>
      </c>
      <c r="AH736" s="2">
        <f>PERCENTRANK(I$531:I736,I736,1)</f>
        <v>0</v>
      </c>
      <c r="AI736" s="2">
        <f>PERCENTRANK(J$531:J736,J736,1)</f>
        <v>0</v>
      </c>
      <c r="AJ736" s="2">
        <f t="shared" si="153"/>
        <v>0</v>
      </c>
      <c r="AK736" s="2">
        <f t="shared" si="154"/>
        <v>0</v>
      </c>
      <c r="AL736" s="2">
        <f t="shared" si="155"/>
        <v>0.1</v>
      </c>
      <c r="AM736" s="2">
        <f t="shared" si="155"/>
        <v>0.1</v>
      </c>
      <c r="AN736" s="2">
        <f t="shared" si="151"/>
        <v>0</v>
      </c>
      <c r="AO736" s="16">
        <f t="shared" si="156"/>
        <v>9.9999999999999978E-2</v>
      </c>
      <c r="AP736" s="16">
        <f t="shared" si="162"/>
        <v>0</v>
      </c>
      <c r="AQ736" s="16">
        <f t="shared" si="163"/>
        <v>0</v>
      </c>
      <c r="AR736" s="16">
        <f t="shared" si="164"/>
        <v>-0.1</v>
      </c>
      <c r="AS736" s="16">
        <f t="shared" si="165"/>
        <v>0</v>
      </c>
      <c r="AT736" s="16">
        <f t="shared" si="166"/>
        <v>0</v>
      </c>
      <c r="AU736" s="16">
        <f t="shared" si="167"/>
        <v>0</v>
      </c>
      <c r="AV736" s="16">
        <f t="shared" si="157"/>
        <v>-0.2</v>
      </c>
      <c r="AW736" s="16">
        <f t="shared" si="158"/>
        <v>0.95</v>
      </c>
      <c r="AX736" s="16">
        <f t="shared" si="159"/>
        <v>0</v>
      </c>
      <c r="AY736" s="16">
        <f t="shared" ref="AY736:AY799" si="170">AVERAGE(AA733:AA734)</f>
        <v>0</v>
      </c>
      <c r="AZ736" s="16">
        <f t="shared" si="160"/>
        <v>0.15000000000000002</v>
      </c>
      <c r="BA736" s="16">
        <f t="shared" ref="BA736:BA799" si="171">AVERAGE(AD733:AD734)</f>
        <v>0</v>
      </c>
      <c r="BB736" s="16">
        <f t="shared" si="161"/>
        <v>0</v>
      </c>
    </row>
    <row r="737" spans="1:54" s="2" customFormat="1" ht="11.25" x14ac:dyDescent="0.2">
      <c r="A737" s="17">
        <v>39903</v>
      </c>
      <c r="B737" s="15">
        <v>-0.4</v>
      </c>
      <c r="C737" s="2">
        <v>8.6999999999999993</v>
      </c>
      <c r="D737" s="37">
        <f t="shared" si="143"/>
        <v>0.91299999999999992</v>
      </c>
      <c r="E737" s="37">
        <f>E735</f>
        <v>5.3800000000000001E-2</v>
      </c>
      <c r="F737" s="37">
        <f t="shared" si="142"/>
        <v>0.94620000000000004</v>
      </c>
      <c r="G737" s="39">
        <v>7.77</v>
      </c>
      <c r="H737" s="38">
        <v>63.332000000000001</v>
      </c>
      <c r="I737" s="37">
        <v>-5.9734485799088487E-2</v>
      </c>
      <c r="J737" s="37">
        <f t="shared" si="140"/>
        <v>-6.4728260945247709E-2</v>
      </c>
      <c r="K737" s="37">
        <f t="shared" si="144"/>
        <v>3.6363636363636598E-2</v>
      </c>
      <c r="L737" s="38">
        <v>14343.9860075376</v>
      </c>
      <c r="M737" s="38">
        <v>14355.040387237501</v>
      </c>
      <c r="N737" s="38">
        <f t="shared" si="148"/>
        <v>14865.585498720789</v>
      </c>
      <c r="O737" s="38">
        <f t="shared" si="149"/>
        <v>14877.041855864323</v>
      </c>
      <c r="P737" s="37">
        <f t="shared" si="150"/>
        <v>-3.5087719298245876E-2</v>
      </c>
      <c r="Q737" s="41">
        <f t="shared" si="150"/>
        <v>-3.5087719298245883E-2</v>
      </c>
      <c r="R737" s="42">
        <f t="shared" si="145"/>
        <v>-0.87731320659382295</v>
      </c>
      <c r="S737" s="43">
        <f t="shared" si="146"/>
        <v>8.6999999999999994E-2</v>
      </c>
      <c r="T737" s="43">
        <f t="shared" si="147"/>
        <v>9.1299999999999992E-3</v>
      </c>
      <c r="U737" s="37">
        <f t="shared" si="141"/>
        <v>-2.4209651048871711E-2</v>
      </c>
      <c r="V737" s="37">
        <f t="shared" si="152"/>
        <v>-7.4471587092471978E-4</v>
      </c>
      <c r="W737" s="37">
        <f t="shared" si="169"/>
        <v>-3.4651138478269235E-2</v>
      </c>
      <c r="X737" s="43">
        <f t="shared" si="168"/>
        <v>-3.5087719298245883E-2</v>
      </c>
      <c r="Y737" s="2">
        <f>PERCENTRANK($S$531:S737,S737,1)</f>
        <v>1</v>
      </c>
      <c r="Z737" s="2">
        <f>PERCENTRANK($T$531:T737,T737,1)</f>
        <v>0</v>
      </c>
      <c r="AA737" s="2">
        <f>PERCENTRANK($U$531:U737,U737,1)</f>
        <v>0</v>
      </c>
      <c r="AB737" s="2">
        <f>PERCENTRANK(V$531:V737,V737,1)</f>
        <v>0.2</v>
      </c>
      <c r="AC737" s="2">
        <f>PERCENTRANK(W$531:W737,W737,1)</f>
        <v>0</v>
      </c>
      <c r="AD737" s="2">
        <f>PERCENTRANK(W$531:W737,W737,1)</f>
        <v>0</v>
      </c>
      <c r="AE737" s="2">
        <f>PERCENTRANK(X$531:X737,X737,1)</f>
        <v>0</v>
      </c>
      <c r="AF737" s="2">
        <f>PERCENTRANK($X$531:X737,X737,1)</f>
        <v>0</v>
      </c>
      <c r="AG737" s="2">
        <f>PERCENTRANK(R$531:R737,R737,1)</f>
        <v>0</v>
      </c>
      <c r="AH737" s="2">
        <f>PERCENTRANK(I$531:I737,I737,1)</f>
        <v>0</v>
      </c>
      <c r="AI737" s="2">
        <f>PERCENTRANK(J$531:J737,J737,1)</f>
        <v>0</v>
      </c>
      <c r="AJ737" s="2">
        <f t="shared" si="153"/>
        <v>0</v>
      </c>
      <c r="AK737" s="2">
        <f t="shared" si="154"/>
        <v>0</v>
      </c>
      <c r="AL737" s="2">
        <f t="shared" si="155"/>
        <v>0</v>
      </c>
      <c r="AM737" s="2">
        <f t="shared" si="155"/>
        <v>0</v>
      </c>
      <c r="AN737" s="2">
        <f t="shared" si="151"/>
        <v>0</v>
      </c>
      <c r="AO737" s="16">
        <f t="shared" si="156"/>
        <v>0</v>
      </c>
      <c r="AP737" s="16">
        <f t="shared" si="162"/>
        <v>0</v>
      </c>
      <c r="AQ737" s="16">
        <f t="shared" si="163"/>
        <v>0</v>
      </c>
      <c r="AR737" s="16">
        <f t="shared" si="164"/>
        <v>0.1</v>
      </c>
      <c r="AS737" s="16">
        <f t="shared" si="165"/>
        <v>0</v>
      </c>
      <c r="AT737" s="16">
        <f t="shared" si="166"/>
        <v>0</v>
      </c>
      <c r="AU737" s="16">
        <f t="shared" si="167"/>
        <v>0</v>
      </c>
      <c r="AV737" s="16">
        <f t="shared" si="157"/>
        <v>0</v>
      </c>
      <c r="AW737" s="16">
        <f t="shared" si="158"/>
        <v>1</v>
      </c>
      <c r="AX737" s="16">
        <f t="shared" si="159"/>
        <v>0</v>
      </c>
      <c r="AY737" s="16">
        <f t="shared" si="170"/>
        <v>0</v>
      </c>
      <c r="AZ737" s="16">
        <f t="shared" si="160"/>
        <v>0.15000000000000002</v>
      </c>
      <c r="BA737" s="16">
        <f t="shared" si="171"/>
        <v>0</v>
      </c>
      <c r="BB737" s="16">
        <f t="shared" si="161"/>
        <v>0</v>
      </c>
    </row>
    <row r="738" spans="1:54" s="2" customFormat="1" ht="11.25" x14ac:dyDescent="0.2">
      <c r="A738" s="17">
        <v>39933</v>
      </c>
      <c r="B738" s="15">
        <v>-0.7</v>
      </c>
      <c r="C738" s="2">
        <v>8.9</v>
      </c>
      <c r="D738" s="37">
        <f t="shared" si="143"/>
        <v>0.91099999999999992</v>
      </c>
      <c r="E738" s="37">
        <v>5.4899999999999997E-2</v>
      </c>
      <c r="F738" s="37">
        <f t="shared" si="142"/>
        <v>0.94510000000000005</v>
      </c>
      <c r="G738" s="39">
        <v>8</v>
      </c>
      <c r="H738" s="38">
        <v>59.748000000000005</v>
      </c>
      <c r="I738" s="37">
        <v>0.12021713576268274</v>
      </c>
      <c r="J738" s="37">
        <f t="shared" si="140"/>
        <v>3.0241324981797126E-2</v>
      </c>
      <c r="K738" s="37">
        <f t="shared" si="144"/>
        <v>3.7431394072447999E-2</v>
      </c>
      <c r="L738" s="38">
        <v>14326.661622513901</v>
      </c>
      <c r="M738" s="38">
        <v>14351.4521789021</v>
      </c>
      <c r="N738" s="38">
        <f t="shared" si="148"/>
        <v>14862.928539448836</v>
      </c>
      <c r="O738" s="38">
        <f t="shared" si="149"/>
        <v>14888.647040922477</v>
      </c>
      <c r="P738" s="37">
        <f t="shared" si="150"/>
        <v>-3.6080838006560319E-2</v>
      </c>
      <c r="Q738" s="41">
        <f t="shared" si="150"/>
        <v>-3.6080838006560256E-2</v>
      </c>
      <c r="R738" s="42">
        <f t="shared" si="145"/>
        <v>-0.86610430474660238</v>
      </c>
      <c r="S738" s="43">
        <f t="shared" si="146"/>
        <v>8.900000000000001E-2</v>
      </c>
      <c r="T738" s="43">
        <f t="shared" si="147"/>
        <v>9.11E-3</v>
      </c>
      <c r="U738" s="37">
        <f t="shared" si="141"/>
        <v>-2.8024939487600594E-2</v>
      </c>
      <c r="V738" s="37">
        <f t="shared" si="152"/>
        <v>-2.499615632284103E-4</v>
      </c>
      <c r="W738" s="37">
        <f t="shared" si="169"/>
        <v>-3.627445844536388E-2</v>
      </c>
      <c r="X738" s="43">
        <f t="shared" si="168"/>
        <v>-3.6080838006560256E-2</v>
      </c>
      <c r="Y738" s="2">
        <f>PERCENTRANK($S$531:S738,S738,1)</f>
        <v>1</v>
      </c>
      <c r="Z738" s="2">
        <f>PERCENTRANK($T$531:T738,T738,1)</f>
        <v>0</v>
      </c>
      <c r="AA738" s="2">
        <f>PERCENTRANK($U$531:U738,U738,1)</f>
        <v>0</v>
      </c>
      <c r="AB738" s="2">
        <f>PERCENTRANK(V$531:V738,V738,1)</f>
        <v>0.3</v>
      </c>
      <c r="AC738" s="2">
        <f>PERCENTRANK(W$531:W738,W738,1)</f>
        <v>0</v>
      </c>
      <c r="AD738" s="2">
        <f>PERCENTRANK(W$531:W738,W738,1)</f>
        <v>0</v>
      </c>
      <c r="AE738" s="2">
        <f>PERCENTRANK(X$531:X738,X738,1)</f>
        <v>0</v>
      </c>
      <c r="AF738" s="2">
        <f>PERCENTRANK($X$531:X738,X738,1)</f>
        <v>0</v>
      </c>
      <c r="AG738" s="2">
        <f>PERCENTRANK(R$531:R738,R738,1)</f>
        <v>0</v>
      </c>
      <c r="AH738" s="2">
        <f>PERCENTRANK(I$531:I738,I738,1)</f>
        <v>1</v>
      </c>
      <c r="AI738" s="2">
        <f>PERCENTRANK(J$531:J738,J738,1)</f>
        <v>0.8</v>
      </c>
      <c r="AJ738" s="2">
        <f t="shared" si="153"/>
        <v>0</v>
      </c>
      <c r="AK738" s="2">
        <f t="shared" si="154"/>
        <v>0</v>
      </c>
      <c r="AL738" s="2">
        <f t="shared" si="155"/>
        <v>0.5</v>
      </c>
      <c r="AM738" s="2">
        <f t="shared" si="155"/>
        <v>0.4</v>
      </c>
      <c r="AN738" s="2">
        <f t="shared" si="151"/>
        <v>1</v>
      </c>
      <c r="AO738" s="16">
        <f t="shared" si="156"/>
        <v>0</v>
      </c>
      <c r="AP738" s="16">
        <f t="shared" si="162"/>
        <v>0</v>
      </c>
      <c r="AQ738" s="16">
        <f t="shared" si="163"/>
        <v>0</v>
      </c>
      <c r="AR738" s="16">
        <f t="shared" si="164"/>
        <v>9.9999999999999978E-2</v>
      </c>
      <c r="AS738" s="16">
        <f t="shared" si="165"/>
        <v>0</v>
      </c>
      <c r="AT738" s="16">
        <f t="shared" si="166"/>
        <v>0</v>
      </c>
      <c r="AU738" s="16">
        <f t="shared" si="167"/>
        <v>0</v>
      </c>
      <c r="AV738" s="16">
        <f t="shared" si="157"/>
        <v>1</v>
      </c>
      <c r="AW738" s="16">
        <f t="shared" si="158"/>
        <v>1</v>
      </c>
      <c r="AX738" s="16">
        <f t="shared" si="159"/>
        <v>0</v>
      </c>
      <c r="AY738" s="16">
        <f t="shared" si="170"/>
        <v>0</v>
      </c>
      <c r="AZ738" s="16">
        <f t="shared" si="160"/>
        <v>0.25</v>
      </c>
      <c r="BA738" s="16">
        <f t="shared" si="171"/>
        <v>0</v>
      </c>
      <c r="BB738" s="16">
        <f t="shared" si="161"/>
        <v>0</v>
      </c>
    </row>
    <row r="739" spans="1:54" s="2" customFormat="1" ht="11.25" x14ac:dyDescent="0.2">
      <c r="A739" s="17">
        <v>39964</v>
      </c>
      <c r="B739" s="15">
        <v>-1.3</v>
      </c>
      <c r="C739" s="2">
        <v>9.4</v>
      </c>
      <c r="D739" s="37">
        <f t="shared" si="143"/>
        <v>0.90599999999999992</v>
      </c>
      <c r="E739" s="37">
        <f>E738</f>
        <v>5.4899999999999997E-2</v>
      </c>
      <c r="F739" s="37">
        <f t="shared" si="142"/>
        <v>0.94510000000000005</v>
      </c>
      <c r="G739" s="39">
        <v>8.2200000000000006</v>
      </c>
      <c r="H739" s="38">
        <v>56.170400000000001</v>
      </c>
      <c r="I739" s="37">
        <v>6.3974532806696918E-2</v>
      </c>
      <c r="J739" s="37">
        <f t="shared" si="140"/>
        <v>9.2095834284689829E-2</v>
      </c>
      <c r="K739" s="37">
        <f t="shared" si="144"/>
        <v>4.3156732891832306E-2</v>
      </c>
      <c r="L739" s="38">
        <v>14344.6266786371</v>
      </c>
      <c r="M739" s="38">
        <v>14366.8451277607</v>
      </c>
      <c r="N739" s="38">
        <f t="shared" si="148"/>
        <v>14963.693900640093</v>
      </c>
      <c r="O739" s="38">
        <f t="shared" si="149"/>
        <v>14986.871225437792</v>
      </c>
      <c r="P739" s="37">
        <f t="shared" si="150"/>
        <v>-4.1371283462067629E-2</v>
      </c>
      <c r="Q739" s="41">
        <f t="shared" si="150"/>
        <v>-4.1371283462067608E-2</v>
      </c>
      <c r="R739" s="42">
        <f t="shared" si="145"/>
        <v>-0.85365957871049525</v>
      </c>
      <c r="S739" s="43">
        <f t="shared" si="146"/>
        <v>9.4E-2</v>
      </c>
      <c r="T739" s="43">
        <f t="shared" si="147"/>
        <v>9.0599999999999986E-3</v>
      </c>
      <c r="U739" s="37">
        <f t="shared" si="141"/>
        <v>-4.3647906842741377E-2</v>
      </c>
      <c r="V739" s="37">
        <f t="shared" si="152"/>
        <v>1.0725708218732725E-3</v>
      </c>
      <c r="W739" s="37">
        <f t="shared" si="169"/>
        <v>-5.0307581079643948E-2</v>
      </c>
      <c r="X739" s="43">
        <f t="shared" si="168"/>
        <v>-4.1371283462067608E-2</v>
      </c>
      <c r="Y739" s="2">
        <f>PERCENTRANK($S$531:S739,S739,1)</f>
        <v>1</v>
      </c>
      <c r="Z739" s="2">
        <f>PERCENTRANK($T$531:T739,T739,1)</f>
        <v>0</v>
      </c>
      <c r="AA739" s="2">
        <f>PERCENTRANK($U$531:U739,U739,1)</f>
        <v>0</v>
      </c>
      <c r="AB739" s="2">
        <f>PERCENTRANK(V$531:V739,V739,1)</f>
        <v>0.4</v>
      </c>
      <c r="AC739" s="2">
        <f>PERCENTRANK(W$531:W739,W739,1)</f>
        <v>0</v>
      </c>
      <c r="AD739" s="2">
        <f>PERCENTRANK(W$531:W739,W739,1)</f>
        <v>0</v>
      </c>
      <c r="AE739" s="2">
        <f>PERCENTRANK(X$531:X739,X739,1)</f>
        <v>0</v>
      </c>
      <c r="AF739" s="2">
        <f>PERCENTRANK($X$531:X739,X739,1)</f>
        <v>0</v>
      </c>
      <c r="AG739" s="2">
        <f>PERCENTRANK(R$531:R739,R739,1)</f>
        <v>0</v>
      </c>
      <c r="AH739" s="2">
        <f>PERCENTRANK(I$531:I739,I739,1)</f>
        <v>0.9</v>
      </c>
      <c r="AI739" s="2">
        <f>PERCENTRANK(J$531:J739,J739,1)</f>
        <v>1</v>
      </c>
      <c r="AJ739" s="2">
        <f t="shared" si="153"/>
        <v>0</v>
      </c>
      <c r="AK739" s="2">
        <f t="shared" si="154"/>
        <v>0</v>
      </c>
      <c r="AL739" s="2">
        <f t="shared" si="155"/>
        <v>0.95</v>
      </c>
      <c r="AM739" s="2">
        <f t="shared" si="155"/>
        <v>0.9</v>
      </c>
      <c r="AN739" s="2">
        <f t="shared" si="151"/>
        <v>0.9</v>
      </c>
      <c r="AO739" s="16">
        <f t="shared" si="156"/>
        <v>0</v>
      </c>
      <c r="AP739" s="16">
        <f t="shared" si="162"/>
        <v>0</v>
      </c>
      <c r="AQ739" s="16">
        <f t="shared" si="163"/>
        <v>0</v>
      </c>
      <c r="AR739" s="16">
        <f t="shared" si="164"/>
        <v>0.10000000000000003</v>
      </c>
      <c r="AS739" s="16">
        <f t="shared" si="165"/>
        <v>0</v>
      </c>
      <c r="AT739" s="16">
        <f t="shared" si="166"/>
        <v>0</v>
      </c>
      <c r="AU739" s="16">
        <f t="shared" si="167"/>
        <v>0</v>
      </c>
      <c r="AV739" s="16">
        <f t="shared" si="157"/>
        <v>-9.9999999999999978E-2</v>
      </c>
      <c r="AW739" s="16">
        <f t="shared" si="158"/>
        <v>1</v>
      </c>
      <c r="AX739" s="16">
        <f t="shared" si="159"/>
        <v>0</v>
      </c>
      <c r="AY739" s="16">
        <f t="shared" si="170"/>
        <v>0</v>
      </c>
      <c r="AZ739" s="16">
        <f t="shared" si="160"/>
        <v>0.35</v>
      </c>
      <c r="BA739" s="16">
        <f t="shared" si="171"/>
        <v>0</v>
      </c>
      <c r="BB739" s="16">
        <f t="shared" si="161"/>
        <v>0</v>
      </c>
    </row>
    <row r="740" spans="1:54" s="2" customFormat="1" ht="11.25" x14ac:dyDescent="0.2">
      <c r="A740" s="17">
        <v>39994</v>
      </c>
      <c r="B740" s="15">
        <v>-1.4</v>
      </c>
      <c r="C740" s="2">
        <v>9.5</v>
      </c>
      <c r="D740" s="37">
        <f t="shared" si="143"/>
        <v>0.90500000000000003</v>
      </c>
      <c r="E740" s="37">
        <f>E738</f>
        <v>5.4899999999999997E-2</v>
      </c>
      <c r="F740" s="37">
        <f t="shared" si="142"/>
        <v>0.94510000000000005</v>
      </c>
      <c r="G740" s="39">
        <v>8.39</v>
      </c>
      <c r="H740" s="38">
        <v>52.595999999999997</v>
      </c>
      <c r="I740" s="37">
        <v>2.6274088274731041E-2</v>
      </c>
      <c r="J740" s="37">
        <f t="shared" si="140"/>
        <v>4.5124310540713981E-2</v>
      </c>
      <c r="K740" s="37">
        <f t="shared" si="144"/>
        <v>4.430939226519337E-2</v>
      </c>
      <c r="L740" s="38">
        <v>14349.962698797401</v>
      </c>
      <c r="M740" s="38">
        <v>14348.246015901599</v>
      </c>
      <c r="N740" s="38">
        <f t="shared" si="148"/>
        <v>14985.800825009308</v>
      </c>
      <c r="O740" s="38">
        <f t="shared" si="149"/>
        <v>14984.008076937682</v>
      </c>
      <c r="P740" s="37">
        <f t="shared" si="150"/>
        <v>-4.2429372553169004E-2</v>
      </c>
      <c r="Q740" s="41">
        <f t="shared" si="150"/>
        <v>-4.2429372553169031E-2</v>
      </c>
      <c r="R740" s="42">
        <f t="shared" si="145"/>
        <v>-0.84048216594417824</v>
      </c>
      <c r="S740" s="43">
        <f t="shared" si="146"/>
        <v>9.5000000000000001E-2</v>
      </c>
      <c r="T740" s="43">
        <f t="shared" si="147"/>
        <v>9.0500000000000008E-3</v>
      </c>
      <c r="U740" s="37">
        <f t="shared" si="141"/>
        <v>-3.7816572393016397E-2</v>
      </c>
      <c r="V740" s="37">
        <f t="shared" si="152"/>
        <v>-1.2945856723382055E-3</v>
      </c>
      <c r="W740" s="37">
        <f t="shared" si="169"/>
        <v>-4.2002648557056967E-2</v>
      </c>
      <c r="X740" s="43">
        <f t="shared" si="168"/>
        <v>-4.2429372553169031E-2</v>
      </c>
      <c r="Y740" s="2">
        <f>PERCENTRANK($S$531:S740,S740,1)</f>
        <v>1</v>
      </c>
      <c r="Z740" s="2">
        <f>PERCENTRANK($T$531:T740,T740,1)</f>
        <v>0</v>
      </c>
      <c r="AA740" s="2">
        <f>PERCENTRANK($U$531:U740,U740,1)</f>
        <v>0</v>
      </c>
      <c r="AB740" s="2">
        <f>PERCENTRANK(V$531:V740,V740,1)</f>
        <v>0.2</v>
      </c>
      <c r="AC740" s="2">
        <f>PERCENTRANK(W$531:W740,W740,1)</f>
        <v>0</v>
      </c>
      <c r="AD740" s="2">
        <f>PERCENTRANK(W$531:W740,W740,1)</f>
        <v>0</v>
      </c>
      <c r="AE740" s="2">
        <f>PERCENTRANK(X$531:X740,X740,1)</f>
        <v>0</v>
      </c>
      <c r="AF740" s="2">
        <f>PERCENTRANK($X$531:X740,X740,1)</f>
        <v>0</v>
      </c>
      <c r="AG740" s="2">
        <f>PERCENTRANK(R$531:R740,R740,1)</f>
        <v>0</v>
      </c>
      <c r="AH740" s="2">
        <f>PERCENTRANK(I$531:I740,I740,1)</f>
        <v>0.7</v>
      </c>
      <c r="AI740" s="2">
        <f>PERCENTRANK(J$531:J740,J740,1)</f>
        <v>0.9</v>
      </c>
      <c r="AJ740" s="2">
        <f t="shared" si="153"/>
        <v>0</v>
      </c>
      <c r="AK740" s="2">
        <f t="shared" si="154"/>
        <v>0</v>
      </c>
      <c r="AL740" s="2">
        <f t="shared" si="155"/>
        <v>0.8</v>
      </c>
      <c r="AM740" s="2">
        <f t="shared" si="155"/>
        <v>0.95</v>
      </c>
      <c r="AN740" s="2">
        <f t="shared" si="151"/>
        <v>0.7</v>
      </c>
      <c r="AO740" s="16">
        <f t="shared" si="156"/>
        <v>0</v>
      </c>
      <c r="AP740" s="16">
        <f t="shared" si="162"/>
        <v>0</v>
      </c>
      <c r="AQ740" s="16">
        <f t="shared" si="163"/>
        <v>0</v>
      </c>
      <c r="AR740" s="16">
        <f t="shared" si="164"/>
        <v>-0.2</v>
      </c>
      <c r="AS740" s="16">
        <f t="shared" si="165"/>
        <v>0</v>
      </c>
      <c r="AT740" s="16">
        <f t="shared" si="166"/>
        <v>0</v>
      </c>
      <c r="AU740" s="16">
        <f t="shared" si="167"/>
        <v>0</v>
      </c>
      <c r="AV740" s="16">
        <f t="shared" si="157"/>
        <v>-0.20000000000000007</v>
      </c>
      <c r="AW740" s="16">
        <f t="shared" si="158"/>
        <v>1</v>
      </c>
      <c r="AX740" s="16">
        <f t="shared" si="159"/>
        <v>0</v>
      </c>
      <c r="AY740" s="16">
        <f t="shared" si="170"/>
        <v>0</v>
      </c>
      <c r="AZ740" s="16">
        <f t="shared" si="160"/>
        <v>0.30000000000000004</v>
      </c>
      <c r="BA740" s="16">
        <f t="shared" si="171"/>
        <v>0</v>
      </c>
      <c r="BB740" s="16">
        <f t="shared" si="161"/>
        <v>0</v>
      </c>
    </row>
    <row r="741" spans="1:54" s="2" customFormat="1" ht="11.25" x14ac:dyDescent="0.2">
      <c r="A741" s="17">
        <v>40025</v>
      </c>
      <c r="B741" s="15">
        <v>-2.1</v>
      </c>
      <c r="C741" s="2">
        <v>9.5</v>
      </c>
      <c r="D741" s="37">
        <f t="shared" si="143"/>
        <v>0.90500000000000003</v>
      </c>
      <c r="E741" s="37">
        <v>5.6000000000000001E-2</v>
      </c>
      <c r="F741" s="37">
        <f t="shared" si="142"/>
        <v>0.94399999999999995</v>
      </c>
      <c r="G741" s="39">
        <v>10.28</v>
      </c>
      <c r="H741" s="38">
        <v>49.07759999999999</v>
      </c>
      <c r="I741" s="37">
        <v>1.0473804690536912E-2</v>
      </c>
      <c r="J741" s="37">
        <f t="shared" si="140"/>
        <v>1.8373946482633977E-2</v>
      </c>
      <c r="K741" s="37">
        <f t="shared" si="144"/>
        <v>4.3093922651933569E-2</v>
      </c>
      <c r="L741" s="38">
        <v>14319.152453696601</v>
      </c>
      <c r="M741" s="38">
        <v>14347.4624999077</v>
      </c>
      <c r="N741" s="38">
        <f t="shared" si="148"/>
        <v>14936.220901977447</v>
      </c>
      <c r="O741" s="38">
        <f t="shared" si="149"/>
        <v>14965.750939130241</v>
      </c>
      <c r="P741" s="37">
        <f t="shared" si="150"/>
        <v>-4.1313559322033802E-2</v>
      </c>
      <c r="Q741" s="41">
        <f t="shared" si="150"/>
        <v>-4.1313559322033816E-2</v>
      </c>
      <c r="R741" s="42">
        <f t="shared" si="145"/>
        <v>-0.79053580452181849</v>
      </c>
      <c r="S741" s="43">
        <f t="shared" si="146"/>
        <v>9.5000000000000001E-2</v>
      </c>
      <c r="T741" s="43">
        <f t="shared" si="147"/>
        <v>9.0500000000000008E-3</v>
      </c>
      <c r="U741" s="37">
        <f t="shared" si="141"/>
        <v>-3.5311453400240091E-2</v>
      </c>
      <c r="V741" s="37">
        <f t="shared" si="152"/>
        <v>-5.4607092255755716E-5</v>
      </c>
      <c r="W741" s="37">
        <f t="shared" si="169"/>
        <v>-3.7462283664439683E-2</v>
      </c>
      <c r="X741" s="43">
        <f t="shared" si="168"/>
        <v>-4.1313559322033816E-2</v>
      </c>
      <c r="Y741" s="2">
        <f>PERCENTRANK($S$531:S741,S741,1)</f>
        <v>0.9</v>
      </c>
      <c r="Z741" s="2">
        <f>PERCENTRANK($T$531:T741,T741,1)</f>
        <v>0</v>
      </c>
      <c r="AA741" s="2">
        <f>PERCENTRANK($U$531:U741,U741,1)</f>
        <v>0</v>
      </c>
      <c r="AB741" s="2">
        <f>PERCENTRANK(V$531:V741,V741,1)</f>
        <v>0.3</v>
      </c>
      <c r="AC741" s="2">
        <f>PERCENTRANK(W$531:W741,W741,1)</f>
        <v>0</v>
      </c>
      <c r="AD741" s="2">
        <f>PERCENTRANK(W$531:W741,W741,1)</f>
        <v>0</v>
      </c>
      <c r="AE741" s="2">
        <f>PERCENTRANK(X$531:X741,X741,1)</f>
        <v>0</v>
      </c>
      <c r="AF741" s="2">
        <f>PERCENTRANK($X$531:X741,X741,1)</f>
        <v>0</v>
      </c>
      <c r="AG741" s="2">
        <f>PERCENTRANK(R$531:R741,R741,1)</f>
        <v>0</v>
      </c>
      <c r="AH741" s="2">
        <f>PERCENTRANK(I$531:I741,I741,1)</f>
        <v>0.5</v>
      </c>
      <c r="AI741" s="2">
        <f>PERCENTRANK(J$531:J741,J741,1)</f>
        <v>0.6</v>
      </c>
      <c r="AJ741" s="2">
        <f t="shared" si="153"/>
        <v>0</v>
      </c>
      <c r="AK741" s="2">
        <f t="shared" si="154"/>
        <v>0</v>
      </c>
      <c r="AL741" s="2">
        <f t="shared" si="155"/>
        <v>0.6</v>
      </c>
      <c r="AM741" s="2">
        <f t="shared" si="155"/>
        <v>0.75</v>
      </c>
      <c r="AN741" s="2">
        <f t="shared" si="151"/>
        <v>0.5</v>
      </c>
      <c r="AO741" s="16">
        <f t="shared" si="156"/>
        <v>-9.9999999999999978E-2</v>
      </c>
      <c r="AP741" s="16">
        <f t="shared" si="162"/>
        <v>0</v>
      </c>
      <c r="AQ741" s="16">
        <f t="shared" si="163"/>
        <v>0</v>
      </c>
      <c r="AR741" s="16">
        <f t="shared" si="164"/>
        <v>9.9999999999999978E-2</v>
      </c>
      <c r="AS741" s="16">
        <f t="shared" si="165"/>
        <v>0</v>
      </c>
      <c r="AT741" s="16">
        <f t="shared" si="166"/>
        <v>0</v>
      </c>
      <c r="AU741" s="16">
        <f t="shared" si="167"/>
        <v>0</v>
      </c>
      <c r="AV741" s="16">
        <f t="shared" si="157"/>
        <v>-0.19999999999999996</v>
      </c>
      <c r="AW741" s="16">
        <f t="shared" si="158"/>
        <v>0.95</v>
      </c>
      <c r="AX741" s="16">
        <f t="shared" si="159"/>
        <v>0</v>
      </c>
      <c r="AY741" s="16">
        <f t="shared" si="170"/>
        <v>0</v>
      </c>
      <c r="AZ741" s="16">
        <f t="shared" si="160"/>
        <v>0.25</v>
      </c>
      <c r="BA741" s="16">
        <f t="shared" si="171"/>
        <v>0</v>
      </c>
      <c r="BB741" s="16">
        <f t="shared" si="161"/>
        <v>0</v>
      </c>
    </row>
    <row r="742" spans="1:54" s="2" customFormat="1" ht="11.25" x14ac:dyDescent="0.2">
      <c r="A742" s="17">
        <v>40056</v>
      </c>
      <c r="B742" s="15">
        <v>-1.5</v>
      </c>
      <c r="C742" s="2">
        <v>9.6</v>
      </c>
      <c r="D742" s="37">
        <f t="shared" si="143"/>
        <v>0.90400000000000003</v>
      </c>
      <c r="E742" s="37">
        <f>E741</f>
        <v>5.6000000000000001E-2</v>
      </c>
      <c r="F742" s="37">
        <f t="shared" si="142"/>
        <v>0.94399999999999995</v>
      </c>
      <c r="G742" s="39">
        <v>12.13</v>
      </c>
      <c r="H742" s="38">
        <v>45.729599999999998</v>
      </c>
      <c r="I742" s="37">
        <v>7.8978863456647605E-2</v>
      </c>
      <c r="J742" s="37">
        <f t="shared" si="140"/>
        <v>4.4726334073592257E-2</v>
      </c>
      <c r="K742" s="37">
        <f t="shared" si="144"/>
        <v>4.4247787610619316E-2</v>
      </c>
      <c r="L742" s="38">
        <v>14422.576766422801</v>
      </c>
      <c r="M742" s="38">
        <v>14434.109746564</v>
      </c>
      <c r="N742" s="38">
        <f t="shared" si="148"/>
        <v>15060.74387998133</v>
      </c>
      <c r="O742" s="38">
        <f t="shared" si="149"/>
        <v>15072.787168978333</v>
      </c>
      <c r="P742" s="37">
        <f t="shared" si="150"/>
        <v>-4.2372881355932097E-2</v>
      </c>
      <c r="Q742" s="41">
        <f t="shared" si="150"/>
        <v>-4.2372881355932042E-2</v>
      </c>
      <c r="R742" s="42">
        <f t="shared" si="145"/>
        <v>-0.73474511038801993</v>
      </c>
      <c r="S742" s="43">
        <f t="shared" si="146"/>
        <v>9.6000000000000002E-2</v>
      </c>
      <c r="T742" s="43">
        <f t="shared" si="147"/>
        <v>9.0399999999999994E-3</v>
      </c>
      <c r="U742" s="37">
        <f t="shared" si="141"/>
        <v>-2.3634662389049793E-2</v>
      </c>
      <c r="V742" s="37">
        <f t="shared" si="152"/>
        <v>6.0392035634772709E-3</v>
      </c>
      <c r="W742" s="37">
        <f t="shared" si="169"/>
        <v>-2.4158285022463911E-2</v>
      </c>
      <c r="X742" s="43">
        <f t="shared" si="168"/>
        <v>-4.2372881355932042E-2</v>
      </c>
      <c r="Y742" s="2">
        <f>PERCENTRANK($S$531:S742,S742,1)</f>
        <v>1</v>
      </c>
      <c r="Z742" s="2">
        <f>PERCENTRANK($T$531:T742,T742,1)</f>
        <v>0</v>
      </c>
      <c r="AA742" s="2">
        <f>PERCENTRANK($U$531:U742,U742,1)</f>
        <v>0</v>
      </c>
      <c r="AB742" s="2">
        <f>PERCENTRANK(V$531:V742,V742,1)</f>
        <v>0.7</v>
      </c>
      <c r="AC742" s="2">
        <f>PERCENTRANK(W$531:W742,W742,1)</f>
        <v>0</v>
      </c>
      <c r="AD742" s="2">
        <f>PERCENTRANK(W$531:W742,W742,1)</f>
        <v>0</v>
      </c>
      <c r="AE742" s="2">
        <f>PERCENTRANK(X$531:X742,X742,1)</f>
        <v>0</v>
      </c>
      <c r="AF742" s="2">
        <f>PERCENTRANK($X$531:X742,X742,1)</f>
        <v>0</v>
      </c>
      <c r="AG742" s="2">
        <f>PERCENTRANK(R$531:R742,R742,1)</f>
        <v>0</v>
      </c>
      <c r="AH742" s="2">
        <f>PERCENTRANK(I$531:I742,I742,1)</f>
        <v>0.9</v>
      </c>
      <c r="AI742" s="2">
        <f>PERCENTRANK(J$531:J742,J742,1)</f>
        <v>0.9</v>
      </c>
      <c r="AJ742" s="2">
        <f t="shared" si="153"/>
        <v>0</v>
      </c>
      <c r="AK742" s="2">
        <f t="shared" si="154"/>
        <v>0</v>
      </c>
      <c r="AL742" s="2">
        <f t="shared" si="155"/>
        <v>0.7</v>
      </c>
      <c r="AM742" s="2">
        <f t="shared" si="155"/>
        <v>0.75</v>
      </c>
      <c r="AN742" s="2">
        <f t="shared" si="151"/>
        <v>0.9</v>
      </c>
      <c r="AO742" s="16">
        <f t="shared" si="156"/>
        <v>9.9999999999999978E-2</v>
      </c>
      <c r="AP742" s="16">
        <f t="shared" si="162"/>
        <v>0</v>
      </c>
      <c r="AQ742" s="16">
        <f t="shared" si="163"/>
        <v>0</v>
      </c>
      <c r="AR742" s="16">
        <f t="shared" si="164"/>
        <v>0.39999999999999997</v>
      </c>
      <c r="AS742" s="16">
        <f t="shared" si="165"/>
        <v>0</v>
      </c>
      <c r="AT742" s="16">
        <f t="shared" si="166"/>
        <v>0</v>
      </c>
      <c r="AU742" s="16">
        <f t="shared" si="167"/>
        <v>0</v>
      </c>
      <c r="AV742" s="16">
        <f t="shared" si="157"/>
        <v>0.4</v>
      </c>
      <c r="AW742" s="16">
        <f t="shared" si="158"/>
        <v>0.95</v>
      </c>
      <c r="AX742" s="16">
        <f t="shared" si="159"/>
        <v>0</v>
      </c>
      <c r="AY742" s="16">
        <f t="shared" si="170"/>
        <v>0</v>
      </c>
      <c r="AZ742" s="16">
        <f t="shared" si="160"/>
        <v>0.5</v>
      </c>
      <c r="BA742" s="16">
        <f t="shared" si="171"/>
        <v>0</v>
      </c>
      <c r="BB742" s="16">
        <f t="shared" si="161"/>
        <v>0</v>
      </c>
    </row>
    <row r="743" spans="1:54" s="2" customFormat="1" ht="11.25" x14ac:dyDescent="0.2">
      <c r="A743" s="17">
        <v>40086</v>
      </c>
      <c r="B743" s="15">
        <v>-1.3</v>
      </c>
      <c r="C743" s="2">
        <v>9.8000000000000007</v>
      </c>
      <c r="D743" s="37">
        <f t="shared" si="143"/>
        <v>0.90200000000000002</v>
      </c>
      <c r="E743" s="37">
        <f>E741</f>
        <v>5.6000000000000001E-2</v>
      </c>
      <c r="F743" s="37">
        <f t="shared" si="142"/>
        <v>0.94399999999999995</v>
      </c>
      <c r="G743" s="39">
        <v>14</v>
      </c>
      <c r="H743" s="38">
        <v>42.547200000000004</v>
      </c>
      <c r="I743" s="37">
        <v>3.4484466144414777E-2</v>
      </c>
      <c r="J743" s="37">
        <f t="shared" si="140"/>
        <v>5.6731664800531191E-2</v>
      </c>
      <c r="K743" s="37">
        <f t="shared" si="144"/>
        <v>4.6563192904656159E-2</v>
      </c>
      <c r="L743" s="38">
        <v>14410.705779892</v>
      </c>
      <c r="M743" s="38">
        <v>14425.8853559284</v>
      </c>
      <c r="N743" s="38">
        <f t="shared" si="148"/>
        <v>15081.714253013353</v>
      </c>
      <c r="O743" s="38">
        <f t="shared" si="149"/>
        <v>15097.600638576949</v>
      </c>
      <c r="P743" s="37">
        <f t="shared" si="150"/>
        <v>-4.4491525423728612E-2</v>
      </c>
      <c r="Q743" s="41">
        <f t="shared" si="150"/>
        <v>-4.4491525423728702E-2</v>
      </c>
      <c r="R743" s="42">
        <f t="shared" si="145"/>
        <v>-0.67095367027677499</v>
      </c>
      <c r="S743" s="43">
        <f t="shared" si="146"/>
        <v>9.8000000000000004E-2</v>
      </c>
      <c r="T743" s="43">
        <f t="shared" si="147"/>
        <v>9.0200000000000002E-3</v>
      </c>
      <c r="U743" s="37">
        <f t="shared" si="141"/>
        <v>-1.4312693799964755E-2</v>
      </c>
      <c r="V743" s="37">
        <f t="shared" si="152"/>
        <v>-5.6978856195530651E-4</v>
      </c>
      <c r="W743" s="37">
        <f t="shared" si="169"/>
        <v>-1.472331027534131E-2</v>
      </c>
      <c r="X743" s="43">
        <f t="shared" si="168"/>
        <v>-4.4491525423728702E-2</v>
      </c>
      <c r="Y743" s="2">
        <f>PERCENTRANK($S$531:S743,S743,1)</f>
        <v>1</v>
      </c>
      <c r="Z743" s="2">
        <f>PERCENTRANK($T$531:T743,T743,1)</f>
        <v>0</v>
      </c>
      <c r="AA743" s="2">
        <f>PERCENTRANK($U$531:U743,U743,1)</f>
        <v>0</v>
      </c>
      <c r="AB743" s="2">
        <f>PERCENTRANK(V$531:V743,V743,1)</f>
        <v>0.3</v>
      </c>
      <c r="AC743" s="2">
        <f>PERCENTRANK(W$531:W743,W743,1)</f>
        <v>0</v>
      </c>
      <c r="AD743" s="2">
        <f>PERCENTRANK(W$531:W743,W743,1)</f>
        <v>0</v>
      </c>
      <c r="AE743" s="2">
        <f>PERCENTRANK(X$531:X743,X743,1)</f>
        <v>0</v>
      </c>
      <c r="AF743" s="2">
        <f>PERCENTRANK($X$531:X743,X743,1)</f>
        <v>0</v>
      </c>
      <c r="AG743" s="2">
        <f>PERCENTRANK(R$531:R743,R743,1)</f>
        <v>0</v>
      </c>
      <c r="AH743" s="2">
        <f>PERCENTRANK(I$531:I743,I743,1)</f>
        <v>0.8</v>
      </c>
      <c r="AI743" s="2">
        <f>PERCENTRANK(J$531:J743,J743,1)</f>
        <v>0.9</v>
      </c>
      <c r="AJ743" s="2">
        <f t="shared" si="153"/>
        <v>0</v>
      </c>
      <c r="AK743" s="2">
        <f t="shared" si="154"/>
        <v>0</v>
      </c>
      <c r="AL743" s="2">
        <f t="shared" si="155"/>
        <v>0.85000000000000009</v>
      </c>
      <c r="AM743" s="2">
        <f t="shared" si="155"/>
        <v>0.9</v>
      </c>
      <c r="AN743" s="2">
        <f t="shared" si="151"/>
        <v>0.8</v>
      </c>
      <c r="AO743" s="16">
        <f t="shared" si="156"/>
        <v>0</v>
      </c>
      <c r="AP743" s="16">
        <f t="shared" si="162"/>
        <v>0</v>
      </c>
      <c r="AQ743" s="16">
        <f t="shared" si="163"/>
        <v>0</v>
      </c>
      <c r="AR743" s="16">
        <f t="shared" si="164"/>
        <v>-0.39999999999999997</v>
      </c>
      <c r="AS743" s="16">
        <f t="shared" si="165"/>
        <v>0</v>
      </c>
      <c r="AT743" s="16">
        <f t="shared" si="166"/>
        <v>0</v>
      </c>
      <c r="AU743" s="16">
        <f t="shared" si="167"/>
        <v>0</v>
      </c>
      <c r="AV743" s="16">
        <f t="shared" si="157"/>
        <v>-9.9999999999999978E-2</v>
      </c>
      <c r="AW743" s="16">
        <f t="shared" si="158"/>
        <v>1</v>
      </c>
      <c r="AX743" s="16">
        <f t="shared" si="159"/>
        <v>0</v>
      </c>
      <c r="AY743" s="16">
        <f t="shared" si="170"/>
        <v>0</v>
      </c>
      <c r="AZ743" s="16">
        <f t="shared" si="160"/>
        <v>0.5</v>
      </c>
      <c r="BA743" s="16">
        <f t="shared" si="171"/>
        <v>0</v>
      </c>
      <c r="BB743" s="16">
        <f t="shared" si="161"/>
        <v>0</v>
      </c>
    </row>
    <row r="744" spans="1:54" s="2" customFormat="1" ht="11.25" x14ac:dyDescent="0.2">
      <c r="A744" s="17">
        <v>40117</v>
      </c>
      <c r="B744" s="15">
        <v>-0.2</v>
      </c>
      <c r="C744" s="2">
        <v>10</v>
      </c>
      <c r="D744" s="37">
        <f t="shared" si="143"/>
        <v>0.9</v>
      </c>
      <c r="E744" s="37">
        <v>5.7599999999999998E-2</v>
      </c>
      <c r="F744" s="37">
        <f t="shared" si="142"/>
        <v>0.94240000000000002</v>
      </c>
      <c r="G744" s="39">
        <v>28.27</v>
      </c>
      <c r="H744" s="38">
        <v>40.043199999999999</v>
      </c>
      <c r="I744" s="37">
        <v>2.2124359772150808E-2</v>
      </c>
      <c r="J744" s="37">
        <f t="shared" ref="J744:J807" si="172">+AVERAGE(I744,I743)</f>
        <v>2.8304412958282794E-2</v>
      </c>
      <c r="K744" s="37">
        <f t="shared" si="144"/>
        <v>4.7111111111111104E-2</v>
      </c>
      <c r="L744" s="38">
        <v>14595.278096793199</v>
      </c>
      <c r="M744" s="38">
        <v>14594.0639257446</v>
      </c>
      <c r="N744" s="38">
        <f t="shared" si="148"/>
        <v>15282.877864908791</v>
      </c>
      <c r="O744" s="38">
        <f t="shared" si="149"/>
        <v>15281.606492913012</v>
      </c>
      <c r="P744" s="37">
        <f t="shared" si="150"/>
        <v>-4.4991511035653686E-2</v>
      </c>
      <c r="Q744" s="41">
        <f t="shared" si="150"/>
        <v>-4.4991511035653603E-2</v>
      </c>
      <c r="R744" s="42">
        <f t="shared" si="145"/>
        <v>-0.29401246653614094</v>
      </c>
      <c r="S744" s="43">
        <f t="shared" si="146"/>
        <v>0.1</v>
      </c>
      <c r="T744" s="43">
        <f t="shared" si="147"/>
        <v>9.0000000000000011E-3</v>
      </c>
      <c r="U744" s="37">
        <f t="shared" si="141"/>
        <v>-3.7192007569097638E-3</v>
      </c>
      <c r="V744" s="37">
        <f t="shared" si="152"/>
        <v>1.1658110796443166E-2</v>
      </c>
      <c r="W744" s="37">
        <f t="shared" si="169"/>
        <v>-5.1119514478739671E-3</v>
      </c>
      <c r="X744" s="43">
        <f t="shared" si="168"/>
        <v>-4.4991511035653603E-2</v>
      </c>
      <c r="Y744" s="2">
        <f>PERCENTRANK($S$531:S744,S744,1)</f>
        <v>1</v>
      </c>
      <c r="Z744" s="2">
        <f>PERCENTRANK($T$531:T744,T744,1)</f>
        <v>0</v>
      </c>
      <c r="AA744" s="2">
        <f>PERCENTRANK($U$531:U744,U744,1)</f>
        <v>0</v>
      </c>
      <c r="AB744" s="2">
        <f>PERCENTRANK(V$531:V744,V744,1)</f>
        <v>0.9</v>
      </c>
      <c r="AC744" s="2">
        <f>PERCENTRANK(W$531:W744,W744,1)</f>
        <v>0</v>
      </c>
      <c r="AD744" s="2">
        <f>PERCENTRANK(W$531:W744,W744,1)</f>
        <v>0</v>
      </c>
      <c r="AE744" s="2">
        <f>PERCENTRANK(X$531:X744,X744,1)</f>
        <v>0</v>
      </c>
      <c r="AF744" s="2">
        <f>PERCENTRANK($X$531:X744,X744,1)</f>
        <v>0</v>
      </c>
      <c r="AG744" s="2">
        <f>PERCENTRANK(R$531:R744,R744,1)</f>
        <v>0.1</v>
      </c>
      <c r="AH744" s="2">
        <f>PERCENTRANK(I$531:I744,I744,1)</f>
        <v>0.6</v>
      </c>
      <c r="AI744" s="2">
        <f>PERCENTRANK(J$531:J744,J744,1)</f>
        <v>0.7</v>
      </c>
      <c r="AJ744" s="2">
        <f t="shared" si="153"/>
        <v>0</v>
      </c>
      <c r="AK744" s="2">
        <f t="shared" si="154"/>
        <v>0</v>
      </c>
      <c r="AL744" s="2">
        <f t="shared" si="155"/>
        <v>0.7</v>
      </c>
      <c r="AM744" s="2">
        <f t="shared" si="155"/>
        <v>0.8</v>
      </c>
      <c r="AN744" s="2">
        <f t="shared" si="151"/>
        <v>0.6</v>
      </c>
      <c r="AO744" s="16">
        <f t="shared" si="156"/>
        <v>0</v>
      </c>
      <c r="AP744" s="16">
        <f t="shared" si="162"/>
        <v>0</v>
      </c>
      <c r="AQ744" s="16">
        <f t="shared" si="163"/>
        <v>0</v>
      </c>
      <c r="AR744" s="16">
        <f t="shared" si="164"/>
        <v>0.60000000000000009</v>
      </c>
      <c r="AS744" s="16">
        <f t="shared" si="165"/>
        <v>0</v>
      </c>
      <c r="AT744" s="16">
        <f t="shared" si="166"/>
        <v>0</v>
      </c>
      <c r="AU744" s="16">
        <f t="shared" si="167"/>
        <v>0.1</v>
      </c>
      <c r="AV744" s="16">
        <f t="shared" si="157"/>
        <v>-0.20000000000000007</v>
      </c>
      <c r="AW744" s="16">
        <f t="shared" si="158"/>
        <v>1</v>
      </c>
      <c r="AX744" s="16">
        <f t="shared" si="159"/>
        <v>0</v>
      </c>
      <c r="AY744" s="16">
        <f t="shared" si="170"/>
        <v>0</v>
      </c>
      <c r="AZ744" s="16">
        <f t="shared" si="160"/>
        <v>0.6</v>
      </c>
      <c r="BA744" s="16">
        <f t="shared" si="171"/>
        <v>0</v>
      </c>
      <c r="BB744" s="16">
        <f t="shared" si="161"/>
        <v>0</v>
      </c>
    </row>
    <row r="745" spans="1:54" s="2" customFormat="1" ht="11.25" x14ac:dyDescent="0.2">
      <c r="A745" s="17">
        <v>40147</v>
      </c>
      <c r="B745" s="15">
        <v>1.8</v>
      </c>
      <c r="C745" s="2">
        <v>9.9</v>
      </c>
      <c r="D745" s="37">
        <f t="shared" si="143"/>
        <v>0.90099999999999991</v>
      </c>
      <c r="E745" s="37">
        <f>E744</f>
        <v>5.7599999999999998E-2</v>
      </c>
      <c r="F745" s="37">
        <f t="shared" si="142"/>
        <v>0.94240000000000002</v>
      </c>
      <c r="G745" s="39">
        <v>42.52</v>
      </c>
      <c r="H745" s="38">
        <v>38.308</v>
      </c>
      <c r="I745" s="37">
        <v>1.9116572691680735E-2</v>
      </c>
      <c r="J745" s="37">
        <f t="shared" si="172"/>
        <v>2.0620466231915772E-2</v>
      </c>
      <c r="K745" s="37">
        <f t="shared" si="144"/>
        <v>4.5948945615982284E-2</v>
      </c>
      <c r="L745" s="38">
        <v>14590.6755761851</v>
      </c>
      <c r="M745" s="38">
        <v>14559.669850083401</v>
      </c>
      <c r="N745" s="38">
        <f t="shared" si="148"/>
        <v>15261.10173473567</v>
      </c>
      <c r="O745" s="38">
        <f t="shared" si="149"/>
        <v>15228.67132821154</v>
      </c>
      <c r="P745" s="37">
        <f t="shared" si="150"/>
        <v>-4.3930390492359972E-2</v>
      </c>
      <c r="Q745" s="41">
        <f t="shared" si="150"/>
        <v>-4.3930390492359951E-2</v>
      </c>
      <c r="R745" s="42">
        <f t="shared" si="145"/>
        <v>0.10995092408896323</v>
      </c>
      <c r="S745" s="43">
        <f t="shared" si="146"/>
        <v>9.9000000000000005E-2</v>
      </c>
      <c r="T745" s="43">
        <f t="shared" si="147"/>
        <v>9.0099999999999989E-3</v>
      </c>
      <c r="U745" s="37">
        <f t="shared" si="141"/>
        <v>1.464165319092252E-2</v>
      </c>
      <c r="V745" s="37">
        <f t="shared" si="152"/>
        <v>-2.3567168018584898E-3</v>
      </c>
      <c r="W745" s="37">
        <f t="shared" si="169"/>
        <v>9.6696379218780704E-3</v>
      </c>
      <c r="X745" s="43">
        <f t="shared" si="168"/>
        <v>-4.3930390492359951E-2</v>
      </c>
      <c r="Y745" s="2">
        <f>PERCENTRANK($S$531:S745,S745,1)</f>
        <v>0.9</v>
      </c>
      <c r="Z745" s="2">
        <f>PERCENTRANK($T$531:T745,T745,1)</f>
        <v>0</v>
      </c>
      <c r="AA745" s="2">
        <f>PERCENTRANK($U$531:U745,U745,1)</f>
        <v>0</v>
      </c>
      <c r="AB745" s="2">
        <f>PERCENTRANK(V$531:V745,V745,1)</f>
        <v>0.1</v>
      </c>
      <c r="AC745" s="2">
        <f>PERCENTRANK(W$531:W745,W745,1)</f>
        <v>0.1</v>
      </c>
      <c r="AD745" s="2">
        <f>PERCENTRANK(W$531:W745,W745,1)</f>
        <v>0.1</v>
      </c>
      <c r="AE745" s="2">
        <f>PERCENTRANK(X$531:X745,X745,1)</f>
        <v>0</v>
      </c>
      <c r="AF745" s="2">
        <f>PERCENTRANK($X$531:X745,X745,1)</f>
        <v>0</v>
      </c>
      <c r="AG745" s="2">
        <f>PERCENTRANK(R$531:R745,R745,1)</f>
        <v>0.5</v>
      </c>
      <c r="AH745" s="2">
        <f>PERCENTRANK(I$531:I745,I745,1)</f>
        <v>0.6</v>
      </c>
      <c r="AI745" s="2">
        <f>PERCENTRANK(J$531:J745,J745,1)</f>
        <v>0.7</v>
      </c>
      <c r="AJ745" s="2">
        <f t="shared" si="153"/>
        <v>0.05</v>
      </c>
      <c r="AK745" s="2">
        <f t="shared" si="154"/>
        <v>0</v>
      </c>
      <c r="AL745" s="2">
        <f t="shared" si="155"/>
        <v>0.6</v>
      </c>
      <c r="AM745" s="2">
        <f t="shared" si="155"/>
        <v>0.7</v>
      </c>
      <c r="AN745" s="2">
        <f t="shared" si="151"/>
        <v>0.6</v>
      </c>
      <c r="AO745" s="16">
        <f t="shared" si="156"/>
        <v>-9.9999999999999978E-2</v>
      </c>
      <c r="AP745" s="16">
        <f t="shared" si="162"/>
        <v>0</v>
      </c>
      <c r="AQ745" s="16">
        <f t="shared" si="163"/>
        <v>0</v>
      </c>
      <c r="AR745" s="16">
        <f t="shared" si="164"/>
        <v>-0.8</v>
      </c>
      <c r="AS745" s="16">
        <f t="shared" si="165"/>
        <v>0.1</v>
      </c>
      <c r="AT745" s="16">
        <f t="shared" si="166"/>
        <v>0</v>
      </c>
      <c r="AU745" s="16">
        <f t="shared" si="167"/>
        <v>0.4</v>
      </c>
      <c r="AV745" s="16">
        <f t="shared" si="157"/>
        <v>0</v>
      </c>
      <c r="AW745" s="16">
        <f t="shared" si="158"/>
        <v>0.95</v>
      </c>
      <c r="AX745" s="16">
        <f t="shared" si="159"/>
        <v>0</v>
      </c>
      <c r="AY745" s="16">
        <f t="shared" si="170"/>
        <v>0</v>
      </c>
      <c r="AZ745" s="16">
        <f t="shared" si="160"/>
        <v>0.5</v>
      </c>
      <c r="BA745" s="16">
        <f t="shared" si="171"/>
        <v>0</v>
      </c>
      <c r="BB745" s="16">
        <f t="shared" si="161"/>
        <v>0</v>
      </c>
    </row>
    <row r="746" spans="1:54" s="2" customFormat="1" ht="11.25" x14ac:dyDescent="0.2">
      <c r="A746" s="17">
        <v>40178</v>
      </c>
      <c r="B746" s="15">
        <v>2.7</v>
      </c>
      <c r="C746" s="2">
        <v>9.9</v>
      </c>
      <c r="D746" s="37">
        <f t="shared" si="143"/>
        <v>0.90099999999999991</v>
      </c>
      <c r="E746" s="37">
        <f>E744</f>
        <v>5.7599999999999998E-2</v>
      </c>
      <c r="F746" s="37">
        <f t="shared" si="142"/>
        <v>0.94240000000000002</v>
      </c>
      <c r="G746" s="39">
        <v>56.89</v>
      </c>
      <c r="H746" s="38">
        <v>37.357600000000005</v>
      </c>
      <c r="I746" s="37">
        <v>2.050419550212778E-2</v>
      </c>
      <c r="J746" s="37">
        <f t="shared" si="172"/>
        <v>1.9810384096904256E-2</v>
      </c>
      <c r="K746" s="37">
        <f t="shared" si="144"/>
        <v>4.5948945615982284E-2</v>
      </c>
      <c r="L746" s="38">
        <v>14513.5793269736</v>
      </c>
      <c r="M746" s="38">
        <v>14472.112199217399</v>
      </c>
      <c r="N746" s="38">
        <f t="shared" si="148"/>
        <v>15180.462994161955</v>
      </c>
      <c r="O746" s="38">
        <f t="shared" si="149"/>
        <v>15137.090495607634</v>
      </c>
      <c r="P746" s="37">
        <f t="shared" si="150"/>
        <v>-4.3930390492359965E-2</v>
      </c>
      <c r="Q746" s="41">
        <f t="shared" si="150"/>
        <v>-4.3930390492359993E-2</v>
      </c>
      <c r="R746" s="42">
        <f t="shared" si="145"/>
        <v>0.52284943358245695</v>
      </c>
      <c r="S746" s="43">
        <f t="shared" si="146"/>
        <v>9.9000000000000005E-2</v>
      </c>
      <c r="T746" s="43">
        <f t="shared" si="147"/>
        <v>9.0099999999999989E-3</v>
      </c>
      <c r="U746" s="37">
        <f t="shared" si="141"/>
        <v>6.567609770826285E-3</v>
      </c>
      <c r="V746" s="37">
        <f t="shared" si="152"/>
        <v>-6.0137112838104601E-3</v>
      </c>
      <c r="W746" s="37">
        <f t="shared" si="169"/>
        <v>4.7118250090303453E-3</v>
      </c>
      <c r="X746" s="43">
        <f t="shared" si="168"/>
        <v>-4.3930390492359993E-2</v>
      </c>
      <c r="Y746" s="2">
        <f>PERCENTRANK($S$531:S746,S746,1)</f>
        <v>0.9</v>
      </c>
      <c r="Z746" s="2">
        <f>PERCENTRANK($T$531:T746,T746,1)</f>
        <v>0</v>
      </c>
      <c r="AA746" s="2">
        <f>PERCENTRANK($U$531:U746,U746,1)</f>
        <v>0</v>
      </c>
      <c r="AB746" s="2">
        <f>PERCENTRANK(V$531:V746,V746,1)</f>
        <v>0</v>
      </c>
      <c r="AC746" s="2">
        <f>PERCENTRANK(W$531:W746,W746,1)</f>
        <v>0.1</v>
      </c>
      <c r="AD746" s="2">
        <f>PERCENTRANK(W$531:W746,W746,1)</f>
        <v>0.1</v>
      </c>
      <c r="AE746" s="2">
        <f>PERCENTRANK(X$531:X746,X746,1)</f>
        <v>0</v>
      </c>
      <c r="AF746" s="2">
        <f>PERCENTRANK($X$531:X746,X746,1)</f>
        <v>0</v>
      </c>
      <c r="AG746" s="2">
        <f>PERCENTRANK(R$531:R746,R746,1)</f>
        <v>0.9</v>
      </c>
      <c r="AH746" s="2">
        <f>PERCENTRANK(I$531:I746,I746,1)</f>
        <v>0.6</v>
      </c>
      <c r="AI746" s="2">
        <f>PERCENTRANK(J$531:J746,J746,1)</f>
        <v>0.6</v>
      </c>
      <c r="AJ746" s="2">
        <f t="shared" si="153"/>
        <v>0.1</v>
      </c>
      <c r="AK746" s="2">
        <f t="shared" si="154"/>
        <v>0</v>
      </c>
      <c r="AL746" s="2">
        <f t="shared" si="155"/>
        <v>0.6</v>
      </c>
      <c r="AM746" s="2">
        <f t="shared" si="155"/>
        <v>0.64999999999999991</v>
      </c>
      <c r="AN746" s="2">
        <f t="shared" si="151"/>
        <v>0.6</v>
      </c>
      <c r="AO746" s="16">
        <f t="shared" si="156"/>
        <v>0</v>
      </c>
      <c r="AP746" s="16">
        <f t="shared" si="162"/>
        <v>0</v>
      </c>
      <c r="AQ746" s="16">
        <f t="shared" si="163"/>
        <v>0</v>
      </c>
      <c r="AR746" s="16">
        <f t="shared" si="164"/>
        <v>-0.1</v>
      </c>
      <c r="AS746" s="16">
        <f t="shared" si="165"/>
        <v>0</v>
      </c>
      <c r="AT746" s="16">
        <f t="shared" si="166"/>
        <v>0</v>
      </c>
      <c r="AU746" s="16">
        <f t="shared" si="167"/>
        <v>0.4</v>
      </c>
      <c r="AV746" s="16">
        <f t="shared" si="157"/>
        <v>0</v>
      </c>
      <c r="AW746" s="16">
        <f t="shared" si="158"/>
        <v>0.9</v>
      </c>
      <c r="AX746" s="16">
        <f t="shared" si="159"/>
        <v>0</v>
      </c>
      <c r="AY746" s="16">
        <f t="shared" si="170"/>
        <v>0</v>
      </c>
      <c r="AZ746" s="16">
        <f t="shared" si="160"/>
        <v>0.05</v>
      </c>
      <c r="BA746" s="16">
        <f t="shared" si="171"/>
        <v>0</v>
      </c>
      <c r="BB746" s="16">
        <f t="shared" si="161"/>
        <v>0</v>
      </c>
    </row>
    <row r="747" spans="1:54" s="2" customFormat="1" ht="11.25" x14ac:dyDescent="0.2">
      <c r="A747" s="17">
        <v>40209</v>
      </c>
      <c r="B747" s="15">
        <v>2.6</v>
      </c>
      <c r="C747" s="2">
        <v>9.6999999999999993</v>
      </c>
      <c r="D747" s="37">
        <f t="shared" si="143"/>
        <v>0.90300000000000002</v>
      </c>
      <c r="E747" s="37">
        <v>5.7599999999999998E-2</v>
      </c>
      <c r="F747" s="37">
        <f t="shared" si="142"/>
        <v>0.94240000000000002</v>
      </c>
      <c r="G747" s="39">
        <v>60.39</v>
      </c>
      <c r="H747" s="38">
        <v>36.735200000000006</v>
      </c>
      <c r="I747" s="37">
        <v>1.1887822186998881E-2</v>
      </c>
      <c r="J747" s="37">
        <f t="shared" si="172"/>
        <v>1.619600884456333E-2</v>
      </c>
      <c r="K747" s="37">
        <f t="shared" si="144"/>
        <v>4.3632336655592407E-2</v>
      </c>
      <c r="L747" s="38">
        <v>14611.1102414093</v>
      </c>
      <c r="M747" s="38">
        <v>14548.167824109099</v>
      </c>
      <c r="N747" s="38">
        <f t="shared" si="148"/>
        <v>15248.627122374444</v>
      </c>
      <c r="O747" s="38">
        <f t="shared" si="149"/>
        <v>15182.938380332685</v>
      </c>
      <c r="P747" s="37">
        <f t="shared" si="150"/>
        <v>-4.1808149405772405E-2</v>
      </c>
      <c r="Q747" s="41">
        <f t="shared" si="150"/>
        <v>-4.1808149405772474E-2</v>
      </c>
      <c r="R747" s="42">
        <f t="shared" si="145"/>
        <v>0.64392735033428405</v>
      </c>
      <c r="S747" s="43">
        <f t="shared" si="146"/>
        <v>9.6999999999999989E-2</v>
      </c>
      <c r="T747" s="43">
        <f t="shared" si="147"/>
        <v>9.0299999999999998E-3</v>
      </c>
      <c r="U747" s="37">
        <f t="shared" si="141"/>
        <v>1.545112756084044E-2</v>
      </c>
      <c r="V747" s="37">
        <f t="shared" si="152"/>
        <v>5.2553230547654874E-3</v>
      </c>
      <c r="W747" s="37">
        <f t="shared" si="169"/>
        <v>1.2698897424362374E-2</v>
      </c>
      <c r="X747" s="43">
        <f t="shared" si="168"/>
        <v>-4.1808149405772474E-2</v>
      </c>
      <c r="Y747" s="2">
        <f>PERCENTRANK($S$531:S747,S747,1)</f>
        <v>0.9</v>
      </c>
      <c r="Z747" s="2">
        <f>PERCENTRANK($T$531:T747,T747,1)</f>
        <v>0</v>
      </c>
      <c r="AA747" s="2">
        <f>PERCENTRANK($U$531:U747,U747,1)</f>
        <v>0</v>
      </c>
      <c r="AB747" s="2">
        <f>PERCENTRANK(V$531:V747,V747,1)</f>
        <v>0.7</v>
      </c>
      <c r="AC747" s="2">
        <f>PERCENTRANK(W$531:W747,W747,1)</f>
        <v>0.1</v>
      </c>
      <c r="AD747" s="2">
        <f>PERCENTRANK(W$531:W747,W747,1)</f>
        <v>0.1</v>
      </c>
      <c r="AE747" s="2">
        <f>PERCENTRANK(X$531:X747,X747,1)</f>
        <v>0</v>
      </c>
      <c r="AF747" s="2">
        <f>PERCENTRANK($X$531:X747,X747,1)</f>
        <v>0</v>
      </c>
      <c r="AG747" s="2">
        <f>PERCENTRANK(R$531:R747,R747,1)</f>
        <v>1</v>
      </c>
      <c r="AH747" s="2">
        <f>PERCENTRANK(I$531:I747,I747,1)</f>
        <v>0.5</v>
      </c>
      <c r="AI747" s="2">
        <f>PERCENTRANK(J$531:J747,J747,1)</f>
        <v>0.6</v>
      </c>
      <c r="AJ747" s="2">
        <f t="shared" si="153"/>
        <v>0.1</v>
      </c>
      <c r="AK747" s="2">
        <f t="shared" si="154"/>
        <v>0</v>
      </c>
      <c r="AL747" s="2">
        <f t="shared" si="155"/>
        <v>0.55000000000000004</v>
      </c>
      <c r="AM747" s="2">
        <f t="shared" si="155"/>
        <v>0.6</v>
      </c>
      <c r="AN747" s="2">
        <f t="shared" si="151"/>
        <v>0.5</v>
      </c>
      <c r="AO747" s="16">
        <f t="shared" si="156"/>
        <v>0</v>
      </c>
      <c r="AP747" s="16">
        <f t="shared" si="162"/>
        <v>0</v>
      </c>
      <c r="AQ747" s="16">
        <f t="shared" si="163"/>
        <v>0</v>
      </c>
      <c r="AR747" s="16">
        <f t="shared" si="164"/>
        <v>0.7</v>
      </c>
      <c r="AS747" s="16">
        <f t="shared" si="165"/>
        <v>0</v>
      </c>
      <c r="AT747" s="16">
        <f t="shared" si="166"/>
        <v>0</v>
      </c>
      <c r="AU747" s="16">
        <f t="shared" si="167"/>
        <v>9.9999999999999978E-2</v>
      </c>
      <c r="AV747" s="16">
        <f t="shared" si="157"/>
        <v>-9.9999999999999978E-2</v>
      </c>
      <c r="AW747" s="16">
        <f t="shared" si="158"/>
        <v>0.9</v>
      </c>
      <c r="AX747" s="16">
        <f t="shared" si="159"/>
        <v>0</v>
      </c>
      <c r="AY747" s="16">
        <f t="shared" si="170"/>
        <v>0</v>
      </c>
      <c r="AZ747" s="16">
        <f t="shared" si="160"/>
        <v>0.35</v>
      </c>
      <c r="BA747" s="16">
        <f t="shared" si="171"/>
        <v>0.05</v>
      </c>
      <c r="BB747" s="16">
        <f t="shared" si="161"/>
        <v>0</v>
      </c>
    </row>
    <row r="748" spans="1:54" s="2" customFormat="1" ht="11.25" x14ac:dyDescent="0.2">
      <c r="A748" s="17">
        <v>40237</v>
      </c>
      <c r="B748" s="15">
        <v>2.1</v>
      </c>
      <c r="C748" s="2">
        <v>9.8000000000000007</v>
      </c>
      <c r="D748" s="37">
        <f t="shared" si="143"/>
        <v>0.90200000000000002</v>
      </c>
      <c r="E748" s="37">
        <f>E747</f>
        <v>5.7599999999999998E-2</v>
      </c>
      <c r="F748" s="37">
        <f t="shared" si="142"/>
        <v>0.94240000000000002</v>
      </c>
      <c r="G748" s="39">
        <v>64.069999999999993</v>
      </c>
      <c r="H748" s="38">
        <v>36.363199999999999</v>
      </c>
      <c r="I748" s="37">
        <v>-3.0634222752273847E-2</v>
      </c>
      <c r="J748" s="37">
        <f t="shared" si="172"/>
        <v>-9.3732002826374828E-3</v>
      </c>
      <c r="K748" s="37">
        <f t="shared" si="144"/>
        <v>4.4789356984478834E-2</v>
      </c>
      <c r="L748" s="38">
        <v>14653.0745749372</v>
      </c>
      <c r="M748" s="38">
        <v>14581.5555607398</v>
      </c>
      <c r="N748" s="38">
        <f t="shared" si="148"/>
        <v>15309.376362994253</v>
      </c>
      <c r="O748" s="38">
        <f t="shared" si="149"/>
        <v>15234.654058138787</v>
      </c>
      <c r="P748" s="37">
        <f t="shared" si="150"/>
        <v>-4.2869269949066154E-2</v>
      </c>
      <c r="Q748" s="41">
        <f t="shared" si="150"/>
        <v>-4.2869269949066105E-2</v>
      </c>
      <c r="R748" s="42">
        <f t="shared" si="145"/>
        <v>0.76194614335372013</v>
      </c>
      <c r="S748" s="43">
        <f t="shared" si="146"/>
        <v>9.8000000000000004E-2</v>
      </c>
      <c r="T748" s="43">
        <f t="shared" si="147"/>
        <v>9.0200000000000002E-3</v>
      </c>
      <c r="U748" s="37">
        <f t="shared" si="141"/>
        <v>2.1548303744661868E-2</v>
      </c>
      <c r="V748" s="37">
        <f t="shared" si="152"/>
        <v>2.2949787928188956E-3</v>
      </c>
      <c r="W748" s="37">
        <f t="shared" si="169"/>
        <v>1.5779487022808018E-2</v>
      </c>
      <c r="X748" s="43">
        <f t="shared" si="168"/>
        <v>-4.2869269949066105E-2</v>
      </c>
      <c r="Y748" s="2">
        <f>PERCENTRANK($S$531:S748,S748,1)</f>
        <v>0.9</v>
      </c>
      <c r="Z748" s="2">
        <f>PERCENTRANK($T$531:T748,T748,1)</f>
        <v>0</v>
      </c>
      <c r="AA748" s="2">
        <f>PERCENTRANK($U$531:U748,U748,1)</f>
        <v>0.1</v>
      </c>
      <c r="AB748" s="2">
        <f>PERCENTRANK(V$531:V748,V748,1)</f>
        <v>0.4</v>
      </c>
      <c r="AC748" s="2">
        <f>PERCENTRANK(W$531:W748,W748,1)</f>
        <v>0.2</v>
      </c>
      <c r="AD748" s="2">
        <f>PERCENTRANK(W$531:W748,W748,1)</f>
        <v>0.2</v>
      </c>
      <c r="AE748" s="2">
        <f>PERCENTRANK(X$531:X748,X748,1)</f>
        <v>0</v>
      </c>
      <c r="AF748" s="2">
        <f>PERCENTRANK($X$531:X748,X748,1)</f>
        <v>0</v>
      </c>
      <c r="AG748" s="2">
        <f>PERCENTRANK(R$531:R748,R748,1)</f>
        <v>1</v>
      </c>
      <c r="AH748" s="2">
        <f>PERCENTRANK(I$531:I748,I748,1)</f>
        <v>0.1</v>
      </c>
      <c r="AI748" s="2">
        <f>PERCENTRANK(J$531:J748,J748,1)</f>
        <v>0.2</v>
      </c>
      <c r="AJ748" s="2">
        <f t="shared" si="153"/>
        <v>0.15000000000000002</v>
      </c>
      <c r="AK748" s="2">
        <f t="shared" si="154"/>
        <v>0</v>
      </c>
      <c r="AL748" s="2">
        <f t="shared" si="155"/>
        <v>0.3</v>
      </c>
      <c r="AM748" s="2">
        <f t="shared" si="155"/>
        <v>0.4</v>
      </c>
      <c r="AN748" s="2">
        <f t="shared" si="151"/>
        <v>0.1</v>
      </c>
      <c r="AO748" s="16">
        <f t="shared" si="156"/>
        <v>0</v>
      </c>
      <c r="AP748" s="16">
        <f t="shared" si="162"/>
        <v>0</v>
      </c>
      <c r="AQ748" s="16">
        <f t="shared" si="163"/>
        <v>0.1</v>
      </c>
      <c r="AR748" s="16">
        <f t="shared" si="164"/>
        <v>-0.29999999999999993</v>
      </c>
      <c r="AS748" s="16">
        <f t="shared" si="165"/>
        <v>0.1</v>
      </c>
      <c r="AT748" s="16">
        <f t="shared" si="166"/>
        <v>0</v>
      </c>
      <c r="AU748" s="16">
        <f t="shared" si="167"/>
        <v>0</v>
      </c>
      <c r="AV748" s="16">
        <f t="shared" si="157"/>
        <v>-0.4</v>
      </c>
      <c r="AW748" s="16">
        <f t="shared" si="158"/>
        <v>0.9</v>
      </c>
      <c r="AX748" s="16">
        <f t="shared" si="159"/>
        <v>0</v>
      </c>
      <c r="AY748" s="16">
        <f t="shared" si="170"/>
        <v>0</v>
      </c>
      <c r="AZ748" s="16">
        <f t="shared" si="160"/>
        <v>0.55000000000000004</v>
      </c>
      <c r="BA748" s="16">
        <f t="shared" si="171"/>
        <v>0.1</v>
      </c>
      <c r="BB748" s="16">
        <f t="shared" si="161"/>
        <v>0</v>
      </c>
    </row>
    <row r="749" spans="1:54" s="2" customFormat="1" ht="11.25" x14ac:dyDescent="0.2">
      <c r="A749" s="17">
        <v>40268</v>
      </c>
      <c r="B749" s="15">
        <v>2.2999999999999998</v>
      </c>
      <c r="C749" s="2">
        <v>9.8000000000000007</v>
      </c>
      <c r="D749" s="37">
        <f t="shared" si="143"/>
        <v>0.90200000000000002</v>
      </c>
      <c r="E749" s="37">
        <f>E747</f>
        <v>5.7599999999999998E-2</v>
      </c>
      <c r="F749" s="37">
        <f t="shared" si="142"/>
        <v>0.94240000000000002</v>
      </c>
      <c r="G749" s="39">
        <v>67.48</v>
      </c>
      <c r="H749" s="38">
        <v>36.22399999999999</v>
      </c>
      <c r="I749" s="37">
        <v>5.7741745932645222E-2</v>
      </c>
      <c r="J749" s="37">
        <f t="shared" si="172"/>
        <v>1.3553761590185688E-2</v>
      </c>
      <c r="K749" s="37">
        <f t="shared" si="144"/>
        <v>4.4789356984478834E-2</v>
      </c>
      <c r="L749" s="38">
        <v>14779.0041836972</v>
      </c>
      <c r="M749" s="38">
        <v>14684.6882672099</v>
      </c>
      <c r="N749" s="38">
        <f t="shared" si="148"/>
        <v>15440.94627795592</v>
      </c>
      <c r="O749" s="38">
        <f t="shared" si="149"/>
        <v>15342.406012215752</v>
      </c>
      <c r="P749" s="37">
        <f t="shared" si="150"/>
        <v>-4.2869269949066133E-2</v>
      </c>
      <c r="Q749" s="41">
        <f t="shared" si="150"/>
        <v>-4.2869269949066091E-2</v>
      </c>
      <c r="R749" s="42">
        <f t="shared" si="145"/>
        <v>0.86285335689046005</v>
      </c>
      <c r="S749" s="43">
        <f t="shared" si="146"/>
        <v>9.8000000000000004E-2</v>
      </c>
      <c r="T749" s="43">
        <f t="shared" si="147"/>
        <v>9.0200000000000002E-3</v>
      </c>
      <c r="U749" s="37">
        <f t="shared" si="141"/>
        <v>3.157347978907081E-2</v>
      </c>
      <c r="V749" s="37">
        <f t="shared" si="152"/>
        <v>7.0728192229216093E-3</v>
      </c>
      <c r="W749" s="37">
        <f t="shared" si="169"/>
        <v>2.3219677294935098E-2</v>
      </c>
      <c r="X749" s="43">
        <f t="shared" si="168"/>
        <v>-4.2869269949066091E-2</v>
      </c>
      <c r="Y749" s="2">
        <f>PERCENTRANK($S$531:S749,S749,1)</f>
        <v>0.9</v>
      </c>
      <c r="Z749" s="2">
        <f>PERCENTRANK($T$531:T749,T749,1)</f>
        <v>0</v>
      </c>
      <c r="AA749" s="2">
        <f>PERCENTRANK($U$531:U749,U749,1)</f>
        <v>0.1</v>
      </c>
      <c r="AB749" s="2">
        <f>PERCENTRANK(V$531:V749,V749,1)</f>
        <v>0.8</v>
      </c>
      <c r="AC749" s="2">
        <f>PERCENTRANK(W$531:W749,W749,1)</f>
        <v>0.4</v>
      </c>
      <c r="AD749" s="2">
        <f>PERCENTRANK(W$531:W749,W749,1)</f>
        <v>0.4</v>
      </c>
      <c r="AE749" s="2">
        <f>PERCENTRANK(X$531:X749,X749,1)</f>
        <v>0</v>
      </c>
      <c r="AF749" s="2">
        <f>PERCENTRANK($X$531:X749,X749,1)</f>
        <v>0</v>
      </c>
      <c r="AG749" s="2">
        <f>PERCENTRANK(R$531:R749,R749,1)</f>
        <v>1</v>
      </c>
      <c r="AH749" s="2">
        <f>PERCENTRANK(I$531:I749,I749,1)</f>
        <v>0.9</v>
      </c>
      <c r="AI749" s="2">
        <f>PERCENTRANK(J$531:J749,J749,1)</f>
        <v>0.5</v>
      </c>
      <c r="AJ749" s="2">
        <f t="shared" si="153"/>
        <v>0.30000000000000004</v>
      </c>
      <c r="AK749" s="2">
        <f t="shared" si="154"/>
        <v>0</v>
      </c>
      <c r="AL749" s="2">
        <f t="shared" si="155"/>
        <v>0.5</v>
      </c>
      <c r="AM749" s="2">
        <f t="shared" si="155"/>
        <v>0.35</v>
      </c>
      <c r="AN749" s="2">
        <f t="shared" si="151"/>
        <v>0.9</v>
      </c>
      <c r="AO749" s="16">
        <f t="shared" si="156"/>
        <v>0</v>
      </c>
      <c r="AP749" s="16">
        <f t="shared" si="162"/>
        <v>0</v>
      </c>
      <c r="AQ749" s="16">
        <f t="shared" si="163"/>
        <v>0</v>
      </c>
      <c r="AR749" s="16">
        <f t="shared" si="164"/>
        <v>0.4</v>
      </c>
      <c r="AS749" s="16">
        <f t="shared" si="165"/>
        <v>0.2</v>
      </c>
      <c r="AT749" s="16">
        <f t="shared" si="166"/>
        <v>0</v>
      </c>
      <c r="AU749" s="16">
        <f t="shared" si="167"/>
        <v>0</v>
      </c>
      <c r="AV749" s="16">
        <f t="shared" si="157"/>
        <v>0.8</v>
      </c>
      <c r="AW749" s="16">
        <f t="shared" si="158"/>
        <v>0.9</v>
      </c>
      <c r="AX749" s="16">
        <f t="shared" si="159"/>
        <v>0</v>
      </c>
      <c r="AY749" s="16">
        <f t="shared" si="170"/>
        <v>0</v>
      </c>
      <c r="AZ749" s="16">
        <f t="shared" si="160"/>
        <v>0.60000000000000009</v>
      </c>
      <c r="BA749" s="16">
        <f t="shared" si="171"/>
        <v>0.1</v>
      </c>
      <c r="BB749" s="16">
        <f t="shared" si="161"/>
        <v>0</v>
      </c>
    </row>
    <row r="750" spans="1:54" s="2" customFormat="1" ht="11.25" x14ac:dyDescent="0.2">
      <c r="A750" s="17">
        <v>40298</v>
      </c>
      <c r="B750" s="15">
        <v>2.2000000000000002</v>
      </c>
      <c r="C750" s="2">
        <v>9.9</v>
      </c>
      <c r="D750" s="37">
        <f t="shared" si="143"/>
        <v>0.90099999999999991</v>
      </c>
      <c r="E750" s="37">
        <v>5.8000000000000003E-2</v>
      </c>
      <c r="F750" s="37">
        <f t="shared" si="142"/>
        <v>0.94199999999999995</v>
      </c>
      <c r="G750" s="39">
        <v>69.64</v>
      </c>
      <c r="H750" s="38">
        <v>36.282799999999995</v>
      </c>
      <c r="I750" s="37">
        <v>3.9295169480491283E-2</v>
      </c>
      <c r="J750" s="37">
        <f t="shared" si="172"/>
        <v>4.8518457706568249E-2</v>
      </c>
      <c r="K750" s="37">
        <f t="shared" si="144"/>
        <v>4.5504994450610514E-2</v>
      </c>
      <c r="L750" s="38">
        <v>14842.4044310599</v>
      </c>
      <c r="M750" s="38">
        <v>14722.101515538299</v>
      </c>
      <c r="N750" s="38">
        <f t="shared" si="148"/>
        <v>15517.807962328998</v>
      </c>
      <c r="O750" s="38">
        <f t="shared" si="149"/>
        <v>15392.030663304195</v>
      </c>
      <c r="P750" s="37">
        <f t="shared" si="150"/>
        <v>-4.3524416135881171E-2</v>
      </c>
      <c r="Q750" s="41">
        <f t="shared" si="150"/>
        <v>-4.3524416135881198E-2</v>
      </c>
      <c r="R750" s="42">
        <f t="shared" si="145"/>
        <v>0.9193667522903417</v>
      </c>
      <c r="S750" s="43">
        <f t="shared" si="146"/>
        <v>9.9000000000000005E-2</v>
      </c>
      <c r="T750" s="43">
        <f t="shared" si="147"/>
        <v>9.0099999999999989E-3</v>
      </c>
      <c r="U750" s="37">
        <f t="shared" si="141"/>
        <v>3.4701338945552461E-2</v>
      </c>
      <c r="V750" s="37">
        <f t="shared" si="152"/>
        <v>2.5477727308615057E-3</v>
      </c>
      <c r="W750" s="37">
        <f t="shared" si="169"/>
        <v>2.4727515652768199E-2</v>
      </c>
      <c r="X750" s="43">
        <f t="shared" si="168"/>
        <v>-4.3524416135881198E-2</v>
      </c>
      <c r="Y750" s="2">
        <f>PERCENTRANK($S$531:S750,S750,1)</f>
        <v>0.9</v>
      </c>
      <c r="Z750" s="2">
        <f>PERCENTRANK($T$531:T750,T750,1)</f>
        <v>0</v>
      </c>
      <c r="AA750" s="2">
        <f>PERCENTRANK($U$531:U750,U750,1)</f>
        <v>0.2</v>
      </c>
      <c r="AB750" s="2">
        <f>PERCENTRANK(V$531:V750,V750,1)</f>
        <v>0.5</v>
      </c>
      <c r="AC750" s="2">
        <f>PERCENTRANK(W$531:W750,W750,1)</f>
        <v>0.4</v>
      </c>
      <c r="AD750" s="2">
        <f>PERCENTRANK(W$531:W750,W750,1)</f>
        <v>0.4</v>
      </c>
      <c r="AE750" s="2">
        <f>PERCENTRANK(X$531:X750,X750,1)</f>
        <v>0</v>
      </c>
      <c r="AF750" s="2">
        <f>PERCENTRANK($X$531:X750,X750,1)</f>
        <v>0</v>
      </c>
      <c r="AG750" s="2">
        <f>PERCENTRANK(R$531:R750,R750,1)</f>
        <v>1</v>
      </c>
      <c r="AH750" s="2">
        <f>PERCENTRANK(I$531:I750,I750,1)</f>
        <v>0.8</v>
      </c>
      <c r="AI750" s="2">
        <f>PERCENTRANK(J$531:J750,J750,1)</f>
        <v>0.9</v>
      </c>
      <c r="AJ750" s="2">
        <f t="shared" si="153"/>
        <v>0.4</v>
      </c>
      <c r="AK750" s="2">
        <f t="shared" si="154"/>
        <v>0</v>
      </c>
      <c r="AL750" s="2">
        <f t="shared" si="155"/>
        <v>0.85000000000000009</v>
      </c>
      <c r="AM750" s="2">
        <f t="shared" si="155"/>
        <v>0.7</v>
      </c>
      <c r="AN750" s="2">
        <f t="shared" si="151"/>
        <v>0.8</v>
      </c>
      <c r="AO750" s="16">
        <f t="shared" si="156"/>
        <v>0</v>
      </c>
      <c r="AP750" s="16">
        <f t="shared" si="162"/>
        <v>0</v>
      </c>
      <c r="AQ750" s="16">
        <f t="shared" si="163"/>
        <v>0.1</v>
      </c>
      <c r="AR750" s="16">
        <f t="shared" si="164"/>
        <v>-0.30000000000000004</v>
      </c>
      <c r="AS750" s="16">
        <f t="shared" si="165"/>
        <v>0</v>
      </c>
      <c r="AT750" s="16">
        <f t="shared" si="166"/>
        <v>0</v>
      </c>
      <c r="AU750" s="16">
        <f t="shared" si="167"/>
        <v>0</v>
      </c>
      <c r="AV750" s="16">
        <f t="shared" si="157"/>
        <v>-9.9999999999999978E-2</v>
      </c>
      <c r="AW750" s="16">
        <f t="shared" si="158"/>
        <v>0.9</v>
      </c>
      <c r="AX750" s="16">
        <f t="shared" si="159"/>
        <v>0</v>
      </c>
      <c r="AY750" s="16">
        <f t="shared" si="170"/>
        <v>0.05</v>
      </c>
      <c r="AZ750" s="16">
        <f t="shared" si="160"/>
        <v>0.65</v>
      </c>
      <c r="BA750" s="16">
        <f t="shared" si="171"/>
        <v>0.15000000000000002</v>
      </c>
      <c r="BB750" s="16">
        <f t="shared" si="161"/>
        <v>0</v>
      </c>
    </row>
    <row r="751" spans="1:54" s="2" customFormat="1" ht="11.25" x14ac:dyDescent="0.2">
      <c r="A751" s="17">
        <v>40329</v>
      </c>
      <c r="B751" s="15">
        <v>2</v>
      </c>
      <c r="C751" s="2">
        <v>9.6</v>
      </c>
      <c r="D751" s="37">
        <f t="shared" si="143"/>
        <v>0.90400000000000003</v>
      </c>
      <c r="E751" s="37">
        <f>E750</f>
        <v>5.8000000000000003E-2</v>
      </c>
      <c r="F751" s="37">
        <f t="shared" si="142"/>
        <v>0.94199999999999995</v>
      </c>
      <c r="G751" s="39">
        <v>71.86</v>
      </c>
      <c r="H751" s="38">
        <v>36.581599999999995</v>
      </c>
      <c r="I751" s="37">
        <v>-6.0351451575184574E-2</v>
      </c>
      <c r="J751" s="37">
        <f t="shared" si="172"/>
        <v>-1.0528141047346645E-2</v>
      </c>
      <c r="K751" s="37">
        <f t="shared" si="144"/>
        <v>4.2035398230088505E-2</v>
      </c>
      <c r="L751" s="38">
        <v>14875.7937697369</v>
      </c>
      <c r="M751" s="38">
        <v>14741.4409005135</v>
      </c>
      <c r="N751" s="38">
        <f t="shared" si="148"/>
        <v>15501.10368483646</v>
      </c>
      <c r="O751" s="38">
        <f t="shared" si="149"/>
        <v>15361.103239251899</v>
      </c>
      <c r="P751" s="37">
        <f t="shared" si="150"/>
        <v>-4.0339702760084951E-2</v>
      </c>
      <c r="Q751" s="41">
        <f t="shared" si="150"/>
        <v>-4.0339702760084896E-2</v>
      </c>
      <c r="R751" s="42">
        <f t="shared" si="145"/>
        <v>0.96437553305486934</v>
      </c>
      <c r="S751" s="43">
        <f t="shared" si="146"/>
        <v>9.6000000000000002E-2</v>
      </c>
      <c r="T751" s="43">
        <f t="shared" si="147"/>
        <v>9.0399999999999994E-3</v>
      </c>
      <c r="U751" s="37">
        <f t="shared" si="141"/>
        <v>3.6643375455154767E-2</v>
      </c>
      <c r="V751" s="37">
        <f t="shared" si="152"/>
        <v>1.3136293724635346E-3</v>
      </c>
      <c r="W751" s="37">
        <f t="shared" si="169"/>
        <v>2.7403689912769737E-2</v>
      </c>
      <c r="X751" s="43">
        <f t="shared" si="168"/>
        <v>-4.0339702760084896E-2</v>
      </c>
      <c r="Y751" s="2">
        <f>PERCENTRANK($S$531:S751,S751,1)</f>
        <v>0.9</v>
      </c>
      <c r="Z751" s="2">
        <f>PERCENTRANK($T$531:T751,T751,1)</f>
        <v>0</v>
      </c>
      <c r="AA751" s="2">
        <f>PERCENTRANK($U$531:U751,U751,1)</f>
        <v>0.2</v>
      </c>
      <c r="AB751" s="2">
        <f>PERCENTRANK(V$531:V751,V751,1)</f>
        <v>0.4</v>
      </c>
      <c r="AC751" s="2">
        <f>PERCENTRANK(W$531:W751,W751,1)</f>
        <v>0.4</v>
      </c>
      <c r="AD751" s="2">
        <f>PERCENTRANK(W$531:W751,W751,1)</f>
        <v>0.4</v>
      </c>
      <c r="AE751" s="2">
        <f>PERCENTRANK(X$531:X751,X751,1)</f>
        <v>0</v>
      </c>
      <c r="AF751" s="2">
        <f>PERCENTRANK($X$531:X751,X751,1)</f>
        <v>0</v>
      </c>
      <c r="AG751" s="2">
        <f>PERCENTRANK(R$531:R751,R751,1)</f>
        <v>1</v>
      </c>
      <c r="AH751" s="2">
        <f>PERCENTRANK(I$531:I751,I751,1)</f>
        <v>0</v>
      </c>
      <c r="AI751" s="2">
        <f>PERCENTRANK(J$531:J751,J751,1)</f>
        <v>0.2</v>
      </c>
      <c r="AJ751" s="2">
        <f t="shared" si="153"/>
        <v>0.4</v>
      </c>
      <c r="AK751" s="2">
        <f t="shared" si="154"/>
        <v>0</v>
      </c>
      <c r="AL751" s="2">
        <f t="shared" si="155"/>
        <v>0.4</v>
      </c>
      <c r="AM751" s="2">
        <f t="shared" si="155"/>
        <v>0.55000000000000004</v>
      </c>
      <c r="AN751" s="2">
        <f t="shared" si="151"/>
        <v>0</v>
      </c>
      <c r="AO751" s="16">
        <f t="shared" si="156"/>
        <v>0</v>
      </c>
      <c r="AP751" s="16">
        <f t="shared" si="162"/>
        <v>0</v>
      </c>
      <c r="AQ751" s="16">
        <f t="shared" si="163"/>
        <v>0</v>
      </c>
      <c r="AR751" s="16">
        <f t="shared" si="164"/>
        <v>-9.9999999999999978E-2</v>
      </c>
      <c r="AS751" s="16">
        <f t="shared" si="165"/>
        <v>0</v>
      </c>
      <c r="AT751" s="16">
        <f t="shared" si="166"/>
        <v>0</v>
      </c>
      <c r="AU751" s="16">
        <f t="shared" si="167"/>
        <v>0</v>
      </c>
      <c r="AV751" s="16">
        <f t="shared" si="157"/>
        <v>-0.8</v>
      </c>
      <c r="AW751" s="16">
        <f t="shared" si="158"/>
        <v>0.9</v>
      </c>
      <c r="AX751" s="16">
        <f t="shared" si="159"/>
        <v>0</v>
      </c>
      <c r="AY751" s="16">
        <f t="shared" si="170"/>
        <v>0.1</v>
      </c>
      <c r="AZ751" s="16">
        <f t="shared" si="160"/>
        <v>0.45</v>
      </c>
      <c r="BA751" s="16">
        <f t="shared" si="171"/>
        <v>0.30000000000000004</v>
      </c>
      <c r="BB751" s="16">
        <f t="shared" si="161"/>
        <v>0</v>
      </c>
    </row>
    <row r="752" spans="1:54" s="2" customFormat="1" ht="11.25" x14ac:dyDescent="0.2">
      <c r="A752" s="17">
        <v>40359</v>
      </c>
      <c r="B752" s="15">
        <v>1.1000000000000001</v>
      </c>
      <c r="C752" s="2">
        <v>9.4</v>
      </c>
      <c r="D752" s="37">
        <f t="shared" si="143"/>
        <v>0.90599999999999992</v>
      </c>
      <c r="E752" s="37">
        <f>E750</f>
        <v>5.8000000000000003E-2</v>
      </c>
      <c r="F752" s="37">
        <f t="shared" si="142"/>
        <v>0.94199999999999995</v>
      </c>
      <c r="G752" s="39">
        <v>74.2</v>
      </c>
      <c r="H752" s="38">
        <v>37.129599999999996</v>
      </c>
      <c r="I752" s="37">
        <v>-3.706468988320627E-2</v>
      </c>
      <c r="J752" s="37">
        <f t="shared" si="172"/>
        <v>-4.8708070729195418E-2</v>
      </c>
      <c r="K752" s="37">
        <f t="shared" si="144"/>
        <v>3.9735099337748325E-2</v>
      </c>
      <c r="L752" s="38">
        <v>14947.601799194999</v>
      </c>
      <c r="M752" s="38">
        <v>14774.350825285899</v>
      </c>
      <c r="N752" s="38">
        <f t="shared" si="148"/>
        <v>15541.546241547117</v>
      </c>
      <c r="O752" s="38">
        <f t="shared" si="149"/>
        <v>15361.411122979378</v>
      </c>
      <c r="P752" s="37">
        <f t="shared" si="150"/>
        <v>-3.8216560509554076E-2</v>
      </c>
      <c r="Q752" s="41">
        <f t="shared" si="150"/>
        <v>-3.8216560509554097E-2</v>
      </c>
      <c r="R752" s="42">
        <f t="shared" si="145"/>
        <v>0.99840558476256169</v>
      </c>
      <c r="S752" s="43">
        <f t="shared" si="146"/>
        <v>9.4E-2</v>
      </c>
      <c r="T752" s="43">
        <f t="shared" si="147"/>
        <v>9.0599999999999986E-3</v>
      </c>
      <c r="U752" s="37">
        <f t="shared" si="141"/>
        <v>4.3888725085552076E-2</v>
      </c>
      <c r="V752" s="37">
        <f t="shared" si="152"/>
        <v>2.2324767975193324E-3</v>
      </c>
      <c r="W752" s="37">
        <f t="shared" si="169"/>
        <v>2.9753576660747148E-2</v>
      </c>
      <c r="X752" s="43">
        <f t="shared" si="168"/>
        <v>-3.8216560509554097E-2</v>
      </c>
      <c r="Y752" s="2">
        <f>PERCENTRANK($S$531:S752,S752,1)</f>
        <v>0.9</v>
      </c>
      <c r="Z752" s="2">
        <f>PERCENTRANK($T$531:T752,T752,1)</f>
        <v>0</v>
      </c>
      <c r="AA752" s="2">
        <f>PERCENTRANK($U$531:U752,U752,1)</f>
        <v>0.3</v>
      </c>
      <c r="AB752" s="2">
        <f>PERCENTRANK(V$531:V752,V752,1)</f>
        <v>0.4</v>
      </c>
      <c r="AC752" s="2">
        <f>PERCENTRANK(W$531:W752,W752,1)</f>
        <v>0.5</v>
      </c>
      <c r="AD752" s="2">
        <f>PERCENTRANK(W$531:W752,W752,1)</f>
        <v>0.5</v>
      </c>
      <c r="AE752" s="2">
        <f>PERCENTRANK(X$531:X752,X752,1)</f>
        <v>0</v>
      </c>
      <c r="AF752" s="2">
        <f>PERCENTRANK($X$531:X752,X752,1)</f>
        <v>0</v>
      </c>
      <c r="AG752" s="2">
        <f>PERCENTRANK(R$531:R752,R752,1)</f>
        <v>1</v>
      </c>
      <c r="AH752" s="2">
        <f>PERCENTRANK(I$531:I752,I752,1)</f>
        <v>0</v>
      </c>
      <c r="AI752" s="2">
        <f>PERCENTRANK(J$531:J752,J752,1)</f>
        <v>0</v>
      </c>
      <c r="AJ752" s="2">
        <f t="shared" si="153"/>
        <v>0.45</v>
      </c>
      <c r="AK752" s="2">
        <f t="shared" si="154"/>
        <v>0</v>
      </c>
      <c r="AL752" s="2">
        <f t="shared" si="155"/>
        <v>0</v>
      </c>
      <c r="AM752" s="2">
        <f t="shared" si="155"/>
        <v>0.1</v>
      </c>
      <c r="AN752" s="2">
        <f t="shared" si="151"/>
        <v>0</v>
      </c>
      <c r="AO752" s="16">
        <f t="shared" si="156"/>
        <v>0</v>
      </c>
      <c r="AP752" s="16">
        <f t="shared" si="162"/>
        <v>0</v>
      </c>
      <c r="AQ752" s="16">
        <f t="shared" si="163"/>
        <v>9.9999999999999978E-2</v>
      </c>
      <c r="AR752" s="16">
        <f t="shared" si="164"/>
        <v>0</v>
      </c>
      <c r="AS752" s="16">
        <f t="shared" si="165"/>
        <v>9.9999999999999978E-2</v>
      </c>
      <c r="AT752" s="16">
        <f t="shared" si="166"/>
        <v>0</v>
      </c>
      <c r="AU752" s="16">
        <f t="shared" si="167"/>
        <v>0</v>
      </c>
      <c r="AV752" s="16">
        <f t="shared" si="157"/>
        <v>0</v>
      </c>
      <c r="AW752" s="16">
        <f t="shared" si="158"/>
        <v>0.9</v>
      </c>
      <c r="AX752" s="16">
        <f t="shared" si="159"/>
        <v>0</v>
      </c>
      <c r="AY752" s="16">
        <f t="shared" si="170"/>
        <v>0.15000000000000002</v>
      </c>
      <c r="AZ752" s="16">
        <f t="shared" si="160"/>
        <v>0.4</v>
      </c>
      <c r="BA752" s="16">
        <f t="shared" si="171"/>
        <v>0.4</v>
      </c>
      <c r="BB752" s="16">
        <f t="shared" si="161"/>
        <v>0</v>
      </c>
    </row>
    <row r="753" spans="1:54" s="2" customFormat="1" ht="11.25" x14ac:dyDescent="0.2">
      <c r="A753" s="17">
        <v>40390</v>
      </c>
      <c r="B753" s="15">
        <v>1.2</v>
      </c>
      <c r="C753" s="2">
        <v>9.5</v>
      </c>
      <c r="D753" s="37">
        <f t="shared" si="143"/>
        <v>0.90500000000000003</v>
      </c>
      <c r="E753" s="37">
        <v>5.8400000000000001E-2</v>
      </c>
      <c r="F753" s="37">
        <f t="shared" si="142"/>
        <v>0.94159999999999999</v>
      </c>
      <c r="G753" s="39">
        <v>75.94</v>
      </c>
      <c r="H753" s="38">
        <v>37.903599999999997</v>
      </c>
      <c r="I753" s="37">
        <v>-3.2860729582040557E-3</v>
      </c>
      <c r="J753" s="37">
        <f t="shared" si="172"/>
        <v>-2.0175381420705164E-2</v>
      </c>
      <c r="K753" s="37">
        <f t="shared" si="144"/>
        <v>4.0441988950276286E-2</v>
      </c>
      <c r="L753" s="38">
        <v>15015.5822656458</v>
      </c>
      <c r="M753" s="38">
        <v>14830.1564504608</v>
      </c>
      <c r="N753" s="38">
        <f t="shared" si="148"/>
        <v>15622.842277715012</v>
      </c>
      <c r="O753" s="38">
        <f t="shared" si="149"/>
        <v>15429.917473761203</v>
      </c>
      <c r="P753" s="37">
        <f t="shared" si="150"/>
        <v>-3.8870008496176722E-2</v>
      </c>
      <c r="Q753" s="41">
        <f t="shared" si="150"/>
        <v>-3.8870008496176708E-2</v>
      </c>
      <c r="R753" s="42">
        <f t="shared" si="145"/>
        <v>1.0035036249854896</v>
      </c>
      <c r="S753" s="43">
        <f t="shared" si="146"/>
        <v>9.5000000000000001E-2</v>
      </c>
      <c r="T753" s="43">
        <f t="shared" si="147"/>
        <v>9.0500000000000008E-3</v>
      </c>
      <c r="U753" s="37">
        <f t="shared" si="141"/>
        <v>4.1116473763798976E-2</v>
      </c>
      <c r="V753" s="37">
        <f t="shared" si="152"/>
        <v>3.7771964287859291E-3</v>
      </c>
      <c r="W753" s="37">
        <f t="shared" si="169"/>
        <v>2.7438249455674104E-2</v>
      </c>
      <c r="X753" s="43">
        <f t="shared" si="168"/>
        <v>-3.8870008496176708E-2</v>
      </c>
      <c r="Y753" s="2">
        <f>PERCENTRANK($S$531:S753,S753,1)</f>
        <v>0.9</v>
      </c>
      <c r="Z753" s="2">
        <f>PERCENTRANK($T$531:T753,T753,1)</f>
        <v>0</v>
      </c>
      <c r="AA753" s="2">
        <f>PERCENTRANK($U$531:U753,U753,1)</f>
        <v>0.3</v>
      </c>
      <c r="AB753" s="2">
        <f>PERCENTRANK(V$531:V753,V753,1)</f>
        <v>0.5</v>
      </c>
      <c r="AC753" s="2">
        <f>PERCENTRANK(W$531:W753,W753,1)</f>
        <v>0.4</v>
      </c>
      <c r="AD753" s="2">
        <f>PERCENTRANK(W$531:W753,W753,1)</f>
        <v>0.4</v>
      </c>
      <c r="AE753" s="2">
        <f>PERCENTRANK(X$531:X753,X753,1)</f>
        <v>0</v>
      </c>
      <c r="AF753" s="2">
        <f>PERCENTRANK($X$531:X753,X753,1)</f>
        <v>0</v>
      </c>
      <c r="AG753" s="2">
        <f>PERCENTRANK(R$531:R753,R753,1)</f>
        <v>1</v>
      </c>
      <c r="AH753" s="2">
        <f>PERCENTRANK(I$531:I753,I753,1)</f>
        <v>0.3</v>
      </c>
      <c r="AI753" s="2">
        <f>PERCENTRANK(J$531:J753,J753,1)</f>
        <v>0.1</v>
      </c>
      <c r="AJ753" s="2">
        <f t="shared" si="153"/>
        <v>0.45</v>
      </c>
      <c r="AK753" s="2">
        <f t="shared" si="154"/>
        <v>0</v>
      </c>
      <c r="AL753" s="2">
        <f t="shared" si="155"/>
        <v>0.15</v>
      </c>
      <c r="AM753" s="2">
        <f t="shared" si="155"/>
        <v>0.05</v>
      </c>
      <c r="AN753" s="2">
        <f t="shared" si="151"/>
        <v>0.3</v>
      </c>
      <c r="AO753" s="16">
        <f t="shared" si="156"/>
        <v>0</v>
      </c>
      <c r="AP753" s="16">
        <f t="shared" si="162"/>
        <v>0</v>
      </c>
      <c r="AQ753" s="16">
        <f t="shared" si="163"/>
        <v>0</v>
      </c>
      <c r="AR753" s="16">
        <f t="shared" si="164"/>
        <v>9.9999999999999978E-2</v>
      </c>
      <c r="AS753" s="16">
        <f t="shared" si="165"/>
        <v>-9.9999999999999978E-2</v>
      </c>
      <c r="AT753" s="16">
        <f t="shared" si="166"/>
        <v>0</v>
      </c>
      <c r="AU753" s="16">
        <f t="shared" si="167"/>
        <v>0</v>
      </c>
      <c r="AV753" s="16">
        <f t="shared" si="157"/>
        <v>0.3</v>
      </c>
      <c r="AW753" s="16">
        <f t="shared" si="158"/>
        <v>0.9</v>
      </c>
      <c r="AX753" s="16">
        <f t="shared" si="159"/>
        <v>0</v>
      </c>
      <c r="AY753" s="16">
        <f t="shared" si="170"/>
        <v>0.2</v>
      </c>
      <c r="AZ753" s="16">
        <f t="shared" si="160"/>
        <v>0.45</v>
      </c>
      <c r="BA753" s="16">
        <f t="shared" si="171"/>
        <v>0.4</v>
      </c>
      <c r="BB753" s="16">
        <f t="shared" si="161"/>
        <v>0</v>
      </c>
    </row>
    <row r="754" spans="1:54" s="2" customFormat="1" ht="11.25" x14ac:dyDescent="0.2">
      <c r="A754" s="17">
        <v>40421</v>
      </c>
      <c r="B754" s="15">
        <v>1.1000000000000001</v>
      </c>
      <c r="C754" s="2">
        <v>9.6</v>
      </c>
      <c r="D754" s="37">
        <f t="shared" si="143"/>
        <v>0.90400000000000003</v>
      </c>
      <c r="E754" s="37">
        <f>E753</f>
        <v>5.8400000000000001E-2</v>
      </c>
      <c r="F754" s="37">
        <f t="shared" si="142"/>
        <v>0.94159999999999999</v>
      </c>
      <c r="G754" s="39">
        <v>77.59</v>
      </c>
      <c r="H754" s="38">
        <v>38.834799999999994</v>
      </c>
      <c r="I754" s="37">
        <v>6.9272087423597134E-3</v>
      </c>
      <c r="J754" s="37">
        <f t="shared" si="172"/>
        <v>1.8205678920778289E-3</v>
      </c>
      <c r="K754" s="37">
        <f t="shared" si="144"/>
        <v>4.159292035398221E-2</v>
      </c>
      <c r="L754" s="38">
        <v>15036.1914846818</v>
      </c>
      <c r="M754" s="38">
        <v>14824.114334464801</v>
      </c>
      <c r="N754" s="38">
        <f t="shared" si="148"/>
        <v>15661.590599531395</v>
      </c>
      <c r="O754" s="38">
        <f t="shared" si="149"/>
        <v>15440.692541296521</v>
      </c>
      <c r="P754" s="37">
        <f t="shared" si="150"/>
        <v>-3.9932030586236088E-2</v>
      </c>
      <c r="Q754" s="41">
        <f t="shared" si="150"/>
        <v>-3.9932030586236102E-2</v>
      </c>
      <c r="R754" s="42">
        <f t="shared" si="145"/>
        <v>0.99795029200613916</v>
      </c>
      <c r="S754" s="43">
        <f t="shared" si="146"/>
        <v>9.6000000000000002E-2</v>
      </c>
      <c r="T754" s="43">
        <f t="shared" si="147"/>
        <v>9.0399999999999994E-3</v>
      </c>
      <c r="U754" s="37">
        <f t="shared" ref="U754:U817" si="173">(L754-L743)/L743</f>
        <v>4.3404238095164832E-2</v>
      </c>
      <c r="V754" s="37">
        <f t="shared" si="152"/>
        <v>-4.0742092075576295E-4</v>
      </c>
      <c r="W754" s="37">
        <f t="shared" si="169"/>
        <v>2.7605167288588393E-2</v>
      </c>
      <c r="X754" s="43">
        <f t="shared" si="168"/>
        <v>-3.9932030586236102E-2</v>
      </c>
      <c r="Y754" s="2">
        <f>PERCENTRANK($S$531:S754,S754,1)</f>
        <v>0.9</v>
      </c>
      <c r="Z754" s="2">
        <f>PERCENTRANK($T$531:T754,T754,1)</f>
        <v>0</v>
      </c>
      <c r="AA754" s="2">
        <f>PERCENTRANK($U$531:U754,U754,1)</f>
        <v>0.3</v>
      </c>
      <c r="AB754" s="2">
        <f>PERCENTRANK(V$531:V754,V754,1)</f>
        <v>0.3</v>
      </c>
      <c r="AC754" s="2">
        <f>PERCENTRANK(W$531:W754,W754,1)</f>
        <v>0.4</v>
      </c>
      <c r="AD754" s="2">
        <f>PERCENTRANK(W$531:W754,W754,1)</f>
        <v>0.4</v>
      </c>
      <c r="AE754" s="2">
        <f>PERCENTRANK(X$531:X754,X754,1)</f>
        <v>0</v>
      </c>
      <c r="AF754" s="2">
        <f>PERCENTRANK($X$531:X754,X754,1)</f>
        <v>0</v>
      </c>
      <c r="AG754" s="2">
        <f>PERCENTRANK(R$531:R754,R754,1)</f>
        <v>0.9</v>
      </c>
      <c r="AH754" s="2">
        <f>PERCENTRANK(I$531:I754,I754,1)</f>
        <v>0.4</v>
      </c>
      <c r="AI754" s="2">
        <f>PERCENTRANK(J$531:J754,J754,1)</f>
        <v>0.3</v>
      </c>
      <c r="AJ754" s="2">
        <f t="shared" si="153"/>
        <v>0.4</v>
      </c>
      <c r="AK754" s="2">
        <f t="shared" si="154"/>
        <v>0</v>
      </c>
      <c r="AL754" s="2">
        <f t="shared" si="155"/>
        <v>0.35</v>
      </c>
      <c r="AM754" s="2">
        <f t="shared" si="155"/>
        <v>0.2</v>
      </c>
      <c r="AN754" s="2">
        <f t="shared" si="151"/>
        <v>0.4</v>
      </c>
      <c r="AO754" s="16">
        <f t="shared" si="156"/>
        <v>0</v>
      </c>
      <c r="AP754" s="16">
        <f t="shared" si="162"/>
        <v>0</v>
      </c>
      <c r="AQ754" s="16">
        <f t="shared" si="163"/>
        <v>0</v>
      </c>
      <c r="AR754" s="16">
        <f t="shared" si="164"/>
        <v>-0.2</v>
      </c>
      <c r="AS754" s="16">
        <f t="shared" si="165"/>
        <v>0</v>
      </c>
      <c r="AT754" s="16">
        <f t="shared" si="166"/>
        <v>0</v>
      </c>
      <c r="AU754" s="16">
        <f t="shared" si="167"/>
        <v>-9.9999999999999978E-2</v>
      </c>
      <c r="AV754" s="16">
        <f t="shared" si="157"/>
        <v>0.10000000000000003</v>
      </c>
      <c r="AW754" s="16">
        <f t="shared" si="158"/>
        <v>0.9</v>
      </c>
      <c r="AX754" s="16">
        <f t="shared" si="159"/>
        <v>0</v>
      </c>
      <c r="AY754" s="16">
        <f t="shared" si="170"/>
        <v>0.25</v>
      </c>
      <c r="AZ754" s="16">
        <f t="shared" si="160"/>
        <v>0.4</v>
      </c>
      <c r="BA754" s="16">
        <f t="shared" si="171"/>
        <v>0.45</v>
      </c>
      <c r="BB754" s="16">
        <f t="shared" si="161"/>
        <v>0</v>
      </c>
    </row>
    <row r="755" spans="1:54" s="2" customFormat="1" ht="11.25" x14ac:dyDescent="0.2">
      <c r="A755" s="17">
        <v>40451</v>
      </c>
      <c r="B755" s="15">
        <v>1.1000000000000001</v>
      </c>
      <c r="C755" s="2">
        <v>9.5</v>
      </c>
      <c r="D755" s="37">
        <f t="shared" si="143"/>
        <v>0.90500000000000003</v>
      </c>
      <c r="E755" s="37">
        <f>E753</f>
        <v>5.8400000000000001E-2</v>
      </c>
      <c r="F755" s="37">
        <f t="shared" si="142"/>
        <v>0.94159999999999999</v>
      </c>
      <c r="G755" s="39">
        <v>79.290000000000006</v>
      </c>
      <c r="H755" s="38">
        <v>39.904799999999994</v>
      </c>
      <c r="I755" s="37">
        <v>3.2006474873077728E-2</v>
      </c>
      <c r="J755" s="37">
        <f t="shared" si="172"/>
        <v>1.946684180771872E-2</v>
      </c>
      <c r="K755" s="37">
        <f t="shared" si="144"/>
        <v>4.0441988950276286E-2</v>
      </c>
      <c r="L755" s="38">
        <v>15121.206249660099</v>
      </c>
      <c r="M755" s="38">
        <v>14882.209593759701</v>
      </c>
      <c r="N755" s="38">
        <f t="shared" si="148"/>
        <v>15732.737905723701</v>
      </c>
      <c r="O755" s="38">
        <f t="shared" si="149"/>
        <v>15484.075749706226</v>
      </c>
      <c r="P755" s="37">
        <f t="shared" si="150"/>
        <v>-3.8870008496176729E-2</v>
      </c>
      <c r="Q755" s="41">
        <f t="shared" si="150"/>
        <v>-3.887000849617675E-2</v>
      </c>
      <c r="R755" s="42">
        <f t="shared" si="145"/>
        <v>0.98697901004390487</v>
      </c>
      <c r="S755" s="43">
        <f t="shared" si="146"/>
        <v>9.5000000000000001E-2</v>
      </c>
      <c r="T755" s="43">
        <f t="shared" si="147"/>
        <v>9.0500000000000008E-3</v>
      </c>
      <c r="U755" s="37">
        <f t="shared" si="173"/>
        <v>3.6034130311121244E-2</v>
      </c>
      <c r="V755" s="37">
        <f t="shared" si="152"/>
        <v>3.9189699960579241E-3</v>
      </c>
      <c r="W755" s="37">
        <f t="shared" si="169"/>
        <v>1.9744032195637997E-2</v>
      </c>
      <c r="X755" s="43">
        <f t="shared" si="168"/>
        <v>-3.887000849617675E-2</v>
      </c>
      <c r="Y755" s="2">
        <f>PERCENTRANK($S$531:S755,S755,1)</f>
        <v>0.9</v>
      </c>
      <c r="Z755" s="2">
        <f>PERCENTRANK($T$531:T755,T755,1)</f>
        <v>0</v>
      </c>
      <c r="AA755" s="2">
        <f>PERCENTRANK($U$531:U755,U755,1)</f>
        <v>0.2</v>
      </c>
      <c r="AB755" s="2">
        <f>PERCENTRANK(V$531:V755,V755,1)</f>
        <v>0.6</v>
      </c>
      <c r="AC755" s="2">
        <f>PERCENTRANK(W$531:W755,W755,1)</f>
        <v>0.3</v>
      </c>
      <c r="AD755" s="2">
        <f>PERCENTRANK(W$531:W755,W755,1)</f>
        <v>0.3</v>
      </c>
      <c r="AE755" s="2">
        <f>PERCENTRANK(X$531:X755,X755,1)</f>
        <v>0</v>
      </c>
      <c r="AF755" s="2">
        <f>PERCENTRANK($X$531:X755,X755,1)</f>
        <v>0</v>
      </c>
      <c r="AG755" s="2">
        <f>PERCENTRANK(R$531:R755,R755,1)</f>
        <v>0.9</v>
      </c>
      <c r="AH755" s="2">
        <f>PERCENTRANK(I$531:I755,I755,1)</f>
        <v>0.8</v>
      </c>
      <c r="AI755" s="2">
        <f>PERCENTRANK(J$531:J755,J755,1)</f>
        <v>0.6</v>
      </c>
      <c r="AJ755" s="2">
        <f t="shared" si="153"/>
        <v>0.35</v>
      </c>
      <c r="AK755" s="2">
        <f t="shared" si="154"/>
        <v>0</v>
      </c>
      <c r="AL755" s="2">
        <f t="shared" si="155"/>
        <v>0.60000000000000009</v>
      </c>
      <c r="AM755" s="2">
        <f t="shared" si="155"/>
        <v>0.44999999999999996</v>
      </c>
      <c r="AN755" s="2">
        <f t="shared" si="151"/>
        <v>0.8</v>
      </c>
      <c r="AO755" s="16">
        <f t="shared" si="156"/>
        <v>0</v>
      </c>
      <c r="AP755" s="16">
        <f t="shared" si="162"/>
        <v>0</v>
      </c>
      <c r="AQ755" s="16">
        <f t="shared" si="163"/>
        <v>-9.9999999999999978E-2</v>
      </c>
      <c r="AR755" s="16">
        <f t="shared" si="164"/>
        <v>0.3</v>
      </c>
      <c r="AS755" s="16">
        <f t="shared" si="165"/>
        <v>-0.10000000000000003</v>
      </c>
      <c r="AT755" s="16">
        <f t="shared" si="166"/>
        <v>0</v>
      </c>
      <c r="AU755" s="16">
        <f t="shared" si="167"/>
        <v>0</v>
      </c>
      <c r="AV755" s="16">
        <f t="shared" si="157"/>
        <v>0.4</v>
      </c>
      <c r="AW755" s="16">
        <f t="shared" si="158"/>
        <v>0.9</v>
      </c>
      <c r="AX755" s="16">
        <f t="shared" si="159"/>
        <v>0</v>
      </c>
      <c r="AY755" s="16">
        <f t="shared" si="170"/>
        <v>0.3</v>
      </c>
      <c r="AZ755" s="16">
        <f t="shared" si="160"/>
        <v>0.44999999999999996</v>
      </c>
      <c r="BA755" s="16">
        <f t="shared" si="171"/>
        <v>0.45</v>
      </c>
      <c r="BB755" s="16">
        <f t="shared" si="161"/>
        <v>0</v>
      </c>
    </row>
    <row r="756" spans="1:54" s="2" customFormat="1" ht="11.25" x14ac:dyDescent="0.2">
      <c r="A756" s="17">
        <v>40482</v>
      </c>
      <c r="B756" s="15">
        <v>1.2</v>
      </c>
      <c r="C756" s="2">
        <v>9.5</v>
      </c>
      <c r="D756" s="37">
        <f t="shared" si="143"/>
        <v>0.90500000000000003</v>
      </c>
      <c r="E756" s="37">
        <v>5.8900000000000001E-2</v>
      </c>
      <c r="F756" s="37">
        <f t="shared" si="142"/>
        <v>0.94110000000000005</v>
      </c>
      <c r="G756" s="39">
        <v>81.209999999999994</v>
      </c>
      <c r="H756" s="38">
        <v>41.128399999999992</v>
      </c>
      <c r="I756" s="37">
        <v>4.411450163981178E-2</v>
      </c>
      <c r="J756" s="37">
        <f t="shared" si="172"/>
        <v>3.8060488256444758E-2</v>
      </c>
      <c r="K756" s="37">
        <f t="shared" si="144"/>
        <v>3.9889502762430862E-2</v>
      </c>
      <c r="L756" s="38">
        <v>15218.110843173699</v>
      </c>
      <c r="M756" s="38">
        <v>14944.491165601899</v>
      </c>
      <c r="N756" s="38">
        <f t="shared" si="148"/>
        <v>15825.153717691455</v>
      </c>
      <c r="O756" s="38">
        <f t="shared" si="149"/>
        <v>15540.619487235301</v>
      </c>
      <c r="P756" s="37">
        <f t="shared" si="150"/>
        <v>-3.8359366698544166E-2</v>
      </c>
      <c r="Q756" s="41">
        <f t="shared" si="150"/>
        <v>-3.8359366698544235E-2</v>
      </c>
      <c r="R756" s="42">
        <f t="shared" si="145"/>
        <v>0.97454800089475913</v>
      </c>
      <c r="S756" s="43">
        <f t="shared" si="146"/>
        <v>9.5000000000000001E-2</v>
      </c>
      <c r="T756" s="43">
        <f t="shared" si="147"/>
        <v>9.0500000000000008E-3</v>
      </c>
      <c r="U756" s="37">
        <f t="shared" si="173"/>
        <v>4.300248221629293E-2</v>
      </c>
      <c r="V756" s="37">
        <f t="shared" si="152"/>
        <v>4.1849680620218085E-3</v>
      </c>
      <c r="W756" s="37">
        <f t="shared" si="169"/>
        <v>2.6430634724611848E-2</v>
      </c>
      <c r="X756" s="43">
        <f t="shared" si="168"/>
        <v>-3.8359366698544235E-2</v>
      </c>
      <c r="Y756" s="2">
        <f>PERCENTRANK($S$531:S756,S756,1)</f>
        <v>0.9</v>
      </c>
      <c r="Z756" s="2">
        <f>PERCENTRANK($T$531:T756,T756,1)</f>
        <v>0</v>
      </c>
      <c r="AA756" s="2">
        <f>PERCENTRANK($U$531:U756,U756,1)</f>
        <v>0.3</v>
      </c>
      <c r="AB756" s="2">
        <f>PERCENTRANK(V$531:V756,V756,1)</f>
        <v>0.6</v>
      </c>
      <c r="AC756" s="2">
        <f>PERCENTRANK(W$531:W756,W756,1)</f>
        <v>0.4</v>
      </c>
      <c r="AD756" s="2">
        <f>PERCENTRANK(W$531:W756,W756,1)</f>
        <v>0.4</v>
      </c>
      <c r="AE756" s="2">
        <f>PERCENTRANK(X$531:X756,X756,1)</f>
        <v>0</v>
      </c>
      <c r="AF756" s="2">
        <f>PERCENTRANK($X$531:X756,X756,1)</f>
        <v>0</v>
      </c>
      <c r="AG756" s="2">
        <f>PERCENTRANK(R$531:R756,R756,1)</f>
        <v>0.9</v>
      </c>
      <c r="AH756" s="2">
        <f>PERCENTRANK(I$531:I756,I756,1)</f>
        <v>0.8</v>
      </c>
      <c r="AI756" s="2">
        <f>PERCENTRANK(J$531:J756,J756,1)</f>
        <v>0.9</v>
      </c>
      <c r="AJ756" s="2">
        <f t="shared" si="153"/>
        <v>0.35</v>
      </c>
      <c r="AK756" s="2">
        <f t="shared" si="154"/>
        <v>0</v>
      </c>
      <c r="AL756" s="2">
        <f t="shared" si="155"/>
        <v>0.8</v>
      </c>
      <c r="AM756" s="2">
        <f t="shared" si="155"/>
        <v>0.75</v>
      </c>
      <c r="AN756" s="2">
        <f t="shared" si="151"/>
        <v>0.9</v>
      </c>
      <c r="AO756" s="16">
        <f t="shared" si="156"/>
        <v>0</v>
      </c>
      <c r="AP756" s="16">
        <f t="shared" si="162"/>
        <v>0</v>
      </c>
      <c r="AQ756" s="16">
        <f t="shared" si="163"/>
        <v>9.9999999999999978E-2</v>
      </c>
      <c r="AR756" s="16">
        <f t="shared" si="164"/>
        <v>0</v>
      </c>
      <c r="AS756" s="16">
        <f t="shared" si="165"/>
        <v>0.10000000000000003</v>
      </c>
      <c r="AT756" s="16">
        <f t="shared" si="166"/>
        <v>0</v>
      </c>
      <c r="AU756" s="16">
        <f t="shared" si="167"/>
        <v>0</v>
      </c>
      <c r="AV756" s="16">
        <f t="shared" si="157"/>
        <v>9.9999999999999978E-2</v>
      </c>
      <c r="AW756" s="16">
        <f t="shared" si="158"/>
        <v>0.9</v>
      </c>
      <c r="AX756" s="16">
        <f t="shared" si="159"/>
        <v>0</v>
      </c>
      <c r="AY756" s="16">
        <f t="shared" si="170"/>
        <v>0.3</v>
      </c>
      <c r="AZ756" s="16">
        <f t="shared" si="160"/>
        <v>0.6</v>
      </c>
      <c r="BA756" s="16">
        <f t="shared" si="171"/>
        <v>0.4</v>
      </c>
      <c r="BB756" s="16">
        <f t="shared" si="161"/>
        <v>0</v>
      </c>
    </row>
    <row r="757" spans="1:54" s="2" customFormat="1" ht="11.25" x14ac:dyDescent="0.2">
      <c r="A757" s="17">
        <v>40512</v>
      </c>
      <c r="B757" s="15">
        <v>1.1000000000000001</v>
      </c>
      <c r="C757" s="2">
        <v>9.8000000000000007</v>
      </c>
      <c r="D757" s="37">
        <f t="shared" si="143"/>
        <v>0.90200000000000002</v>
      </c>
      <c r="E757" s="37">
        <f>E756</f>
        <v>5.8900000000000001E-2</v>
      </c>
      <c r="F757" s="37">
        <f t="shared" si="142"/>
        <v>0.94110000000000005</v>
      </c>
      <c r="G757" s="39">
        <v>83.19</v>
      </c>
      <c r="H757" s="38">
        <v>42.871600000000001</v>
      </c>
      <c r="I757" s="37">
        <v>2.3310401338363727E-2</v>
      </c>
      <c r="J757" s="37">
        <f t="shared" si="172"/>
        <v>3.3712451489087754E-2</v>
      </c>
      <c r="K757" s="37">
        <f t="shared" si="144"/>
        <v>4.3348115299334911E-2</v>
      </c>
      <c r="L757" s="38">
        <v>15184.4344972988</v>
      </c>
      <c r="M757" s="38">
        <v>14895.500818991901</v>
      </c>
      <c r="N757" s="38">
        <f t="shared" si="148"/>
        <v>15842.651114642907</v>
      </c>
      <c r="O757" s="38">
        <f t="shared" si="149"/>
        <v>15541.1927059349</v>
      </c>
      <c r="P757" s="37">
        <f t="shared" si="150"/>
        <v>-4.1547125703963565E-2</v>
      </c>
      <c r="Q757" s="41">
        <f t="shared" si="150"/>
        <v>-4.1547125703963579E-2</v>
      </c>
      <c r="R757" s="42">
        <f t="shared" si="145"/>
        <v>0.94044542307728185</v>
      </c>
      <c r="S757" s="43">
        <f t="shared" si="146"/>
        <v>9.8000000000000004E-2</v>
      </c>
      <c r="T757" s="43">
        <f t="shared" si="147"/>
        <v>9.0200000000000002E-3</v>
      </c>
      <c r="U757" s="37">
        <f t="shared" si="173"/>
        <v>4.6222586118257546E-2</v>
      </c>
      <c r="V757" s="37">
        <f t="shared" si="152"/>
        <v>-3.278154208606371E-3</v>
      </c>
      <c r="W757" s="37">
        <f t="shared" si="169"/>
        <v>2.9255482126333762E-2</v>
      </c>
      <c r="X757" s="43">
        <f t="shared" si="168"/>
        <v>-4.1547125703963579E-2</v>
      </c>
      <c r="Y757" s="2">
        <f>PERCENTRANK($S$531:S757,S757,1)</f>
        <v>0.9</v>
      </c>
      <c r="Z757" s="2">
        <f>PERCENTRANK($T$531:T757,T757,1)</f>
        <v>0</v>
      </c>
      <c r="AA757" s="2">
        <f>PERCENTRANK($U$531:U757,U757,1)</f>
        <v>0.4</v>
      </c>
      <c r="AB757" s="2">
        <f>PERCENTRANK(V$531:V757,V757,1)</f>
        <v>0.1</v>
      </c>
      <c r="AC757" s="2">
        <f>PERCENTRANK(W$531:W757,W757,1)</f>
        <v>0.5</v>
      </c>
      <c r="AD757" s="2">
        <f>PERCENTRANK(W$531:W757,W757,1)</f>
        <v>0.5</v>
      </c>
      <c r="AE757" s="2">
        <f>PERCENTRANK(X$531:X757,X757,1)</f>
        <v>0</v>
      </c>
      <c r="AF757" s="2">
        <f>PERCENTRANK($X$531:X757,X757,1)</f>
        <v>0</v>
      </c>
      <c r="AG757" s="2">
        <f>PERCENTRANK(R$531:R757,R757,1)</f>
        <v>0.9</v>
      </c>
      <c r="AH757" s="2">
        <f>PERCENTRANK(I$531:I757,I757,1)</f>
        <v>0.6</v>
      </c>
      <c r="AI757" s="2">
        <f>PERCENTRANK(J$531:J757,J757,1)</f>
        <v>0.8</v>
      </c>
      <c r="AJ757" s="2">
        <f t="shared" si="153"/>
        <v>0.45</v>
      </c>
      <c r="AK757" s="2">
        <f t="shared" si="154"/>
        <v>0</v>
      </c>
      <c r="AL757" s="2">
        <f t="shared" si="155"/>
        <v>0.7</v>
      </c>
      <c r="AM757" s="2">
        <f t="shared" si="155"/>
        <v>0.85000000000000009</v>
      </c>
      <c r="AN757" s="2">
        <f t="shared" si="151"/>
        <v>0.6</v>
      </c>
      <c r="AO757" s="16">
        <f t="shared" si="156"/>
        <v>0</v>
      </c>
      <c r="AP757" s="16">
        <f t="shared" si="162"/>
        <v>0</v>
      </c>
      <c r="AQ757" s="16">
        <f t="shared" si="163"/>
        <v>0.10000000000000003</v>
      </c>
      <c r="AR757" s="16">
        <f t="shared" si="164"/>
        <v>-0.5</v>
      </c>
      <c r="AS757" s="16">
        <f t="shared" si="165"/>
        <v>9.9999999999999978E-2</v>
      </c>
      <c r="AT757" s="16">
        <f t="shared" si="166"/>
        <v>0</v>
      </c>
      <c r="AU757" s="16">
        <f t="shared" si="167"/>
        <v>0</v>
      </c>
      <c r="AV757" s="16">
        <f t="shared" si="157"/>
        <v>-0.30000000000000004</v>
      </c>
      <c r="AW757" s="16">
        <f t="shared" si="158"/>
        <v>0.9</v>
      </c>
      <c r="AX757" s="16">
        <f t="shared" si="159"/>
        <v>0</v>
      </c>
      <c r="AY757" s="16">
        <f t="shared" si="170"/>
        <v>0.25</v>
      </c>
      <c r="AZ757" s="16">
        <f t="shared" si="160"/>
        <v>0.35</v>
      </c>
      <c r="BA757" s="16">
        <f t="shared" si="171"/>
        <v>0.35</v>
      </c>
      <c r="BB757" s="16">
        <f t="shared" si="161"/>
        <v>0</v>
      </c>
    </row>
    <row r="758" spans="1:54" s="2" customFormat="1" ht="11.25" x14ac:dyDescent="0.2">
      <c r="A758" s="17">
        <v>40543</v>
      </c>
      <c r="B758" s="15">
        <v>1.5</v>
      </c>
      <c r="C758" s="2">
        <v>9.4</v>
      </c>
      <c r="D758" s="37">
        <f t="shared" si="143"/>
        <v>0.90599999999999992</v>
      </c>
      <c r="E758" s="37">
        <f>E756</f>
        <v>5.8900000000000001E-2</v>
      </c>
      <c r="F758" s="37">
        <f t="shared" si="142"/>
        <v>0.94110000000000005</v>
      </c>
      <c r="G758" s="39">
        <v>85.06</v>
      </c>
      <c r="H758" s="38">
        <v>45.128399999999999</v>
      </c>
      <c r="I758" s="37">
        <v>3.5566232098023898E-2</v>
      </c>
      <c r="J758" s="37">
        <f t="shared" si="172"/>
        <v>2.9438316718193813E-2</v>
      </c>
      <c r="K758" s="37">
        <f t="shared" si="144"/>
        <v>3.8741721854304689E-2</v>
      </c>
      <c r="L758" s="38">
        <v>15288.0786595716</v>
      </c>
      <c r="M758" s="38">
        <v>14977.1690113902</v>
      </c>
      <c r="N758" s="38">
        <f t="shared" si="148"/>
        <v>15880.365150687454</v>
      </c>
      <c r="O758" s="38">
        <f t="shared" si="149"/>
        <v>15557.410327394391</v>
      </c>
      <c r="P758" s="37">
        <f t="shared" si="150"/>
        <v>-3.7296780363404565E-2</v>
      </c>
      <c r="Q758" s="41">
        <f t="shared" si="150"/>
        <v>-3.7296780363404572E-2</v>
      </c>
      <c r="R758" s="42">
        <f t="shared" si="145"/>
        <v>0.88484413362760483</v>
      </c>
      <c r="S758" s="43">
        <f t="shared" si="146"/>
        <v>9.4E-2</v>
      </c>
      <c r="T758" s="43">
        <f t="shared" si="147"/>
        <v>9.0599999999999986E-3</v>
      </c>
      <c r="U758" s="37">
        <f t="shared" si="173"/>
        <v>4.6332442023721492E-2</v>
      </c>
      <c r="V758" s="37">
        <f t="shared" si="152"/>
        <v>5.482742298545072E-3</v>
      </c>
      <c r="W758" s="37">
        <f t="shared" si="169"/>
        <v>2.9488330934027578E-2</v>
      </c>
      <c r="X758" s="43">
        <f t="shared" si="168"/>
        <v>-3.7296780363404572E-2</v>
      </c>
      <c r="Y758" s="2">
        <f>PERCENTRANK($S$531:S758,S758,1)</f>
        <v>0.9</v>
      </c>
      <c r="Z758" s="2">
        <f>PERCENTRANK($T$531:T758,T758,1)</f>
        <v>0</v>
      </c>
      <c r="AA758" s="2">
        <f>PERCENTRANK($U$531:U758,U758,1)</f>
        <v>0.4</v>
      </c>
      <c r="AB758" s="2">
        <f>PERCENTRANK(V$531:V758,V758,1)</f>
        <v>0.7</v>
      </c>
      <c r="AC758" s="2">
        <f>PERCENTRANK(W$531:W758,W758,1)</f>
        <v>0.5</v>
      </c>
      <c r="AD758" s="2">
        <f>PERCENTRANK(W$531:W758,W758,1)</f>
        <v>0.5</v>
      </c>
      <c r="AE758" s="2">
        <f>PERCENTRANK(X$531:X758,X758,1)</f>
        <v>0</v>
      </c>
      <c r="AF758" s="2">
        <f>PERCENTRANK($X$531:X758,X758,1)</f>
        <v>0</v>
      </c>
      <c r="AG758" s="2">
        <f>PERCENTRANK(R$531:R758,R758,1)</f>
        <v>0.9</v>
      </c>
      <c r="AH758" s="2">
        <f>PERCENTRANK(I$531:I758,I758,1)</f>
        <v>0.8</v>
      </c>
      <c r="AI758" s="2">
        <f>PERCENTRANK(J$531:J758,J758,1)</f>
        <v>0.8</v>
      </c>
      <c r="AJ758" s="2">
        <f t="shared" si="153"/>
        <v>0.5</v>
      </c>
      <c r="AK758" s="2">
        <f t="shared" si="154"/>
        <v>0</v>
      </c>
      <c r="AL758" s="2">
        <f t="shared" si="155"/>
        <v>0.7</v>
      </c>
      <c r="AM758" s="2">
        <f t="shared" si="155"/>
        <v>0.8</v>
      </c>
      <c r="AN758" s="2">
        <f t="shared" si="151"/>
        <v>0.8</v>
      </c>
      <c r="AO758" s="16">
        <f t="shared" si="156"/>
        <v>0</v>
      </c>
      <c r="AP758" s="16">
        <f t="shared" si="162"/>
        <v>0</v>
      </c>
      <c r="AQ758" s="16">
        <f t="shared" si="163"/>
        <v>0</v>
      </c>
      <c r="AR758" s="16">
        <f t="shared" si="164"/>
        <v>0.6</v>
      </c>
      <c r="AS758" s="16">
        <f t="shared" si="165"/>
        <v>0</v>
      </c>
      <c r="AT758" s="16">
        <f t="shared" si="166"/>
        <v>0</v>
      </c>
      <c r="AU758" s="16">
        <f t="shared" si="167"/>
        <v>0</v>
      </c>
      <c r="AV758" s="16">
        <f t="shared" si="157"/>
        <v>0.20000000000000007</v>
      </c>
      <c r="AW758" s="16">
        <f t="shared" si="158"/>
        <v>0.9</v>
      </c>
      <c r="AX758" s="16">
        <f t="shared" si="159"/>
        <v>0</v>
      </c>
      <c r="AY758" s="16">
        <f t="shared" si="170"/>
        <v>0.25</v>
      </c>
      <c r="AZ758" s="16">
        <f t="shared" si="160"/>
        <v>0.39999999999999997</v>
      </c>
      <c r="BA758" s="16">
        <f t="shared" si="171"/>
        <v>0.35</v>
      </c>
      <c r="BB758" s="16">
        <f t="shared" si="161"/>
        <v>0</v>
      </c>
    </row>
    <row r="759" spans="1:54" s="2" customFormat="1" ht="11.25" x14ac:dyDescent="0.2">
      <c r="A759" s="17">
        <v>40574</v>
      </c>
      <c r="B759" s="15">
        <v>1.6</v>
      </c>
      <c r="C759" s="2">
        <v>9.1</v>
      </c>
      <c r="D759" s="37">
        <f t="shared" si="143"/>
        <v>0.90900000000000003</v>
      </c>
      <c r="E759" s="37">
        <v>5.9299999999999999E-2</v>
      </c>
      <c r="F759" s="37">
        <f t="shared" si="142"/>
        <v>0.94069999999999998</v>
      </c>
      <c r="G759" s="39">
        <v>86.11</v>
      </c>
      <c r="H759" s="38">
        <v>47.890400000000007</v>
      </c>
      <c r="I759" s="37">
        <v>3.309626025951843E-2</v>
      </c>
      <c r="J759" s="37">
        <f t="shared" si="172"/>
        <v>3.433124617877116E-2</v>
      </c>
      <c r="K759" s="37">
        <f t="shared" si="144"/>
        <v>3.4873487348734855E-2</v>
      </c>
      <c r="L759" s="38">
        <v>15147.462225163999</v>
      </c>
      <c r="M759" s="38">
        <v>14836.5392197702</v>
      </c>
      <c r="N759" s="38">
        <f t="shared" si="148"/>
        <v>15675.707057438694</v>
      </c>
      <c r="O759" s="38">
        <f t="shared" si="149"/>
        <v>15353.941082549865</v>
      </c>
      <c r="P759" s="37">
        <f t="shared" si="150"/>
        <v>-3.3698309769320652E-2</v>
      </c>
      <c r="Q759" s="41">
        <f t="shared" si="150"/>
        <v>-3.3698309769320728E-2</v>
      </c>
      <c r="R759" s="42">
        <f t="shared" si="145"/>
        <v>0.79806391260043741</v>
      </c>
      <c r="S759" s="43">
        <f t="shared" si="146"/>
        <v>9.0999999999999998E-2</v>
      </c>
      <c r="T759" s="43">
        <f t="shared" si="147"/>
        <v>9.0900000000000009E-3</v>
      </c>
      <c r="U759" s="37">
        <f t="shared" si="173"/>
        <v>3.3739516420151591E-2</v>
      </c>
      <c r="V759" s="37">
        <f t="shared" si="152"/>
        <v>-9.3896110481927891E-3</v>
      </c>
      <c r="W759" s="37">
        <f t="shared" si="169"/>
        <v>1.7486725470973252E-2</v>
      </c>
      <c r="X759" s="43">
        <f t="shared" si="168"/>
        <v>-3.3698309769320728E-2</v>
      </c>
      <c r="Y759" s="2">
        <f>PERCENTRANK($S$531:S759,S759,1)</f>
        <v>0.9</v>
      </c>
      <c r="Z759" s="2">
        <f>PERCENTRANK($T$531:T759,T759,1)</f>
        <v>0</v>
      </c>
      <c r="AA759" s="2">
        <f>PERCENTRANK($U$531:U759,U759,1)</f>
        <v>0.2</v>
      </c>
      <c r="AB759" s="2">
        <f>PERCENTRANK(V$531:V759,V759,1)</f>
        <v>0</v>
      </c>
      <c r="AC759" s="2">
        <f>PERCENTRANK(W$531:W759,W759,1)</f>
        <v>0.2</v>
      </c>
      <c r="AD759" s="2">
        <f>PERCENTRANK(W$531:W759,W759,1)</f>
        <v>0.2</v>
      </c>
      <c r="AE759" s="2">
        <f>PERCENTRANK(X$531:X759,X759,1)</f>
        <v>0.1</v>
      </c>
      <c r="AF759" s="2">
        <f>PERCENTRANK($X$531:X759,X759,1)</f>
        <v>0.1</v>
      </c>
      <c r="AG759" s="2">
        <f>PERCENTRANK(R$531:R759,R759,1)</f>
        <v>0.9</v>
      </c>
      <c r="AH759" s="2">
        <f>PERCENTRANK(I$531:I759,I759,1)</f>
        <v>0.8</v>
      </c>
      <c r="AI759" s="2">
        <f>PERCENTRANK(J$531:J759,J759,1)</f>
        <v>0.8</v>
      </c>
      <c r="AJ759" s="2">
        <f t="shared" si="153"/>
        <v>0.35</v>
      </c>
      <c r="AK759" s="2">
        <f t="shared" si="154"/>
        <v>0.05</v>
      </c>
      <c r="AL759" s="2">
        <f t="shared" si="155"/>
        <v>0.8</v>
      </c>
      <c r="AM759" s="2">
        <f t="shared" si="155"/>
        <v>0.8</v>
      </c>
      <c r="AN759" s="2">
        <f t="shared" si="151"/>
        <v>0.8</v>
      </c>
      <c r="AO759" s="16">
        <f t="shared" si="156"/>
        <v>0</v>
      </c>
      <c r="AP759" s="16">
        <f t="shared" si="162"/>
        <v>0</v>
      </c>
      <c r="AQ759" s="16">
        <f t="shared" si="163"/>
        <v>-0.2</v>
      </c>
      <c r="AR759" s="16">
        <f t="shared" si="164"/>
        <v>-0.7</v>
      </c>
      <c r="AS759" s="16">
        <f t="shared" si="165"/>
        <v>-0.3</v>
      </c>
      <c r="AT759" s="16">
        <f t="shared" si="166"/>
        <v>0.1</v>
      </c>
      <c r="AU759" s="16">
        <f t="shared" si="167"/>
        <v>0</v>
      </c>
      <c r="AV759" s="16">
        <f t="shared" si="157"/>
        <v>0</v>
      </c>
      <c r="AW759" s="16">
        <f t="shared" si="158"/>
        <v>0.9</v>
      </c>
      <c r="AX759" s="16">
        <f t="shared" si="159"/>
        <v>0</v>
      </c>
      <c r="AY759" s="16">
        <f t="shared" si="170"/>
        <v>0.35</v>
      </c>
      <c r="AZ759" s="16">
        <f t="shared" si="160"/>
        <v>0.35</v>
      </c>
      <c r="BA759" s="16">
        <f t="shared" si="171"/>
        <v>0.45</v>
      </c>
      <c r="BB759" s="16">
        <f t="shared" si="161"/>
        <v>0.05</v>
      </c>
    </row>
    <row r="760" spans="1:54" s="2" customFormat="1" ht="11.25" x14ac:dyDescent="0.2">
      <c r="A760" s="17">
        <v>40602</v>
      </c>
      <c r="B760" s="15">
        <v>2.1</v>
      </c>
      <c r="C760" s="2">
        <v>9</v>
      </c>
      <c r="D760" s="37">
        <f t="shared" si="143"/>
        <v>0.91</v>
      </c>
      <c r="E760" s="37">
        <f>E759</f>
        <v>5.9299999999999999E-2</v>
      </c>
      <c r="F760" s="37">
        <f t="shared" si="142"/>
        <v>0.94069999999999998</v>
      </c>
      <c r="G760" s="39">
        <v>87.12</v>
      </c>
      <c r="H760" s="38">
        <v>50.818000000000012</v>
      </c>
      <c r="I760" s="37">
        <v>3.0016684598712012E-2</v>
      </c>
      <c r="J760" s="37">
        <f t="shared" si="172"/>
        <v>3.1556472429115218E-2</v>
      </c>
      <c r="K760" s="37">
        <f t="shared" si="144"/>
        <v>3.3736263736263705E-2</v>
      </c>
      <c r="L760" s="38">
        <v>15163.3579837366</v>
      </c>
      <c r="M760" s="38">
        <v>14803.4902161928</v>
      </c>
      <c r="N760" s="38">
        <f t="shared" si="148"/>
        <v>15674.913027803317</v>
      </c>
      <c r="O760" s="38">
        <f t="shared" si="149"/>
        <v>15302.90466634348</v>
      </c>
      <c r="P760" s="37">
        <f t="shared" si="150"/>
        <v>-3.263527160625062E-2</v>
      </c>
      <c r="Q760" s="41">
        <f t="shared" si="150"/>
        <v>-3.263527160625064E-2</v>
      </c>
      <c r="R760" s="42">
        <f t="shared" si="145"/>
        <v>0.71435318194340558</v>
      </c>
      <c r="S760" s="43">
        <f t="shared" si="146"/>
        <v>0.09</v>
      </c>
      <c r="T760" s="43">
        <f t="shared" si="147"/>
        <v>9.1000000000000004E-3</v>
      </c>
      <c r="U760" s="37">
        <f t="shared" si="173"/>
        <v>2.6006745465528919E-2</v>
      </c>
      <c r="V760" s="37">
        <f t="shared" si="152"/>
        <v>-2.2275412808777624E-3</v>
      </c>
      <c r="W760" s="37">
        <f t="shared" si="169"/>
        <v>8.0901920981311191E-3</v>
      </c>
      <c r="X760" s="43">
        <f t="shared" si="168"/>
        <v>-3.263527160625064E-2</v>
      </c>
      <c r="Y760" s="2">
        <f>PERCENTRANK($S$531:S760,S760,1)</f>
        <v>0.9</v>
      </c>
      <c r="Z760" s="2">
        <f>PERCENTRANK($T$531:T760,T760,1)</f>
        <v>0</v>
      </c>
      <c r="AA760" s="2">
        <f>PERCENTRANK($U$531:U760,U760,1)</f>
        <v>0.1</v>
      </c>
      <c r="AB760" s="2">
        <f>PERCENTRANK(V$531:V760,V760,1)</f>
        <v>0.1</v>
      </c>
      <c r="AC760" s="2">
        <f>PERCENTRANK(W$531:W760,W760,1)</f>
        <v>0.1</v>
      </c>
      <c r="AD760" s="2">
        <f>PERCENTRANK(W$531:W760,W760,1)</f>
        <v>0.1</v>
      </c>
      <c r="AE760" s="2">
        <f>PERCENTRANK(X$531:X760,X760,1)</f>
        <v>0.1</v>
      </c>
      <c r="AF760" s="2">
        <f>PERCENTRANK($X$531:X760,X760,1)</f>
        <v>0.1</v>
      </c>
      <c r="AG760" s="2">
        <f>PERCENTRANK(R$531:R760,R760,1)</f>
        <v>0.9</v>
      </c>
      <c r="AH760" s="2">
        <f>PERCENTRANK(I$531:I760,I760,1)</f>
        <v>0.7</v>
      </c>
      <c r="AI760" s="2">
        <f>PERCENTRANK(J$531:J760,J760,1)</f>
        <v>0.8</v>
      </c>
      <c r="AJ760" s="2">
        <f t="shared" si="153"/>
        <v>0.15000000000000002</v>
      </c>
      <c r="AK760" s="2">
        <f t="shared" si="154"/>
        <v>0.1</v>
      </c>
      <c r="AL760" s="2">
        <f t="shared" si="155"/>
        <v>0.75</v>
      </c>
      <c r="AM760" s="2">
        <f t="shared" si="155"/>
        <v>0.8</v>
      </c>
      <c r="AN760" s="2">
        <f t="shared" si="151"/>
        <v>0.7</v>
      </c>
      <c r="AO760" s="16">
        <f t="shared" si="156"/>
        <v>0</v>
      </c>
      <c r="AP760" s="16">
        <f t="shared" si="162"/>
        <v>0</v>
      </c>
      <c r="AQ760" s="16">
        <f t="shared" si="163"/>
        <v>-0.1</v>
      </c>
      <c r="AR760" s="16">
        <f t="shared" si="164"/>
        <v>0.1</v>
      </c>
      <c r="AS760" s="16">
        <f t="shared" si="165"/>
        <v>-0.1</v>
      </c>
      <c r="AT760" s="16">
        <f t="shared" si="166"/>
        <v>0</v>
      </c>
      <c r="AU760" s="16">
        <f t="shared" si="167"/>
        <v>0</v>
      </c>
      <c r="AV760" s="16">
        <f t="shared" si="157"/>
        <v>-0.10000000000000009</v>
      </c>
      <c r="AW760" s="16">
        <f t="shared" si="158"/>
        <v>0.9</v>
      </c>
      <c r="AX760" s="16">
        <f t="shared" si="159"/>
        <v>0</v>
      </c>
      <c r="AY760" s="16">
        <f t="shared" si="170"/>
        <v>0.4</v>
      </c>
      <c r="AZ760" s="16">
        <f t="shared" si="160"/>
        <v>0.05</v>
      </c>
      <c r="BA760" s="16">
        <f t="shared" si="171"/>
        <v>0.5</v>
      </c>
      <c r="BB760" s="16">
        <f t="shared" si="161"/>
        <v>0.1</v>
      </c>
    </row>
    <row r="761" spans="1:54" s="2" customFormat="1" ht="11.25" x14ac:dyDescent="0.2">
      <c r="A761" s="17">
        <v>40633</v>
      </c>
      <c r="B761" s="15">
        <v>2.7</v>
      </c>
      <c r="C761" s="2">
        <v>8.9</v>
      </c>
      <c r="D761" s="37">
        <f t="shared" si="143"/>
        <v>0.91099999999999992</v>
      </c>
      <c r="E761" s="37">
        <f>E759</f>
        <v>5.9299999999999999E-2</v>
      </c>
      <c r="F761" s="37">
        <f t="shared" si="142"/>
        <v>0.94069999999999998</v>
      </c>
      <c r="G761" s="39">
        <v>87.7</v>
      </c>
      <c r="H761" s="38">
        <v>53.892800000000015</v>
      </c>
      <c r="I761" s="37">
        <v>-1.2587804287271317E-2</v>
      </c>
      <c r="J761" s="37">
        <f t="shared" si="172"/>
        <v>8.7144401557203467E-3</v>
      </c>
      <c r="K761" s="37">
        <f t="shared" si="144"/>
        <v>3.2601536772777218E-2</v>
      </c>
      <c r="L761" s="38">
        <v>15404.292791142299</v>
      </c>
      <c r="M761" s="38">
        <v>15003.9972819502</v>
      </c>
      <c r="N761" s="38">
        <f t="shared" si="148"/>
        <v>15906.496409031352</v>
      </c>
      <c r="O761" s="38">
        <f t="shared" si="149"/>
        <v>15493.150651076348</v>
      </c>
      <c r="P761" s="37">
        <f t="shared" si="150"/>
        <v>-3.1572233443180622E-2</v>
      </c>
      <c r="Q761" s="41">
        <f t="shared" si="150"/>
        <v>-3.1572233443180629E-2</v>
      </c>
      <c r="R761" s="42">
        <f t="shared" si="145"/>
        <v>0.62730457500816394</v>
      </c>
      <c r="S761" s="43">
        <f t="shared" si="146"/>
        <v>8.900000000000001E-2</v>
      </c>
      <c r="T761" s="43">
        <f t="shared" si="147"/>
        <v>9.11E-3</v>
      </c>
      <c r="U761" s="37">
        <f t="shared" si="173"/>
        <v>3.7856963316978867E-2</v>
      </c>
      <c r="V761" s="37">
        <f t="shared" si="152"/>
        <v>1.354458055696048E-2</v>
      </c>
      <c r="W761" s="37">
        <f t="shared" si="169"/>
        <v>1.9147793955528465E-2</v>
      </c>
      <c r="X761" s="43">
        <f t="shared" si="168"/>
        <v>-3.1572233443180629E-2</v>
      </c>
      <c r="Y761" s="2">
        <f>PERCENTRANK($S$531:S761,S761,1)</f>
        <v>0.9</v>
      </c>
      <c r="Z761" s="2">
        <f>PERCENTRANK($T$531:T761,T761,1)</f>
        <v>0</v>
      </c>
      <c r="AA761" s="2">
        <f>PERCENTRANK($U$531:U761,U761,1)</f>
        <v>0.2</v>
      </c>
      <c r="AB761" s="2">
        <f>PERCENTRANK(V$531:V761,V761,1)</f>
        <v>0.9</v>
      </c>
      <c r="AC761" s="2">
        <f>PERCENTRANK(W$531:W761,W761,1)</f>
        <v>0.2</v>
      </c>
      <c r="AD761" s="2">
        <f>PERCENTRANK(W$531:W761,W761,1)</f>
        <v>0.2</v>
      </c>
      <c r="AE761" s="2">
        <f>PERCENTRANK(X$531:X761,X761,1)</f>
        <v>0.1</v>
      </c>
      <c r="AF761" s="2">
        <f>PERCENTRANK($X$531:X761,X761,1)</f>
        <v>0.1</v>
      </c>
      <c r="AG761" s="2">
        <f>PERCENTRANK(R$531:R761,R761,1)</f>
        <v>0.9</v>
      </c>
      <c r="AH761" s="2">
        <f>PERCENTRANK(I$531:I761,I761,1)</f>
        <v>0.2</v>
      </c>
      <c r="AI761" s="2">
        <f>PERCENTRANK(J$531:J761,J761,1)</f>
        <v>0.5</v>
      </c>
      <c r="AJ761" s="2">
        <f t="shared" si="153"/>
        <v>0.15000000000000002</v>
      </c>
      <c r="AK761" s="2">
        <f t="shared" si="154"/>
        <v>0.1</v>
      </c>
      <c r="AL761" s="2">
        <f t="shared" si="155"/>
        <v>0.44999999999999996</v>
      </c>
      <c r="AM761" s="2">
        <f t="shared" si="155"/>
        <v>0.65</v>
      </c>
      <c r="AN761" s="2">
        <f t="shared" si="151"/>
        <v>0.2</v>
      </c>
      <c r="AO761" s="16">
        <f t="shared" si="156"/>
        <v>0</v>
      </c>
      <c r="AP761" s="16">
        <f t="shared" si="162"/>
        <v>0</v>
      </c>
      <c r="AQ761" s="16">
        <f t="shared" si="163"/>
        <v>0.1</v>
      </c>
      <c r="AR761" s="16">
        <f t="shared" si="164"/>
        <v>0.8</v>
      </c>
      <c r="AS761" s="16">
        <f t="shared" si="165"/>
        <v>0.1</v>
      </c>
      <c r="AT761" s="16">
        <f t="shared" si="166"/>
        <v>0</v>
      </c>
      <c r="AU761" s="16">
        <f t="shared" si="167"/>
        <v>0</v>
      </c>
      <c r="AV761" s="16">
        <f t="shared" si="157"/>
        <v>-0.49999999999999994</v>
      </c>
      <c r="AW761" s="16">
        <f t="shared" si="158"/>
        <v>0.9</v>
      </c>
      <c r="AX761" s="16">
        <f t="shared" si="159"/>
        <v>0</v>
      </c>
      <c r="AY761" s="16">
        <f t="shared" si="170"/>
        <v>0.30000000000000004</v>
      </c>
      <c r="AZ761" s="16">
        <f t="shared" si="160"/>
        <v>0.5</v>
      </c>
      <c r="BA761" s="16">
        <f t="shared" si="171"/>
        <v>0.35</v>
      </c>
      <c r="BB761" s="16">
        <f t="shared" si="161"/>
        <v>0.1</v>
      </c>
    </row>
    <row r="762" spans="1:54" s="2" customFormat="1" ht="11.25" x14ac:dyDescent="0.2">
      <c r="A762" s="17">
        <v>40663</v>
      </c>
      <c r="B762" s="15">
        <v>3.2</v>
      </c>
      <c r="C762" s="2">
        <v>9</v>
      </c>
      <c r="D762" s="37">
        <f t="shared" si="143"/>
        <v>0.91</v>
      </c>
      <c r="E762" s="37">
        <v>5.96E-2</v>
      </c>
      <c r="F762" s="37">
        <f t="shared" si="142"/>
        <v>0.94040000000000001</v>
      </c>
      <c r="G762" s="39">
        <v>88.06</v>
      </c>
      <c r="H762" s="38">
        <v>57.104400000000012</v>
      </c>
      <c r="I762" s="37">
        <v>2.0713075608092036E-2</v>
      </c>
      <c r="J762" s="37">
        <f t="shared" si="172"/>
        <v>4.0626356604103594E-3</v>
      </c>
      <c r="K762" s="37">
        <f t="shared" si="144"/>
        <v>3.3406593406593466E-2</v>
      </c>
      <c r="L762" s="38">
        <v>15484.8038716189</v>
      </c>
      <c r="M762" s="38">
        <v>15047.534262008099</v>
      </c>
      <c r="N762" s="38">
        <f t="shared" si="148"/>
        <v>16002.098418538917</v>
      </c>
      <c r="O762" s="38">
        <f t="shared" si="149"/>
        <v>15550.221120870789</v>
      </c>
      <c r="P762" s="37">
        <f t="shared" si="150"/>
        <v>-3.2326669502339471E-2</v>
      </c>
      <c r="Q762" s="41">
        <f t="shared" si="150"/>
        <v>-3.2326669502339506E-2</v>
      </c>
      <c r="R762" s="42">
        <f t="shared" si="145"/>
        <v>0.54208782510629627</v>
      </c>
      <c r="S762" s="43">
        <f t="shared" si="146"/>
        <v>0.09</v>
      </c>
      <c r="T762" s="43">
        <f t="shared" si="147"/>
        <v>9.1000000000000004E-3</v>
      </c>
      <c r="U762" s="37">
        <f t="shared" si="173"/>
        <v>4.0939670938498887E-2</v>
      </c>
      <c r="V762" s="37">
        <f t="shared" si="152"/>
        <v>2.9016920784352687E-3</v>
      </c>
      <c r="W762" s="37">
        <f t="shared" si="169"/>
        <v>2.0764141277664145E-2</v>
      </c>
      <c r="X762" s="43">
        <f t="shared" si="168"/>
        <v>-3.2326669502339506E-2</v>
      </c>
      <c r="Y762" s="2">
        <f>PERCENTRANK($S$531:S762,S762,1)</f>
        <v>0.9</v>
      </c>
      <c r="Z762" s="2">
        <f>PERCENTRANK($T$531:T762,T762,1)</f>
        <v>0</v>
      </c>
      <c r="AA762" s="2">
        <f>PERCENTRANK($U$531:U762,U762,1)</f>
        <v>0.3</v>
      </c>
      <c r="AB762" s="2">
        <f>PERCENTRANK(V$531:V762,V762,1)</f>
        <v>0.5</v>
      </c>
      <c r="AC762" s="2">
        <f>PERCENTRANK(W$531:W762,W762,1)</f>
        <v>0.3</v>
      </c>
      <c r="AD762" s="2">
        <f>PERCENTRANK(W$531:W762,W762,1)</f>
        <v>0.3</v>
      </c>
      <c r="AE762" s="2">
        <f>PERCENTRANK(X$531:X762,X762,1)</f>
        <v>0.1</v>
      </c>
      <c r="AF762" s="2">
        <f>PERCENTRANK($X$531:X762,X762,1)</f>
        <v>0.1</v>
      </c>
      <c r="AG762" s="2">
        <f>PERCENTRANK(R$531:R762,R762,1)</f>
        <v>0.9</v>
      </c>
      <c r="AH762" s="2">
        <f>PERCENTRANK(I$531:I762,I762,1)</f>
        <v>0.6</v>
      </c>
      <c r="AI762" s="2">
        <f>PERCENTRANK(J$531:J762,J762,1)</f>
        <v>0.4</v>
      </c>
      <c r="AJ762" s="2">
        <f t="shared" si="153"/>
        <v>0.25</v>
      </c>
      <c r="AK762" s="2">
        <f t="shared" si="154"/>
        <v>0.1</v>
      </c>
      <c r="AL762" s="2">
        <f t="shared" si="155"/>
        <v>0.4</v>
      </c>
      <c r="AM762" s="2">
        <f t="shared" si="155"/>
        <v>0.45</v>
      </c>
      <c r="AN762" s="2">
        <f t="shared" si="151"/>
        <v>0.6</v>
      </c>
      <c r="AO762" s="16">
        <f t="shared" si="156"/>
        <v>0</v>
      </c>
      <c r="AP762" s="16">
        <f t="shared" si="162"/>
        <v>0</v>
      </c>
      <c r="AQ762" s="16">
        <f t="shared" si="163"/>
        <v>9.9999999999999978E-2</v>
      </c>
      <c r="AR762" s="16">
        <f t="shared" si="164"/>
        <v>-0.4</v>
      </c>
      <c r="AS762" s="16">
        <f t="shared" si="165"/>
        <v>9.9999999999999978E-2</v>
      </c>
      <c r="AT762" s="16">
        <f t="shared" si="166"/>
        <v>0</v>
      </c>
      <c r="AU762" s="16">
        <f t="shared" si="167"/>
        <v>0</v>
      </c>
      <c r="AV762" s="16">
        <f t="shared" si="157"/>
        <v>0.39999999999999997</v>
      </c>
      <c r="AW762" s="16">
        <f t="shared" si="158"/>
        <v>0.9</v>
      </c>
      <c r="AX762" s="16">
        <f t="shared" si="159"/>
        <v>0</v>
      </c>
      <c r="AY762" s="16">
        <f t="shared" si="170"/>
        <v>0.15000000000000002</v>
      </c>
      <c r="AZ762" s="16">
        <f t="shared" si="160"/>
        <v>0.7</v>
      </c>
      <c r="BA762" s="16">
        <f t="shared" si="171"/>
        <v>0.15000000000000002</v>
      </c>
      <c r="BB762" s="16">
        <f t="shared" si="161"/>
        <v>0.1</v>
      </c>
    </row>
    <row r="763" spans="1:54" s="2" customFormat="1" ht="11.25" x14ac:dyDescent="0.2">
      <c r="A763" s="17">
        <v>40694</v>
      </c>
      <c r="B763" s="15">
        <v>3.6</v>
      </c>
      <c r="C763" s="2">
        <v>9</v>
      </c>
      <c r="D763" s="37">
        <f t="shared" si="143"/>
        <v>0.91</v>
      </c>
      <c r="E763" s="37">
        <f>E762</f>
        <v>5.96E-2</v>
      </c>
      <c r="F763" s="37">
        <f t="shared" si="142"/>
        <v>0.94040000000000001</v>
      </c>
      <c r="G763" s="39">
        <v>88.55</v>
      </c>
      <c r="H763" s="38">
        <v>60.326400000000014</v>
      </c>
      <c r="I763" s="37">
        <v>5.1069838003469405E-3</v>
      </c>
      <c r="J763" s="37">
        <f t="shared" si="172"/>
        <v>1.2910029704219488E-2</v>
      </c>
      <c r="K763" s="37">
        <f t="shared" si="144"/>
        <v>3.3406593406593466E-2</v>
      </c>
      <c r="L763" s="38">
        <v>15474.063020306199</v>
      </c>
      <c r="M763" s="38">
        <v>14992.6066439236</v>
      </c>
      <c r="N763" s="38">
        <f t="shared" si="148"/>
        <v>15990.998751973571</v>
      </c>
      <c r="O763" s="38">
        <f t="shared" si="149"/>
        <v>15493.458558182148</v>
      </c>
      <c r="P763" s="37">
        <f t="shared" si="150"/>
        <v>-3.232666950233945E-2</v>
      </c>
      <c r="Q763" s="41">
        <f t="shared" si="150"/>
        <v>-3.2326669502339533E-2</v>
      </c>
      <c r="R763" s="42">
        <f t="shared" si="145"/>
        <v>0.46784823891364274</v>
      </c>
      <c r="S763" s="43">
        <f t="shared" si="146"/>
        <v>0.09</v>
      </c>
      <c r="T763" s="43">
        <f t="shared" si="147"/>
        <v>9.1000000000000004E-3</v>
      </c>
      <c r="U763" s="37">
        <f t="shared" si="173"/>
        <v>3.522044727867666E-2</v>
      </c>
      <c r="V763" s="37">
        <f t="shared" si="152"/>
        <v>-3.6502736679709631E-3</v>
      </c>
      <c r="W763" s="37">
        <f t="shared" si="169"/>
        <v>1.4772616490476323E-2</v>
      </c>
      <c r="X763" s="43">
        <f t="shared" si="168"/>
        <v>-3.2326669502339533E-2</v>
      </c>
      <c r="Y763" s="2">
        <f>PERCENTRANK($S$531:S763,S763,1)</f>
        <v>0.9</v>
      </c>
      <c r="Z763" s="2">
        <f>PERCENTRANK($T$531:T763,T763,1)</f>
        <v>0</v>
      </c>
      <c r="AA763" s="2">
        <f>PERCENTRANK($U$531:U763,U763,1)</f>
        <v>0.2</v>
      </c>
      <c r="AB763" s="2">
        <f>PERCENTRANK(V$531:V763,V763,1)</f>
        <v>0.1</v>
      </c>
      <c r="AC763" s="2">
        <f>PERCENTRANK(W$531:W763,W763,1)</f>
        <v>0.2</v>
      </c>
      <c r="AD763" s="2">
        <f>PERCENTRANK(W$531:W763,W763,1)</f>
        <v>0.2</v>
      </c>
      <c r="AE763" s="2">
        <f>PERCENTRANK(X$531:X763,X763,1)</f>
        <v>0.1</v>
      </c>
      <c r="AF763" s="2">
        <f>PERCENTRANK($X$531:X763,X763,1)</f>
        <v>0.1</v>
      </c>
      <c r="AG763" s="2">
        <f>PERCENTRANK(R$531:R763,R763,1)</f>
        <v>0.9</v>
      </c>
      <c r="AH763" s="2">
        <f>PERCENTRANK(I$531:I763,I763,1)</f>
        <v>0.4</v>
      </c>
      <c r="AI763" s="2">
        <f>PERCENTRANK(J$531:J763,J763,1)</f>
        <v>0.5</v>
      </c>
      <c r="AJ763" s="2">
        <f t="shared" si="153"/>
        <v>0.25</v>
      </c>
      <c r="AK763" s="2">
        <f t="shared" si="154"/>
        <v>0.1</v>
      </c>
      <c r="AL763" s="2">
        <f t="shared" si="155"/>
        <v>0.5</v>
      </c>
      <c r="AM763" s="2">
        <f t="shared" si="155"/>
        <v>0.45</v>
      </c>
      <c r="AN763" s="2">
        <f t="shared" si="151"/>
        <v>0.4</v>
      </c>
      <c r="AO763" s="16">
        <f t="shared" si="156"/>
        <v>0</v>
      </c>
      <c r="AP763" s="16">
        <f t="shared" si="162"/>
        <v>0</v>
      </c>
      <c r="AQ763" s="16">
        <f t="shared" si="163"/>
        <v>-9.9999999999999978E-2</v>
      </c>
      <c r="AR763" s="16">
        <f t="shared" si="164"/>
        <v>-0.4</v>
      </c>
      <c r="AS763" s="16">
        <f t="shared" si="165"/>
        <v>-9.9999999999999978E-2</v>
      </c>
      <c r="AT763" s="16">
        <f t="shared" si="166"/>
        <v>0</v>
      </c>
      <c r="AU763" s="16">
        <f t="shared" si="167"/>
        <v>0</v>
      </c>
      <c r="AV763" s="16">
        <f t="shared" si="157"/>
        <v>-0.19999999999999996</v>
      </c>
      <c r="AW763" s="16">
        <f t="shared" si="158"/>
        <v>0.9</v>
      </c>
      <c r="AX763" s="16">
        <f t="shared" si="159"/>
        <v>0</v>
      </c>
      <c r="AY763" s="16">
        <f t="shared" si="170"/>
        <v>0.15000000000000002</v>
      </c>
      <c r="AZ763" s="16">
        <f t="shared" si="160"/>
        <v>0.3</v>
      </c>
      <c r="BA763" s="16">
        <f t="shared" si="171"/>
        <v>0.15000000000000002</v>
      </c>
      <c r="BB763" s="16">
        <f t="shared" si="161"/>
        <v>0.1</v>
      </c>
    </row>
    <row r="764" spans="1:54" s="2" customFormat="1" ht="11.25" x14ac:dyDescent="0.2">
      <c r="A764" s="17">
        <v>40724</v>
      </c>
      <c r="B764" s="15">
        <v>3.6</v>
      </c>
      <c r="C764" s="2">
        <v>9.1</v>
      </c>
      <c r="D764" s="37">
        <f t="shared" si="143"/>
        <v>0.90900000000000003</v>
      </c>
      <c r="E764" s="37">
        <f>E762</f>
        <v>5.96E-2</v>
      </c>
      <c r="F764" s="37">
        <f t="shared" si="142"/>
        <v>0.94040000000000001</v>
      </c>
      <c r="G764" s="39">
        <v>89.56</v>
      </c>
      <c r="H764" s="38">
        <v>63.58000000000002</v>
      </c>
      <c r="I764" s="37">
        <v>-3.8122706996136908E-2</v>
      </c>
      <c r="J764" s="37">
        <f t="shared" si="172"/>
        <v>-1.6507861597894982E-2</v>
      </c>
      <c r="K764" s="37">
        <f t="shared" si="144"/>
        <v>3.4543454345434599E-2</v>
      </c>
      <c r="L764" s="38">
        <v>15423.911108087699</v>
      </c>
      <c r="M764" s="38">
        <v>14928.8387620298</v>
      </c>
      <c r="N764" s="38">
        <f t="shared" si="148"/>
        <v>15956.706277277968</v>
      </c>
      <c r="O764" s="38">
        <f t="shared" si="149"/>
        <v>15444.532422236331</v>
      </c>
      <c r="P764" s="37">
        <f t="shared" si="150"/>
        <v>-3.339004678860065E-2</v>
      </c>
      <c r="Q764" s="41">
        <f t="shared" si="150"/>
        <v>-3.3390046788600643E-2</v>
      </c>
      <c r="R764" s="42">
        <f t="shared" si="145"/>
        <v>0.40861906259830094</v>
      </c>
      <c r="S764" s="43">
        <f t="shared" si="146"/>
        <v>9.0999999999999998E-2</v>
      </c>
      <c r="T764" s="43">
        <f t="shared" si="147"/>
        <v>9.0900000000000009E-3</v>
      </c>
      <c r="U764" s="37">
        <f t="shared" si="173"/>
        <v>2.7193673559773684E-2</v>
      </c>
      <c r="V764" s="37">
        <f t="shared" si="152"/>
        <v>-4.2532885313605493E-3</v>
      </c>
      <c r="W764" s="37">
        <f t="shared" si="169"/>
        <v>6.6541652408484298E-3</v>
      </c>
      <c r="X764" s="43">
        <f t="shared" si="168"/>
        <v>-3.3390046788600643E-2</v>
      </c>
      <c r="Y764" s="2">
        <f>PERCENTRANK($S$531:S764,S764,1)</f>
        <v>0.9</v>
      </c>
      <c r="Z764" s="2">
        <f>PERCENTRANK($T$531:T764,T764,1)</f>
        <v>0</v>
      </c>
      <c r="AA764" s="2">
        <f>PERCENTRANK($U$531:U764,U764,1)</f>
        <v>0.1</v>
      </c>
      <c r="AB764" s="2">
        <f>PERCENTRANK(V$531:V764,V764,1)</f>
        <v>0</v>
      </c>
      <c r="AC764" s="2">
        <f>PERCENTRANK(W$531:W764,W764,1)</f>
        <v>0.1</v>
      </c>
      <c r="AD764" s="2">
        <f>PERCENTRANK(W$531:W764,W764,1)</f>
        <v>0.1</v>
      </c>
      <c r="AE764" s="2">
        <f>PERCENTRANK(X$531:X764,X764,1)</f>
        <v>0.1</v>
      </c>
      <c r="AF764" s="2">
        <f>PERCENTRANK($X$531:X764,X764,1)</f>
        <v>0.1</v>
      </c>
      <c r="AG764" s="2">
        <f>PERCENTRANK(R$531:R764,R764,1)</f>
        <v>0.8</v>
      </c>
      <c r="AH764" s="2">
        <f>PERCENTRANK(I$531:I764,I764,1)</f>
        <v>0</v>
      </c>
      <c r="AI764" s="2">
        <f>PERCENTRANK(J$531:J764,J764,1)</f>
        <v>0.1</v>
      </c>
      <c r="AJ764" s="2">
        <f t="shared" si="153"/>
        <v>0.15000000000000002</v>
      </c>
      <c r="AK764" s="2">
        <f t="shared" si="154"/>
        <v>0.1</v>
      </c>
      <c r="AL764" s="2">
        <f t="shared" si="155"/>
        <v>0.2</v>
      </c>
      <c r="AM764" s="2">
        <f t="shared" si="155"/>
        <v>0.3</v>
      </c>
      <c r="AN764" s="2">
        <f t="shared" si="151"/>
        <v>0</v>
      </c>
      <c r="AO764" s="16">
        <f t="shared" si="156"/>
        <v>0</v>
      </c>
      <c r="AP764" s="16">
        <f t="shared" si="162"/>
        <v>0</v>
      </c>
      <c r="AQ764" s="16">
        <f t="shared" si="163"/>
        <v>-0.1</v>
      </c>
      <c r="AR764" s="16">
        <f t="shared" si="164"/>
        <v>-0.1</v>
      </c>
      <c r="AS764" s="16">
        <f t="shared" si="165"/>
        <v>-0.1</v>
      </c>
      <c r="AT764" s="16">
        <f t="shared" si="166"/>
        <v>0</v>
      </c>
      <c r="AU764" s="16">
        <f t="shared" si="167"/>
        <v>-9.9999999999999978E-2</v>
      </c>
      <c r="AV764" s="16">
        <f t="shared" si="157"/>
        <v>-0.4</v>
      </c>
      <c r="AW764" s="16">
        <f t="shared" si="158"/>
        <v>0.9</v>
      </c>
      <c r="AX764" s="16">
        <f t="shared" si="159"/>
        <v>0</v>
      </c>
      <c r="AY764" s="16">
        <f t="shared" si="170"/>
        <v>0.25</v>
      </c>
      <c r="AZ764" s="16">
        <f t="shared" si="160"/>
        <v>0.05</v>
      </c>
      <c r="BA764" s="16">
        <f t="shared" si="171"/>
        <v>0.25</v>
      </c>
      <c r="BB764" s="16">
        <f t="shared" si="161"/>
        <v>0.1</v>
      </c>
    </row>
    <row r="765" spans="1:54" s="2" customFormat="1" ht="11.25" x14ac:dyDescent="0.2">
      <c r="A765" s="17">
        <v>40755</v>
      </c>
      <c r="B765" s="15">
        <v>3.6</v>
      </c>
      <c r="C765" s="2">
        <v>9.1</v>
      </c>
      <c r="D765" s="37">
        <f t="shared" si="143"/>
        <v>0.90900000000000003</v>
      </c>
      <c r="E765" s="37">
        <v>6.0100000000000001E-2</v>
      </c>
      <c r="F765" s="37">
        <f t="shared" si="142"/>
        <v>0.93989999999999996</v>
      </c>
      <c r="G765" s="39">
        <v>90.59</v>
      </c>
      <c r="H765" s="38">
        <v>66.868000000000009</v>
      </c>
      <c r="I765" s="37">
        <v>2.9441695344483442E-2</v>
      </c>
      <c r="J765" s="37">
        <f t="shared" si="172"/>
        <v>-4.3405058258267331E-3</v>
      </c>
      <c r="K765" s="37">
        <f t="shared" si="144"/>
        <v>3.399339933993395E-2</v>
      </c>
      <c r="L765" s="38">
        <v>15542.0575932337</v>
      </c>
      <c r="M765" s="38">
        <v>15006.2069185278</v>
      </c>
      <c r="N765" s="38">
        <f t="shared" si="148"/>
        <v>16070.384963564746</v>
      </c>
      <c r="O765" s="38">
        <f t="shared" si="149"/>
        <v>15516.318902886995</v>
      </c>
      <c r="P765" s="37">
        <f t="shared" si="150"/>
        <v>-3.2875837855090934E-2</v>
      </c>
      <c r="Q765" s="41">
        <f t="shared" si="150"/>
        <v>-3.287583785509092E-2</v>
      </c>
      <c r="R765" s="42">
        <f t="shared" si="145"/>
        <v>0.35475862894059923</v>
      </c>
      <c r="S765" s="43">
        <f t="shared" si="146"/>
        <v>9.0999999999999998E-2</v>
      </c>
      <c r="T765" s="43">
        <f t="shared" si="147"/>
        <v>9.0900000000000009E-3</v>
      </c>
      <c r="U765" s="37">
        <f t="shared" si="173"/>
        <v>3.3643233997601954E-2</v>
      </c>
      <c r="V765" s="37">
        <f t="shared" si="152"/>
        <v>5.1824631326837624E-3</v>
      </c>
      <c r="W765" s="37">
        <f t="shared" si="169"/>
        <v>1.2283538831028114E-2</v>
      </c>
      <c r="X765" s="43">
        <f t="shared" si="168"/>
        <v>-3.287583785509092E-2</v>
      </c>
      <c r="Y765" s="2">
        <f>PERCENTRANK($S$531:S765,S765,1)</f>
        <v>0.9</v>
      </c>
      <c r="Z765" s="2">
        <f>PERCENTRANK($T$531:T765,T765,1)</f>
        <v>0</v>
      </c>
      <c r="AA765" s="2">
        <f>PERCENTRANK($U$531:U765,U765,1)</f>
        <v>0.2</v>
      </c>
      <c r="AB765" s="2">
        <f>PERCENTRANK(V$531:V765,V765,1)</f>
        <v>0.7</v>
      </c>
      <c r="AC765" s="2">
        <f>PERCENTRANK(W$531:W765,W765,1)</f>
        <v>0.1</v>
      </c>
      <c r="AD765" s="2">
        <f>PERCENTRANK(W$531:W765,W765,1)</f>
        <v>0.1</v>
      </c>
      <c r="AE765" s="2">
        <f>PERCENTRANK(X$531:X765,X765,1)</f>
        <v>0.1</v>
      </c>
      <c r="AF765" s="2">
        <f>PERCENTRANK($X$531:X765,X765,1)</f>
        <v>0.1</v>
      </c>
      <c r="AG765" s="2">
        <f>PERCENTRANK(R$531:R765,R765,1)</f>
        <v>0.8</v>
      </c>
      <c r="AH765" s="2">
        <f>PERCENTRANK(I$531:I765,I765,1)</f>
        <v>0.7</v>
      </c>
      <c r="AI765" s="2">
        <f>PERCENTRANK(J$531:J765,J765,1)</f>
        <v>0.2</v>
      </c>
      <c r="AJ765" s="2">
        <f t="shared" si="153"/>
        <v>0.1</v>
      </c>
      <c r="AK765" s="2">
        <f t="shared" si="154"/>
        <v>0.1</v>
      </c>
      <c r="AL765" s="2">
        <f t="shared" si="155"/>
        <v>0.35</v>
      </c>
      <c r="AM765" s="2">
        <f t="shared" si="155"/>
        <v>0.15000000000000002</v>
      </c>
      <c r="AN765" s="2">
        <f t="shared" si="151"/>
        <v>0.7</v>
      </c>
      <c r="AO765" s="16">
        <f t="shared" si="156"/>
        <v>0</v>
      </c>
      <c r="AP765" s="16">
        <f t="shared" si="162"/>
        <v>0</v>
      </c>
      <c r="AQ765" s="16">
        <f t="shared" si="163"/>
        <v>0.1</v>
      </c>
      <c r="AR765" s="16">
        <f t="shared" si="164"/>
        <v>0.7</v>
      </c>
      <c r="AS765" s="16">
        <f t="shared" si="165"/>
        <v>0</v>
      </c>
      <c r="AT765" s="16">
        <f t="shared" si="166"/>
        <v>0</v>
      </c>
      <c r="AU765" s="16">
        <f t="shared" si="167"/>
        <v>0</v>
      </c>
      <c r="AV765" s="16">
        <f t="shared" si="157"/>
        <v>0.7</v>
      </c>
      <c r="AW765" s="16">
        <f t="shared" si="158"/>
        <v>0.9</v>
      </c>
      <c r="AX765" s="16">
        <f t="shared" si="159"/>
        <v>0</v>
      </c>
      <c r="AY765" s="16">
        <f t="shared" si="170"/>
        <v>0.25</v>
      </c>
      <c r="AZ765" s="16">
        <f t="shared" si="160"/>
        <v>0.35</v>
      </c>
      <c r="BA765" s="16">
        <f t="shared" si="171"/>
        <v>0.25</v>
      </c>
      <c r="BB765" s="16">
        <f t="shared" si="161"/>
        <v>0.1</v>
      </c>
    </row>
    <row r="766" spans="1:54" s="2" customFormat="1" ht="11.25" x14ac:dyDescent="0.2">
      <c r="A766" s="17">
        <v>40786</v>
      </c>
      <c r="B766" s="15">
        <v>3.8</v>
      </c>
      <c r="C766" s="2">
        <v>9.1</v>
      </c>
      <c r="D766" s="37">
        <f t="shared" si="143"/>
        <v>0.90900000000000003</v>
      </c>
      <c r="E766" s="37">
        <f>E765</f>
        <v>6.0100000000000001E-2</v>
      </c>
      <c r="F766" s="37">
        <f t="shared" si="142"/>
        <v>0.93989999999999996</v>
      </c>
      <c r="G766" s="39">
        <v>91.44</v>
      </c>
      <c r="H766" s="38">
        <v>70.114400000000018</v>
      </c>
      <c r="I766" s="37">
        <v>-0.1055546751786537</v>
      </c>
      <c r="J766" s="37">
        <f t="shared" si="172"/>
        <v>-3.8056489917085129E-2</v>
      </c>
      <c r="K766" s="37">
        <f t="shared" si="144"/>
        <v>3.399339933993395E-2</v>
      </c>
      <c r="L766" s="38">
        <v>15652.2392840346</v>
      </c>
      <c r="M766" s="38">
        <v>15088.3597855106</v>
      </c>
      <c r="N766" s="38">
        <f t="shared" si="148"/>
        <v>16184.312104580989</v>
      </c>
      <c r="O766" s="38">
        <f t="shared" si="149"/>
        <v>15601.264425084062</v>
      </c>
      <c r="P766" s="37">
        <f t="shared" si="150"/>
        <v>-3.2875837855090885E-2</v>
      </c>
      <c r="Q766" s="41">
        <f t="shared" si="150"/>
        <v>-3.2875837855090941E-2</v>
      </c>
      <c r="R766" s="42">
        <f t="shared" si="145"/>
        <v>0.30415435345663622</v>
      </c>
      <c r="S766" s="43">
        <f t="shared" si="146"/>
        <v>9.0999999999999998E-2</v>
      </c>
      <c r="T766" s="43">
        <f t="shared" si="147"/>
        <v>9.0900000000000009E-3</v>
      </c>
      <c r="U766" s="37">
        <f t="shared" si="173"/>
        <v>3.5118430739375546E-2</v>
      </c>
      <c r="V766" s="37">
        <f t="shared" si="152"/>
        <v>5.4745924422358976E-3</v>
      </c>
      <c r="W766" s="37">
        <f t="shared" si="169"/>
        <v>1.3852122593229762E-2</v>
      </c>
      <c r="X766" s="43">
        <f t="shared" si="168"/>
        <v>-3.2875837855090941E-2</v>
      </c>
      <c r="Y766" s="2">
        <f>PERCENTRANK($S$531:S766,S766,1)</f>
        <v>0.9</v>
      </c>
      <c r="Z766" s="2">
        <f>PERCENTRANK($T$531:T766,T766,1)</f>
        <v>0</v>
      </c>
      <c r="AA766" s="2">
        <f>PERCENTRANK($U$531:U766,U766,1)</f>
        <v>0.2</v>
      </c>
      <c r="AB766" s="2">
        <f>PERCENTRANK(V$531:V766,V766,1)</f>
        <v>0.7</v>
      </c>
      <c r="AC766" s="2">
        <f>PERCENTRANK(W$531:W766,W766,1)</f>
        <v>0.2</v>
      </c>
      <c r="AD766" s="2">
        <f>PERCENTRANK(W$531:W766,W766,1)</f>
        <v>0.2</v>
      </c>
      <c r="AE766" s="2">
        <f>PERCENTRANK(X$531:X766,X766,1)</f>
        <v>0.1</v>
      </c>
      <c r="AF766" s="2">
        <f>PERCENTRANK($X$531:X766,X766,1)</f>
        <v>0.1</v>
      </c>
      <c r="AG766" s="2">
        <f>PERCENTRANK(R$531:R766,R766,1)</f>
        <v>0.8</v>
      </c>
      <c r="AH766" s="2">
        <f>PERCENTRANK(I$531:I766,I766,1)</f>
        <v>0</v>
      </c>
      <c r="AI766" s="2">
        <f>PERCENTRANK(J$531:J766,J766,1)</f>
        <v>0</v>
      </c>
      <c r="AJ766" s="2">
        <f t="shared" si="153"/>
        <v>0.15000000000000002</v>
      </c>
      <c r="AK766" s="2">
        <f t="shared" si="154"/>
        <v>0.1</v>
      </c>
      <c r="AL766" s="2">
        <f t="shared" si="155"/>
        <v>0.35</v>
      </c>
      <c r="AM766" s="2">
        <f t="shared" si="155"/>
        <v>0.1</v>
      </c>
      <c r="AN766" s="2">
        <f t="shared" si="151"/>
        <v>0</v>
      </c>
      <c r="AO766" s="16">
        <f t="shared" si="156"/>
        <v>0</v>
      </c>
      <c r="AP766" s="16">
        <f t="shared" si="162"/>
        <v>0</v>
      </c>
      <c r="AQ766" s="16">
        <f t="shared" si="163"/>
        <v>0</v>
      </c>
      <c r="AR766" s="16">
        <f t="shared" si="164"/>
        <v>0</v>
      </c>
      <c r="AS766" s="16">
        <f t="shared" si="165"/>
        <v>0.1</v>
      </c>
      <c r="AT766" s="16">
        <f t="shared" ref="AT766:AT797" si="174">AF766-AF765</f>
        <v>0</v>
      </c>
      <c r="AU766" s="16">
        <f t="shared" ref="AU766:AU797" si="175">AG766-AG765</f>
        <v>0</v>
      </c>
      <c r="AV766" s="16">
        <f t="shared" si="157"/>
        <v>-0.7</v>
      </c>
      <c r="AW766" s="16">
        <f t="shared" si="158"/>
        <v>0.9</v>
      </c>
      <c r="AX766" s="16">
        <f t="shared" si="159"/>
        <v>0</v>
      </c>
      <c r="AY766" s="16">
        <f t="shared" si="170"/>
        <v>0.15000000000000002</v>
      </c>
      <c r="AZ766" s="16">
        <f t="shared" si="160"/>
        <v>0.7</v>
      </c>
      <c r="BA766" s="16">
        <f t="shared" si="171"/>
        <v>0.15000000000000002</v>
      </c>
      <c r="BB766" s="16">
        <f t="shared" si="161"/>
        <v>0.1</v>
      </c>
    </row>
    <row r="767" spans="1:54" s="2" customFormat="1" ht="11.25" x14ac:dyDescent="0.2">
      <c r="A767" s="17">
        <v>40816</v>
      </c>
      <c r="B767" s="15">
        <v>3.9</v>
      </c>
      <c r="C767" s="2">
        <v>9</v>
      </c>
      <c r="D767" s="37">
        <f t="shared" si="143"/>
        <v>0.91</v>
      </c>
      <c r="E767" s="37">
        <f>E765</f>
        <v>6.0100000000000001E-2</v>
      </c>
      <c r="F767" s="37">
        <f t="shared" si="142"/>
        <v>0.93989999999999996</v>
      </c>
      <c r="G767" s="39">
        <v>92.4</v>
      </c>
      <c r="H767" s="38">
        <v>73.325200000000009</v>
      </c>
      <c r="I767" s="37">
        <v>-9.6430469666161905E-3</v>
      </c>
      <c r="J767" s="37">
        <f t="shared" si="172"/>
        <v>-5.7598861072634948E-2</v>
      </c>
      <c r="K767" s="37">
        <f t="shared" si="144"/>
        <v>3.2857142857142696E-2</v>
      </c>
      <c r="L767" s="38">
        <v>15567.078122729899</v>
      </c>
      <c r="M767" s="38">
        <v>14969.2812721964</v>
      </c>
      <c r="N767" s="38">
        <f t="shared" si="148"/>
        <v>16078.567832476736</v>
      </c>
      <c r="O767" s="38">
        <f t="shared" si="149"/>
        <v>15461.129085425708</v>
      </c>
      <c r="P767" s="37">
        <f t="shared" si="150"/>
        <v>-3.1811894882434119E-2</v>
      </c>
      <c r="Q767" s="41">
        <f t="shared" si="150"/>
        <v>-3.1811894882434133E-2</v>
      </c>
      <c r="R767" s="42">
        <f t="shared" si="145"/>
        <v>0.26013976095530589</v>
      </c>
      <c r="S767" s="43">
        <f t="shared" si="146"/>
        <v>0.09</v>
      </c>
      <c r="T767" s="43">
        <f t="shared" si="147"/>
        <v>9.1000000000000004E-3</v>
      </c>
      <c r="U767" s="37">
        <f t="shared" si="173"/>
        <v>2.293105124232515E-2</v>
      </c>
      <c r="V767" s="37">
        <f t="shared" si="152"/>
        <v>-7.8920780659373826E-3</v>
      </c>
      <c r="W767" s="37">
        <f t="shared" si="169"/>
        <v>1.6588123556565565E-3</v>
      </c>
      <c r="X767" s="43">
        <f t="shared" si="168"/>
        <v>-3.1811894882434133E-2</v>
      </c>
      <c r="Y767" s="2">
        <f>PERCENTRANK($S$531:S767,S767,1)</f>
        <v>0.8</v>
      </c>
      <c r="Z767" s="2">
        <f>PERCENTRANK($T$531:T767,T767,1)</f>
        <v>0.1</v>
      </c>
      <c r="AA767" s="2">
        <f>PERCENTRANK($U$531:U767,U767,1)</f>
        <v>0.1</v>
      </c>
      <c r="AB767" s="2">
        <f>PERCENTRANK(V$531:V767,V767,1)</f>
        <v>0</v>
      </c>
      <c r="AC767" s="2">
        <f>PERCENTRANK(W$531:W767,W767,1)</f>
        <v>0</v>
      </c>
      <c r="AD767" s="2">
        <f>PERCENTRANK(W$531:W767,W767,1)</f>
        <v>0</v>
      </c>
      <c r="AE767" s="2">
        <f>PERCENTRANK(X$531:X767,X767,1)</f>
        <v>0.1</v>
      </c>
      <c r="AF767" s="2">
        <f>PERCENTRANK($X$531:X767,X767,1)</f>
        <v>0.1</v>
      </c>
      <c r="AG767" s="2">
        <f>PERCENTRANK(R$531:R767,R767,1)</f>
        <v>0.7</v>
      </c>
      <c r="AH767" s="2">
        <f>PERCENTRANK(I$531:I767,I767,1)</f>
        <v>0.2</v>
      </c>
      <c r="AI767" s="2">
        <f>PERCENTRANK(J$531:J767,J767,1)</f>
        <v>0</v>
      </c>
      <c r="AJ767" s="2">
        <f t="shared" si="153"/>
        <v>0.1</v>
      </c>
      <c r="AK767" s="2">
        <f t="shared" si="154"/>
        <v>0.1</v>
      </c>
      <c r="AL767" s="2">
        <f t="shared" si="155"/>
        <v>0.1</v>
      </c>
      <c r="AM767" s="2">
        <f t="shared" si="155"/>
        <v>0</v>
      </c>
      <c r="AN767" s="2">
        <f t="shared" si="151"/>
        <v>0.2</v>
      </c>
      <c r="AO767" s="16">
        <f t="shared" si="156"/>
        <v>-9.9999999999999978E-2</v>
      </c>
      <c r="AP767" s="16">
        <f t="shared" si="162"/>
        <v>0.1</v>
      </c>
      <c r="AQ767" s="16">
        <f t="shared" si="163"/>
        <v>-0.1</v>
      </c>
      <c r="AR767" s="16">
        <f t="shared" si="164"/>
        <v>-0.7</v>
      </c>
      <c r="AS767" s="16">
        <f t="shared" si="165"/>
        <v>-0.2</v>
      </c>
      <c r="AT767" s="16">
        <f t="shared" si="174"/>
        <v>0</v>
      </c>
      <c r="AU767" s="16">
        <f t="shared" si="175"/>
        <v>-0.10000000000000009</v>
      </c>
      <c r="AV767" s="16">
        <f t="shared" si="157"/>
        <v>0.2</v>
      </c>
      <c r="AW767" s="16">
        <f t="shared" si="158"/>
        <v>0.85000000000000009</v>
      </c>
      <c r="AX767" s="16">
        <f t="shared" si="159"/>
        <v>0.05</v>
      </c>
      <c r="AY767" s="16">
        <f t="shared" si="170"/>
        <v>0.15000000000000002</v>
      </c>
      <c r="AZ767" s="16">
        <f t="shared" si="160"/>
        <v>0.35</v>
      </c>
      <c r="BA767" s="16">
        <f t="shared" si="171"/>
        <v>0.1</v>
      </c>
      <c r="BB767" s="16">
        <f t="shared" si="161"/>
        <v>0.1</v>
      </c>
    </row>
    <row r="768" spans="1:54" s="2" customFormat="1" ht="11.25" x14ac:dyDescent="0.2">
      <c r="A768" s="17">
        <v>40847</v>
      </c>
      <c r="B768" s="15">
        <v>3.5</v>
      </c>
      <c r="C768" s="2">
        <v>8.9</v>
      </c>
      <c r="D768" s="37">
        <f t="shared" si="143"/>
        <v>0.91099999999999992</v>
      </c>
      <c r="E768" s="37">
        <v>5.9799999999999999E-2</v>
      </c>
      <c r="F768" s="37">
        <f t="shared" si="142"/>
        <v>0.94020000000000004</v>
      </c>
      <c r="G768" s="39">
        <v>92.58</v>
      </c>
      <c r="H768" s="38">
        <v>76.468400000000017</v>
      </c>
      <c r="I768" s="37">
        <v>2.8401540191501616E-2</v>
      </c>
      <c r="J768" s="37">
        <f t="shared" si="172"/>
        <v>9.3792466124427119E-3</v>
      </c>
      <c r="K768" s="37">
        <f t="shared" si="144"/>
        <v>3.2052689352360275E-2</v>
      </c>
      <c r="L768" s="38">
        <v>15842.310567796099</v>
      </c>
      <c r="M768" s="38">
        <v>15251.7692234018</v>
      </c>
      <c r="N768" s="38">
        <f t="shared" si="148"/>
        <v>16350.099227049282</v>
      </c>
      <c r="O768" s="38">
        <f t="shared" si="149"/>
        <v>15740.629444393386</v>
      </c>
      <c r="P768" s="37">
        <f t="shared" si="150"/>
        <v>-3.105722186768797E-2</v>
      </c>
      <c r="Q768" s="41">
        <f t="shared" si="150"/>
        <v>-3.1057221867687893E-2</v>
      </c>
      <c r="R768" s="42">
        <f t="shared" si="145"/>
        <v>0.21069618299846704</v>
      </c>
      <c r="S768" s="43">
        <f t="shared" si="146"/>
        <v>8.900000000000001E-2</v>
      </c>
      <c r="T768" s="43">
        <f t="shared" si="147"/>
        <v>9.11E-3</v>
      </c>
      <c r="U768" s="37">
        <f t="shared" si="173"/>
        <v>4.3325687934860566E-2</v>
      </c>
      <c r="V768" s="37">
        <f t="shared" si="152"/>
        <v>1.8871176649615507E-2</v>
      </c>
      <c r="W768" s="37">
        <f t="shared" si="169"/>
        <v>2.3917853366544964E-2</v>
      </c>
      <c r="X768" s="43">
        <f t="shared" si="168"/>
        <v>-3.1057221867687893E-2</v>
      </c>
      <c r="Y768" s="2">
        <f>PERCENTRANK($S$531:S768,S768,1)</f>
        <v>0.8</v>
      </c>
      <c r="Z768" s="2">
        <f>PERCENTRANK($T$531:T768,T768,1)</f>
        <v>0.1</v>
      </c>
      <c r="AA768" s="2">
        <f>PERCENTRANK($U$531:U768,U768,1)</f>
        <v>0.4</v>
      </c>
      <c r="AB768" s="2">
        <f>PERCENTRANK(V$531:V768,V768,1)</f>
        <v>1</v>
      </c>
      <c r="AC768" s="2">
        <f>PERCENTRANK(W$531:W768,W768,1)</f>
        <v>0.4</v>
      </c>
      <c r="AD768" s="2">
        <f>PERCENTRANK(W$531:W768,W768,1)</f>
        <v>0.4</v>
      </c>
      <c r="AE768" s="2">
        <f>PERCENTRANK(X$531:X768,X768,1)</f>
        <v>0.1</v>
      </c>
      <c r="AF768" s="2">
        <f>PERCENTRANK($X$531:X768,X768,1)</f>
        <v>0.1</v>
      </c>
      <c r="AG768" s="2">
        <f>PERCENTRANK(R$531:R768,R768,1)</f>
        <v>0.7</v>
      </c>
      <c r="AH768" s="2">
        <f>PERCENTRANK(I$531:I768,I768,1)</f>
        <v>0.7</v>
      </c>
      <c r="AI768" s="2">
        <f>PERCENTRANK(J$531:J768,J768,1)</f>
        <v>0.5</v>
      </c>
      <c r="AJ768" s="2">
        <f t="shared" si="153"/>
        <v>0.2</v>
      </c>
      <c r="AK768" s="2">
        <f t="shared" si="154"/>
        <v>0.1</v>
      </c>
      <c r="AL768" s="2">
        <f t="shared" si="155"/>
        <v>0.44999999999999996</v>
      </c>
      <c r="AM768" s="2">
        <f t="shared" si="155"/>
        <v>0.25</v>
      </c>
      <c r="AN768" s="2">
        <f t="shared" si="151"/>
        <v>0.7</v>
      </c>
      <c r="AO768" s="16">
        <f t="shared" si="156"/>
        <v>0</v>
      </c>
      <c r="AP768" s="16">
        <f t="shared" si="162"/>
        <v>0</v>
      </c>
      <c r="AQ768" s="16">
        <f t="shared" si="163"/>
        <v>0.30000000000000004</v>
      </c>
      <c r="AR768" s="16">
        <f t="shared" si="164"/>
        <v>1</v>
      </c>
      <c r="AS768" s="16">
        <f t="shared" si="165"/>
        <v>0.4</v>
      </c>
      <c r="AT768" s="16">
        <f t="shared" si="174"/>
        <v>0</v>
      </c>
      <c r="AU768" s="16">
        <f t="shared" si="175"/>
        <v>0</v>
      </c>
      <c r="AV768" s="16">
        <f t="shared" si="157"/>
        <v>0.49999999999999994</v>
      </c>
      <c r="AW768" s="16">
        <f t="shared" si="158"/>
        <v>0.8</v>
      </c>
      <c r="AX768" s="16">
        <f t="shared" si="159"/>
        <v>0.1</v>
      </c>
      <c r="AY768" s="16">
        <f t="shared" si="170"/>
        <v>0.2</v>
      </c>
      <c r="AZ768" s="16">
        <f t="shared" si="160"/>
        <v>0.5</v>
      </c>
      <c r="BA768" s="16">
        <f t="shared" si="171"/>
        <v>0.15000000000000002</v>
      </c>
      <c r="BB768" s="16">
        <f t="shared" si="161"/>
        <v>0.1</v>
      </c>
    </row>
    <row r="769" spans="1:54" s="2" customFormat="1" ht="11.25" x14ac:dyDescent="0.2">
      <c r="A769" s="17">
        <v>40877</v>
      </c>
      <c r="B769" s="15">
        <v>3.4</v>
      </c>
      <c r="C769" s="2">
        <v>8.6999999999999993</v>
      </c>
      <c r="D769" s="37">
        <f t="shared" si="143"/>
        <v>0.91299999999999992</v>
      </c>
      <c r="E769" s="37">
        <f>E768</f>
        <v>5.9799999999999999E-2</v>
      </c>
      <c r="F769" s="37">
        <f t="shared" si="142"/>
        <v>0.94020000000000004</v>
      </c>
      <c r="G769" s="39">
        <v>92.65</v>
      </c>
      <c r="H769" s="38">
        <v>79.043600000000012</v>
      </c>
      <c r="I769" s="37">
        <v>1.5904309073739704E-2</v>
      </c>
      <c r="J769" s="37">
        <f t="shared" si="172"/>
        <v>2.2152924632620662E-2</v>
      </c>
      <c r="K769" s="37">
        <f t="shared" si="144"/>
        <v>2.9791894852135847E-2</v>
      </c>
      <c r="L769" s="38">
        <v>15771.5241120355</v>
      </c>
      <c r="M769" s="38">
        <v>15169.383449672299</v>
      </c>
      <c r="N769" s="38">
        <f t="shared" si="148"/>
        <v>16241.387700039188</v>
      </c>
      <c r="O769" s="38">
        <f t="shared" si="149"/>
        <v>15621.308126376665</v>
      </c>
      <c r="P769" s="37">
        <f t="shared" si="150"/>
        <v>-2.8930014890448896E-2</v>
      </c>
      <c r="Q769" s="41">
        <f t="shared" si="150"/>
        <v>-2.8930014890448816E-2</v>
      </c>
      <c r="R769" s="42">
        <f t="shared" si="145"/>
        <v>0.17213790869849036</v>
      </c>
      <c r="S769" s="43">
        <f t="shared" si="146"/>
        <v>8.6999999999999994E-2</v>
      </c>
      <c r="T769" s="43">
        <f t="shared" si="147"/>
        <v>9.1299999999999992E-3</v>
      </c>
      <c r="U769" s="37">
        <f t="shared" si="173"/>
        <v>3.1622381283420702E-2</v>
      </c>
      <c r="V769" s="37">
        <f t="shared" si="152"/>
        <v>-5.401719139776274E-3</v>
      </c>
      <c r="W769" s="37">
        <f t="shared" si="169"/>
        <v>1.2833829820303087E-2</v>
      </c>
      <c r="X769" s="43">
        <f t="shared" si="168"/>
        <v>-2.8930014890448816E-2</v>
      </c>
      <c r="Y769" s="2">
        <f>PERCENTRANK($S$531:S769,S769,1)</f>
        <v>0.8</v>
      </c>
      <c r="Z769" s="2">
        <f>PERCENTRANK($T$531:T769,T769,1)</f>
        <v>0.1</v>
      </c>
      <c r="AA769" s="2">
        <f>PERCENTRANK($U$531:U769,U769,1)</f>
        <v>0.1</v>
      </c>
      <c r="AB769" s="2">
        <f>PERCENTRANK(V$531:V769,V769,1)</f>
        <v>0</v>
      </c>
      <c r="AC769" s="2">
        <f>PERCENTRANK(W$531:W769,W769,1)</f>
        <v>0.1</v>
      </c>
      <c r="AD769" s="2">
        <f>PERCENTRANK(W$531:W769,W769,1)</f>
        <v>0.1</v>
      </c>
      <c r="AE769" s="2">
        <f>PERCENTRANK(X$531:X769,X769,1)</f>
        <v>0.1</v>
      </c>
      <c r="AF769" s="2">
        <f>PERCENTRANK($X$531:X769,X769,1)</f>
        <v>0.1</v>
      </c>
      <c r="AG769" s="2">
        <f>PERCENTRANK(R$531:R769,R769,1)</f>
        <v>0.7</v>
      </c>
      <c r="AH769" s="2">
        <f>PERCENTRANK(I$531:I769,I769,1)</f>
        <v>0.6</v>
      </c>
      <c r="AI769" s="2">
        <f>PERCENTRANK(J$531:J769,J769,1)</f>
        <v>0.7</v>
      </c>
      <c r="AJ769" s="2">
        <f t="shared" si="153"/>
        <v>0.25</v>
      </c>
      <c r="AK769" s="2">
        <f t="shared" si="154"/>
        <v>0.1</v>
      </c>
      <c r="AL769" s="2">
        <f t="shared" si="155"/>
        <v>0.64999999999999991</v>
      </c>
      <c r="AM769" s="2">
        <f t="shared" si="155"/>
        <v>0.6</v>
      </c>
      <c r="AN769" s="2">
        <f t="shared" si="151"/>
        <v>0.6</v>
      </c>
      <c r="AO769" s="16">
        <f t="shared" si="156"/>
        <v>0</v>
      </c>
      <c r="AP769" s="16">
        <f t="shared" si="162"/>
        <v>0</v>
      </c>
      <c r="AQ769" s="16">
        <f t="shared" si="163"/>
        <v>-0.30000000000000004</v>
      </c>
      <c r="AR769" s="16">
        <f t="shared" si="164"/>
        <v>-1</v>
      </c>
      <c r="AS769" s="16">
        <f t="shared" si="165"/>
        <v>-0.30000000000000004</v>
      </c>
      <c r="AT769" s="16">
        <f t="shared" si="174"/>
        <v>0</v>
      </c>
      <c r="AU769" s="16">
        <f t="shared" si="175"/>
        <v>0</v>
      </c>
      <c r="AV769" s="16">
        <f t="shared" si="157"/>
        <v>-9.9999999999999978E-2</v>
      </c>
      <c r="AW769" s="16">
        <f t="shared" si="158"/>
        <v>0.8</v>
      </c>
      <c r="AX769" s="16">
        <f t="shared" si="159"/>
        <v>0.1</v>
      </c>
      <c r="AY769" s="16">
        <f t="shared" si="170"/>
        <v>0.15000000000000002</v>
      </c>
      <c r="AZ769" s="16">
        <f t="shared" si="160"/>
        <v>0.5</v>
      </c>
      <c r="BA769" s="16">
        <f t="shared" si="171"/>
        <v>0.1</v>
      </c>
      <c r="BB769" s="16">
        <f t="shared" si="161"/>
        <v>0.1</v>
      </c>
    </row>
    <row r="770" spans="1:54" s="2" customFormat="1" ht="11.25" x14ac:dyDescent="0.2">
      <c r="A770" s="17">
        <v>40908</v>
      </c>
      <c r="B770" s="15">
        <v>3</v>
      </c>
      <c r="C770" s="2">
        <v>8.5</v>
      </c>
      <c r="D770" s="37">
        <f t="shared" si="143"/>
        <v>0.91500000000000004</v>
      </c>
      <c r="E770" s="37">
        <f>E768</f>
        <v>5.9799999999999999E-2</v>
      </c>
      <c r="F770" s="37">
        <f t="shared" si="142"/>
        <v>0.94020000000000004</v>
      </c>
      <c r="G770" s="39">
        <v>92.87</v>
      </c>
      <c r="H770" s="38">
        <v>81.057600000000008</v>
      </c>
      <c r="I770" s="37">
        <v>1.3779944880220368E-2</v>
      </c>
      <c r="J770" s="37">
        <f t="shared" si="172"/>
        <v>1.4842126976980036E-2</v>
      </c>
      <c r="K770" s="37">
        <f t="shared" si="144"/>
        <v>2.7540983606557434E-2</v>
      </c>
      <c r="L770" s="38">
        <v>15742.1013202186</v>
      </c>
      <c r="M770" s="38">
        <v>15150.158965042699</v>
      </c>
      <c r="N770" s="38">
        <f t="shared" si="148"/>
        <v>16175.654274611506</v>
      </c>
      <c r="O770" s="38">
        <f t="shared" si="149"/>
        <v>15567.40924473568</v>
      </c>
      <c r="P770" s="37">
        <f t="shared" si="150"/>
        <v>-2.6802807913209974E-2</v>
      </c>
      <c r="Q770" s="41">
        <f t="shared" si="150"/>
        <v>-2.6802807913210016E-2</v>
      </c>
      <c r="R770" s="42">
        <f t="shared" si="145"/>
        <v>0.14572846963147187</v>
      </c>
      <c r="S770" s="43">
        <f t="shared" si="146"/>
        <v>8.5000000000000006E-2</v>
      </c>
      <c r="T770" s="43">
        <f t="shared" si="147"/>
        <v>9.1500000000000001E-3</v>
      </c>
      <c r="U770" s="37">
        <f t="shared" si="173"/>
        <v>3.9256681166482524E-2</v>
      </c>
      <c r="V770" s="37">
        <f t="shared" si="152"/>
        <v>-1.2673214236676924E-3</v>
      </c>
      <c r="W770" s="37">
        <f t="shared" si="169"/>
        <v>2.1138335606904202E-2</v>
      </c>
      <c r="X770" s="43">
        <f t="shared" si="168"/>
        <v>-2.6802807913210016E-2</v>
      </c>
      <c r="Y770" s="2">
        <f>PERCENTRANK($S$531:S770,S770,1)</f>
        <v>0.8</v>
      </c>
      <c r="Z770" s="2">
        <f>PERCENTRANK($T$531:T770,T770,1)</f>
        <v>0.1</v>
      </c>
      <c r="AA770" s="2">
        <f>PERCENTRANK($U$531:U770,U770,1)</f>
        <v>0.3</v>
      </c>
      <c r="AB770" s="2">
        <f>PERCENTRANK(V$531:V770,V770,1)</f>
        <v>0.2</v>
      </c>
      <c r="AC770" s="2">
        <f>PERCENTRANK(W$531:W770,W770,1)</f>
        <v>0.3</v>
      </c>
      <c r="AD770" s="2">
        <f>PERCENTRANK(W$531:W770,W770,1)</f>
        <v>0.3</v>
      </c>
      <c r="AE770" s="2">
        <f>PERCENTRANK(X$531:X770,X770,1)</f>
        <v>0.1</v>
      </c>
      <c r="AF770" s="2">
        <f>PERCENTRANK($X$531:X770,X770,1)</f>
        <v>0.1</v>
      </c>
      <c r="AG770" s="2">
        <f>PERCENTRANK(R$531:R770,R770,1)</f>
        <v>0.6</v>
      </c>
      <c r="AH770" s="2">
        <f>PERCENTRANK(I$531:I770,I770,1)</f>
        <v>0.5</v>
      </c>
      <c r="AI770" s="2">
        <f>PERCENTRANK(J$531:J770,J770,1)</f>
        <v>0.6</v>
      </c>
      <c r="AJ770" s="2">
        <f t="shared" si="153"/>
        <v>0.2</v>
      </c>
      <c r="AK770" s="2">
        <f t="shared" si="154"/>
        <v>0.1</v>
      </c>
      <c r="AL770" s="2">
        <f t="shared" si="155"/>
        <v>0.55000000000000004</v>
      </c>
      <c r="AM770" s="2">
        <f t="shared" si="155"/>
        <v>0.64999999999999991</v>
      </c>
      <c r="AN770" s="2">
        <f t="shared" si="151"/>
        <v>0.5</v>
      </c>
      <c r="AO770" s="16">
        <f t="shared" si="156"/>
        <v>0</v>
      </c>
      <c r="AP770" s="16">
        <f t="shared" si="162"/>
        <v>0</v>
      </c>
      <c r="AQ770" s="16">
        <f t="shared" si="163"/>
        <v>0.19999999999999998</v>
      </c>
      <c r="AR770" s="16">
        <f t="shared" si="164"/>
        <v>0.2</v>
      </c>
      <c r="AS770" s="16">
        <f t="shared" si="165"/>
        <v>0.19999999999999998</v>
      </c>
      <c r="AT770" s="16">
        <f t="shared" si="174"/>
        <v>0</v>
      </c>
      <c r="AU770" s="16">
        <f t="shared" si="175"/>
        <v>-9.9999999999999978E-2</v>
      </c>
      <c r="AV770" s="16">
        <f t="shared" si="157"/>
        <v>-9.9999999999999978E-2</v>
      </c>
      <c r="AW770" s="16">
        <f t="shared" si="158"/>
        <v>0.8</v>
      </c>
      <c r="AX770" s="16">
        <f t="shared" si="159"/>
        <v>0.1</v>
      </c>
      <c r="AY770" s="16">
        <f t="shared" si="170"/>
        <v>0.25</v>
      </c>
      <c r="AZ770" s="16">
        <f t="shared" si="160"/>
        <v>0.1</v>
      </c>
      <c r="BA770" s="16">
        <f t="shared" si="171"/>
        <v>0.2</v>
      </c>
      <c r="BB770" s="16">
        <f t="shared" si="161"/>
        <v>0.1</v>
      </c>
    </row>
    <row r="771" spans="1:54" s="2" customFormat="1" ht="11.25" x14ac:dyDescent="0.2">
      <c r="A771" s="17">
        <v>40939</v>
      </c>
      <c r="B771" s="15">
        <v>2.9</v>
      </c>
      <c r="C771" s="2">
        <v>8.3000000000000007</v>
      </c>
      <c r="D771" s="37">
        <f t="shared" si="143"/>
        <v>0.91700000000000004</v>
      </c>
      <c r="E771" s="37">
        <v>5.9499999999999997E-2</v>
      </c>
      <c r="F771" s="37">
        <f t="shared" ref="F771:F823" si="176">(1-E771)</f>
        <v>0.9405</v>
      </c>
      <c r="G771" s="39">
        <v>93.03</v>
      </c>
      <c r="H771" s="38">
        <v>82.503199999999993</v>
      </c>
      <c r="I771" s="37">
        <v>4.6054113180838394E-2</v>
      </c>
      <c r="J771" s="37">
        <f t="shared" si="172"/>
        <v>2.9917029030529382E-2</v>
      </c>
      <c r="K771" s="37">
        <f t="shared" si="144"/>
        <v>2.5627044711014069E-2</v>
      </c>
      <c r="L771" s="38">
        <v>15867.061807300201</v>
      </c>
      <c r="M771" s="38">
        <v>15228.915964301599</v>
      </c>
      <c r="N771" s="38">
        <f t="shared" si="148"/>
        <v>16273.687709668307</v>
      </c>
      <c r="O771" s="38">
        <f t="shared" si="149"/>
        <v>15619.188074619033</v>
      </c>
      <c r="P771" s="37">
        <f t="shared" si="150"/>
        <v>-2.4986709197235463E-2</v>
      </c>
      <c r="Q771" s="41">
        <f t="shared" si="150"/>
        <v>-2.4986709197235443E-2</v>
      </c>
      <c r="R771" s="42">
        <f t="shared" si="145"/>
        <v>0.1275926267102368</v>
      </c>
      <c r="S771" s="43">
        <f t="shared" si="146"/>
        <v>8.3000000000000004E-2</v>
      </c>
      <c r="T771" s="43">
        <f t="shared" si="147"/>
        <v>9.1700000000000011E-3</v>
      </c>
      <c r="U771" s="37">
        <f t="shared" si="173"/>
        <v>4.6408178473287758E-2</v>
      </c>
      <c r="V771" s="37">
        <f t="shared" si="152"/>
        <v>5.198427253510848E-3</v>
      </c>
      <c r="W771" s="37">
        <f t="shared" si="169"/>
        <v>2.8738205780920966E-2</v>
      </c>
      <c r="X771" s="43">
        <f t="shared" si="168"/>
        <v>-2.4986709197235443E-2</v>
      </c>
      <c r="Y771" s="2">
        <f>PERCENTRANK($S$531:S771,S771,1)</f>
        <v>0.8</v>
      </c>
      <c r="Z771" s="2">
        <f>PERCENTRANK($T$531:T771,T771,1)</f>
        <v>0.1</v>
      </c>
      <c r="AA771" s="2">
        <f>PERCENTRANK($U$531:U771,U771,1)</f>
        <v>0.4</v>
      </c>
      <c r="AB771" s="2">
        <f>PERCENTRANK(V$531:V771,V771,1)</f>
        <v>0.7</v>
      </c>
      <c r="AC771" s="2">
        <f>PERCENTRANK(W$531:W771,W771,1)</f>
        <v>0.5</v>
      </c>
      <c r="AD771" s="2">
        <f>PERCENTRANK(W$531:W771,W771,1)</f>
        <v>0.5</v>
      </c>
      <c r="AE771" s="2">
        <f>PERCENTRANK(X$531:X771,X771,1)</f>
        <v>0.1</v>
      </c>
      <c r="AF771" s="2">
        <f>PERCENTRANK($X$531:X771,X771,1)</f>
        <v>0.1</v>
      </c>
      <c r="AG771" s="2">
        <f>PERCENTRANK(R$531:R771,R771,1)</f>
        <v>0.5</v>
      </c>
      <c r="AH771" s="2">
        <f>PERCENTRANK(I$531:I771,I771,1)</f>
        <v>0.9</v>
      </c>
      <c r="AI771" s="2">
        <f>PERCENTRANK(J$531:J771,J771,1)</f>
        <v>0.8</v>
      </c>
      <c r="AJ771" s="2">
        <f t="shared" si="153"/>
        <v>0.4</v>
      </c>
      <c r="AK771" s="2">
        <f t="shared" si="154"/>
        <v>0.1</v>
      </c>
      <c r="AL771" s="2">
        <f t="shared" si="155"/>
        <v>0.7</v>
      </c>
      <c r="AM771" s="2">
        <f t="shared" si="155"/>
        <v>0.7</v>
      </c>
      <c r="AN771" s="2">
        <f t="shared" si="151"/>
        <v>0.9</v>
      </c>
      <c r="AO771" s="16">
        <f t="shared" si="156"/>
        <v>0</v>
      </c>
      <c r="AP771" s="16">
        <f t="shared" si="162"/>
        <v>0</v>
      </c>
      <c r="AQ771" s="16">
        <f t="shared" si="163"/>
        <v>0.10000000000000003</v>
      </c>
      <c r="AR771" s="16">
        <f t="shared" si="164"/>
        <v>0.49999999999999994</v>
      </c>
      <c r="AS771" s="16">
        <f t="shared" si="165"/>
        <v>0.2</v>
      </c>
      <c r="AT771" s="16">
        <f t="shared" si="174"/>
        <v>0</v>
      </c>
      <c r="AU771" s="16">
        <f t="shared" si="175"/>
        <v>-9.9999999999999978E-2</v>
      </c>
      <c r="AV771" s="16">
        <f t="shared" si="157"/>
        <v>0.4</v>
      </c>
      <c r="AW771" s="16">
        <f t="shared" si="158"/>
        <v>0.8</v>
      </c>
      <c r="AX771" s="16">
        <f t="shared" si="159"/>
        <v>0.1</v>
      </c>
      <c r="AY771" s="16">
        <f t="shared" si="170"/>
        <v>0.25</v>
      </c>
      <c r="AZ771" s="16">
        <f t="shared" si="160"/>
        <v>0.44999999999999996</v>
      </c>
      <c r="BA771" s="16">
        <f t="shared" si="171"/>
        <v>0.25</v>
      </c>
      <c r="BB771" s="16">
        <f t="shared" si="161"/>
        <v>0.1</v>
      </c>
    </row>
    <row r="772" spans="1:54" s="2" customFormat="1" ht="11.25" x14ac:dyDescent="0.2">
      <c r="A772" s="17">
        <v>40968</v>
      </c>
      <c r="B772" s="15">
        <v>2.9</v>
      </c>
      <c r="C772" s="2">
        <v>8.3000000000000007</v>
      </c>
      <c r="D772" s="37">
        <f t="shared" ref="D772:D824" si="177">(100-C772)/100</f>
        <v>0.91700000000000004</v>
      </c>
      <c r="E772" s="37">
        <f>E771</f>
        <v>5.9499999999999997E-2</v>
      </c>
      <c r="F772" s="37">
        <f t="shared" si="176"/>
        <v>0.9405</v>
      </c>
      <c r="G772" s="39">
        <v>93.18</v>
      </c>
      <c r="H772" s="38">
        <v>83.814799999999991</v>
      </c>
      <c r="I772" s="37">
        <v>3.9912961909302068E-2</v>
      </c>
      <c r="J772" s="37">
        <f t="shared" si="172"/>
        <v>4.2983537545070227E-2</v>
      </c>
      <c r="K772" s="37">
        <f t="shared" ref="K772:K803" si="178">(F772/D772)-1</f>
        <v>2.5627044711014069E-2</v>
      </c>
      <c r="L772" s="38">
        <v>16073.1676483967</v>
      </c>
      <c r="M772" s="38">
        <v>15385.213035846</v>
      </c>
      <c r="N772" s="38">
        <f t="shared" si="148"/>
        <v>16485.075434369788</v>
      </c>
      <c r="O772" s="38">
        <f t="shared" si="149"/>
        <v>15779.490578204102</v>
      </c>
      <c r="P772" s="37">
        <f t="shared" si="150"/>
        <v>-2.4986709197235453E-2</v>
      </c>
      <c r="Q772" s="41">
        <f t="shared" si="150"/>
        <v>-2.4986709197235443E-2</v>
      </c>
      <c r="R772" s="42">
        <f t="shared" si="145"/>
        <v>0.11173682929506504</v>
      </c>
      <c r="S772" s="43">
        <f t="shared" si="146"/>
        <v>8.3000000000000004E-2</v>
      </c>
      <c r="T772" s="43">
        <f t="shared" si="147"/>
        <v>9.1700000000000011E-3</v>
      </c>
      <c r="U772" s="37">
        <f t="shared" si="173"/>
        <v>4.3421328477930128E-2</v>
      </c>
      <c r="V772" s="37">
        <f t="shared" si="152"/>
        <v>1.0263177754134292E-2</v>
      </c>
      <c r="W772" s="37">
        <f t="shared" si="169"/>
        <v>2.5407612833574841E-2</v>
      </c>
      <c r="X772" s="43">
        <f t="shared" si="168"/>
        <v>-2.4986709197235443E-2</v>
      </c>
      <c r="Y772" s="2">
        <f>PERCENTRANK($S$531:S772,S772,1)</f>
        <v>0.8</v>
      </c>
      <c r="Z772" s="2">
        <f>PERCENTRANK($T$531:T772,T772,1)</f>
        <v>0.1</v>
      </c>
      <c r="AA772" s="2">
        <f>PERCENTRANK($U$531:U772,U772,1)</f>
        <v>0.4</v>
      </c>
      <c r="AB772" s="2">
        <f>PERCENTRANK(V$531:V772,V772,1)</f>
        <v>0.9</v>
      </c>
      <c r="AC772" s="2">
        <f>PERCENTRANK(W$531:W772,W772,1)</f>
        <v>0.4</v>
      </c>
      <c r="AD772" s="2">
        <f>PERCENTRANK(W$531:W772,W772,1)</f>
        <v>0.4</v>
      </c>
      <c r="AE772" s="2">
        <f>PERCENTRANK(X$531:X772,X772,1)</f>
        <v>0.1</v>
      </c>
      <c r="AF772" s="2">
        <f>PERCENTRANK($X$531:X772,X772,1)</f>
        <v>0.1</v>
      </c>
      <c r="AG772" s="2">
        <f>PERCENTRANK(R$531:R772,R772,1)</f>
        <v>0.5</v>
      </c>
      <c r="AH772" s="2">
        <f>PERCENTRANK(I$531:I772,I772,1)</f>
        <v>0.8</v>
      </c>
      <c r="AI772" s="2">
        <f>PERCENTRANK(J$531:J772,J772,1)</f>
        <v>0.9</v>
      </c>
      <c r="AJ772" s="2">
        <f t="shared" si="153"/>
        <v>0.45</v>
      </c>
      <c r="AK772" s="2">
        <f t="shared" si="154"/>
        <v>0.1</v>
      </c>
      <c r="AL772" s="2">
        <f t="shared" si="155"/>
        <v>0.85000000000000009</v>
      </c>
      <c r="AM772" s="2">
        <f t="shared" si="155"/>
        <v>0.85000000000000009</v>
      </c>
      <c r="AN772" s="2">
        <f t="shared" si="151"/>
        <v>0.8</v>
      </c>
      <c r="AO772" s="16">
        <f t="shared" si="156"/>
        <v>0</v>
      </c>
      <c r="AP772" s="16">
        <f t="shared" si="162"/>
        <v>0</v>
      </c>
      <c r="AQ772" s="16">
        <f t="shared" si="163"/>
        <v>0</v>
      </c>
      <c r="AR772" s="16">
        <f t="shared" si="164"/>
        <v>0.20000000000000007</v>
      </c>
      <c r="AS772" s="16">
        <f t="shared" si="165"/>
        <v>-9.9999999999999978E-2</v>
      </c>
      <c r="AT772" s="16">
        <f t="shared" si="174"/>
        <v>0</v>
      </c>
      <c r="AU772" s="16">
        <f t="shared" si="175"/>
        <v>0</v>
      </c>
      <c r="AV772" s="16">
        <f t="shared" si="157"/>
        <v>-9.9999999999999978E-2</v>
      </c>
      <c r="AW772" s="16">
        <f t="shared" si="158"/>
        <v>0.8</v>
      </c>
      <c r="AX772" s="16">
        <f t="shared" si="159"/>
        <v>0.1</v>
      </c>
      <c r="AY772" s="16">
        <f t="shared" si="170"/>
        <v>0.2</v>
      </c>
      <c r="AZ772" s="16">
        <f t="shared" si="160"/>
        <v>0.8</v>
      </c>
      <c r="BA772" s="16">
        <f t="shared" si="171"/>
        <v>0.2</v>
      </c>
      <c r="BB772" s="16">
        <f t="shared" si="161"/>
        <v>0.1</v>
      </c>
    </row>
    <row r="773" spans="1:54" s="2" customFormat="1" ht="11.25" x14ac:dyDescent="0.2">
      <c r="A773" s="17">
        <v>40999</v>
      </c>
      <c r="B773" s="15">
        <v>2.7</v>
      </c>
      <c r="C773" s="2">
        <v>8.1999999999999993</v>
      </c>
      <c r="D773" s="37">
        <f t="shared" si="177"/>
        <v>0.91799999999999993</v>
      </c>
      <c r="E773" s="37">
        <f>E771</f>
        <v>5.9499999999999997E-2</v>
      </c>
      <c r="F773" s="37">
        <f t="shared" si="176"/>
        <v>0.9405</v>
      </c>
      <c r="G773" s="39">
        <v>93.04</v>
      </c>
      <c r="H773" s="38">
        <v>84.97359999999999</v>
      </c>
      <c r="I773" s="37">
        <v>2.7172104784508572E-2</v>
      </c>
      <c r="J773" s="37">
        <f t="shared" si="172"/>
        <v>3.3542533346905323E-2</v>
      </c>
      <c r="K773" s="37">
        <f t="shared" si="178"/>
        <v>2.4509803921568762E-2</v>
      </c>
      <c r="L773" s="38">
        <v>15981.4135443941</v>
      </c>
      <c r="M773" s="38">
        <v>15259.2809390849</v>
      </c>
      <c r="N773" s="38">
        <f t="shared" si="148"/>
        <v>16373.114856756702</v>
      </c>
      <c r="O773" s="38">
        <f t="shared" si="149"/>
        <v>15633.282922886003</v>
      </c>
      <c r="P773" s="37">
        <f t="shared" si="150"/>
        <v>-2.3923444976076649E-2</v>
      </c>
      <c r="Q773" s="41">
        <f t="shared" si="150"/>
        <v>-2.3923444976076715E-2</v>
      </c>
      <c r="R773" s="42">
        <f t="shared" si="145"/>
        <v>9.4928307144807531E-2</v>
      </c>
      <c r="S773" s="43">
        <f t="shared" si="146"/>
        <v>8.199999999999999E-2</v>
      </c>
      <c r="T773" s="43">
        <f t="shared" si="147"/>
        <v>9.1799999999999989E-3</v>
      </c>
      <c r="U773" s="37">
        <f t="shared" si="173"/>
        <v>3.2070775767809569E-2</v>
      </c>
      <c r="V773" s="37">
        <f t="shared" si="152"/>
        <v>-8.185268313652275E-3</v>
      </c>
      <c r="W773" s="37">
        <f t="shared" si="169"/>
        <v>1.4071852131376565E-2</v>
      </c>
      <c r="X773" s="43">
        <f t="shared" si="168"/>
        <v>-2.3923444976076715E-2</v>
      </c>
      <c r="Y773" s="2">
        <f>PERCENTRANK($S$531:S773,S773,1)</f>
        <v>0.8</v>
      </c>
      <c r="Z773" s="2">
        <f>PERCENTRANK($T$531:T773,T773,1)</f>
        <v>0.1</v>
      </c>
      <c r="AA773" s="2">
        <f>PERCENTRANK($U$531:U773,U773,1)</f>
        <v>0.1</v>
      </c>
      <c r="AB773" s="2">
        <f>PERCENTRANK(V$531:V773,V773,1)</f>
        <v>0</v>
      </c>
      <c r="AC773" s="2">
        <f>PERCENTRANK(W$531:W773,W773,1)</f>
        <v>0.2</v>
      </c>
      <c r="AD773" s="2">
        <f>PERCENTRANK(W$531:W773,W773,1)</f>
        <v>0.2</v>
      </c>
      <c r="AE773" s="2">
        <f>PERCENTRANK(X$531:X773,X773,1)</f>
        <v>0.1</v>
      </c>
      <c r="AF773" s="2">
        <f>PERCENTRANK($X$531:X773,X773,1)</f>
        <v>0.1</v>
      </c>
      <c r="AG773" s="2">
        <f>PERCENTRANK(R$531:R773,R773,1)</f>
        <v>0.4</v>
      </c>
      <c r="AH773" s="2">
        <f>PERCENTRANK(I$531:I773,I773,1)</f>
        <v>0.7</v>
      </c>
      <c r="AI773" s="2">
        <f>PERCENTRANK(J$531:J773,J773,1)</f>
        <v>0.8</v>
      </c>
      <c r="AJ773" s="2">
        <f t="shared" si="153"/>
        <v>0.30000000000000004</v>
      </c>
      <c r="AK773" s="2">
        <f t="shared" si="154"/>
        <v>0.1</v>
      </c>
      <c r="AL773" s="2">
        <f t="shared" si="155"/>
        <v>0.75</v>
      </c>
      <c r="AM773" s="2">
        <f t="shared" si="155"/>
        <v>0.85000000000000009</v>
      </c>
      <c r="AN773" s="2">
        <f t="shared" si="151"/>
        <v>0.7</v>
      </c>
      <c r="AO773" s="16">
        <f t="shared" si="156"/>
        <v>0</v>
      </c>
      <c r="AP773" s="16">
        <f t="shared" si="162"/>
        <v>0</v>
      </c>
      <c r="AQ773" s="16">
        <f t="shared" si="163"/>
        <v>-0.30000000000000004</v>
      </c>
      <c r="AR773" s="16">
        <f t="shared" si="164"/>
        <v>-0.9</v>
      </c>
      <c r="AS773" s="16">
        <f t="shared" si="165"/>
        <v>-0.2</v>
      </c>
      <c r="AT773" s="16">
        <f t="shared" si="174"/>
        <v>0</v>
      </c>
      <c r="AU773" s="16">
        <f t="shared" si="175"/>
        <v>-9.9999999999999978E-2</v>
      </c>
      <c r="AV773" s="16">
        <f t="shared" si="157"/>
        <v>-0.10000000000000009</v>
      </c>
      <c r="AW773" s="16">
        <f t="shared" si="158"/>
        <v>0.8</v>
      </c>
      <c r="AX773" s="16">
        <f t="shared" si="159"/>
        <v>0.1</v>
      </c>
      <c r="AY773" s="16">
        <f t="shared" si="170"/>
        <v>0.35</v>
      </c>
      <c r="AZ773" s="16">
        <f t="shared" si="160"/>
        <v>0.45</v>
      </c>
      <c r="BA773" s="16">
        <f t="shared" si="171"/>
        <v>0.4</v>
      </c>
      <c r="BB773" s="16">
        <f t="shared" si="161"/>
        <v>0.1</v>
      </c>
    </row>
    <row r="774" spans="1:54" s="2" customFormat="1" ht="11.25" x14ac:dyDescent="0.2">
      <c r="A774" s="17">
        <v>41029</v>
      </c>
      <c r="B774" s="15">
        <v>2.2999999999999998</v>
      </c>
      <c r="C774" s="2">
        <v>8.1</v>
      </c>
      <c r="D774" s="37">
        <f t="shared" si="177"/>
        <v>0.91900000000000004</v>
      </c>
      <c r="E774" s="37">
        <v>5.8799999999999998E-2</v>
      </c>
      <c r="F774" s="37">
        <f t="shared" si="176"/>
        <v>0.94120000000000004</v>
      </c>
      <c r="G774" s="39">
        <v>92.54</v>
      </c>
      <c r="H774" s="38">
        <v>85.975999999999985</v>
      </c>
      <c r="I774" s="37">
        <v>-2.0226886643056243E-3</v>
      </c>
      <c r="J774" s="37">
        <f t="shared" si="172"/>
        <v>1.2574708060101473E-2</v>
      </c>
      <c r="K774" s="37">
        <f t="shared" si="178"/>
        <v>2.4156692056583218E-2</v>
      </c>
      <c r="L774" s="38">
        <v>16095.8430823162</v>
      </c>
      <c r="M774" s="38">
        <v>15344.7537719802</v>
      </c>
      <c r="N774" s="38">
        <f t="shared" si="148"/>
        <v>16484.665407046796</v>
      </c>
      <c r="O774" s="38">
        <f t="shared" si="149"/>
        <v>15715.43226353402</v>
      </c>
      <c r="P774" s="37">
        <f t="shared" si="150"/>
        <v>-2.3586910327241691E-2</v>
      </c>
      <c r="Q774" s="41">
        <f t="shared" si="150"/>
        <v>-2.3586910327241778E-2</v>
      </c>
      <c r="R774" s="42">
        <f t="shared" si="145"/>
        <v>7.6346887503489613E-2</v>
      </c>
      <c r="S774" s="43">
        <f t="shared" si="146"/>
        <v>8.1000000000000003E-2</v>
      </c>
      <c r="T774" s="43">
        <f t="shared" si="147"/>
        <v>9.1900000000000003E-3</v>
      </c>
      <c r="U774" s="37">
        <f t="shared" si="173"/>
        <v>4.0182081538252444E-2</v>
      </c>
      <c r="V774" s="37">
        <f t="shared" si="152"/>
        <v>5.6013670130662403E-3</v>
      </c>
      <c r="W774" s="37">
        <f t="shared" si="169"/>
        <v>2.3488052239356457E-2</v>
      </c>
      <c r="X774" s="43">
        <f t="shared" si="168"/>
        <v>-2.3586910327241778E-2</v>
      </c>
      <c r="Y774" s="2">
        <f>PERCENTRANK($S$531:S774,S774,1)</f>
        <v>0.8</v>
      </c>
      <c r="Z774" s="2">
        <f>PERCENTRANK($T$531:T774,T774,1)</f>
        <v>0.1</v>
      </c>
      <c r="AA774" s="2">
        <f>PERCENTRANK($U$531:U774,U774,1)</f>
        <v>0.3</v>
      </c>
      <c r="AB774" s="2">
        <f>PERCENTRANK(V$531:V774,V774,1)</f>
        <v>0.7</v>
      </c>
      <c r="AC774" s="2">
        <f>PERCENTRANK(W$531:W774,W774,1)</f>
        <v>0.4</v>
      </c>
      <c r="AD774" s="2">
        <f>PERCENTRANK(W$531:W774,W774,1)</f>
        <v>0.4</v>
      </c>
      <c r="AE774" s="2">
        <f>PERCENTRANK(X$531:X774,X774,1)</f>
        <v>0.1</v>
      </c>
      <c r="AF774" s="2">
        <f>PERCENTRANK($X$531:X774,X774,1)</f>
        <v>0.1</v>
      </c>
      <c r="AG774" s="2">
        <f>PERCENTRANK(R$531:R774,R774,1)</f>
        <v>0.4</v>
      </c>
      <c r="AH774" s="2">
        <f>PERCENTRANK(I$531:I774,I774,1)</f>
        <v>0.3</v>
      </c>
      <c r="AI774" s="2">
        <f>PERCENTRANK(J$531:J774,J774,1)</f>
        <v>0.5</v>
      </c>
      <c r="AJ774" s="2">
        <f t="shared" si="153"/>
        <v>0.30000000000000004</v>
      </c>
      <c r="AK774" s="2">
        <f t="shared" si="154"/>
        <v>0.1</v>
      </c>
      <c r="AL774" s="2">
        <f t="shared" si="155"/>
        <v>0.5</v>
      </c>
      <c r="AM774" s="2">
        <f t="shared" si="155"/>
        <v>0.65</v>
      </c>
      <c r="AN774" s="2">
        <f t="shared" si="151"/>
        <v>0.3</v>
      </c>
      <c r="AO774" s="16">
        <f t="shared" si="156"/>
        <v>0</v>
      </c>
      <c r="AP774" s="16">
        <f t="shared" si="162"/>
        <v>0</v>
      </c>
      <c r="AQ774" s="16">
        <f t="shared" si="163"/>
        <v>0.19999999999999998</v>
      </c>
      <c r="AR774" s="16">
        <f t="shared" si="164"/>
        <v>0.7</v>
      </c>
      <c r="AS774" s="16">
        <f t="shared" si="165"/>
        <v>0.2</v>
      </c>
      <c r="AT774" s="16">
        <f t="shared" si="174"/>
        <v>0</v>
      </c>
      <c r="AU774" s="16">
        <f t="shared" si="175"/>
        <v>0</v>
      </c>
      <c r="AV774" s="16">
        <f t="shared" si="157"/>
        <v>-0.39999999999999997</v>
      </c>
      <c r="AW774" s="16">
        <f t="shared" si="158"/>
        <v>0.8</v>
      </c>
      <c r="AX774" s="16">
        <f t="shared" si="159"/>
        <v>0.1</v>
      </c>
      <c r="AY774" s="16">
        <f t="shared" si="170"/>
        <v>0.4</v>
      </c>
      <c r="AZ774" s="16">
        <f t="shared" si="160"/>
        <v>0.35</v>
      </c>
      <c r="BA774" s="16">
        <f t="shared" si="171"/>
        <v>0.45</v>
      </c>
      <c r="BB774" s="16">
        <f t="shared" si="161"/>
        <v>0.1</v>
      </c>
    </row>
    <row r="775" spans="1:54" s="2" customFormat="1" ht="11.25" x14ac:dyDescent="0.2">
      <c r="A775" s="17">
        <v>41060</v>
      </c>
      <c r="B775" s="15">
        <v>1.7</v>
      </c>
      <c r="C775" s="2">
        <v>8.1999999999999993</v>
      </c>
      <c r="D775" s="37">
        <f t="shared" si="177"/>
        <v>0.91799999999999993</v>
      </c>
      <c r="E775" s="37">
        <f>E774</f>
        <v>5.8799999999999998E-2</v>
      </c>
      <c r="F775" s="37">
        <f t="shared" si="176"/>
        <v>0.94120000000000004</v>
      </c>
      <c r="G775" s="39">
        <v>92.43</v>
      </c>
      <c r="H775" s="38">
        <v>86.887600000000006</v>
      </c>
      <c r="I775" s="37">
        <v>-3.2572867003743483E-2</v>
      </c>
      <c r="J775" s="37">
        <f t="shared" si="172"/>
        <v>-1.7297777834024555E-2</v>
      </c>
      <c r="K775" s="37">
        <f t="shared" si="178"/>
        <v>2.5272331154684302E-2</v>
      </c>
      <c r="L775" s="38">
        <v>16121.0727485323</v>
      </c>
      <c r="M775" s="38">
        <v>15354.069401664299</v>
      </c>
      <c r="N775" s="38">
        <f t="shared" si="148"/>
        <v>16528.489837601966</v>
      </c>
      <c r="O775" s="38">
        <f t="shared" si="149"/>
        <v>15742.102528155165</v>
      </c>
      <c r="P775" s="37">
        <f t="shared" si="150"/>
        <v>-2.4649383765406121E-2</v>
      </c>
      <c r="Q775" s="41">
        <f t="shared" si="150"/>
        <v>-2.4649383765406051E-2</v>
      </c>
      <c r="R775" s="42">
        <f t="shared" si="145"/>
        <v>6.3788158494422681E-2</v>
      </c>
      <c r="S775" s="43">
        <f t="shared" si="146"/>
        <v>8.199999999999999E-2</v>
      </c>
      <c r="T775" s="43">
        <f t="shared" si="147"/>
        <v>9.1799999999999989E-3</v>
      </c>
      <c r="U775" s="37">
        <f t="shared" si="173"/>
        <v>4.5200055651191923E-2</v>
      </c>
      <c r="V775" s="37">
        <f t="shared" si="152"/>
        <v>6.0708889973258508E-4</v>
      </c>
      <c r="W775" s="37">
        <f t="shared" si="169"/>
        <v>2.8483838991954041E-2</v>
      </c>
      <c r="X775" s="43">
        <f t="shared" si="168"/>
        <v>-2.4649383765406051E-2</v>
      </c>
      <c r="Y775" s="2">
        <f>PERCENTRANK($S$531:S775,S775,1)</f>
        <v>0.8</v>
      </c>
      <c r="Z775" s="2">
        <f>PERCENTRANK($T$531:T775,T775,1)</f>
        <v>0.1</v>
      </c>
      <c r="AA775" s="2">
        <f>PERCENTRANK($U$531:U775,U775,1)</f>
        <v>0.4</v>
      </c>
      <c r="AB775" s="2">
        <f>PERCENTRANK(V$531:V775,V775,1)</f>
        <v>0.3</v>
      </c>
      <c r="AC775" s="2">
        <f>PERCENTRANK(W$531:W775,W775,1)</f>
        <v>0.5</v>
      </c>
      <c r="AD775" s="2">
        <f>PERCENTRANK(W$531:W775,W775,1)</f>
        <v>0.5</v>
      </c>
      <c r="AE775" s="2">
        <f>PERCENTRANK(X$531:X775,X775,1)</f>
        <v>0.1</v>
      </c>
      <c r="AF775" s="2">
        <f>PERCENTRANK($X$531:X775,X775,1)</f>
        <v>0.1</v>
      </c>
      <c r="AG775" s="2">
        <f>PERCENTRANK(R$531:R775,R775,1)</f>
        <v>0.4</v>
      </c>
      <c r="AH775" s="2">
        <f>PERCENTRANK(I$531:I775,I775,1)</f>
        <v>0.1</v>
      </c>
      <c r="AI775" s="2">
        <f>PERCENTRANK(J$531:J775,J775,1)</f>
        <v>0.1</v>
      </c>
      <c r="AJ775" s="2">
        <f t="shared" si="153"/>
        <v>0.45</v>
      </c>
      <c r="AK775" s="2">
        <f t="shared" si="154"/>
        <v>0.1</v>
      </c>
      <c r="AL775" s="2">
        <f t="shared" si="155"/>
        <v>0.2</v>
      </c>
      <c r="AM775" s="2">
        <f t="shared" si="155"/>
        <v>0.3</v>
      </c>
      <c r="AN775" s="2">
        <f t="shared" si="151"/>
        <v>0.1</v>
      </c>
      <c r="AO775" s="16">
        <f t="shared" si="156"/>
        <v>0</v>
      </c>
      <c r="AP775" s="16">
        <f t="shared" si="162"/>
        <v>0</v>
      </c>
      <c r="AQ775" s="16">
        <f t="shared" si="163"/>
        <v>0.10000000000000003</v>
      </c>
      <c r="AR775" s="16">
        <f t="shared" si="164"/>
        <v>-0.39999999999999997</v>
      </c>
      <c r="AS775" s="16">
        <f t="shared" si="165"/>
        <v>9.9999999999999978E-2</v>
      </c>
      <c r="AT775" s="16">
        <f t="shared" si="174"/>
        <v>0</v>
      </c>
      <c r="AU775" s="16">
        <f t="shared" si="175"/>
        <v>0</v>
      </c>
      <c r="AV775" s="16">
        <f t="shared" si="157"/>
        <v>-0.19999999999999998</v>
      </c>
      <c r="AW775" s="16">
        <f t="shared" si="158"/>
        <v>0.8</v>
      </c>
      <c r="AX775" s="16">
        <f t="shared" si="159"/>
        <v>0.1</v>
      </c>
      <c r="AY775" s="16">
        <f t="shared" si="170"/>
        <v>0.25</v>
      </c>
      <c r="AZ775" s="16">
        <f t="shared" si="160"/>
        <v>0.5</v>
      </c>
      <c r="BA775" s="16">
        <f t="shared" si="171"/>
        <v>0.30000000000000004</v>
      </c>
      <c r="BB775" s="16">
        <f t="shared" si="161"/>
        <v>0.1</v>
      </c>
    </row>
    <row r="776" spans="1:54" s="2" customFormat="1" ht="11.25" x14ac:dyDescent="0.2">
      <c r="A776" s="17">
        <v>41090</v>
      </c>
      <c r="B776" s="15">
        <v>1.7</v>
      </c>
      <c r="C776" s="2">
        <v>8.1999999999999993</v>
      </c>
      <c r="D776" s="37">
        <f t="shared" si="177"/>
        <v>0.91799999999999993</v>
      </c>
      <c r="E776" s="37">
        <f>E774</f>
        <v>5.8799999999999998E-2</v>
      </c>
      <c r="F776" s="37">
        <f t="shared" si="176"/>
        <v>0.94120000000000004</v>
      </c>
      <c r="G776" s="39">
        <v>92.35</v>
      </c>
      <c r="H776" s="38">
        <v>87.707199999999972</v>
      </c>
      <c r="I776" s="37">
        <v>-1.3263548726207225E-2</v>
      </c>
      <c r="J776" s="37">
        <f t="shared" si="172"/>
        <v>-2.2918207864975355E-2</v>
      </c>
      <c r="K776" s="37">
        <f t="shared" si="178"/>
        <v>2.5272331154684302E-2</v>
      </c>
      <c r="L776" s="38">
        <v>16148.6371691513</v>
      </c>
      <c r="M776" s="38">
        <v>15388.7496080654</v>
      </c>
      <c r="N776" s="38">
        <f t="shared" si="148"/>
        <v>16556.750875386933</v>
      </c>
      <c r="O776" s="38">
        <f t="shared" si="149"/>
        <v>15777.659184216947</v>
      </c>
      <c r="P776" s="37">
        <f t="shared" si="150"/>
        <v>-2.4649383765405972E-2</v>
      </c>
      <c r="Q776" s="41">
        <f t="shared" si="150"/>
        <v>-2.4649383765406076E-2</v>
      </c>
      <c r="R776" s="42">
        <f t="shared" si="145"/>
        <v>5.2935220825656548E-2</v>
      </c>
      <c r="S776" s="43">
        <f t="shared" si="146"/>
        <v>8.199999999999999E-2</v>
      </c>
      <c r="T776" s="43">
        <f t="shared" si="147"/>
        <v>9.1799999999999989E-3</v>
      </c>
      <c r="U776" s="37">
        <f t="shared" si="173"/>
        <v>3.9028267156961047E-2</v>
      </c>
      <c r="V776" s="37">
        <f t="shared" si="152"/>
        <v>2.258698035931872E-3</v>
      </c>
      <c r="W776" s="37">
        <f t="shared" si="169"/>
        <v>2.5492297394972222E-2</v>
      </c>
      <c r="X776" s="43">
        <f t="shared" si="168"/>
        <v>-2.4649383765406076E-2</v>
      </c>
      <c r="Y776" s="2">
        <f>PERCENTRANK($S$531:S776,S776,1)</f>
        <v>0.8</v>
      </c>
      <c r="Z776" s="2">
        <f>PERCENTRANK($T$531:T776,T776,1)</f>
        <v>0.1</v>
      </c>
      <c r="AA776" s="2">
        <f>PERCENTRANK($U$531:U776,U776,1)</f>
        <v>0.3</v>
      </c>
      <c r="AB776" s="2">
        <f>PERCENTRANK(V$531:V776,V776,1)</f>
        <v>0.4</v>
      </c>
      <c r="AC776" s="2">
        <f>PERCENTRANK(W$531:W776,W776,1)</f>
        <v>0.4</v>
      </c>
      <c r="AD776" s="2">
        <f>PERCENTRANK(W$531:W776,W776,1)</f>
        <v>0.4</v>
      </c>
      <c r="AE776" s="2">
        <f>PERCENTRANK(X$531:X776,X776,1)</f>
        <v>0.1</v>
      </c>
      <c r="AF776" s="2">
        <f>PERCENTRANK($X$531:X776,X776,1)</f>
        <v>0.1</v>
      </c>
      <c r="AG776" s="2">
        <f>PERCENTRANK(R$531:R776,R776,1)</f>
        <v>0.3</v>
      </c>
      <c r="AH776" s="2">
        <f>PERCENTRANK(I$531:I776,I776,1)</f>
        <v>0.2</v>
      </c>
      <c r="AI776" s="2">
        <f>PERCENTRANK(J$531:J776,J776,1)</f>
        <v>0.1</v>
      </c>
      <c r="AJ776" s="2">
        <f t="shared" si="153"/>
        <v>0.45</v>
      </c>
      <c r="AK776" s="2">
        <f t="shared" si="154"/>
        <v>0.1</v>
      </c>
      <c r="AL776" s="2">
        <f t="shared" si="155"/>
        <v>0.15000000000000002</v>
      </c>
      <c r="AM776" s="2">
        <f t="shared" si="155"/>
        <v>0.1</v>
      </c>
      <c r="AN776" s="2">
        <f t="shared" si="151"/>
        <v>0.2</v>
      </c>
      <c r="AO776" s="16">
        <f t="shared" si="156"/>
        <v>0</v>
      </c>
      <c r="AP776" s="16">
        <f t="shared" si="162"/>
        <v>0</v>
      </c>
      <c r="AQ776" s="16">
        <f t="shared" si="163"/>
        <v>-0.10000000000000003</v>
      </c>
      <c r="AR776" s="16">
        <f t="shared" si="164"/>
        <v>0.10000000000000003</v>
      </c>
      <c r="AS776" s="16">
        <f t="shared" si="165"/>
        <v>-9.9999999999999978E-2</v>
      </c>
      <c r="AT776" s="16">
        <f t="shared" si="174"/>
        <v>0</v>
      </c>
      <c r="AU776" s="16">
        <f t="shared" si="175"/>
        <v>-0.10000000000000003</v>
      </c>
      <c r="AV776" s="16">
        <f t="shared" si="157"/>
        <v>0.1</v>
      </c>
      <c r="AW776" s="16">
        <f t="shared" si="158"/>
        <v>0.8</v>
      </c>
      <c r="AX776" s="16">
        <f t="shared" si="159"/>
        <v>0.1</v>
      </c>
      <c r="AY776" s="16">
        <f t="shared" si="170"/>
        <v>0.2</v>
      </c>
      <c r="AZ776" s="16">
        <f t="shared" si="160"/>
        <v>0.35</v>
      </c>
      <c r="BA776" s="16">
        <f t="shared" si="171"/>
        <v>0.30000000000000004</v>
      </c>
      <c r="BB776" s="16">
        <f t="shared" si="161"/>
        <v>0.1</v>
      </c>
    </row>
    <row r="777" spans="1:54" s="2" customFormat="1" ht="11.25" x14ac:dyDescent="0.2">
      <c r="A777" s="17">
        <v>41121</v>
      </c>
      <c r="B777" s="15">
        <v>1.4</v>
      </c>
      <c r="C777" s="2">
        <v>8.3000000000000007</v>
      </c>
      <c r="D777" s="37">
        <f t="shared" si="177"/>
        <v>0.91700000000000004</v>
      </c>
      <c r="E777" s="37">
        <v>5.8299999999999998E-2</v>
      </c>
      <c r="F777" s="37">
        <f t="shared" si="176"/>
        <v>0.94169999999999998</v>
      </c>
      <c r="G777" s="39">
        <v>92</v>
      </c>
      <c r="H777" s="38">
        <v>88.419200000000004</v>
      </c>
      <c r="I777" s="37">
        <v>2.7427690633783627E-2</v>
      </c>
      <c r="J777" s="37">
        <f t="shared" si="172"/>
        <v>7.0820709537882014E-3</v>
      </c>
      <c r="K777" s="37">
        <f t="shared" si="178"/>
        <v>2.6935659760087161E-2</v>
      </c>
      <c r="L777" s="38">
        <v>16240.3515911991</v>
      </c>
      <c r="M777" s="38">
        <v>15433.8251304681</v>
      </c>
      <c r="N777" s="38">
        <f t="shared" si="148"/>
        <v>16677.79617604383</v>
      </c>
      <c r="O777" s="38">
        <f t="shared" si="149"/>
        <v>15849.545392979071</v>
      </c>
      <c r="P777" s="37">
        <f t="shared" si="150"/>
        <v>-2.6229160029733457E-2</v>
      </c>
      <c r="Q777" s="41">
        <f t="shared" si="150"/>
        <v>-2.6229160029733363E-2</v>
      </c>
      <c r="R777" s="42">
        <f t="shared" si="145"/>
        <v>4.0497991386486153E-2</v>
      </c>
      <c r="S777" s="43">
        <f t="shared" si="146"/>
        <v>8.3000000000000004E-2</v>
      </c>
      <c r="T777" s="43">
        <f t="shared" si="147"/>
        <v>9.1700000000000011E-3</v>
      </c>
      <c r="U777" s="37">
        <f t="shared" si="173"/>
        <v>3.7573684920877655E-2</v>
      </c>
      <c r="V777" s="37">
        <f t="shared" si="152"/>
        <v>2.9291218293054332E-3</v>
      </c>
      <c r="W777" s="37">
        <f t="shared" si="169"/>
        <v>2.2896149738505792E-2</v>
      </c>
      <c r="X777" s="43">
        <f t="shared" si="168"/>
        <v>-2.6229160029733363E-2</v>
      </c>
      <c r="Y777" s="2">
        <f>PERCENTRANK($S$531:S777,S777,1)</f>
        <v>0.8</v>
      </c>
      <c r="Z777" s="2">
        <f>PERCENTRANK($T$531:T777,T777,1)</f>
        <v>0.1</v>
      </c>
      <c r="AA777" s="2">
        <f>PERCENTRANK($U$531:U777,U777,1)</f>
        <v>0.2</v>
      </c>
      <c r="AB777" s="2">
        <f>PERCENTRANK(V$531:V777,V777,1)</f>
        <v>0.5</v>
      </c>
      <c r="AC777" s="2">
        <f>PERCENTRANK(W$531:W777,W777,1)</f>
        <v>0.4</v>
      </c>
      <c r="AD777" s="2">
        <f>PERCENTRANK(W$531:W777,W777,1)</f>
        <v>0.4</v>
      </c>
      <c r="AE777" s="2">
        <f>PERCENTRANK(X$531:X777,X777,1)</f>
        <v>0.1</v>
      </c>
      <c r="AF777" s="2">
        <f>PERCENTRANK($X$531:X777,X777,1)</f>
        <v>0.1</v>
      </c>
      <c r="AG777" s="2">
        <f>PERCENTRANK(R$531:R777,R777,1)</f>
        <v>0.3</v>
      </c>
      <c r="AH777" s="2">
        <f>PERCENTRANK(I$531:I777,I777,1)</f>
        <v>0.7</v>
      </c>
      <c r="AI777" s="2">
        <f>PERCENTRANK(J$531:J777,J777,1)</f>
        <v>0.4</v>
      </c>
      <c r="AJ777" s="2">
        <f t="shared" si="153"/>
        <v>0.4</v>
      </c>
      <c r="AK777" s="2">
        <f t="shared" si="154"/>
        <v>0.1</v>
      </c>
      <c r="AL777" s="2">
        <f t="shared" si="155"/>
        <v>0.44999999999999996</v>
      </c>
      <c r="AM777" s="2">
        <f t="shared" si="155"/>
        <v>0.25</v>
      </c>
      <c r="AN777" s="2">
        <f t="shared" si="151"/>
        <v>0.7</v>
      </c>
      <c r="AO777" s="16">
        <f t="shared" si="156"/>
        <v>0</v>
      </c>
      <c r="AP777" s="16">
        <f t="shared" si="162"/>
        <v>0</v>
      </c>
      <c r="AQ777" s="16">
        <f t="shared" si="163"/>
        <v>-9.9999999999999978E-2</v>
      </c>
      <c r="AR777" s="16">
        <f t="shared" si="164"/>
        <v>9.9999999999999978E-2</v>
      </c>
      <c r="AS777" s="16">
        <f t="shared" si="165"/>
        <v>0</v>
      </c>
      <c r="AT777" s="16">
        <f t="shared" si="174"/>
        <v>0</v>
      </c>
      <c r="AU777" s="16">
        <f t="shared" si="175"/>
        <v>0</v>
      </c>
      <c r="AV777" s="16">
        <f t="shared" si="157"/>
        <v>0.49999999999999994</v>
      </c>
      <c r="AW777" s="16">
        <f t="shared" si="158"/>
        <v>0.8</v>
      </c>
      <c r="AX777" s="16">
        <f t="shared" si="159"/>
        <v>0.1</v>
      </c>
      <c r="AY777" s="16">
        <f t="shared" si="170"/>
        <v>0.35</v>
      </c>
      <c r="AZ777" s="16">
        <f t="shared" si="160"/>
        <v>0.45</v>
      </c>
      <c r="BA777" s="16">
        <f t="shared" si="171"/>
        <v>0.45</v>
      </c>
      <c r="BB777" s="16">
        <f t="shared" si="161"/>
        <v>0.1</v>
      </c>
    </row>
    <row r="778" spans="1:54" s="2" customFormat="1" ht="11.25" x14ac:dyDescent="0.2">
      <c r="A778" s="17">
        <v>41152</v>
      </c>
      <c r="B778" s="15">
        <v>1.7</v>
      </c>
      <c r="C778" s="2">
        <v>8.1</v>
      </c>
      <c r="D778" s="37">
        <f t="shared" si="177"/>
        <v>0.91900000000000004</v>
      </c>
      <c r="E778" s="37">
        <f>E777</f>
        <v>5.8299999999999998E-2</v>
      </c>
      <c r="F778" s="37">
        <f t="shared" si="176"/>
        <v>0.94169999999999998</v>
      </c>
      <c r="G778" s="39">
        <v>91</v>
      </c>
      <c r="H778" s="38">
        <v>89.021599999999978</v>
      </c>
      <c r="I778" s="37">
        <v>3.2115489270323191E-2</v>
      </c>
      <c r="J778" s="37">
        <f t="shared" si="172"/>
        <v>2.9771589952053409E-2</v>
      </c>
      <c r="K778" s="37">
        <f t="shared" si="178"/>
        <v>2.4700761697497242E-2</v>
      </c>
      <c r="L778" s="38">
        <v>16162.057975199499</v>
      </c>
      <c r="M778" s="38">
        <v>15318.8054216603</v>
      </c>
      <c r="N778" s="38">
        <f t="shared" si="148"/>
        <v>16561.273117786037</v>
      </c>
      <c r="O778" s="38">
        <f t="shared" si="149"/>
        <v>15697.191583871059</v>
      </c>
      <c r="P778" s="37">
        <f t="shared" si="150"/>
        <v>-2.4105341403844079E-2</v>
      </c>
      <c r="Q778" s="41">
        <f t="shared" si="150"/>
        <v>-2.4105341403844072E-2</v>
      </c>
      <c r="R778" s="42">
        <f t="shared" si="145"/>
        <v>2.2223819836983634E-2</v>
      </c>
      <c r="S778" s="43">
        <f t="shared" si="146"/>
        <v>8.1000000000000003E-2</v>
      </c>
      <c r="T778" s="43">
        <f t="shared" si="147"/>
        <v>9.1900000000000003E-3</v>
      </c>
      <c r="U778" s="37">
        <f t="shared" si="173"/>
        <v>3.8220393562543642E-2</v>
      </c>
      <c r="V778" s="37">
        <f t="shared" si="152"/>
        <v>-7.4524434374171108E-3</v>
      </c>
      <c r="W778" s="37">
        <f t="shared" si="169"/>
        <v>2.3349427611671483E-2</v>
      </c>
      <c r="X778" s="43">
        <f t="shared" si="168"/>
        <v>-2.4105341403844072E-2</v>
      </c>
      <c r="Y778" s="2">
        <f>PERCENTRANK($S$531:S778,S778,1)</f>
        <v>0.8</v>
      </c>
      <c r="Z778" s="2">
        <f>PERCENTRANK($T$531:T778,T778,1)</f>
        <v>0.1</v>
      </c>
      <c r="AA778" s="2">
        <f>PERCENTRANK($U$531:U778,U778,1)</f>
        <v>0.3</v>
      </c>
      <c r="AB778" s="2">
        <f>PERCENTRANK(V$531:V778,V778,1)</f>
        <v>0</v>
      </c>
      <c r="AC778" s="2">
        <f>PERCENTRANK(W$531:W778,W778,1)</f>
        <v>0.4</v>
      </c>
      <c r="AD778" s="2">
        <f>PERCENTRANK(W$531:W778,W778,1)</f>
        <v>0.4</v>
      </c>
      <c r="AE778" s="2">
        <f>PERCENTRANK(X$531:X778,X778,1)</f>
        <v>0.1</v>
      </c>
      <c r="AF778" s="2">
        <f>PERCENTRANK($X$531:X778,X778,1)</f>
        <v>0.1</v>
      </c>
      <c r="AG778" s="2">
        <f>PERCENTRANK(R$531:R778,R778,1)</f>
        <v>0.3</v>
      </c>
      <c r="AH778" s="2">
        <f>PERCENTRANK(I$531:I778,I778,1)</f>
        <v>0.8</v>
      </c>
      <c r="AI778" s="2">
        <f>PERCENTRANK(J$531:J778,J778,1)</f>
        <v>0.8</v>
      </c>
      <c r="AJ778" s="2">
        <f t="shared" si="153"/>
        <v>0.4</v>
      </c>
      <c r="AK778" s="2">
        <f t="shared" si="154"/>
        <v>0.1</v>
      </c>
      <c r="AL778" s="2">
        <f t="shared" si="155"/>
        <v>0.75</v>
      </c>
      <c r="AM778" s="2">
        <f t="shared" si="155"/>
        <v>0.60000000000000009</v>
      </c>
      <c r="AN778" s="2">
        <f t="shared" si="151"/>
        <v>0.8</v>
      </c>
      <c r="AO778" s="16">
        <f t="shared" si="156"/>
        <v>0</v>
      </c>
      <c r="AP778" s="16">
        <f t="shared" si="162"/>
        <v>0</v>
      </c>
      <c r="AQ778" s="16">
        <f t="shared" si="163"/>
        <v>9.9999999999999978E-2</v>
      </c>
      <c r="AR778" s="16">
        <f t="shared" si="164"/>
        <v>-0.5</v>
      </c>
      <c r="AS778" s="16">
        <f t="shared" si="165"/>
        <v>0</v>
      </c>
      <c r="AT778" s="16">
        <f t="shared" si="174"/>
        <v>0</v>
      </c>
      <c r="AU778" s="16">
        <f t="shared" si="175"/>
        <v>0</v>
      </c>
      <c r="AV778" s="16">
        <f t="shared" si="157"/>
        <v>0.10000000000000009</v>
      </c>
      <c r="AW778" s="16">
        <f t="shared" si="158"/>
        <v>0.8</v>
      </c>
      <c r="AX778" s="16">
        <f t="shared" si="159"/>
        <v>0.1</v>
      </c>
      <c r="AY778" s="16">
        <f t="shared" si="170"/>
        <v>0.35</v>
      </c>
      <c r="AZ778" s="16">
        <f t="shared" si="160"/>
        <v>0.25</v>
      </c>
      <c r="BA778" s="16">
        <f t="shared" si="171"/>
        <v>0.45</v>
      </c>
      <c r="BB778" s="16">
        <f t="shared" si="161"/>
        <v>0.1</v>
      </c>
    </row>
    <row r="779" spans="1:54" s="2" customFormat="1" ht="11.25" x14ac:dyDescent="0.2">
      <c r="A779" s="17">
        <v>41182</v>
      </c>
      <c r="B779" s="15">
        <v>2</v>
      </c>
      <c r="C779" s="2">
        <v>7.8</v>
      </c>
      <c r="D779" s="37">
        <f t="shared" si="177"/>
        <v>0.92200000000000004</v>
      </c>
      <c r="E779" s="37">
        <f>E777</f>
        <v>5.8299999999999998E-2</v>
      </c>
      <c r="F779" s="37">
        <f t="shared" si="176"/>
        <v>0.94169999999999998</v>
      </c>
      <c r="G779" s="39">
        <v>90.1</v>
      </c>
      <c r="H779" s="38">
        <v>89.521999999999991</v>
      </c>
      <c r="I779" s="37">
        <v>2.8479817592361699E-2</v>
      </c>
      <c r="J779" s="37">
        <f t="shared" si="172"/>
        <v>3.0297653431342445E-2</v>
      </c>
      <c r="K779" s="37">
        <f t="shared" si="178"/>
        <v>2.1366594360086699E-2</v>
      </c>
      <c r="L779" s="38">
        <v>16281.407433582401</v>
      </c>
      <c r="M779" s="38">
        <v>15390.056094907501</v>
      </c>
      <c r="N779" s="38">
        <f t="shared" si="148"/>
        <v>16629.285661827056</v>
      </c>
      <c r="O779" s="38">
        <f t="shared" si="149"/>
        <v>15718.889180666369</v>
      </c>
      <c r="P779" s="37">
        <f t="shared" si="150"/>
        <v>-2.0919613465010027E-2</v>
      </c>
      <c r="Q779" s="41">
        <f t="shared" si="150"/>
        <v>-2.0919613465009992E-2</v>
      </c>
      <c r="R779" s="42">
        <f t="shared" si="145"/>
        <v>6.456513482719365E-3</v>
      </c>
      <c r="S779" s="43">
        <f t="shared" si="146"/>
        <v>7.8E-2</v>
      </c>
      <c r="T779" s="43">
        <f t="shared" si="147"/>
        <v>9.2200000000000008E-3</v>
      </c>
      <c r="U779" s="37">
        <f t="shared" si="173"/>
        <v>2.7716718713928497E-2</v>
      </c>
      <c r="V779" s="37">
        <f t="shared" si="152"/>
        <v>4.6511899123971474E-3</v>
      </c>
      <c r="W779" s="37">
        <f t="shared" si="169"/>
        <v>9.0669396763175796E-3</v>
      </c>
      <c r="X779" s="43">
        <f t="shared" si="168"/>
        <v>-2.0919613465009992E-2</v>
      </c>
      <c r="Y779" s="2">
        <f>PERCENTRANK($S$531:S779,S779,1)</f>
        <v>0.8</v>
      </c>
      <c r="Z779" s="2">
        <f>PERCENTRANK($T$531:T779,T779,1)</f>
        <v>0.1</v>
      </c>
      <c r="AA779" s="2">
        <f>PERCENTRANK($U$531:U779,U779,1)</f>
        <v>0.1</v>
      </c>
      <c r="AB779" s="2">
        <f>PERCENTRANK(V$531:V779,V779,1)</f>
        <v>0.6</v>
      </c>
      <c r="AC779" s="2">
        <f>PERCENTRANK(W$531:W779,W779,1)</f>
        <v>0.1</v>
      </c>
      <c r="AD779" s="2">
        <f>PERCENTRANK(W$531:W779,W779,1)</f>
        <v>0.1</v>
      </c>
      <c r="AE779" s="2">
        <f>PERCENTRANK(X$531:X779,X779,1)</f>
        <v>0.1</v>
      </c>
      <c r="AF779" s="2">
        <f>PERCENTRANK($X$531:X779,X779,1)</f>
        <v>0.1</v>
      </c>
      <c r="AG779" s="2">
        <f>PERCENTRANK(R$531:R779,R779,1)</f>
        <v>0.3</v>
      </c>
      <c r="AH779" s="2">
        <f>PERCENTRANK(I$531:I779,I779,1)</f>
        <v>0.7</v>
      </c>
      <c r="AI779" s="2">
        <f>PERCENTRANK(J$531:J779,J779,1)</f>
        <v>0.8</v>
      </c>
      <c r="AJ779" s="2">
        <f t="shared" si="153"/>
        <v>0.25</v>
      </c>
      <c r="AK779" s="2">
        <f t="shared" si="154"/>
        <v>0.1</v>
      </c>
      <c r="AL779" s="2">
        <f t="shared" si="155"/>
        <v>0.75</v>
      </c>
      <c r="AM779" s="2">
        <f t="shared" si="155"/>
        <v>0.8</v>
      </c>
      <c r="AN779" s="2">
        <f t="shared" si="151"/>
        <v>0.7</v>
      </c>
      <c r="AO779" s="16">
        <f t="shared" si="156"/>
        <v>0</v>
      </c>
      <c r="AP779" s="16">
        <f t="shared" si="162"/>
        <v>0</v>
      </c>
      <c r="AQ779" s="16">
        <f t="shared" si="163"/>
        <v>-0.19999999999999998</v>
      </c>
      <c r="AR779" s="16">
        <f t="shared" si="164"/>
        <v>0.6</v>
      </c>
      <c r="AS779" s="16">
        <f t="shared" si="165"/>
        <v>-0.30000000000000004</v>
      </c>
      <c r="AT779" s="16">
        <f t="shared" si="174"/>
        <v>0</v>
      </c>
      <c r="AU779" s="16">
        <f t="shared" si="175"/>
        <v>0</v>
      </c>
      <c r="AV779" s="16">
        <f t="shared" si="157"/>
        <v>-0.10000000000000009</v>
      </c>
      <c r="AW779" s="16">
        <f t="shared" si="158"/>
        <v>0.8</v>
      </c>
      <c r="AX779" s="16">
        <f t="shared" si="159"/>
        <v>0.1</v>
      </c>
      <c r="AY779" s="16">
        <f t="shared" si="170"/>
        <v>0.25</v>
      </c>
      <c r="AZ779" s="16">
        <f t="shared" si="160"/>
        <v>0.3</v>
      </c>
      <c r="BA779" s="16">
        <f t="shared" si="171"/>
        <v>0.4</v>
      </c>
      <c r="BB779" s="16">
        <f t="shared" si="161"/>
        <v>0.1</v>
      </c>
    </row>
    <row r="780" spans="1:54" s="2" customFormat="1" ht="11.25" x14ac:dyDescent="0.2">
      <c r="A780" s="17">
        <v>41213</v>
      </c>
      <c r="B780" s="15">
        <v>2.2000000000000002</v>
      </c>
      <c r="C780" s="2">
        <v>7.9</v>
      </c>
      <c r="D780" s="37">
        <f t="shared" si="177"/>
        <v>0.92099999999999993</v>
      </c>
      <c r="E780" s="37">
        <v>5.6899999999999999E-2</v>
      </c>
      <c r="F780" s="37">
        <f t="shared" si="176"/>
        <v>0.94310000000000005</v>
      </c>
      <c r="G780" s="39">
        <v>90.14</v>
      </c>
      <c r="H780" s="38">
        <v>89.956000000000003</v>
      </c>
      <c r="I780" s="37">
        <v>-3.8796746615677598E-3</v>
      </c>
      <c r="J780" s="37">
        <f t="shared" si="172"/>
        <v>1.230007146539697E-2</v>
      </c>
      <c r="K780" s="37">
        <f t="shared" si="178"/>
        <v>2.3995656894679751E-2</v>
      </c>
      <c r="L780" s="38">
        <v>16208.7146264572</v>
      </c>
      <c r="M780" s="38">
        <v>15292.902641549001</v>
      </c>
      <c r="N780" s="38">
        <f t="shared" si="148"/>
        <v>16597.653381337444</v>
      </c>
      <c r="O780" s="38">
        <f t="shared" si="149"/>
        <v>15659.865886259353</v>
      </c>
      <c r="P780" s="37">
        <f t="shared" si="150"/>
        <v>-2.3433358074435424E-2</v>
      </c>
      <c r="Q780" s="41">
        <f t="shared" si="150"/>
        <v>-2.3433358074435473E-2</v>
      </c>
      <c r="R780" s="42">
        <f t="shared" si="145"/>
        <v>2.0454444395037294E-3</v>
      </c>
      <c r="S780" s="43">
        <f t="shared" si="146"/>
        <v>7.9000000000000001E-2</v>
      </c>
      <c r="T780" s="43">
        <f t="shared" si="147"/>
        <v>9.2099999999999994E-3</v>
      </c>
      <c r="U780" s="37">
        <f t="shared" si="173"/>
        <v>2.7720245127614066E-2</v>
      </c>
      <c r="V780" s="37">
        <f t="shared" si="152"/>
        <v>-6.3127419912814746E-3</v>
      </c>
      <c r="W780" s="37">
        <f t="shared" si="169"/>
        <v>8.1426639577345337E-3</v>
      </c>
      <c r="X780" s="43">
        <f t="shared" si="168"/>
        <v>-2.3433358074435473E-2</v>
      </c>
      <c r="Y780" s="2">
        <f>PERCENTRANK($S$531:S780,S780,1)</f>
        <v>0.8</v>
      </c>
      <c r="Z780" s="2">
        <f>PERCENTRANK($T$531:T780,T780,1)</f>
        <v>0.1</v>
      </c>
      <c r="AA780" s="2">
        <f>PERCENTRANK($U$531:U780,U780,1)</f>
        <v>0.1</v>
      </c>
      <c r="AB780" s="2">
        <f>PERCENTRANK(V$531:V780,V780,1)</f>
        <v>0</v>
      </c>
      <c r="AC780" s="2">
        <f>PERCENTRANK(W$531:W780,W780,1)</f>
        <v>0.1</v>
      </c>
      <c r="AD780" s="2">
        <f>PERCENTRANK(W$531:W780,W780,1)</f>
        <v>0.1</v>
      </c>
      <c r="AE780" s="2">
        <f>PERCENTRANK(X$531:X780,X780,1)</f>
        <v>0.1</v>
      </c>
      <c r="AF780" s="2">
        <f>PERCENTRANK($X$531:X780,X780,1)</f>
        <v>0.1</v>
      </c>
      <c r="AG780" s="2">
        <f>PERCENTRANK(R$531:R780,R780,1)</f>
        <v>0.3</v>
      </c>
      <c r="AH780" s="2">
        <f>PERCENTRANK(I$531:I780,I780,1)</f>
        <v>0.3</v>
      </c>
      <c r="AI780" s="2">
        <f>PERCENTRANK(J$531:J780,J780,1)</f>
        <v>0.5</v>
      </c>
      <c r="AJ780" s="2">
        <f t="shared" si="153"/>
        <v>0.1</v>
      </c>
      <c r="AK780" s="2">
        <f t="shared" si="154"/>
        <v>0.1</v>
      </c>
      <c r="AL780" s="2">
        <f t="shared" si="155"/>
        <v>0.5</v>
      </c>
      <c r="AM780" s="2">
        <f t="shared" si="155"/>
        <v>0.65</v>
      </c>
      <c r="AN780" s="2">
        <f t="shared" si="151"/>
        <v>0.3</v>
      </c>
      <c r="AO780" s="16">
        <f t="shared" si="156"/>
        <v>0</v>
      </c>
      <c r="AP780" s="16">
        <f t="shared" si="162"/>
        <v>0</v>
      </c>
      <c r="AQ780" s="16">
        <f t="shared" si="163"/>
        <v>0</v>
      </c>
      <c r="AR780" s="16">
        <f t="shared" si="164"/>
        <v>-0.6</v>
      </c>
      <c r="AS780" s="16">
        <f t="shared" si="165"/>
        <v>0</v>
      </c>
      <c r="AT780" s="16">
        <f t="shared" si="174"/>
        <v>0</v>
      </c>
      <c r="AU780" s="16">
        <f t="shared" si="175"/>
        <v>0</v>
      </c>
      <c r="AV780" s="16">
        <f t="shared" si="157"/>
        <v>-0.39999999999999997</v>
      </c>
      <c r="AW780" s="16">
        <f t="shared" si="158"/>
        <v>0.8</v>
      </c>
      <c r="AX780" s="16">
        <f t="shared" si="159"/>
        <v>0.1</v>
      </c>
      <c r="AY780" s="16">
        <f t="shared" si="170"/>
        <v>0.25</v>
      </c>
      <c r="AZ780" s="16">
        <f t="shared" si="160"/>
        <v>0.3</v>
      </c>
      <c r="BA780" s="16">
        <f t="shared" si="171"/>
        <v>0.4</v>
      </c>
      <c r="BB780" s="16">
        <f t="shared" si="161"/>
        <v>0.1</v>
      </c>
    </row>
    <row r="781" spans="1:54" s="2" customFormat="1" ht="11.25" x14ac:dyDescent="0.2">
      <c r="A781" s="17">
        <v>41243</v>
      </c>
      <c r="B781" s="15">
        <v>1.8</v>
      </c>
      <c r="C781" s="2">
        <v>7.8</v>
      </c>
      <c r="D781" s="37">
        <f t="shared" si="177"/>
        <v>0.92200000000000004</v>
      </c>
      <c r="E781" s="37">
        <f>E780</f>
        <v>5.6899999999999999E-2</v>
      </c>
      <c r="F781" s="37">
        <f t="shared" si="176"/>
        <v>0.94310000000000005</v>
      </c>
      <c r="G781" s="39">
        <v>90.57</v>
      </c>
      <c r="H781" s="38">
        <v>90.330400000000012</v>
      </c>
      <c r="I781" s="37">
        <v>-3.0121990235217166E-2</v>
      </c>
      <c r="J781" s="37">
        <f t="shared" si="172"/>
        <v>-1.7000832448392462E-2</v>
      </c>
      <c r="K781" s="37">
        <f t="shared" si="178"/>
        <v>2.2885032537961036E-2</v>
      </c>
      <c r="L781" s="38">
        <v>16270.201309517901</v>
      </c>
      <c r="M781" s="38">
        <v>15359.711243292801</v>
      </c>
      <c r="N781" s="38">
        <f t="shared" si="148"/>
        <v>16642.545395885394</v>
      </c>
      <c r="O781" s="38">
        <f t="shared" si="149"/>
        <v>15711.218734869242</v>
      </c>
      <c r="P781" s="37">
        <f t="shared" si="150"/>
        <v>-2.2373025129890853E-2</v>
      </c>
      <c r="Q781" s="41">
        <f t="shared" si="150"/>
        <v>-2.2373025129890863E-2</v>
      </c>
      <c r="R781" s="42">
        <f t="shared" si="145"/>
        <v>2.6524846563281195E-3</v>
      </c>
      <c r="S781" s="43">
        <f t="shared" si="146"/>
        <v>7.8E-2</v>
      </c>
      <c r="T781" s="43">
        <f t="shared" si="147"/>
        <v>9.2200000000000008E-3</v>
      </c>
      <c r="U781" s="37">
        <f t="shared" si="173"/>
        <v>3.3546981978894226E-2</v>
      </c>
      <c r="V781" s="37">
        <f t="shared" si="152"/>
        <v>4.3686017827831401E-3</v>
      </c>
      <c r="W781" s="37">
        <f t="shared" si="169"/>
        <v>1.3831688415522216E-2</v>
      </c>
      <c r="X781" s="43">
        <f t="shared" si="168"/>
        <v>-2.2373025129890863E-2</v>
      </c>
      <c r="Y781" s="2">
        <f>PERCENTRANK($S$531:S781,S781,1)</f>
        <v>0.8</v>
      </c>
      <c r="Z781" s="2">
        <f>PERCENTRANK($T$531:T781,T781,1)</f>
        <v>0.1</v>
      </c>
      <c r="AA781" s="2">
        <f>PERCENTRANK($U$531:U781,U781,1)</f>
        <v>0.2</v>
      </c>
      <c r="AB781" s="2">
        <f>PERCENTRANK(V$531:V781,V781,1)</f>
        <v>0.6</v>
      </c>
      <c r="AC781" s="2">
        <f>PERCENTRANK(W$531:W781,W781,1)</f>
        <v>0.2</v>
      </c>
      <c r="AD781" s="2">
        <f>PERCENTRANK(W$531:W781,W781,1)</f>
        <v>0.2</v>
      </c>
      <c r="AE781" s="2">
        <f>PERCENTRANK(X$531:X781,X781,1)</f>
        <v>0.1</v>
      </c>
      <c r="AF781" s="2">
        <f>PERCENTRANK($X$531:X781,X781,1)</f>
        <v>0.1</v>
      </c>
      <c r="AG781" s="2">
        <f>PERCENTRANK(R$531:R781,R781,1)</f>
        <v>0.3</v>
      </c>
      <c r="AH781" s="2">
        <f>PERCENTRANK(I$531:I781,I781,1)</f>
        <v>0.1</v>
      </c>
      <c r="AI781" s="2">
        <f>PERCENTRANK(J$531:J781,J781,1)</f>
        <v>0.1</v>
      </c>
      <c r="AJ781" s="2">
        <f t="shared" si="153"/>
        <v>0.15000000000000002</v>
      </c>
      <c r="AK781" s="2">
        <f t="shared" si="154"/>
        <v>0.1</v>
      </c>
      <c r="AL781" s="2">
        <f t="shared" si="155"/>
        <v>0.2</v>
      </c>
      <c r="AM781" s="2">
        <f t="shared" si="155"/>
        <v>0.3</v>
      </c>
      <c r="AN781" s="2">
        <f t="shared" si="151"/>
        <v>0.1</v>
      </c>
      <c r="AO781" s="16">
        <f t="shared" si="156"/>
        <v>0</v>
      </c>
      <c r="AP781" s="16">
        <f t="shared" si="162"/>
        <v>0</v>
      </c>
      <c r="AQ781" s="16">
        <f t="shared" si="163"/>
        <v>0.1</v>
      </c>
      <c r="AR781" s="16">
        <f t="shared" si="164"/>
        <v>0.6</v>
      </c>
      <c r="AS781" s="16">
        <f t="shared" si="165"/>
        <v>0.1</v>
      </c>
      <c r="AT781" s="16">
        <f t="shared" si="174"/>
        <v>0</v>
      </c>
      <c r="AU781" s="16">
        <f t="shared" si="175"/>
        <v>0</v>
      </c>
      <c r="AV781" s="16">
        <f t="shared" si="157"/>
        <v>-0.19999999999999998</v>
      </c>
      <c r="AW781" s="16">
        <f t="shared" si="158"/>
        <v>0.8</v>
      </c>
      <c r="AX781" s="16">
        <f t="shared" si="159"/>
        <v>0.1</v>
      </c>
      <c r="AY781" s="16">
        <f t="shared" si="170"/>
        <v>0.2</v>
      </c>
      <c r="AZ781" s="16">
        <f t="shared" si="160"/>
        <v>0.3</v>
      </c>
      <c r="BA781" s="16">
        <f t="shared" si="171"/>
        <v>0.25</v>
      </c>
      <c r="BB781" s="16">
        <f t="shared" si="161"/>
        <v>0.1</v>
      </c>
    </row>
    <row r="782" spans="1:54" s="2" customFormat="1" ht="11.25" x14ac:dyDescent="0.2">
      <c r="A782" s="17">
        <v>41274</v>
      </c>
      <c r="B782" s="15">
        <v>1.7</v>
      </c>
      <c r="C782" s="2">
        <v>7.8</v>
      </c>
      <c r="D782" s="37">
        <f t="shared" si="177"/>
        <v>0.92200000000000004</v>
      </c>
      <c r="E782" s="37">
        <f>E780</f>
        <v>5.6899999999999999E-2</v>
      </c>
      <c r="F782" s="37">
        <f t="shared" si="176"/>
        <v>0.94310000000000005</v>
      </c>
      <c r="G782" s="39">
        <v>90.82</v>
      </c>
      <c r="H782" s="38">
        <v>90.635600000000011</v>
      </c>
      <c r="I782" s="37">
        <v>1.9920975826634425E-2</v>
      </c>
      <c r="J782" s="37">
        <f t="shared" si="172"/>
        <v>-5.1005072042913709E-3</v>
      </c>
      <c r="K782" s="37">
        <f t="shared" si="178"/>
        <v>2.2885032537961036E-2</v>
      </c>
      <c r="L782" s="38">
        <v>16413.1310640585</v>
      </c>
      <c r="M782" s="38">
        <v>15500.499299540201</v>
      </c>
      <c r="N782" s="38">
        <f t="shared" si="148"/>
        <v>16788.746102509296</v>
      </c>
      <c r="O782" s="38">
        <f t="shared" si="149"/>
        <v>15855.228730364821</v>
      </c>
      <c r="P782" s="37">
        <f t="shared" si="150"/>
        <v>-2.2373025129890783E-2</v>
      </c>
      <c r="Q782" s="41">
        <f t="shared" si="150"/>
        <v>-2.2373025129890884E-2</v>
      </c>
      <c r="R782" s="42">
        <f t="shared" si="145"/>
        <v>2.0345206519290691E-3</v>
      </c>
      <c r="S782" s="43">
        <f t="shared" si="146"/>
        <v>7.8E-2</v>
      </c>
      <c r="T782" s="43">
        <f t="shared" si="147"/>
        <v>9.2200000000000008E-3</v>
      </c>
      <c r="U782" s="37">
        <f t="shared" si="173"/>
        <v>3.4415272555821316E-2</v>
      </c>
      <c r="V782" s="37">
        <f t="shared" si="152"/>
        <v>9.1660613938220198E-3</v>
      </c>
      <c r="W782" s="37">
        <f t="shared" si="169"/>
        <v>1.7833399033471947E-2</v>
      </c>
      <c r="X782" s="43">
        <f t="shared" si="168"/>
        <v>-2.2373025129890884E-2</v>
      </c>
      <c r="Y782" s="2">
        <f>PERCENTRANK($S$531:S782,S782,1)</f>
        <v>0.8</v>
      </c>
      <c r="Z782" s="2">
        <f>PERCENTRANK($T$531:T782,T782,1)</f>
        <v>0.1</v>
      </c>
      <c r="AA782" s="2">
        <f>PERCENTRANK($U$531:U782,U782,1)</f>
        <v>0.2</v>
      </c>
      <c r="AB782" s="2">
        <f>PERCENTRANK(V$531:V782,V782,1)</f>
        <v>0.9</v>
      </c>
      <c r="AC782" s="2">
        <f>PERCENTRANK(W$531:W782,W782,1)</f>
        <v>0.2</v>
      </c>
      <c r="AD782" s="2">
        <f>PERCENTRANK(W$531:W782,W782,1)</f>
        <v>0.2</v>
      </c>
      <c r="AE782" s="2">
        <f>PERCENTRANK(X$531:X782,X782,1)</f>
        <v>0.1</v>
      </c>
      <c r="AF782" s="2">
        <f>PERCENTRANK($X$531:X782,X782,1)</f>
        <v>0.1</v>
      </c>
      <c r="AG782" s="2">
        <f>PERCENTRANK(R$531:R782,R782,1)</f>
        <v>0.3</v>
      </c>
      <c r="AH782" s="2">
        <f>PERCENTRANK(I$531:I782,I782,1)</f>
        <v>0.6</v>
      </c>
      <c r="AI782" s="2">
        <f>PERCENTRANK(J$531:J782,J782,1)</f>
        <v>0.2</v>
      </c>
      <c r="AJ782" s="2">
        <f t="shared" si="153"/>
        <v>0.2</v>
      </c>
      <c r="AK782" s="2">
        <f t="shared" si="154"/>
        <v>0.1</v>
      </c>
      <c r="AL782" s="2">
        <f t="shared" si="155"/>
        <v>0.35</v>
      </c>
      <c r="AM782" s="2">
        <f t="shared" si="155"/>
        <v>0.15000000000000002</v>
      </c>
      <c r="AN782" s="2">
        <f t="shared" si="151"/>
        <v>0.6</v>
      </c>
      <c r="AO782" s="16">
        <f t="shared" si="156"/>
        <v>0</v>
      </c>
      <c r="AP782" s="16">
        <f t="shared" si="162"/>
        <v>0</v>
      </c>
      <c r="AQ782" s="16">
        <f t="shared" si="163"/>
        <v>0</v>
      </c>
      <c r="AR782" s="16">
        <f t="shared" si="164"/>
        <v>0.30000000000000004</v>
      </c>
      <c r="AS782" s="16">
        <f t="shared" si="165"/>
        <v>0</v>
      </c>
      <c r="AT782" s="16">
        <f t="shared" si="174"/>
        <v>0</v>
      </c>
      <c r="AU782" s="16">
        <f t="shared" si="175"/>
        <v>0</v>
      </c>
      <c r="AV782" s="16">
        <f t="shared" si="157"/>
        <v>0.5</v>
      </c>
      <c r="AW782" s="16">
        <f t="shared" si="158"/>
        <v>0.8</v>
      </c>
      <c r="AX782" s="16">
        <f t="shared" si="159"/>
        <v>0.1</v>
      </c>
      <c r="AY782" s="16">
        <f t="shared" si="170"/>
        <v>0.1</v>
      </c>
      <c r="AZ782" s="16">
        <f t="shared" si="160"/>
        <v>0.75</v>
      </c>
      <c r="BA782" s="16">
        <f t="shared" si="171"/>
        <v>0.1</v>
      </c>
      <c r="BB782" s="16">
        <f t="shared" si="161"/>
        <v>0.1</v>
      </c>
    </row>
    <row r="783" spans="1:54" s="2" customFormat="1" ht="11.25" x14ac:dyDescent="0.2">
      <c r="A783" s="17">
        <v>41305</v>
      </c>
      <c r="B783" s="15">
        <v>1.6</v>
      </c>
      <c r="C783" s="2">
        <v>7.9</v>
      </c>
      <c r="D783" s="37">
        <f t="shared" si="177"/>
        <v>0.92099999999999993</v>
      </c>
      <c r="E783" s="37">
        <v>5.5500000000000001E-2</v>
      </c>
      <c r="F783" s="37">
        <f t="shared" si="176"/>
        <v>0.94450000000000001</v>
      </c>
      <c r="G783" s="39">
        <v>90.97</v>
      </c>
      <c r="H783" s="38">
        <v>90.871999999999986</v>
      </c>
      <c r="I783" s="37">
        <v>4.0856646675431964E-2</v>
      </c>
      <c r="J783" s="37">
        <f t="shared" si="172"/>
        <v>3.0388811251033196E-2</v>
      </c>
      <c r="K783" s="37">
        <f t="shared" si="178"/>
        <v>2.5515743756786113E-2</v>
      </c>
      <c r="L783" s="38">
        <v>16511.791345140999</v>
      </c>
      <c r="M783" s="38">
        <v>15561.9913156325</v>
      </c>
      <c r="N783" s="38">
        <f t="shared" si="148"/>
        <v>16933.101982069136</v>
      </c>
      <c r="O783" s="38">
        <f t="shared" si="149"/>
        <v>15959.06709838751</v>
      </c>
      <c r="P783" s="37">
        <f t="shared" si="150"/>
        <v>-2.4880889359449529E-2</v>
      </c>
      <c r="Q783" s="41">
        <f t="shared" si="150"/>
        <v>-2.4880889359449453E-2</v>
      </c>
      <c r="R783" s="42">
        <f t="shared" si="145"/>
        <v>1.0784400035215821E-3</v>
      </c>
      <c r="S783" s="43">
        <f t="shared" si="146"/>
        <v>7.9000000000000001E-2</v>
      </c>
      <c r="T783" s="43">
        <f t="shared" si="147"/>
        <v>9.2099999999999994E-3</v>
      </c>
      <c r="U783" s="37">
        <f t="shared" si="173"/>
        <v>2.7289188188617634E-2</v>
      </c>
      <c r="V783" s="37">
        <f t="shared" si="152"/>
        <v>3.967099053004272E-3</v>
      </c>
      <c r="W783" s="37">
        <f t="shared" si="169"/>
        <v>1.1490141824791415E-2</v>
      </c>
      <c r="X783" s="43">
        <f t="shared" si="168"/>
        <v>-2.4880889359449453E-2</v>
      </c>
      <c r="Y783" s="2">
        <f>PERCENTRANK($S$531:S783,S783,1)</f>
        <v>0.8</v>
      </c>
      <c r="Z783" s="2">
        <f>PERCENTRANK($T$531:T783,T783,1)</f>
        <v>0.1</v>
      </c>
      <c r="AA783" s="2">
        <f>PERCENTRANK($U$531:U783,U783,1)</f>
        <v>0.1</v>
      </c>
      <c r="AB783" s="2">
        <f>PERCENTRANK(V$531:V783,V783,1)</f>
        <v>0.6</v>
      </c>
      <c r="AC783" s="2">
        <f>PERCENTRANK(W$531:W783,W783,1)</f>
        <v>0.1</v>
      </c>
      <c r="AD783" s="2">
        <f>PERCENTRANK(W$531:W783,W783,1)</f>
        <v>0.1</v>
      </c>
      <c r="AE783" s="2">
        <f>PERCENTRANK(X$531:X783,X783,1)</f>
        <v>0.1</v>
      </c>
      <c r="AF783" s="2">
        <f>PERCENTRANK($X$531:X783,X783,1)</f>
        <v>0.1</v>
      </c>
      <c r="AG783" s="2">
        <f>PERCENTRANK(R$531:R783,R783,1)</f>
        <v>0.3</v>
      </c>
      <c r="AH783" s="2">
        <f>PERCENTRANK(I$531:I783,I783,1)</f>
        <v>0.8</v>
      </c>
      <c r="AI783" s="2">
        <f>PERCENTRANK(J$531:J783,J783,1)</f>
        <v>0.8</v>
      </c>
      <c r="AJ783" s="2">
        <f t="shared" si="153"/>
        <v>0.15000000000000002</v>
      </c>
      <c r="AK783" s="2">
        <f t="shared" si="154"/>
        <v>0.1</v>
      </c>
      <c r="AL783" s="2">
        <f t="shared" si="155"/>
        <v>0.7</v>
      </c>
      <c r="AM783" s="2">
        <f t="shared" si="155"/>
        <v>0.5</v>
      </c>
      <c r="AN783" s="2">
        <f t="shared" si="151"/>
        <v>0.8</v>
      </c>
      <c r="AO783" s="16">
        <f t="shared" si="156"/>
        <v>0</v>
      </c>
      <c r="AP783" s="16">
        <f t="shared" si="162"/>
        <v>0</v>
      </c>
      <c r="AQ783" s="16">
        <f t="shared" si="163"/>
        <v>-0.1</v>
      </c>
      <c r="AR783" s="16">
        <f t="shared" si="164"/>
        <v>-0.30000000000000004</v>
      </c>
      <c r="AS783" s="16">
        <f t="shared" si="165"/>
        <v>-0.1</v>
      </c>
      <c r="AT783" s="16">
        <f t="shared" si="174"/>
        <v>0</v>
      </c>
      <c r="AU783" s="16">
        <f t="shared" si="175"/>
        <v>0</v>
      </c>
      <c r="AV783" s="16">
        <f t="shared" si="157"/>
        <v>0.20000000000000007</v>
      </c>
      <c r="AW783" s="16">
        <f t="shared" si="158"/>
        <v>0.8</v>
      </c>
      <c r="AX783" s="16">
        <f t="shared" si="159"/>
        <v>0.1</v>
      </c>
      <c r="AY783" s="16">
        <f t="shared" si="170"/>
        <v>0.15000000000000002</v>
      </c>
      <c r="AZ783" s="16">
        <f t="shared" si="160"/>
        <v>0.75</v>
      </c>
      <c r="BA783" s="16">
        <f t="shared" si="171"/>
        <v>0.15000000000000002</v>
      </c>
      <c r="BB783" s="16">
        <f t="shared" si="161"/>
        <v>0.1</v>
      </c>
    </row>
    <row r="784" spans="1:54" s="2" customFormat="1" ht="11.25" x14ac:dyDescent="0.2">
      <c r="A784" s="17">
        <v>41333</v>
      </c>
      <c r="B784" s="15">
        <v>2</v>
      </c>
      <c r="C784" s="2">
        <v>7.7</v>
      </c>
      <c r="D784" s="37">
        <f t="shared" si="177"/>
        <v>0.92299999999999993</v>
      </c>
      <c r="E784" s="37">
        <f>E783</f>
        <v>5.5500000000000001E-2</v>
      </c>
      <c r="F784" s="37">
        <f t="shared" si="176"/>
        <v>0.94450000000000001</v>
      </c>
      <c r="G784" s="39">
        <v>90.64</v>
      </c>
      <c r="H784" s="38">
        <v>91.053199999999975</v>
      </c>
      <c r="I784" s="37">
        <v>2.1554985139151481E-2</v>
      </c>
      <c r="J784" s="37">
        <f t="shared" si="172"/>
        <v>3.1205815907291722E-2</v>
      </c>
      <c r="K784" s="37">
        <f t="shared" si="178"/>
        <v>2.329360780065004E-2</v>
      </c>
      <c r="L784" s="38">
        <v>16432.982323499298</v>
      </c>
      <c r="M784" s="38">
        <v>15434.532142165801</v>
      </c>
      <c r="N784" s="38">
        <f t="shared" si="148"/>
        <v>16815.765768737907</v>
      </c>
      <c r="O784" s="38">
        <f t="shared" si="149"/>
        <v>15794.058080471938</v>
      </c>
      <c r="P784" s="37">
        <f t="shared" si="150"/>
        <v>-2.2763366860772953E-2</v>
      </c>
      <c r="Q784" s="41">
        <f t="shared" si="150"/>
        <v>-2.2763366860772852E-2</v>
      </c>
      <c r="R784" s="42">
        <f t="shared" si="145"/>
        <v>-4.5380063523300122E-3</v>
      </c>
      <c r="S784" s="43">
        <f t="shared" si="146"/>
        <v>7.6999999999999999E-2</v>
      </c>
      <c r="T784" s="43">
        <f t="shared" si="147"/>
        <v>9.2299999999999986E-3</v>
      </c>
      <c r="U784" s="37">
        <f t="shared" si="173"/>
        <v>2.8255872226246113E-2</v>
      </c>
      <c r="V784" s="37">
        <f t="shared" si="152"/>
        <v>-8.1904154090268987E-3</v>
      </c>
      <c r="W784" s="37">
        <f t="shared" si="169"/>
        <v>1.1484892622431199E-2</v>
      </c>
      <c r="X784" s="43">
        <f t="shared" si="168"/>
        <v>-2.2763366860772852E-2</v>
      </c>
      <c r="Y784" s="2">
        <f>PERCENTRANK($S$531:S784,S784,1)</f>
        <v>0.7</v>
      </c>
      <c r="Z784" s="2">
        <f>PERCENTRANK($T$531:T784,T784,1)</f>
        <v>0.1</v>
      </c>
      <c r="AA784" s="2">
        <f>PERCENTRANK($U$531:U784,U784,1)</f>
        <v>0.1</v>
      </c>
      <c r="AB784" s="2">
        <f>PERCENTRANK(V$531:V784,V784,1)</f>
        <v>0</v>
      </c>
      <c r="AC784" s="2">
        <f>PERCENTRANK(W$531:W784,W784,1)</f>
        <v>0.1</v>
      </c>
      <c r="AD784" s="2">
        <f>PERCENTRANK(W$531:W784,W784,1)</f>
        <v>0.1</v>
      </c>
      <c r="AE784" s="2">
        <f>PERCENTRANK(X$531:X784,X784,1)</f>
        <v>0.1</v>
      </c>
      <c r="AF784" s="2">
        <f>PERCENTRANK($X$531:X784,X784,1)</f>
        <v>0.1</v>
      </c>
      <c r="AG784" s="2">
        <f>PERCENTRANK(R$531:R784,R784,1)</f>
        <v>0.2</v>
      </c>
      <c r="AH784" s="2">
        <f>PERCENTRANK(I$531:I784,I784,1)</f>
        <v>0.6</v>
      </c>
      <c r="AI784" s="2">
        <f>PERCENTRANK(J$531:J784,J784,1)</f>
        <v>0.8</v>
      </c>
      <c r="AJ784" s="2">
        <f t="shared" si="153"/>
        <v>0.1</v>
      </c>
      <c r="AK784" s="2">
        <f t="shared" si="154"/>
        <v>0.1</v>
      </c>
      <c r="AL784" s="2">
        <f t="shared" si="155"/>
        <v>0.7</v>
      </c>
      <c r="AM784" s="2">
        <f t="shared" si="155"/>
        <v>0.8</v>
      </c>
      <c r="AN784" s="2">
        <f t="shared" si="151"/>
        <v>0.6</v>
      </c>
      <c r="AO784" s="16">
        <f t="shared" si="156"/>
        <v>-0.10000000000000009</v>
      </c>
      <c r="AP784" s="16">
        <f t="shared" si="162"/>
        <v>0</v>
      </c>
      <c r="AQ784" s="16">
        <f t="shared" si="163"/>
        <v>0</v>
      </c>
      <c r="AR784" s="16">
        <f t="shared" si="164"/>
        <v>-0.6</v>
      </c>
      <c r="AS784" s="16">
        <f t="shared" si="165"/>
        <v>0</v>
      </c>
      <c r="AT784" s="16">
        <f t="shared" si="174"/>
        <v>0</v>
      </c>
      <c r="AU784" s="16">
        <f t="shared" si="175"/>
        <v>-9.9999999999999978E-2</v>
      </c>
      <c r="AV784" s="16">
        <f t="shared" si="157"/>
        <v>-0.20000000000000007</v>
      </c>
      <c r="AW784" s="16">
        <f t="shared" si="158"/>
        <v>0.75</v>
      </c>
      <c r="AX784" s="16">
        <f t="shared" si="159"/>
        <v>0.1</v>
      </c>
      <c r="AY784" s="16">
        <f t="shared" si="170"/>
        <v>0.2</v>
      </c>
      <c r="AZ784" s="16">
        <f t="shared" si="160"/>
        <v>0.3</v>
      </c>
      <c r="BA784" s="16">
        <f t="shared" si="171"/>
        <v>0.2</v>
      </c>
      <c r="BB784" s="16">
        <f t="shared" si="161"/>
        <v>0.1</v>
      </c>
    </row>
    <row r="785" spans="1:54" s="2" customFormat="1" ht="11.25" x14ac:dyDescent="0.2">
      <c r="A785" s="17">
        <v>41364</v>
      </c>
      <c r="B785" s="15">
        <v>1.5</v>
      </c>
      <c r="C785" s="2">
        <v>7.6</v>
      </c>
      <c r="D785" s="37">
        <f t="shared" si="177"/>
        <v>0.92400000000000004</v>
      </c>
      <c r="E785" s="37">
        <f>E783</f>
        <v>5.5500000000000001E-2</v>
      </c>
      <c r="F785" s="37">
        <f t="shared" si="176"/>
        <v>0.94450000000000001</v>
      </c>
      <c r="G785" s="39">
        <v>90.83</v>
      </c>
      <c r="H785" s="38">
        <v>91.201599999999999</v>
      </c>
      <c r="I785" s="37">
        <v>2.5470968253863285E-2</v>
      </c>
      <c r="J785" s="37">
        <f t="shared" si="172"/>
        <v>2.3512976696507384E-2</v>
      </c>
      <c r="K785" s="37">
        <f t="shared" si="178"/>
        <v>2.2186147186147087E-2</v>
      </c>
      <c r="L785" s="38">
        <v>16481.546331403599</v>
      </c>
      <c r="M785" s="38">
        <v>15479.340460396699</v>
      </c>
      <c r="N785" s="38">
        <f t="shared" si="148"/>
        <v>16847.208344167422</v>
      </c>
      <c r="O785" s="38">
        <f t="shared" si="149"/>
        <v>15822.767386195543</v>
      </c>
      <c r="P785" s="37">
        <f t="shared" si="150"/>
        <v>-2.1704605611434565E-2</v>
      </c>
      <c r="Q785" s="41">
        <f t="shared" si="150"/>
        <v>-2.1704605611434561E-2</v>
      </c>
      <c r="R785" s="42">
        <f t="shared" ref="R785:R818" si="179">(G785-H785)/H785</f>
        <v>-4.0744899212294614E-3</v>
      </c>
      <c r="S785" s="43">
        <f t="shared" si="146"/>
        <v>7.5999999999999998E-2</v>
      </c>
      <c r="T785" s="43">
        <f t="shared" si="147"/>
        <v>9.2399999999999999E-3</v>
      </c>
      <c r="U785" s="37">
        <f t="shared" si="173"/>
        <v>2.3962910617037158E-2</v>
      </c>
      <c r="V785" s="37">
        <f t="shared" si="152"/>
        <v>2.9031212490390856E-3</v>
      </c>
      <c r="W785" s="37">
        <f t="shared" si="169"/>
        <v>8.7708600878468723E-3</v>
      </c>
      <c r="X785" s="43">
        <f t="shared" si="168"/>
        <v>-2.1704605611434561E-2</v>
      </c>
      <c r="Y785" s="2">
        <f>PERCENTRANK($S$531:S785,S785,1)</f>
        <v>0.7</v>
      </c>
      <c r="Z785" s="2">
        <f>PERCENTRANK($T$531:T785,T785,1)</f>
        <v>0.2</v>
      </c>
      <c r="AA785" s="2">
        <f>PERCENTRANK($U$531:U785,U785,1)</f>
        <v>0.1</v>
      </c>
      <c r="AB785" s="2">
        <f>PERCENTRANK(V$531:V785,V785,1)</f>
        <v>0.5</v>
      </c>
      <c r="AC785" s="2">
        <f>PERCENTRANK(W$531:W785,W785,1)</f>
        <v>0.1</v>
      </c>
      <c r="AD785" s="2">
        <f>PERCENTRANK(W$531:W785,W785,1)</f>
        <v>0.1</v>
      </c>
      <c r="AE785" s="2">
        <f>PERCENTRANK(X$531:X785,X785,1)</f>
        <v>0.2</v>
      </c>
      <c r="AF785" s="2">
        <f>PERCENTRANK($X$531:X785,X785,1)</f>
        <v>0.2</v>
      </c>
      <c r="AG785" s="2">
        <f>PERCENTRANK(R$531:R785,R785,1)</f>
        <v>0.2</v>
      </c>
      <c r="AH785" s="2">
        <f>PERCENTRANK(I$531:I785,I785,1)</f>
        <v>0.7</v>
      </c>
      <c r="AI785" s="2">
        <f>PERCENTRANK(J$531:J785,J785,1)</f>
        <v>0.7</v>
      </c>
      <c r="AJ785" s="2">
        <f t="shared" si="153"/>
        <v>0.1</v>
      </c>
      <c r="AK785" s="2">
        <f t="shared" si="154"/>
        <v>0.15000000000000002</v>
      </c>
      <c r="AL785" s="2">
        <f t="shared" si="155"/>
        <v>0.64999999999999991</v>
      </c>
      <c r="AM785" s="2">
        <f t="shared" si="155"/>
        <v>0.75</v>
      </c>
      <c r="AN785" s="2">
        <f t="shared" si="151"/>
        <v>0.7</v>
      </c>
      <c r="AO785" s="16">
        <f t="shared" si="156"/>
        <v>0</v>
      </c>
      <c r="AP785" s="16">
        <f t="shared" si="162"/>
        <v>0.1</v>
      </c>
      <c r="AQ785" s="16">
        <f t="shared" si="163"/>
        <v>0</v>
      </c>
      <c r="AR785" s="16">
        <f t="shared" si="164"/>
        <v>0.5</v>
      </c>
      <c r="AS785" s="16">
        <f t="shared" si="165"/>
        <v>0</v>
      </c>
      <c r="AT785" s="16">
        <f t="shared" si="174"/>
        <v>0.1</v>
      </c>
      <c r="AU785" s="16">
        <f t="shared" si="175"/>
        <v>0</v>
      </c>
      <c r="AV785" s="16">
        <f t="shared" si="157"/>
        <v>9.9999999999999978E-2</v>
      </c>
      <c r="AW785" s="16">
        <f t="shared" si="158"/>
        <v>0.7</v>
      </c>
      <c r="AX785" s="16">
        <f t="shared" si="159"/>
        <v>0.15000000000000002</v>
      </c>
      <c r="AY785" s="16">
        <f t="shared" si="170"/>
        <v>0.15000000000000002</v>
      </c>
      <c r="AZ785" s="16">
        <f t="shared" si="160"/>
        <v>0.25</v>
      </c>
      <c r="BA785" s="16">
        <f t="shared" si="171"/>
        <v>0.15000000000000002</v>
      </c>
      <c r="BB785" s="16">
        <f t="shared" si="161"/>
        <v>0.15000000000000002</v>
      </c>
    </row>
    <row r="786" spans="1:54" s="2" customFormat="1" ht="11.25" x14ac:dyDescent="0.2">
      <c r="A786" s="17">
        <v>41394</v>
      </c>
      <c r="B786" s="15">
        <v>1.1000000000000001</v>
      </c>
      <c r="C786" s="2">
        <v>7.5</v>
      </c>
      <c r="D786" s="37">
        <f t="shared" si="177"/>
        <v>0.92500000000000004</v>
      </c>
      <c r="E786" s="37">
        <v>5.45E-2</v>
      </c>
      <c r="F786" s="37">
        <f t="shared" si="176"/>
        <v>0.94550000000000001</v>
      </c>
      <c r="G786" s="39">
        <v>92.03</v>
      </c>
      <c r="H786" s="38">
        <v>91.374800000000008</v>
      </c>
      <c r="I786" s="37">
        <v>1.281249395485006E-2</v>
      </c>
      <c r="J786" s="37">
        <f t="shared" si="172"/>
        <v>1.9141731104356671E-2</v>
      </c>
      <c r="K786" s="37">
        <f t="shared" si="178"/>
        <v>2.2162162162162158E-2</v>
      </c>
      <c r="L786" s="38">
        <v>16518.3617771959</v>
      </c>
      <c r="M786" s="38">
        <v>15527.4176839435</v>
      </c>
      <c r="N786" s="38">
        <f t="shared" si="148"/>
        <v>16884.444389555378</v>
      </c>
      <c r="O786" s="38">
        <f t="shared" si="149"/>
        <v>15871.53883261468</v>
      </c>
      <c r="P786" s="37">
        <f t="shared" si="150"/>
        <v>-2.1681649920676963E-2</v>
      </c>
      <c r="Q786" s="41">
        <f t="shared" si="150"/>
        <v>-2.1681649920676872E-2</v>
      </c>
      <c r="R786" s="42">
        <f t="shared" si="179"/>
        <v>7.1704671309813376E-3</v>
      </c>
      <c r="S786" s="43">
        <f t="shared" si="146"/>
        <v>7.4999999999999997E-2</v>
      </c>
      <c r="T786" s="43">
        <f t="shared" si="147"/>
        <v>9.2500000000000013E-3</v>
      </c>
      <c r="U786" s="37">
        <f t="shared" si="173"/>
        <v>2.4644081374781305E-2</v>
      </c>
      <c r="V786" s="37">
        <f t="shared" si="152"/>
        <v>3.1058961245671235E-3</v>
      </c>
      <c r="W786" s="37">
        <f t="shared" si="169"/>
        <v>1.1290054626196436E-2</v>
      </c>
      <c r="X786" s="43">
        <f t="shared" si="168"/>
        <v>-2.1681649920676872E-2</v>
      </c>
      <c r="Y786" s="2">
        <f>PERCENTRANK($S$531:S786,S786,1)</f>
        <v>0.7</v>
      </c>
      <c r="Z786" s="2">
        <f>PERCENTRANK($T$531:T786,T786,1)</f>
        <v>0.2</v>
      </c>
      <c r="AA786" s="2">
        <f>PERCENTRANK($U$531:U786,U786,1)</f>
        <v>0.1</v>
      </c>
      <c r="AB786" s="2">
        <f>PERCENTRANK(V$531:V786,V786,1)</f>
        <v>0.5</v>
      </c>
      <c r="AC786" s="2">
        <f>PERCENTRANK(W$531:W786,W786,1)</f>
        <v>0.1</v>
      </c>
      <c r="AD786" s="2">
        <f>PERCENTRANK(W$531:W786,W786,1)</f>
        <v>0.1</v>
      </c>
      <c r="AE786" s="2">
        <f>PERCENTRANK(X$531:X786,X786,1)</f>
        <v>0.2</v>
      </c>
      <c r="AF786" s="2">
        <f>PERCENTRANK($X$531:X786,X786,1)</f>
        <v>0.2</v>
      </c>
      <c r="AG786" s="2">
        <f>PERCENTRANK(R$531:R786,R786,1)</f>
        <v>0.3</v>
      </c>
      <c r="AH786" s="2">
        <f>PERCENTRANK(I$531:I786,I786,1)</f>
        <v>0.5</v>
      </c>
      <c r="AI786" s="2">
        <f>PERCENTRANK(J$531:J786,J786,1)</f>
        <v>0.6</v>
      </c>
      <c r="AJ786" s="2">
        <f t="shared" si="153"/>
        <v>0.1</v>
      </c>
      <c r="AK786" s="2">
        <f t="shared" si="154"/>
        <v>0.2</v>
      </c>
      <c r="AL786" s="2">
        <f t="shared" si="155"/>
        <v>0.6</v>
      </c>
      <c r="AM786" s="2">
        <f t="shared" si="155"/>
        <v>0.64999999999999991</v>
      </c>
      <c r="AN786" s="2">
        <f t="shared" si="151"/>
        <v>0.5</v>
      </c>
      <c r="AO786" s="16">
        <f t="shared" si="156"/>
        <v>0</v>
      </c>
      <c r="AP786" s="16">
        <f t="shared" si="162"/>
        <v>0</v>
      </c>
      <c r="AQ786" s="16">
        <f t="shared" si="163"/>
        <v>0</v>
      </c>
      <c r="AR786" s="16">
        <f t="shared" si="164"/>
        <v>0</v>
      </c>
      <c r="AS786" s="16">
        <f t="shared" si="165"/>
        <v>0</v>
      </c>
      <c r="AT786" s="16">
        <f t="shared" si="174"/>
        <v>0</v>
      </c>
      <c r="AU786" s="16">
        <f t="shared" si="175"/>
        <v>9.9999999999999978E-2</v>
      </c>
      <c r="AV786" s="16">
        <f t="shared" si="157"/>
        <v>-0.19999999999999996</v>
      </c>
      <c r="AW786" s="16">
        <f t="shared" si="158"/>
        <v>0.7</v>
      </c>
      <c r="AX786" s="16">
        <f t="shared" si="159"/>
        <v>0.2</v>
      </c>
      <c r="AY786" s="16">
        <f t="shared" si="170"/>
        <v>0.1</v>
      </c>
      <c r="AZ786" s="16">
        <f t="shared" si="160"/>
        <v>0.5</v>
      </c>
      <c r="BA786" s="16">
        <f t="shared" si="171"/>
        <v>0.1</v>
      </c>
      <c r="BB786" s="16">
        <f t="shared" si="161"/>
        <v>0.2</v>
      </c>
    </row>
    <row r="787" spans="1:54" s="2" customFormat="1" ht="11.25" x14ac:dyDescent="0.2">
      <c r="A787" s="17">
        <v>41425</v>
      </c>
      <c r="B787" s="15">
        <v>1.4</v>
      </c>
      <c r="C787" s="2">
        <v>7.6</v>
      </c>
      <c r="D787" s="37">
        <f t="shared" si="177"/>
        <v>0.92400000000000004</v>
      </c>
      <c r="E787" s="37">
        <f>E786</f>
        <v>5.45E-2</v>
      </c>
      <c r="F787" s="37">
        <f t="shared" si="176"/>
        <v>0.94550000000000001</v>
      </c>
      <c r="G787" s="39">
        <v>92.99</v>
      </c>
      <c r="H787" s="38">
        <v>91.572000000000003</v>
      </c>
      <c r="I787" s="37">
        <v>4.4018590437384521E-2</v>
      </c>
      <c r="J787" s="37">
        <f t="shared" si="172"/>
        <v>2.8415542196117291E-2</v>
      </c>
      <c r="K787" s="37">
        <f t="shared" si="178"/>
        <v>2.3268398268398327E-2</v>
      </c>
      <c r="L787" s="38">
        <v>16466.950680711401</v>
      </c>
      <c r="M787" s="38">
        <v>15455.4602218815</v>
      </c>
      <c r="N787" s="38">
        <f t="shared" si="148"/>
        <v>16850.110247416265</v>
      </c>
      <c r="O787" s="38">
        <f t="shared" si="149"/>
        <v>15815.084025745626</v>
      </c>
      <c r="P787" s="37">
        <f t="shared" si="150"/>
        <v>-2.273929138022206E-2</v>
      </c>
      <c r="Q787" s="41">
        <f t="shared" si="150"/>
        <v>-2.2739291380222109E-2</v>
      </c>
      <c r="R787" s="42">
        <f t="shared" si="179"/>
        <v>1.5485082776394444E-2</v>
      </c>
      <c r="S787" s="43">
        <f t="shared" ref="S787:S824" si="180">C787/100</f>
        <v>7.5999999999999998E-2</v>
      </c>
      <c r="T787" s="43">
        <f t="shared" ref="T787:T824" si="181">D787/100</f>
        <v>9.2399999999999999E-3</v>
      </c>
      <c r="U787" s="37">
        <f t="shared" si="173"/>
        <v>1.9711478326367701E-2</v>
      </c>
      <c r="V787" s="37">
        <f t="shared" si="152"/>
        <v>-4.6342195158702981E-3</v>
      </c>
      <c r="W787" s="37">
        <f t="shared" si="169"/>
        <v>4.3350249705236665E-3</v>
      </c>
      <c r="X787" s="43">
        <f t="shared" si="168"/>
        <v>-2.2739291380222109E-2</v>
      </c>
      <c r="Y787" s="2">
        <f>PERCENTRANK($S$531:S787,S787,1)</f>
        <v>0.7</v>
      </c>
      <c r="Z787" s="2">
        <f>PERCENTRANK($T$531:T787,T787,1)</f>
        <v>0.2</v>
      </c>
      <c r="AA787" s="2">
        <f>PERCENTRANK($U$531:U787,U787,1)</f>
        <v>0</v>
      </c>
      <c r="AB787" s="2">
        <f>PERCENTRANK(V$531:V787,V787,1)</f>
        <v>0.1</v>
      </c>
      <c r="AC787" s="2">
        <f>PERCENTRANK(W$531:W787,W787,1)</f>
        <v>0.1</v>
      </c>
      <c r="AD787" s="2">
        <f>PERCENTRANK(W$531:W787,W787,1)</f>
        <v>0.1</v>
      </c>
      <c r="AE787" s="2">
        <f>PERCENTRANK(X$531:X787,X787,1)</f>
        <v>0.1</v>
      </c>
      <c r="AF787" s="2">
        <f>PERCENTRANK($X$531:X787,X787,1)</f>
        <v>0.1</v>
      </c>
      <c r="AG787" s="2">
        <f>PERCENTRANK(R$531:R787,R787,1)</f>
        <v>0.3</v>
      </c>
      <c r="AH787" s="2">
        <f>PERCENTRANK(I$531:I787,I787,1)</f>
        <v>0.8</v>
      </c>
      <c r="AI787" s="2">
        <f>PERCENTRANK(J$531:J787,J787,1)</f>
        <v>0.7</v>
      </c>
      <c r="AJ787" s="2">
        <f t="shared" si="153"/>
        <v>0.1</v>
      </c>
      <c r="AK787" s="2">
        <f t="shared" si="154"/>
        <v>0.15000000000000002</v>
      </c>
      <c r="AL787" s="2">
        <f t="shared" si="155"/>
        <v>0.65</v>
      </c>
      <c r="AM787" s="2">
        <f t="shared" si="155"/>
        <v>0.64999999999999991</v>
      </c>
      <c r="AN787" s="2">
        <f t="shared" si="151"/>
        <v>0.9</v>
      </c>
      <c r="AO787" s="16">
        <f t="shared" si="156"/>
        <v>0</v>
      </c>
      <c r="AP787" s="16">
        <f t="shared" si="162"/>
        <v>0</v>
      </c>
      <c r="AQ787" s="16">
        <f t="shared" si="163"/>
        <v>-0.1</v>
      </c>
      <c r="AR787" s="16">
        <f t="shared" si="164"/>
        <v>-0.4</v>
      </c>
      <c r="AS787" s="16">
        <f t="shared" si="165"/>
        <v>0</v>
      </c>
      <c r="AT787" s="16">
        <f t="shared" si="174"/>
        <v>-0.1</v>
      </c>
      <c r="AU787" s="16">
        <f t="shared" si="175"/>
        <v>0</v>
      </c>
      <c r="AV787" s="16">
        <f t="shared" si="157"/>
        <v>0.4</v>
      </c>
      <c r="AW787" s="16">
        <f t="shared" si="158"/>
        <v>0.7</v>
      </c>
      <c r="AX787" s="16">
        <f t="shared" si="159"/>
        <v>0.2</v>
      </c>
      <c r="AY787" s="16">
        <f t="shared" si="170"/>
        <v>0.1</v>
      </c>
      <c r="AZ787" s="16">
        <f t="shared" si="160"/>
        <v>0.3</v>
      </c>
      <c r="BA787" s="16">
        <f t="shared" si="171"/>
        <v>0.1</v>
      </c>
      <c r="BB787" s="16">
        <f t="shared" si="161"/>
        <v>0.15000000000000002</v>
      </c>
    </row>
    <row r="788" spans="1:54" s="2" customFormat="1" ht="11.25" x14ac:dyDescent="0.2">
      <c r="A788" s="17">
        <v>41455</v>
      </c>
      <c r="B788" s="15">
        <v>1.8</v>
      </c>
      <c r="C788" s="2">
        <v>7.6</v>
      </c>
      <c r="D788" s="37">
        <f t="shared" si="177"/>
        <v>0.92400000000000004</v>
      </c>
      <c r="E788" s="37">
        <f>E786</f>
        <v>5.45E-2</v>
      </c>
      <c r="F788" s="37">
        <f t="shared" si="176"/>
        <v>0.94550000000000001</v>
      </c>
      <c r="G788" s="39">
        <v>93.88</v>
      </c>
      <c r="H788" s="38">
        <v>91.785200000000003</v>
      </c>
      <c r="I788" s="37">
        <v>-1.2848814518489571E-2</v>
      </c>
      <c r="J788" s="37">
        <f t="shared" si="172"/>
        <v>1.5584887959447475E-2</v>
      </c>
      <c r="K788" s="37">
        <f t="shared" si="178"/>
        <v>2.3268398268398327E-2</v>
      </c>
      <c r="L788" s="38">
        <v>16638.857542146201</v>
      </c>
      <c r="M788" s="38">
        <v>15582.038140558499</v>
      </c>
      <c r="N788" s="38">
        <f t="shared" ref="N788:N824" si="182">(L788*(1+$K788))</f>
        <v>17026.017106168001</v>
      </c>
      <c r="O788" s="38">
        <f t="shared" ref="O788:O824" si="183">(M788*(1+$K788))</f>
        <v>15944.607209846388</v>
      </c>
      <c r="P788" s="37">
        <f t="shared" ref="P788:Q824" si="184">(L788-N788)/N788</f>
        <v>-2.2739291380222109E-2</v>
      </c>
      <c r="Q788" s="41">
        <f t="shared" si="184"/>
        <v>-2.273929138022221E-2</v>
      </c>
      <c r="R788" s="42">
        <f t="shared" si="179"/>
        <v>2.2822851614421411E-2</v>
      </c>
      <c r="S788" s="43">
        <f t="shared" si="180"/>
        <v>7.5999999999999998E-2</v>
      </c>
      <c r="T788" s="43">
        <f t="shared" si="181"/>
        <v>9.2399999999999999E-3</v>
      </c>
      <c r="U788" s="37">
        <f t="shared" si="173"/>
        <v>2.4538012536813411E-2</v>
      </c>
      <c r="V788" s="37">
        <f t="shared" si="152"/>
        <v>8.1898511503263674E-3</v>
      </c>
      <c r="W788" s="37">
        <f t="shared" si="169"/>
        <v>9.6031287666860071E-3</v>
      </c>
      <c r="X788" s="43">
        <f t="shared" si="168"/>
        <v>-2.273929138022221E-2</v>
      </c>
      <c r="Y788" s="2">
        <f>PERCENTRANK($S$531:S788,S788,1)</f>
        <v>0.7</v>
      </c>
      <c r="Z788" s="2">
        <f>PERCENTRANK($T$531:T788,T788,1)</f>
        <v>0.2</v>
      </c>
      <c r="AA788" s="2">
        <f>PERCENTRANK($U$531:U788,U788,1)</f>
        <v>0.1</v>
      </c>
      <c r="AB788" s="2">
        <f>PERCENTRANK(V$531:V788,V788,1)</f>
        <v>0.8</v>
      </c>
      <c r="AC788" s="2">
        <f>PERCENTRANK(W$531:W788,W788,1)</f>
        <v>0.1</v>
      </c>
      <c r="AD788" s="2">
        <f>PERCENTRANK(W$531:W788,W788,1)</f>
        <v>0.1</v>
      </c>
      <c r="AE788" s="2">
        <f>PERCENTRANK(X$531:X788,X788,1)</f>
        <v>0.1</v>
      </c>
      <c r="AF788" s="2">
        <f>PERCENTRANK($X$531:X788,X788,1)</f>
        <v>0.1</v>
      </c>
      <c r="AG788" s="2">
        <f>PERCENTRANK(R$531:R788,R788,1)</f>
        <v>0.3</v>
      </c>
      <c r="AH788" s="2">
        <f>PERCENTRANK(I$531:I788,I788,1)</f>
        <v>0.2</v>
      </c>
      <c r="AI788" s="2">
        <f>PERCENTRANK(J$531:J788,J788,1)</f>
        <v>0.6</v>
      </c>
      <c r="AJ788" s="2">
        <f t="shared" si="153"/>
        <v>0.1</v>
      </c>
      <c r="AK788" s="2">
        <f t="shared" si="154"/>
        <v>0.1</v>
      </c>
      <c r="AL788" s="2">
        <f t="shared" si="155"/>
        <v>0.5</v>
      </c>
      <c r="AM788" s="2">
        <f t="shared" si="155"/>
        <v>0.64999999999999991</v>
      </c>
      <c r="AN788" s="2">
        <f t="shared" ref="AN788:AN824" si="185">PERCENTRANK($I$531:$I$821,I788,1)</f>
        <v>0.2</v>
      </c>
      <c r="AO788" s="16">
        <f t="shared" si="156"/>
        <v>0</v>
      </c>
      <c r="AP788" s="16">
        <f t="shared" si="162"/>
        <v>0</v>
      </c>
      <c r="AQ788" s="16">
        <f t="shared" si="163"/>
        <v>0.1</v>
      </c>
      <c r="AR788" s="16">
        <f t="shared" si="164"/>
        <v>0.70000000000000007</v>
      </c>
      <c r="AS788" s="16">
        <f t="shared" si="165"/>
        <v>0</v>
      </c>
      <c r="AT788" s="16">
        <f t="shared" si="174"/>
        <v>0</v>
      </c>
      <c r="AU788" s="16">
        <f t="shared" si="175"/>
        <v>0</v>
      </c>
      <c r="AV788" s="16">
        <f t="shared" si="157"/>
        <v>-0.7</v>
      </c>
      <c r="AW788" s="16">
        <f t="shared" si="158"/>
        <v>0.7</v>
      </c>
      <c r="AX788" s="16">
        <f t="shared" si="159"/>
        <v>0.2</v>
      </c>
      <c r="AY788" s="16">
        <f t="shared" si="170"/>
        <v>0.1</v>
      </c>
      <c r="AZ788" s="16">
        <f t="shared" si="160"/>
        <v>0.45</v>
      </c>
      <c r="BA788" s="16">
        <f t="shared" si="171"/>
        <v>0.1</v>
      </c>
      <c r="BB788" s="16">
        <f t="shared" si="161"/>
        <v>0.1</v>
      </c>
    </row>
    <row r="789" spans="1:54" s="2" customFormat="1" ht="11.25" x14ac:dyDescent="0.2">
      <c r="A789" s="17">
        <v>41486</v>
      </c>
      <c r="B789" s="15">
        <v>2</v>
      </c>
      <c r="C789" s="2">
        <v>7.4</v>
      </c>
      <c r="D789" s="37">
        <f t="shared" si="177"/>
        <v>0.92599999999999993</v>
      </c>
      <c r="E789" s="37">
        <v>5.3400000000000003E-2</v>
      </c>
      <c r="F789" s="37">
        <f t="shared" si="176"/>
        <v>0.9466</v>
      </c>
      <c r="G789" s="39">
        <v>95.02</v>
      </c>
      <c r="H789" s="38">
        <v>92.003600000000006</v>
      </c>
      <c r="I789" s="37">
        <v>3.0832051495888906E-2</v>
      </c>
      <c r="J789" s="37">
        <f t="shared" si="172"/>
        <v>8.9916184886996674E-3</v>
      </c>
      <c r="K789" s="37">
        <f t="shared" si="178"/>
        <v>2.2246220302375885E-2</v>
      </c>
      <c r="L789" s="38">
        <v>16686.030947834199</v>
      </c>
      <c r="M789" s="38">
        <v>15605.9603317408</v>
      </c>
      <c r="N789" s="38">
        <f t="shared" si="182"/>
        <v>17057.23206827198</v>
      </c>
      <c r="O789" s="38">
        <f t="shared" si="183"/>
        <v>15953.133963310846</v>
      </c>
      <c r="P789" s="37">
        <f t="shared" si="184"/>
        <v>-2.176209592224811E-2</v>
      </c>
      <c r="Q789" s="41">
        <f t="shared" si="184"/>
        <v>-2.1762095922248155E-2</v>
      </c>
      <c r="R789" s="42">
        <f t="shared" si="179"/>
        <v>3.2785673604076256E-2</v>
      </c>
      <c r="S789" s="43">
        <f t="shared" si="180"/>
        <v>7.400000000000001E-2</v>
      </c>
      <c r="T789" s="43">
        <f t="shared" si="181"/>
        <v>9.2599999999999991E-3</v>
      </c>
      <c r="U789" s="37">
        <f t="shared" si="173"/>
        <v>3.2419941410848196E-2</v>
      </c>
      <c r="V789" s="37">
        <f t="shared" ref="V789:V824" si="186">(M789-M788)/M788</f>
        <v>1.5352414726821585E-3</v>
      </c>
      <c r="W789" s="37">
        <f t="shared" si="169"/>
        <v>1.8745254749072838E-2</v>
      </c>
      <c r="X789" s="43">
        <f t="shared" si="168"/>
        <v>-2.1762095922248155E-2</v>
      </c>
      <c r="Y789" s="2">
        <f>PERCENTRANK($S$531:S789,S789,1)</f>
        <v>0.7</v>
      </c>
      <c r="Z789" s="2">
        <f>PERCENTRANK($T$531:T789,T789,1)</f>
        <v>0.2</v>
      </c>
      <c r="AA789" s="2">
        <f>PERCENTRANK($U$531:U789,U789,1)</f>
        <v>0.2</v>
      </c>
      <c r="AB789" s="2">
        <f>PERCENTRANK(V$531:V789,V789,1)</f>
        <v>0.4</v>
      </c>
      <c r="AC789" s="2">
        <f>PERCENTRANK(W$531:W789,W789,1)</f>
        <v>0.3</v>
      </c>
      <c r="AD789" s="2">
        <f>PERCENTRANK(W$531:W789,W789,1)</f>
        <v>0.3</v>
      </c>
      <c r="AE789" s="2">
        <f>PERCENTRANK(X$531:X789,X789,1)</f>
        <v>0.2</v>
      </c>
      <c r="AF789" s="2">
        <f>PERCENTRANK($X$531:X789,X789,1)</f>
        <v>0.2</v>
      </c>
      <c r="AG789" s="2">
        <f>PERCENTRANK(R$531:R789,R789,1)</f>
        <v>0.3</v>
      </c>
      <c r="AH789" s="2">
        <f>PERCENTRANK(I$531:I789,I789,1)</f>
        <v>0.7</v>
      </c>
      <c r="AI789" s="2">
        <f>PERCENTRANK(J$531:J789,J789,1)</f>
        <v>0.4</v>
      </c>
      <c r="AJ789" s="2">
        <f t="shared" ref="AJ789:AJ824" si="187">+AVERAGE(AC788:AC789)</f>
        <v>0.2</v>
      </c>
      <c r="AK789" s="2">
        <f t="shared" ref="AK789:AK824" si="188">+AVERAGE(AE788:AE789)</f>
        <v>0.15000000000000002</v>
      </c>
      <c r="AL789" s="2">
        <f t="shared" ref="AL789:AM824" si="189">+AVERAGE(AH788:AH789)</f>
        <v>0.44999999999999996</v>
      </c>
      <c r="AM789" s="2">
        <f t="shared" si="189"/>
        <v>0.5</v>
      </c>
      <c r="AN789" s="2">
        <f t="shared" si="185"/>
        <v>0.8</v>
      </c>
      <c r="AO789" s="16">
        <f t="shared" ref="AO789:AO824" si="190">Y789-Y788</f>
        <v>0</v>
      </c>
      <c r="AP789" s="16">
        <f t="shared" si="162"/>
        <v>0</v>
      </c>
      <c r="AQ789" s="16">
        <f t="shared" si="163"/>
        <v>0.1</v>
      </c>
      <c r="AR789" s="16">
        <f t="shared" si="164"/>
        <v>-0.4</v>
      </c>
      <c r="AS789" s="16">
        <f t="shared" si="165"/>
        <v>0.19999999999999998</v>
      </c>
      <c r="AT789" s="16">
        <f t="shared" si="174"/>
        <v>0.1</v>
      </c>
      <c r="AU789" s="16">
        <f t="shared" si="175"/>
        <v>0</v>
      </c>
      <c r="AV789" s="16">
        <f t="shared" ref="AV789:AV824" si="191">AN789-AN788</f>
        <v>0.60000000000000009</v>
      </c>
      <c r="AW789" s="16">
        <f t="shared" ref="AW789:AW824" si="192">AVERAGE(Y788:Y789)</f>
        <v>0.7</v>
      </c>
      <c r="AX789" s="16">
        <f t="shared" ref="AX789:AX824" si="193">AVERAGE(Z788:Z789)</f>
        <v>0.2</v>
      </c>
      <c r="AY789" s="16">
        <f t="shared" si="170"/>
        <v>0.05</v>
      </c>
      <c r="AZ789" s="16">
        <f t="shared" ref="AZ789:AZ824" si="194">AVERAGE(AB788:AB789)</f>
        <v>0.60000000000000009</v>
      </c>
      <c r="BA789" s="16">
        <f t="shared" si="171"/>
        <v>0.1</v>
      </c>
      <c r="BB789" s="16">
        <f t="shared" ref="BB789:BB824" si="195">AVERAGE(AF788:AF789)</f>
        <v>0.15000000000000002</v>
      </c>
    </row>
    <row r="790" spans="1:54" s="2" customFormat="1" ht="11.25" x14ac:dyDescent="0.2">
      <c r="A790" s="17">
        <v>41517</v>
      </c>
      <c r="B790" s="15">
        <v>1.5</v>
      </c>
      <c r="C790" s="2">
        <v>7.3</v>
      </c>
      <c r="D790" s="37">
        <f t="shared" si="177"/>
        <v>0.92700000000000005</v>
      </c>
      <c r="E790" s="37">
        <f>E789</f>
        <v>5.3400000000000003E-2</v>
      </c>
      <c r="F790" s="37">
        <f t="shared" si="176"/>
        <v>0.9466</v>
      </c>
      <c r="G790" s="39">
        <v>96.08</v>
      </c>
      <c r="H790" s="38">
        <v>92.223199999999991</v>
      </c>
      <c r="I790" s="37">
        <v>8.44979265047735E-4</v>
      </c>
      <c r="J790" s="37">
        <f t="shared" si="172"/>
        <v>1.5838515380468321E-2</v>
      </c>
      <c r="K790" s="37">
        <f t="shared" si="178"/>
        <v>2.1143473570657934E-2</v>
      </c>
      <c r="L790" s="38">
        <v>16770.519212637901</v>
      </c>
      <c r="M790" s="38">
        <v>15667.529303205099</v>
      </c>
      <c r="N790" s="38">
        <f t="shared" si="182"/>
        <v>17125.106242376522</v>
      </c>
      <c r="O790" s="38">
        <f t="shared" si="183"/>
        <v>15998.795294944925</v>
      </c>
      <c r="P790" s="37">
        <f t="shared" si="184"/>
        <v>-2.0705683498837869E-2</v>
      </c>
      <c r="Q790" s="41">
        <f t="shared" si="184"/>
        <v>-2.0705683498837803E-2</v>
      </c>
      <c r="R790" s="42">
        <f t="shared" si="179"/>
        <v>4.1820279495831933E-2</v>
      </c>
      <c r="S790" s="43">
        <f t="shared" si="180"/>
        <v>7.2999999999999995E-2</v>
      </c>
      <c r="T790" s="43">
        <f t="shared" si="181"/>
        <v>9.2700000000000005E-3</v>
      </c>
      <c r="U790" s="37">
        <f t="shared" si="173"/>
        <v>3.004112396614109E-2</v>
      </c>
      <c r="V790" s="37">
        <f t="shared" si="186"/>
        <v>3.9452215791600451E-3</v>
      </c>
      <c r="W790" s="37">
        <f t="shared" si="169"/>
        <v>1.8029382517287473E-2</v>
      </c>
      <c r="X790" s="43">
        <f t="shared" si="168"/>
        <v>-2.0705683498837803E-2</v>
      </c>
      <c r="Y790" s="2">
        <f>PERCENTRANK($S$531:S790,S790,1)</f>
        <v>0.7</v>
      </c>
      <c r="Z790" s="2">
        <f>PERCENTRANK($T$531:T790,T790,1)</f>
        <v>0.2</v>
      </c>
      <c r="AA790" s="2">
        <f>PERCENTRANK($U$531:U790,U790,1)</f>
        <v>0.1</v>
      </c>
      <c r="AB790" s="2">
        <f>PERCENTRANK(V$531:V790,V790,1)</f>
        <v>0.6</v>
      </c>
      <c r="AC790" s="2">
        <f>PERCENTRANK(W$531:W790,W790,1)</f>
        <v>0.3</v>
      </c>
      <c r="AD790" s="2">
        <f>PERCENTRANK(W$531:W790,W790,1)</f>
        <v>0.3</v>
      </c>
      <c r="AE790" s="2">
        <f>PERCENTRANK(X$531:X790,X790,1)</f>
        <v>0.2</v>
      </c>
      <c r="AF790" s="2">
        <f>PERCENTRANK($X$531:X790,X790,1)</f>
        <v>0.2</v>
      </c>
      <c r="AG790" s="2">
        <f>PERCENTRANK(R$531:R790,R790,1)</f>
        <v>0.3</v>
      </c>
      <c r="AH790" s="2">
        <f>PERCENTRANK(I$531:I790,I790,1)</f>
        <v>0.3</v>
      </c>
      <c r="AI790" s="2">
        <f>PERCENTRANK(J$531:J790,J790,1)</f>
        <v>0.6</v>
      </c>
      <c r="AJ790" s="2">
        <f t="shared" si="187"/>
        <v>0.3</v>
      </c>
      <c r="AK790" s="2">
        <f t="shared" si="188"/>
        <v>0.2</v>
      </c>
      <c r="AL790" s="2">
        <f t="shared" si="189"/>
        <v>0.5</v>
      </c>
      <c r="AM790" s="2">
        <f t="shared" si="189"/>
        <v>0.5</v>
      </c>
      <c r="AN790" s="2">
        <f t="shared" si="185"/>
        <v>0.3</v>
      </c>
      <c r="AO790" s="16">
        <f t="shared" si="190"/>
        <v>0</v>
      </c>
      <c r="AP790" s="16">
        <f t="shared" si="162"/>
        <v>0</v>
      </c>
      <c r="AQ790" s="16">
        <f t="shared" si="163"/>
        <v>-0.1</v>
      </c>
      <c r="AR790" s="16">
        <f t="shared" si="164"/>
        <v>0.19999999999999996</v>
      </c>
      <c r="AS790" s="16">
        <f t="shared" si="165"/>
        <v>0</v>
      </c>
      <c r="AT790" s="16">
        <f t="shared" si="174"/>
        <v>0</v>
      </c>
      <c r="AU790" s="16">
        <f t="shared" si="175"/>
        <v>0</v>
      </c>
      <c r="AV790" s="16">
        <f t="shared" si="191"/>
        <v>-0.5</v>
      </c>
      <c r="AW790" s="16">
        <f t="shared" si="192"/>
        <v>0.7</v>
      </c>
      <c r="AX790" s="16">
        <f t="shared" si="193"/>
        <v>0.2</v>
      </c>
      <c r="AY790" s="16">
        <f t="shared" si="170"/>
        <v>0.05</v>
      </c>
      <c r="AZ790" s="16">
        <f t="shared" si="194"/>
        <v>0.5</v>
      </c>
      <c r="BA790" s="16">
        <f t="shared" si="171"/>
        <v>0.1</v>
      </c>
      <c r="BB790" s="16">
        <f t="shared" si="195"/>
        <v>0.2</v>
      </c>
    </row>
    <row r="791" spans="1:54" s="2" customFormat="1" ht="11.25" x14ac:dyDescent="0.2">
      <c r="A791" s="17">
        <v>41547</v>
      </c>
      <c r="B791" s="15">
        <v>1.2</v>
      </c>
      <c r="C791" s="2">
        <v>7.2</v>
      </c>
      <c r="D791" s="37">
        <f t="shared" si="177"/>
        <v>0.92799999999999994</v>
      </c>
      <c r="E791" s="37">
        <f>E789</f>
        <v>5.3400000000000003E-2</v>
      </c>
      <c r="F791" s="37">
        <f t="shared" si="176"/>
        <v>0.9466</v>
      </c>
      <c r="G791" s="39">
        <v>97.15</v>
      </c>
      <c r="H791" s="38">
        <v>92.451599999999999</v>
      </c>
      <c r="I791" s="37">
        <v>1.0226993754827678E-2</v>
      </c>
      <c r="J791" s="37">
        <f t="shared" si="172"/>
        <v>5.5359865099377063E-3</v>
      </c>
      <c r="K791" s="37">
        <f t="shared" si="178"/>
        <v>2.0043103448275978E-2</v>
      </c>
      <c r="L791" s="38">
        <v>16791.496839497901</v>
      </c>
      <c r="M791" s="38">
        <v>15650.8053594429</v>
      </c>
      <c r="N791" s="38">
        <f t="shared" si="182"/>
        <v>17128.050547703355</v>
      </c>
      <c r="O791" s="38">
        <f t="shared" si="183"/>
        <v>15964.496070311046</v>
      </c>
      <c r="P791" s="37">
        <f t="shared" si="184"/>
        <v>-1.9649271075427889E-2</v>
      </c>
      <c r="Q791" s="41">
        <f t="shared" si="184"/>
        <v>-1.9649271075427962E-2</v>
      </c>
      <c r="R791" s="42">
        <f t="shared" si="179"/>
        <v>5.0820104789965848E-2</v>
      </c>
      <c r="S791" s="43">
        <f t="shared" si="180"/>
        <v>7.2000000000000008E-2</v>
      </c>
      <c r="T791" s="43">
        <f t="shared" si="181"/>
        <v>9.2800000000000001E-3</v>
      </c>
      <c r="U791" s="37">
        <f t="shared" si="173"/>
        <v>3.5954869122653013E-2</v>
      </c>
      <c r="V791" s="37">
        <f t="shared" si="186"/>
        <v>-1.0674269974895187E-3</v>
      </c>
      <c r="W791" s="37">
        <f t="shared" si="169"/>
        <v>2.3403190766514158E-2</v>
      </c>
      <c r="X791" s="43">
        <f t="shared" si="168"/>
        <v>-1.9649271075427962E-2</v>
      </c>
      <c r="Y791" s="2">
        <f>PERCENTRANK($S$531:S791,S791,1)</f>
        <v>0.7</v>
      </c>
      <c r="Z791" s="2">
        <f>PERCENTRANK($T$531:T791,T791,1)</f>
        <v>0.2</v>
      </c>
      <c r="AA791" s="2">
        <f>PERCENTRANK($U$531:U791,U791,1)</f>
        <v>0.2</v>
      </c>
      <c r="AB791" s="2">
        <f>PERCENTRANK(V$531:V791,V791,1)</f>
        <v>0.2</v>
      </c>
      <c r="AC791" s="2">
        <f>PERCENTRANK(W$531:W791,W791,1)</f>
        <v>0.4</v>
      </c>
      <c r="AD791" s="2">
        <f>PERCENTRANK(W$531:W791,W791,1)</f>
        <v>0.4</v>
      </c>
      <c r="AE791" s="2">
        <f>PERCENTRANK(X$531:X791,X791,1)</f>
        <v>0.2</v>
      </c>
      <c r="AF791" s="2">
        <f>PERCENTRANK($X$531:X791,X791,1)</f>
        <v>0.2</v>
      </c>
      <c r="AG791" s="2">
        <f>PERCENTRANK(R$531:R791,R791,1)</f>
        <v>0.4</v>
      </c>
      <c r="AH791" s="2">
        <f>PERCENTRANK(I$531:I791,I791,1)</f>
        <v>0.5</v>
      </c>
      <c r="AI791" s="2">
        <f>PERCENTRANK(J$531:J791,J791,1)</f>
        <v>0.4</v>
      </c>
      <c r="AJ791" s="2">
        <f t="shared" si="187"/>
        <v>0.35</v>
      </c>
      <c r="AK791" s="2">
        <f t="shared" si="188"/>
        <v>0.2</v>
      </c>
      <c r="AL791" s="2">
        <f t="shared" si="189"/>
        <v>0.4</v>
      </c>
      <c r="AM791" s="2">
        <f t="shared" si="189"/>
        <v>0.5</v>
      </c>
      <c r="AN791" s="2">
        <f t="shared" si="185"/>
        <v>0.5</v>
      </c>
      <c r="AO791" s="16">
        <f t="shared" si="190"/>
        <v>0</v>
      </c>
      <c r="AP791" s="16">
        <f t="shared" si="162"/>
        <v>0</v>
      </c>
      <c r="AQ791" s="16">
        <f t="shared" si="163"/>
        <v>0.1</v>
      </c>
      <c r="AR791" s="16">
        <f t="shared" si="164"/>
        <v>-0.39999999999999997</v>
      </c>
      <c r="AS791" s="16">
        <f t="shared" si="165"/>
        <v>0.10000000000000003</v>
      </c>
      <c r="AT791" s="16">
        <f t="shared" si="174"/>
        <v>0</v>
      </c>
      <c r="AU791" s="16">
        <f t="shared" si="175"/>
        <v>0.10000000000000003</v>
      </c>
      <c r="AV791" s="16">
        <f t="shared" si="191"/>
        <v>0.2</v>
      </c>
      <c r="AW791" s="16">
        <f t="shared" si="192"/>
        <v>0.7</v>
      </c>
      <c r="AX791" s="16">
        <f t="shared" si="193"/>
        <v>0.2</v>
      </c>
      <c r="AY791" s="16">
        <f t="shared" si="170"/>
        <v>0.15000000000000002</v>
      </c>
      <c r="AZ791" s="16">
        <f t="shared" si="194"/>
        <v>0.4</v>
      </c>
      <c r="BA791" s="16">
        <f t="shared" si="171"/>
        <v>0.2</v>
      </c>
      <c r="BB791" s="16">
        <f t="shared" si="195"/>
        <v>0.2</v>
      </c>
    </row>
    <row r="792" spans="1:54" s="2" customFormat="1" ht="11.25" x14ac:dyDescent="0.2">
      <c r="A792" s="17">
        <v>41578</v>
      </c>
      <c r="B792" s="15">
        <v>1</v>
      </c>
      <c r="C792" s="2">
        <v>7.3</v>
      </c>
      <c r="D792" s="37">
        <f t="shared" si="177"/>
        <v>0.92700000000000005</v>
      </c>
      <c r="E792" s="37">
        <v>5.2400000000000002E-2</v>
      </c>
      <c r="F792" s="37">
        <f t="shared" si="176"/>
        <v>0.9476</v>
      </c>
      <c r="G792" s="39">
        <v>99.4</v>
      </c>
      <c r="H792" s="38">
        <v>92.7316</v>
      </c>
      <c r="I792" s="37">
        <v>1.9476401311071142E-2</v>
      </c>
      <c r="J792" s="37">
        <f t="shared" si="172"/>
        <v>1.4851697532949411E-2</v>
      </c>
      <c r="K792" s="37">
        <f t="shared" si="178"/>
        <v>2.2222222222222143E-2</v>
      </c>
      <c r="L792" s="38">
        <v>16889.451297248099</v>
      </c>
      <c r="M792" s="38">
        <v>15734.131563380401</v>
      </c>
      <c r="N792" s="38">
        <f t="shared" si="182"/>
        <v>17264.772437186944</v>
      </c>
      <c r="O792" s="38">
        <f t="shared" si="183"/>
        <v>16083.778931455519</v>
      </c>
      <c r="P792" s="37">
        <f t="shared" si="184"/>
        <v>-2.1739130434782549E-2</v>
      </c>
      <c r="Q792" s="41">
        <f t="shared" si="184"/>
        <v>-2.1739130434782528E-2</v>
      </c>
      <c r="R792" s="42">
        <f t="shared" si="179"/>
        <v>7.1910761811507684E-2</v>
      </c>
      <c r="S792" s="43">
        <f t="shared" si="180"/>
        <v>7.2999999999999995E-2</v>
      </c>
      <c r="T792" s="43">
        <f t="shared" si="181"/>
        <v>9.2700000000000005E-3</v>
      </c>
      <c r="U792" s="37">
        <f t="shared" si="173"/>
        <v>3.8060376509781911E-2</v>
      </c>
      <c r="V792" s="37">
        <f t="shared" si="186"/>
        <v>5.3240840981531729E-3</v>
      </c>
      <c r="W792" s="37">
        <f t="shared" si="169"/>
        <v>2.4376781187934109E-2</v>
      </c>
      <c r="X792" s="43">
        <f t="shared" si="168"/>
        <v>-2.1739130434782528E-2</v>
      </c>
      <c r="Y792" s="2">
        <f>PERCENTRANK($S$531:S792,S792,1)</f>
        <v>0.7</v>
      </c>
      <c r="Z792" s="2">
        <f>PERCENTRANK($T$531:T792,T792,1)</f>
        <v>0.2</v>
      </c>
      <c r="AA792" s="2">
        <f>PERCENTRANK($U$531:U792,U792,1)</f>
        <v>0.3</v>
      </c>
      <c r="AB792" s="2">
        <f>PERCENTRANK(V$531:V792,V792,1)</f>
        <v>0.7</v>
      </c>
      <c r="AC792" s="2">
        <f>PERCENTRANK(W$531:W792,W792,1)</f>
        <v>0.4</v>
      </c>
      <c r="AD792" s="2">
        <f>PERCENTRANK(W$531:W792,W792,1)</f>
        <v>0.4</v>
      </c>
      <c r="AE792" s="2">
        <f>PERCENTRANK(X$531:X792,X792,1)</f>
        <v>0.2</v>
      </c>
      <c r="AF792" s="2">
        <f>PERCENTRANK($X$531:X792,X792,1)</f>
        <v>0.2</v>
      </c>
      <c r="AG792" s="2">
        <f>PERCENTRANK(R$531:R792,R792,1)</f>
        <v>0.4</v>
      </c>
      <c r="AH792" s="2">
        <f>PERCENTRANK(I$531:I792,I792,1)</f>
        <v>0.6</v>
      </c>
      <c r="AI792" s="2">
        <f>PERCENTRANK(J$531:J792,J792,1)</f>
        <v>0.6</v>
      </c>
      <c r="AJ792" s="2">
        <f t="shared" si="187"/>
        <v>0.4</v>
      </c>
      <c r="AK792" s="2">
        <f t="shared" si="188"/>
        <v>0.2</v>
      </c>
      <c r="AL792" s="2">
        <f t="shared" si="189"/>
        <v>0.55000000000000004</v>
      </c>
      <c r="AM792" s="2">
        <f t="shared" si="189"/>
        <v>0.5</v>
      </c>
      <c r="AN792" s="2">
        <f t="shared" si="185"/>
        <v>0.6</v>
      </c>
      <c r="AO792" s="16">
        <f t="shared" si="190"/>
        <v>0</v>
      </c>
      <c r="AP792" s="16">
        <f t="shared" si="162"/>
        <v>0</v>
      </c>
      <c r="AQ792" s="16">
        <f t="shared" si="163"/>
        <v>9.9999999999999978E-2</v>
      </c>
      <c r="AR792" s="16">
        <f t="shared" si="164"/>
        <v>0.49999999999999994</v>
      </c>
      <c r="AS792" s="16">
        <f t="shared" si="165"/>
        <v>0</v>
      </c>
      <c r="AT792" s="16">
        <f t="shared" si="174"/>
        <v>0</v>
      </c>
      <c r="AU792" s="16">
        <f t="shared" si="175"/>
        <v>0</v>
      </c>
      <c r="AV792" s="16">
        <f t="shared" si="191"/>
        <v>9.9999999999999978E-2</v>
      </c>
      <c r="AW792" s="16">
        <f t="shared" si="192"/>
        <v>0.7</v>
      </c>
      <c r="AX792" s="16">
        <f t="shared" si="193"/>
        <v>0.2</v>
      </c>
      <c r="AY792" s="16">
        <f t="shared" si="170"/>
        <v>0.15000000000000002</v>
      </c>
      <c r="AZ792" s="16">
        <f t="shared" si="194"/>
        <v>0.44999999999999996</v>
      </c>
      <c r="BA792" s="16">
        <f t="shared" si="171"/>
        <v>0.3</v>
      </c>
      <c r="BB792" s="16">
        <f t="shared" si="195"/>
        <v>0.2</v>
      </c>
    </row>
    <row r="793" spans="1:54" s="2" customFormat="1" ht="11.25" x14ac:dyDescent="0.2">
      <c r="A793" s="17">
        <v>41608</v>
      </c>
      <c r="B793" s="15">
        <v>1.2</v>
      </c>
      <c r="C793" s="2">
        <v>7</v>
      </c>
      <c r="D793" s="37">
        <f t="shared" si="177"/>
        <v>0.93</v>
      </c>
      <c r="E793" s="37">
        <f>E792</f>
        <v>5.2400000000000002E-2</v>
      </c>
      <c r="F793" s="37">
        <f t="shared" si="176"/>
        <v>0.9476</v>
      </c>
      <c r="G793" s="39">
        <v>101.62</v>
      </c>
      <c r="H793" s="38">
        <v>93.093199999999996</v>
      </c>
      <c r="I793" s="37">
        <v>3.6923774585326995E-2</v>
      </c>
      <c r="J793" s="37">
        <f t="shared" si="172"/>
        <v>2.8200087948199067E-2</v>
      </c>
      <c r="K793" s="37">
        <f t="shared" si="178"/>
        <v>1.8924731182795584E-2</v>
      </c>
      <c r="L793" s="38">
        <v>17050.4051522427</v>
      </c>
      <c r="M793" s="38">
        <v>15838.760394790501</v>
      </c>
      <c r="N793" s="38">
        <f t="shared" si="182"/>
        <v>17373.079486306644</v>
      </c>
      <c r="O793" s="38">
        <f t="shared" si="183"/>
        <v>16138.50467753062</v>
      </c>
      <c r="P793" s="37">
        <f t="shared" si="184"/>
        <v>-1.8573237653017938E-2</v>
      </c>
      <c r="Q793" s="41">
        <f t="shared" si="184"/>
        <v>-1.8573237653018021E-2</v>
      </c>
      <c r="R793" s="42">
        <f t="shared" si="179"/>
        <v>9.1594230298238849E-2</v>
      </c>
      <c r="S793" s="43">
        <f t="shared" si="180"/>
        <v>7.0000000000000007E-2</v>
      </c>
      <c r="T793" s="43">
        <f t="shared" si="181"/>
        <v>9.300000000000001E-3</v>
      </c>
      <c r="U793" s="37">
        <f t="shared" si="173"/>
        <v>3.8827088243979471E-2</v>
      </c>
      <c r="V793" s="37">
        <f t="shared" si="186"/>
        <v>6.6498002122731235E-3</v>
      </c>
      <c r="W793" s="37">
        <f t="shared" si="169"/>
        <v>2.1822593499316121E-2</v>
      </c>
      <c r="X793" s="43">
        <f t="shared" si="168"/>
        <v>-1.8573237653018021E-2</v>
      </c>
      <c r="Y793" s="2">
        <f>PERCENTRANK($S$531:S793,S793,1)</f>
        <v>0.7</v>
      </c>
      <c r="Z793" s="2">
        <f>PERCENTRANK($T$531:T793,T793,1)</f>
        <v>0.2</v>
      </c>
      <c r="AA793" s="2">
        <f>PERCENTRANK($U$531:U793,U793,1)</f>
        <v>0.3</v>
      </c>
      <c r="AB793" s="2">
        <f>PERCENTRANK(V$531:V793,V793,1)</f>
        <v>0.8</v>
      </c>
      <c r="AC793" s="2">
        <f>PERCENTRANK(W$531:W793,W793,1)</f>
        <v>0.4</v>
      </c>
      <c r="AD793" s="2">
        <f>PERCENTRANK(W$531:W793,W793,1)</f>
        <v>0.4</v>
      </c>
      <c r="AE793" s="2">
        <f>PERCENTRANK(X$531:X793,X793,1)</f>
        <v>0.2</v>
      </c>
      <c r="AF793" s="2">
        <f>PERCENTRANK($X$531:X793,X793,1)</f>
        <v>0.2</v>
      </c>
      <c r="AG793" s="2">
        <f>PERCENTRANK(R$531:R793,R793,1)</f>
        <v>0.5</v>
      </c>
      <c r="AH793" s="2">
        <f>PERCENTRANK(I$531:I793,I793,1)</f>
        <v>0.8</v>
      </c>
      <c r="AI793" s="2">
        <f>PERCENTRANK(J$531:J793,J793,1)</f>
        <v>0.7</v>
      </c>
      <c r="AJ793" s="2">
        <f t="shared" si="187"/>
        <v>0.4</v>
      </c>
      <c r="AK793" s="2">
        <f t="shared" si="188"/>
        <v>0.2</v>
      </c>
      <c r="AL793" s="2">
        <f t="shared" si="189"/>
        <v>0.7</v>
      </c>
      <c r="AM793" s="2">
        <f t="shared" si="189"/>
        <v>0.64999999999999991</v>
      </c>
      <c r="AN793" s="2">
        <f t="shared" si="185"/>
        <v>0.8</v>
      </c>
      <c r="AO793" s="16">
        <f t="shared" si="190"/>
        <v>0</v>
      </c>
      <c r="AP793" s="16">
        <f t="shared" si="162"/>
        <v>0</v>
      </c>
      <c r="AQ793" s="16">
        <f t="shared" si="163"/>
        <v>0</v>
      </c>
      <c r="AR793" s="16">
        <f t="shared" si="164"/>
        <v>0.10000000000000009</v>
      </c>
      <c r="AS793" s="16">
        <f t="shared" si="165"/>
        <v>0</v>
      </c>
      <c r="AT793" s="16">
        <f t="shared" si="174"/>
        <v>0</v>
      </c>
      <c r="AU793" s="16">
        <f t="shared" si="175"/>
        <v>9.9999999999999978E-2</v>
      </c>
      <c r="AV793" s="16">
        <f t="shared" si="191"/>
        <v>0.20000000000000007</v>
      </c>
      <c r="AW793" s="16">
        <f t="shared" si="192"/>
        <v>0.7</v>
      </c>
      <c r="AX793" s="16">
        <f t="shared" si="193"/>
        <v>0.2</v>
      </c>
      <c r="AY793" s="16">
        <f t="shared" si="170"/>
        <v>0.15000000000000002</v>
      </c>
      <c r="AZ793" s="16">
        <f t="shared" si="194"/>
        <v>0.75</v>
      </c>
      <c r="BA793" s="16">
        <f t="shared" si="171"/>
        <v>0.35</v>
      </c>
      <c r="BB793" s="16">
        <f t="shared" si="195"/>
        <v>0.2</v>
      </c>
    </row>
    <row r="794" spans="1:54" s="2" customFormat="1" ht="11.25" x14ac:dyDescent="0.2">
      <c r="A794" s="17">
        <v>41639</v>
      </c>
      <c r="B794" s="15">
        <v>1.5</v>
      </c>
      <c r="C794" s="2">
        <v>6.7</v>
      </c>
      <c r="D794" s="37">
        <f t="shared" si="177"/>
        <v>0.93299999999999994</v>
      </c>
      <c r="E794" s="37">
        <f>E792</f>
        <v>5.2400000000000002E-2</v>
      </c>
      <c r="F794" s="37">
        <f t="shared" si="176"/>
        <v>0.9476</v>
      </c>
      <c r="G794" s="39">
        <v>103.63</v>
      </c>
      <c r="H794" s="38">
        <v>93.532399999999996</v>
      </c>
      <c r="I794" s="37">
        <v>1.3590948338697202E-2</v>
      </c>
      <c r="J794" s="37">
        <f t="shared" si="172"/>
        <v>2.5257361462012098E-2</v>
      </c>
      <c r="K794" s="37">
        <f t="shared" si="178"/>
        <v>1.5648445873526429E-2</v>
      </c>
      <c r="L794" s="38">
        <v>17059.807550547099</v>
      </c>
      <c r="M794" s="38">
        <v>15809.251586710199</v>
      </c>
      <c r="N794" s="38">
        <f t="shared" si="182"/>
        <v>17326.767025614612</v>
      </c>
      <c r="O794" s="38">
        <f t="shared" si="183"/>
        <v>16056.641804465795</v>
      </c>
      <c r="P794" s="37">
        <f t="shared" si="184"/>
        <v>-1.5407344871253829E-2</v>
      </c>
      <c r="Q794" s="41">
        <f t="shared" si="184"/>
        <v>-1.540734487125381E-2</v>
      </c>
      <c r="R794" s="42">
        <f t="shared" si="179"/>
        <v>0.10795831177217735</v>
      </c>
      <c r="S794" s="43">
        <f t="shared" si="180"/>
        <v>6.7000000000000004E-2</v>
      </c>
      <c r="T794" s="43">
        <f t="shared" si="181"/>
        <v>9.3299999999999998E-3</v>
      </c>
      <c r="U794" s="37">
        <f t="shared" si="173"/>
        <v>3.3189385327798943E-2</v>
      </c>
      <c r="V794" s="37">
        <f t="shared" si="186"/>
        <v>-1.8630756034422552E-3</v>
      </c>
      <c r="W794" s="37">
        <f t="shared" si="169"/>
        <v>1.5888729537415856E-2</v>
      </c>
      <c r="X794" s="43">
        <f t="shared" si="168"/>
        <v>-1.540734487125381E-2</v>
      </c>
      <c r="Y794" s="2">
        <f>PERCENTRANK($S$531:S794,S794,1)</f>
        <v>0.6</v>
      </c>
      <c r="Z794" s="2">
        <f>PERCENTRANK($T$531:T794,T794,1)</f>
        <v>0.3</v>
      </c>
      <c r="AA794" s="2">
        <f>PERCENTRANK($U$531:U794,U794,1)</f>
        <v>0.2</v>
      </c>
      <c r="AB794" s="2">
        <f>PERCENTRANK(V$531:V794,V794,1)</f>
        <v>0.2</v>
      </c>
      <c r="AC794" s="2">
        <f>PERCENTRANK(W$531:W794,W794,1)</f>
        <v>0.2</v>
      </c>
      <c r="AD794" s="2">
        <f>PERCENTRANK(W$531:W794,W794,1)</f>
        <v>0.2</v>
      </c>
      <c r="AE794" s="2">
        <f>PERCENTRANK(X$531:X794,X794,1)</f>
        <v>0.2</v>
      </c>
      <c r="AF794" s="2">
        <f>PERCENTRANK($X$531:X794,X794,1)</f>
        <v>0.2</v>
      </c>
      <c r="AG794" s="2">
        <f>PERCENTRANK(R$531:R794,R794,1)</f>
        <v>0.5</v>
      </c>
      <c r="AH794" s="2">
        <f>PERCENTRANK(I$531:I794,I794,1)</f>
        <v>0.5</v>
      </c>
      <c r="AI794" s="2">
        <f>PERCENTRANK(J$531:J794,J794,1)</f>
        <v>0.7</v>
      </c>
      <c r="AJ794" s="2">
        <f t="shared" si="187"/>
        <v>0.30000000000000004</v>
      </c>
      <c r="AK794" s="2">
        <f t="shared" si="188"/>
        <v>0.2</v>
      </c>
      <c r="AL794" s="2">
        <f t="shared" si="189"/>
        <v>0.65</v>
      </c>
      <c r="AM794" s="2">
        <f t="shared" si="189"/>
        <v>0.7</v>
      </c>
      <c r="AN794" s="2">
        <f t="shared" si="185"/>
        <v>0.5</v>
      </c>
      <c r="AO794" s="16">
        <f t="shared" si="190"/>
        <v>-9.9999999999999978E-2</v>
      </c>
      <c r="AP794" s="16">
        <f t="shared" si="162"/>
        <v>9.9999999999999978E-2</v>
      </c>
      <c r="AQ794" s="16">
        <f t="shared" si="163"/>
        <v>-9.9999999999999978E-2</v>
      </c>
      <c r="AR794" s="16">
        <f t="shared" si="164"/>
        <v>-0.60000000000000009</v>
      </c>
      <c r="AS794" s="16">
        <f t="shared" si="165"/>
        <v>-0.2</v>
      </c>
      <c r="AT794" s="16">
        <f t="shared" si="174"/>
        <v>0</v>
      </c>
      <c r="AU794" s="16">
        <f t="shared" si="175"/>
        <v>0</v>
      </c>
      <c r="AV794" s="16">
        <f t="shared" si="191"/>
        <v>-0.30000000000000004</v>
      </c>
      <c r="AW794" s="16">
        <f t="shared" si="192"/>
        <v>0.64999999999999991</v>
      </c>
      <c r="AX794" s="16">
        <f t="shared" si="193"/>
        <v>0.25</v>
      </c>
      <c r="AY794" s="16">
        <f t="shared" si="170"/>
        <v>0.25</v>
      </c>
      <c r="AZ794" s="16">
        <f t="shared" si="194"/>
        <v>0.5</v>
      </c>
      <c r="BA794" s="16">
        <f t="shared" si="171"/>
        <v>0.4</v>
      </c>
      <c r="BB794" s="16">
        <f t="shared" si="195"/>
        <v>0.2</v>
      </c>
    </row>
    <row r="795" spans="1:54" s="2" customFormat="1" ht="11.25" x14ac:dyDescent="0.2">
      <c r="A795" s="17">
        <v>41670</v>
      </c>
      <c r="B795" s="15">
        <v>1.6</v>
      </c>
      <c r="C795" s="2">
        <v>6.6</v>
      </c>
      <c r="D795" s="37">
        <f t="shared" si="177"/>
        <v>0.93400000000000005</v>
      </c>
      <c r="E795" s="37">
        <v>5.16E-2</v>
      </c>
      <c r="F795" s="37">
        <f t="shared" si="176"/>
        <v>0.94840000000000002</v>
      </c>
      <c r="G795" s="39">
        <v>103.47</v>
      </c>
      <c r="H795" s="38">
        <v>93.956399999999988</v>
      </c>
      <c r="I795" s="37">
        <v>8.0651406697717243E-3</v>
      </c>
      <c r="J795" s="37">
        <f t="shared" si="172"/>
        <v>1.0828044504234463E-2</v>
      </c>
      <c r="K795" s="37">
        <f t="shared" si="178"/>
        <v>1.541755888650953E-2</v>
      </c>
      <c r="L795" s="38">
        <v>16950.8988958316</v>
      </c>
      <c r="M795" s="38">
        <v>15701.9304537097</v>
      </c>
      <c r="N795" s="38">
        <f t="shared" si="182"/>
        <v>17212.240377737355</v>
      </c>
      <c r="O795" s="38">
        <f t="shared" si="183"/>
        <v>15944.015891111647</v>
      </c>
      <c r="P795" s="37">
        <f t="shared" si="184"/>
        <v>-1.5183466891606887E-2</v>
      </c>
      <c r="Q795" s="41">
        <f t="shared" si="184"/>
        <v>-1.5183466891606856E-2</v>
      </c>
      <c r="R795" s="42">
        <f t="shared" si="179"/>
        <v>0.10125547594416147</v>
      </c>
      <c r="S795" s="43">
        <f t="shared" si="180"/>
        <v>6.6000000000000003E-2</v>
      </c>
      <c r="T795" s="43">
        <f t="shared" si="181"/>
        <v>9.3400000000000011E-3</v>
      </c>
      <c r="U795" s="37">
        <f t="shared" si="173"/>
        <v>3.1516894629143324E-2</v>
      </c>
      <c r="V795" s="37">
        <f t="shared" si="186"/>
        <v>-6.7885018093277434E-3</v>
      </c>
      <c r="W795" s="37">
        <f t="shared" si="169"/>
        <v>1.7324678783971023E-2</v>
      </c>
      <c r="X795" s="43">
        <f t="shared" si="168"/>
        <v>-1.5183466891606856E-2</v>
      </c>
      <c r="Y795" s="2">
        <f>PERCENTRANK($S$531:S795,S795,1)</f>
        <v>0.6</v>
      </c>
      <c r="Z795" s="2">
        <f>PERCENTRANK($T$531:T795,T795,1)</f>
        <v>0.3</v>
      </c>
      <c r="AA795" s="2">
        <f>PERCENTRANK($U$531:U795,U795,1)</f>
        <v>0.2</v>
      </c>
      <c r="AB795" s="2">
        <f>PERCENTRANK(V$531:V795,V795,1)</f>
        <v>0</v>
      </c>
      <c r="AC795" s="2">
        <f>PERCENTRANK(W$531:W795,W795,1)</f>
        <v>0.2</v>
      </c>
      <c r="AD795" s="2">
        <f>PERCENTRANK(W$531:W795,W795,1)</f>
        <v>0.2</v>
      </c>
      <c r="AE795" s="2">
        <f>PERCENTRANK(X$531:X795,X795,1)</f>
        <v>0.2</v>
      </c>
      <c r="AF795" s="2">
        <f>PERCENTRANK($X$531:X795,X795,1)</f>
        <v>0.2</v>
      </c>
      <c r="AG795" s="2">
        <f>PERCENTRANK(R$531:R795,R795,1)</f>
        <v>0.5</v>
      </c>
      <c r="AH795" s="2">
        <f>PERCENTRANK(I$531:I795,I795,1)</f>
        <v>0.4</v>
      </c>
      <c r="AI795" s="2">
        <f>PERCENTRANK(J$531:J795,J795,1)</f>
        <v>0.5</v>
      </c>
      <c r="AJ795" s="2">
        <f t="shared" si="187"/>
        <v>0.2</v>
      </c>
      <c r="AK795" s="2">
        <f t="shared" si="188"/>
        <v>0.2</v>
      </c>
      <c r="AL795" s="2">
        <f t="shared" si="189"/>
        <v>0.45</v>
      </c>
      <c r="AM795" s="2">
        <f t="shared" si="189"/>
        <v>0.6</v>
      </c>
      <c r="AN795" s="2">
        <f t="shared" si="185"/>
        <v>0.4</v>
      </c>
      <c r="AO795" s="16">
        <f t="shared" si="190"/>
        <v>0</v>
      </c>
      <c r="AP795" s="16">
        <f t="shared" si="162"/>
        <v>0</v>
      </c>
      <c r="AQ795" s="16">
        <f t="shared" si="163"/>
        <v>0</v>
      </c>
      <c r="AR795" s="16">
        <f t="shared" si="164"/>
        <v>-0.2</v>
      </c>
      <c r="AS795" s="16">
        <f t="shared" si="165"/>
        <v>0</v>
      </c>
      <c r="AT795" s="16">
        <f t="shared" si="174"/>
        <v>0</v>
      </c>
      <c r="AU795" s="16">
        <f t="shared" si="175"/>
        <v>0</v>
      </c>
      <c r="AV795" s="16">
        <f t="shared" si="191"/>
        <v>-9.9999999999999978E-2</v>
      </c>
      <c r="AW795" s="16">
        <f t="shared" si="192"/>
        <v>0.6</v>
      </c>
      <c r="AX795" s="16">
        <f t="shared" si="193"/>
        <v>0.3</v>
      </c>
      <c r="AY795" s="16">
        <f t="shared" si="170"/>
        <v>0.3</v>
      </c>
      <c r="AZ795" s="16">
        <f t="shared" si="194"/>
        <v>0.1</v>
      </c>
      <c r="BA795" s="16">
        <f t="shared" si="171"/>
        <v>0.4</v>
      </c>
      <c r="BB795" s="16">
        <f t="shared" si="195"/>
        <v>0.2</v>
      </c>
    </row>
    <row r="796" spans="1:54" s="2" customFormat="1" ht="11.25" x14ac:dyDescent="0.2">
      <c r="A796" s="17">
        <v>41698</v>
      </c>
      <c r="B796" s="15">
        <v>1.1000000000000001</v>
      </c>
      <c r="C796" s="2">
        <v>6.7</v>
      </c>
      <c r="D796" s="37">
        <f t="shared" si="177"/>
        <v>0.93299999999999994</v>
      </c>
      <c r="E796" s="37">
        <f>E795</f>
        <v>5.16E-2</v>
      </c>
      <c r="F796" s="37">
        <f t="shared" si="176"/>
        <v>0.94840000000000002</v>
      </c>
      <c r="G796" s="39">
        <v>103.32</v>
      </c>
      <c r="H796" s="38">
        <v>94.367999999999981</v>
      </c>
      <c r="I796" s="37">
        <v>-2.9192914682060278E-3</v>
      </c>
      <c r="J796" s="37">
        <f t="shared" si="172"/>
        <v>2.5729246007828483E-3</v>
      </c>
      <c r="K796" s="37">
        <f t="shared" si="178"/>
        <v>1.6505894962486778E-2</v>
      </c>
      <c r="L796" s="38">
        <v>17030.857884642599</v>
      </c>
      <c r="M796" s="38">
        <v>15759.6496162154</v>
      </c>
      <c r="N796" s="38">
        <f t="shared" si="182"/>
        <v>17311.967436007548</v>
      </c>
      <c r="O796" s="38">
        <f t="shared" si="183"/>
        <v>16019.776737426246</v>
      </c>
      <c r="P796" s="37">
        <f t="shared" si="184"/>
        <v>-1.6237874314635251E-2</v>
      </c>
      <c r="Q796" s="41">
        <f t="shared" si="184"/>
        <v>-1.623787431463531E-2</v>
      </c>
      <c r="R796" s="42">
        <f t="shared" si="179"/>
        <v>9.4862665310274819E-2</v>
      </c>
      <c r="S796" s="43">
        <f t="shared" si="180"/>
        <v>6.7000000000000004E-2</v>
      </c>
      <c r="T796" s="43">
        <f t="shared" si="181"/>
        <v>9.3299999999999998E-3</v>
      </c>
      <c r="U796" s="37">
        <f t="shared" si="173"/>
        <v>3.3328884450141268E-2</v>
      </c>
      <c r="V796" s="37">
        <f t="shared" si="186"/>
        <v>3.6759277896345356E-3</v>
      </c>
      <c r="W796" s="37">
        <f t="shared" si="169"/>
        <v>1.810859813671396E-2</v>
      </c>
      <c r="X796" s="43">
        <f t="shared" si="168"/>
        <v>-1.623787431463531E-2</v>
      </c>
      <c r="Y796" s="2">
        <f>PERCENTRANK($S$531:S796,S796,1)</f>
        <v>0.6</v>
      </c>
      <c r="Z796" s="2">
        <f>PERCENTRANK($T$531:T796,T796,1)</f>
        <v>0.3</v>
      </c>
      <c r="AA796" s="2">
        <f>PERCENTRANK($U$531:U796,U796,1)</f>
        <v>0.2</v>
      </c>
      <c r="AB796" s="2">
        <f>PERCENTRANK(V$531:V796,V796,1)</f>
        <v>0.5</v>
      </c>
      <c r="AC796" s="2">
        <f>PERCENTRANK(W$531:W796,W796,1)</f>
        <v>0.3</v>
      </c>
      <c r="AD796" s="2">
        <f>PERCENTRANK(W$531:W796,W796,1)</f>
        <v>0.3</v>
      </c>
      <c r="AE796" s="2">
        <f>PERCENTRANK(X$531:X796,X796,1)</f>
        <v>0.2</v>
      </c>
      <c r="AF796" s="2">
        <f>PERCENTRANK($X$531:X796,X796,1)</f>
        <v>0.2</v>
      </c>
      <c r="AG796" s="2">
        <f>PERCENTRANK(R$531:R796,R796,1)</f>
        <v>0.5</v>
      </c>
      <c r="AH796" s="2">
        <f>PERCENTRANK(I$531:I796,I796,1)</f>
        <v>0.3</v>
      </c>
      <c r="AI796" s="2">
        <f>PERCENTRANK(J$531:J796,J796,1)</f>
        <v>0.3</v>
      </c>
      <c r="AJ796" s="2">
        <f t="shared" si="187"/>
        <v>0.25</v>
      </c>
      <c r="AK796" s="2">
        <f t="shared" si="188"/>
        <v>0.2</v>
      </c>
      <c r="AL796" s="2">
        <f t="shared" si="189"/>
        <v>0.35</v>
      </c>
      <c r="AM796" s="2">
        <f t="shared" si="189"/>
        <v>0.4</v>
      </c>
      <c r="AN796" s="2">
        <f t="shared" si="185"/>
        <v>0.3</v>
      </c>
      <c r="AO796" s="16">
        <f t="shared" si="190"/>
        <v>0</v>
      </c>
      <c r="AP796" s="16">
        <f t="shared" si="162"/>
        <v>0</v>
      </c>
      <c r="AQ796" s="16">
        <f t="shared" si="163"/>
        <v>0</v>
      </c>
      <c r="AR796" s="16">
        <f t="shared" si="164"/>
        <v>0.5</v>
      </c>
      <c r="AS796" s="16">
        <f t="shared" si="165"/>
        <v>9.9999999999999978E-2</v>
      </c>
      <c r="AT796" s="16">
        <f t="shared" si="174"/>
        <v>0</v>
      </c>
      <c r="AU796" s="16">
        <f t="shared" si="175"/>
        <v>0</v>
      </c>
      <c r="AV796" s="16">
        <f t="shared" si="191"/>
        <v>-0.10000000000000003</v>
      </c>
      <c r="AW796" s="16">
        <f t="shared" si="192"/>
        <v>0.6</v>
      </c>
      <c r="AX796" s="16">
        <f t="shared" si="193"/>
        <v>0.3</v>
      </c>
      <c r="AY796" s="16">
        <f t="shared" si="170"/>
        <v>0.25</v>
      </c>
      <c r="AZ796" s="16">
        <f t="shared" si="194"/>
        <v>0.25</v>
      </c>
      <c r="BA796" s="16">
        <f t="shared" si="171"/>
        <v>0.30000000000000004</v>
      </c>
      <c r="BB796" s="16">
        <f t="shared" si="195"/>
        <v>0.2</v>
      </c>
    </row>
    <row r="797" spans="1:54" s="2" customFormat="1" ht="11.25" x14ac:dyDescent="0.2">
      <c r="A797" s="17">
        <v>41729</v>
      </c>
      <c r="B797" s="15">
        <v>1.5</v>
      </c>
      <c r="C797" s="2">
        <v>6.7</v>
      </c>
      <c r="D797" s="37">
        <f t="shared" si="177"/>
        <v>0.93299999999999994</v>
      </c>
      <c r="E797" s="37">
        <f>E795</f>
        <v>5.16E-2</v>
      </c>
      <c r="F797" s="37">
        <f t="shared" si="176"/>
        <v>0.94840000000000002</v>
      </c>
      <c r="G797" s="39">
        <v>102.88</v>
      </c>
      <c r="H797" s="38">
        <v>94.755999999999986</v>
      </c>
      <c r="I797" s="37">
        <v>2.5580064280368082E-2</v>
      </c>
      <c r="J797" s="37">
        <f t="shared" si="172"/>
        <v>1.1330386406081028E-2</v>
      </c>
      <c r="K797" s="37">
        <f t="shared" si="178"/>
        <v>1.6505894962486778E-2</v>
      </c>
      <c r="L797" s="38">
        <v>17093.948219557999</v>
      </c>
      <c r="M797" s="38">
        <v>15779.9336033379</v>
      </c>
      <c r="N797" s="38">
        <f t="shared" si="182"/>
        <v>17376.099133364212</v>
      </c>
      <c r="O797" s="38">
        <f t="shared" si="183"/>
        <v>16040.395529909611</v>
      </c>
      <c r="P797" s="37">
        <f t="shared" si="184"/>
        <v>-1.6237874314635435E-2</v>
      </c>
      <c r="Q797" s="41">
        <f t="shared" si="184"/>
        <v>-1.62378743146353E-2</v>
      </c>
      <c r="R797" s="42">
        <f t="shared" si="179"/>
        <v>8.5735995609776808E-2</v>
      </c>
      <c r="S797" s="43">
        <f t="shared" si="180"/>
        <v>6.7000000000000004E-2</v>
      </c>
      <c r="T797" s="43">
        <f t="shared" si="181"/>
        <v>9.3299999999999998E-3</v>
      </c>
      <c r="U797" s="37">
        <f t="shared" si="173"/>
        <v>3.4845249796908631E-2</v>
      </c>
      <c r="V797" s="37">
        <f t="shared" si="186"/>
        <v>1.2870836355162345E-3</v>
      </c>
      <c r="W797" s="37">
        <f t="shared" si="169"/>
        <v>1.6262583034365091E-2</v>
      </c>
      <c r="X797" s="43">
        <f t="shared" si="168"/>
        <v>-1.62378743146353E-2</v>
      </c>
      <c r="Y797" s="2">
        <f>PERCENTRANK($S$531:S797,S797,1)</f>
        <v>0.6</v>
      </c>
      <c r="Z797" s="2">
        <f>PERCENTRANK($T$531:T797,T797,1)</f>
        <v>0.3</v>
      </c>
      <c r="AA797" s="2">
        <f>PERCENTRANK($U$531:U797,U797,1)</f>
        <v>0.2</v>
      </c>
      <c r="AB797" s="2">
        <f>PERCENTRANK(V$531:V797,V797,1)</f>
        <v>0.4</v>
      </c>
      <c r="AC797" s="2">
        <f>PERCENTRANK(W$531:W797,W797,1)</f>
        <v>0.2</v>
      </c>
      <c r="AD797" s="2">
        <f>PERCENTRANK(W$531:W797,W797,1)</f>
        <v>0.2</v>
      </c>
      <c r="AE797" s="2">
        <f>PERCENTRANK(X$531:X797,X797,1)</f>
        <v>0.2</v>
      </c>
      <c r="AF797" s="2">
        <f>PERCENTRANK($X$531:X797,X797,1)</f>
        <v>0.2</v>
      </c>
      <c r="AG797" s="2">
        <f>PERCENTRANK(R$531:R797,R797,1)</f>
        <v>0.5</v>
      </c>
      <c r="AH797" s="2">
        <f>PERCENTRANK(I$531:I797,I797,1)</f>
        <v>0.7</v>
      </c>
      <c r="AI797" s="2">
        <f>PERCENTRANK(J$531:J797,J797,1)</f>
        <v>0.5</v>
      </c>
      <c r="AJ797" s="2">
        <f t="shared" si="187"/>
        <v>0.25</v>
      </c>
      <c r="AK797" s="2">
        <f t="shared" si="188"/>
        <v>0.2</v>
      </c>
      <c r="AL797" s="2">
        <f t="shared" si="189"/>
        <v>0.5</v>
      </c>
      <c r="AM797" s="2">
        <f t="shared" si="189"/>
        <v>0.4</v>
      </c>
      <c r="AN797" s="2">
        <f t="shared" si="185"/>
        <v>0.7</v>
      </c>
      <c r="AO797" s="16">
        <f t="shared" si="190"/>
        <v>0</v>
      </c>
      <c r="AP797" s="16">
        <f t="shared" si="162"/>
        <v>0</v>
      </c>
      <c r="AQ797" s="16">
        <f t="shared" si="163"/>
        <v>0</v>
      </c>
      <c r="AR797" s="16">
        <f t="shared" si="164"/>
        <v>-9.9999999999999978E-2</v>
      </c>
      <c r="AS797" s="16">
        <f t="shared" si="165"/>
        <v>-9.9999999999999978E-2</v>
      </c>
      <c r="AT797" s="16">
        <f t="shared" si="174"/>
        <v>0</v>
      </c>
      <c r="AU797" s="16">
        <f t="shared" si="175"/>
        <v>0</v>
      </c>
      <c r="AV797" s="16">
        <f t="shared" si="191"/>
        <v>0.39999999999999997</v>
      </c>
      <c r="AW797" s="16">
        <f t="shared" si="192"/>
        <v>0.6</v>
      </c>
      <c r="AX797" s="16">
        <f t="shared" si="193"/>
        <v>0.3</v>
      </c>
      <c r="AY797" s="16">
        <f t="shared" si="170"/>
        <v>0.2</v>
      </c>
      <c r="AZ797" s="16">
        <f t="shared" si="194"/>
        <v>0.45</v>
      </c>
      <c r="BA797" s="16">
        <f t="shared" si="171"/>
        <v>0.2</v>
      </c>
      <c r="BB797" s="16">
        <f t="shared" si="195"/>
        <v>0.2</v>
      </c>
    </row>
    <row r="798" spans="1:54" s="2" customFormat="1" ht="11.25" x14ac:dyDescent="0.2">
      <c r="A798" s="17">
        <v>41759</v>
      </c>
      <c r="B798" s="15">
        <v>2</v>
      </c>
      <c r="C798" s="2">
        <v>6.3</v>
      </c>
      <c r="D798" s="37">
        <f t="shared" si="177"/>
        <v>0.93700000000000006</v>
      </c>
      <c r="E798" s="37">
        <v>5.11E-2</v>
      </c>
      <c r="F798" s="37">
        <f t="shared" si="176"/>
        <v>0.94889999999999997</v>
      </c>
      <c r="G798" s="39">
        <v>103.31</v>
      </c>
      <c r="H798" s="38">
        <v>95.166799999999981</v>
      </c>
      <c r="I798" s="37">
        <v>3.9709796514124298E-4</v>
      </c>
      <c r="J798" s="37">
        <f t="shared" si="172"/>
        <v>1.2988581122754663E-2</v>
      </c>
      <c r="K798" s="37">
        <f t="shared" si="178"/>
        <v>1.2700106723585902E-2</v>
      </c>
      <c r="L798" s="38">
        <v>17179.803962992599</v>
      </c>
      <c r="M798" s="38">
        <v>15835.447993006201</v>
      </c>
      <c r="N798" s="38">
        <f t="shared" si="182"/>
        <v>17397.989306812888</v>
      </c>
      <c r="O798" s="38">
        <f t="shared" si="183"/>
        <v>16036.559872533173</v>
      </c>
      <c r="P798" s="37">
        <f t="shared" si="184"/>
        <v>-1.2540836758351697E-2</v>
      </c>
      <c r="Q798" s="41">
        <f t="shared" si="184"/>
        <v>-1.254083675835172E-2</v>
      </c>
      <c r="R798" s="42">
        <f t="shared" si="179"/>
        <v>8.5567655947242346E-2</v>
      </c>
      <c r="S798" s="43">
        <f t="shared" si="180"/>
        <v>6.3E-2</v>
      </c>
      <c r="T798" s="43">
        <f t="shared" si="181"/>
        <v>9.3699999999999999E-3</v>
      </c>
      <c r="U798" s="37">
        <f t="shared" si="173"/>
        <v>4.3289938501862392E-2</v>
      </c>
      <c r="V798" s="37">
        <f t="shared" si="186"/>
        <v>3.5180369616103725E-3</v>
      </c>
      <c r="W798" s="37">
        <f t="shared" si="169"/>
        <v>2.4585988748929168E-2</v>
      </c>
      <c r="X798" s="43">
        <f t="shared" si="168"/>
        <v>-1.254083675835172E-2</v>
      </c>
      <c r="Y798" s="2">
        <f>PERCENTRANK($S$531:S798,S798,1)</f>
        <v>0.6</v>
      </c>
      <c r="Z798" s="2">
        <f>PERCENTRANK($T$531:T798,T798,1)</f>
        <v>0.3</v>
      </c>
      <c r="AA798" s="2">
        <f>PERCENTRANK($U$531:U798,U798,1)</f>
        <v>0.4</v>
      </c>
      <c r="AB798" s="2">
        <f>PERCENTRANK(V$531:V798,V798,1)</f>
        <v>0.5</v>
      </c>
      <c r="AC798" s="2">
        <f>PERCENTRANK(W$531:W798,W798,1)</f>
        <v>0.4</v>
      </c>
      <c r="AD798" s="2">
        <f>PERCENTRANK(W$531:W798,W798,1)</f>
        <v>0.4</v>
      </c>
      <c r="AE798" s="2">
        <f>PERCENTRANK(X$531:X798,X798,1)</f>
        <v>0.3</v>
      </c>
      <c r="AF798" s="2">
        <f>PERCENTRANK($X$531:X798,X798,1)</f>
        <v>0.3</v>
      </c>
      <c r="AG798" s="2">
        <f>PERCENTRANK(R$531:R798,R798,1)</f>
        <v>0.4</v>
      </c>
      <c r="AH798" s="2">
        <f>PERCENTRANK(I$531:I798,I798,1)</f>
        <v>0.3</v>
      </c>
      <c r="AI798" s="2">
        <f>PERCENTRANK(J$531:J798,J798,1)</f>
        <v>0.5</v>
      </c>
      <c r="AJ798" s="2">
        <f t="shared" si="187"/>
        <v>0.30000000000000004</v>
      </c>
      <c r="AK798" s="2">
        <f t="shared" si="188"/>
        <v>0.25</v>
      </c>
      <c r="AL798" s="2">
        <f t="shared" si="189"/>
        <v>0.5</v>
      </c>
      <c r="AM798" s="2">
        <f t="shared" si="189"/>
        <v>0.5</v>
      </c>
      <c r="AN798" s="2">
        <f t="shared" si="185"/>
        <v>0.3</v>
      </c>
      <c r="AO798" s="16">
        <f t="shared" si="190"/>
        <v>0</v>
      </c>
      <c r="AP798" s="16">
        <f t="shared" ref="AP798:AP824" si="196">Z798-Z797</f>
        <v>0</v>
      </c>
      <c r="AQ798" s="16">
        <f t="shared" ref="AQ798:AQ824" si="197">AA798-AA797</f>
        <v>0.2</v>
      </c>
      <c r="AR798" s="16">
        <f t="shared" ref="AR798:AR824" si="198">AB798-AB797</f>
        <v>9.9999999999999978E-2</v>
      </c>
      <c r="AS798" s="16">
        <f t="shared" ref="AS798:AS824" si="199">AD798-AD797</f>
        <v>0.2</v>
      </c>
      <c r="AT798" s="16">
        <f t="shared" ref="AT798:AT821" si="200">AF798-AF797</f>
        <v>9.9999999999999978E-2</v>
      </c>
      <c r="AU798" s="16">
        <f t="shared" ref="AU798:AU821" si="201">AG798-AG797</f>
        <v>-9.9999999999999978E-2</v>
      </c>
      <c r="AV798" s="16">
        <f t="shared" si="191"/>
        <v>-0.39999999999999997</v>
      </c>
      <c r="AW798" s="16">
        <f t="shared" si="192"/>
        <v>0.6</v>
      </c>
      <c r="AX798" s="16">
        <f t="shared" si="193"/>
        <v>0.3</v>
      </c>
      <c r="AY798" s="16">
        <f t="shared" si="170"/>
        <v>0.2</v>
      </c>
      <c r="AZ798" s="16">
        <f t="shared" si="194"/>
        <v>0.45</v>
      </c>
      <c r="BA798" s="16">
        <f t="shared" si="171"/>
        <v>0.25</v>
      </c>
      <c r="BB798" s="16">
        <f t="shared" si="195"/>
        <v>0.25</v>
      </c>
    </row>
    <row r="799" spans="1:54" s="2" customFormat="1" ht="11.25" x14ac:dyDescent="0.2">
      <c r="A799" s="17">
        <v>41790</v>
      </c>
      <c r="B799" s="15">
        <v>2.1</v>
      </c>
      <c r="C799" s="2">
        <v>6.3</v>
      </c>
      <c r="D799" s="37">
        <f t="shared" si="177"/>
        <v>0.93700000000000006</v>
      </c>
      <c r="E799" s="37">
        <f>E798</f>
        <v>5.11E-2</v>
      </c>
      <c r="F799" s="37">
        <f t="shared" si="176"/>
        <v>0.94889999999999997</v>
      </c>
      <c r="G799" s="39">
        <v>103.71</v>
      </c>
      <c r="H799" s="38">
        <v>95.613599999999963</v>
      </c>
      <c r="I799" s="37">
        <v>1.3683713645092417E-2</v>
      </c>
      <c r="J799" s="37">
        <f t="shared" si="172"/>
        <v>7.0404058051168304E-3</v>
      </c>
      <c r="K799" s="37">
        <f t="shared" si="178"/>
        <v>1.2700106723585902E-2</v>
      </c>
      <c r="L799" s="38">
        <v>17309.386718907499</v>
      </c>
      <c r="M799" s="38">
        <v>15909.9826475713</v>
      </c>
      <c r="N799" s="38">
        <f t="shared" si="182"/>
        <v>17529.217777557446</v>
      </c>
      <c r="O799" s="38">
        <f t="shared" si="183"/>
        <v>16112.041125165855</v>
      </c>
      <c r="P799" s="37">
        <f t="shared" si="184"/>
        <v>-1.2540836758351813E-2</v>
      </c>
      <c r="Q799" s="41">
        <f t="shared" si="184"/>
        <v>-1.254083675835177E-2</v>
      </c>
      <c r="R799" s="42">
        <f t="shared" si="179"/>
        <v>8.4678330279374839E-2</v>
      </c>
      <c r="S799" s="43">
        <f t="shared" si="180"/>
        <v>6.3E-2</v>
      </c>
      <c r="T799" s="43">
        <f t="shared" si="181"/>
        <v>9.3699999999999999E-3</v>
      </c>
      <c r="U799" s="37">
        <f t="shared" si="173"/>
        <v>4.029899138584777E-2</v>
      </c>
      <c r="V799" s="37">
        <f t="shared" si="186"/>
        <v>4.7068232359461946E-3</v>
      </c>
      <c r="W799" s="37">
        <f t="shared" si="169"/>
        <v>2.1046316537962604E-2</v>
      </c>
      <c r="X799" s="43">
        <f t="shared" ref="X799:X824" si="202">Q799</f>
        <v>-1.254083675835177E-2</v>
      </c>
      <c r="Y799" s="2">
        <f>PERCENTRANK($S$531:S799,S799,1)</f>
        <v>0.6</v>
      </c>
      <c r="Z799" s="2">
        <f>PERCENTRANK($T$531:T799,T799,1)</f>
        <v>0.3</v>
      </c>
      <c r="AA799" s="2">
        <f>PERCENTRANK($U$531:U799,U799,1)</f>
        <v>0.3</v>
      </c>
      <c r="AB799" s="2">
        <f>PERCENTRANK(V$531:V799,V799,1)</f>
        <v>0.6</v>
      </c>
      <c r="AC799" s="2">
        <f>PERCENTRANK(W$531:W799,W799,1)</f>
        <v>0.3</v>
      </c>
      <c r="AD799" s="2">
        <f>PERCENTRANK(W$531:W799,W799,1)</f>
        <v>0.3</v>
      </c>
      <c r="AE799" s="2">
        <f>PERCENTRANK(X$531:X799,X799,1)</f>
        <v>0.3</v>
      </c>
      <c r="AF799" s="2">
        <f>PERCENTRANK($X$531:X799,X799,1)</f>
        <v>0.3</v>
      </c>
      <c r="AG799" s="2">
        <f>PERCENTRANK(R$531:R799,R799,1)</f>
        <v>0.4</v>
      </c>
      <c r="AH799" s="2">
        <f>PERCENTRANK(I$531:I799,I799,1)</f>
        <v>0.5</v>
      </c>
      <c r="AI799" s="2">
        <f>PERCENTRANK(J$531:J799,J799,1)</f>
        <v>0.4</v>
      </c>
      <c r="AJ799" s="2">
        <f t="shared" si="187"/>
        <v>0.35</v>
      </c>
      <c r="AK799" s="2">
        <f t="shared" si="188"/>
        <v>0.3</v>
      </c>
      <c r="AL799" s="2">
        <f t="shared" si="189"/>
        <v>0.4</v>
      </c>
      <c r="AM799" s="2">
        <f t="shared" si="189"/>
        <v>0.45</v>
      </c>
      <c r="AN799" s="2">
        <f t="shared" si="185"/>
        <v>0.5</v>
      </c>
      <c r="AO799" s="16">
        <f t="shared" si="190"/>
        <v>0</v>
      </c>
      <c r="AP799" s="16">
        <f t="shared" si="196"/>
        <v>0</v>
      </c>
      <c r="AQ799" s="16">
        <f t="shared" si="197"/>
        <v>-0.10000000000000003</v>
      </c>
      <c r="AR799" s="16">
        <f t="shared" si="198"/>
        <v>9.9999999999999978E-2</v>
      </c>
      <c r="AS799" s="16">
        <f t="shared" si="199"/>
        <v>-0.10000000000000003</v>
      </c>
      <c r="AT799" s="16">
        <f t="shared" si="200"/>
        <v>0</v>
      </c>
      <c r="AU799" s="16">
        <f t="shared" si="201"/>
        <v>0</v>
      </c>
      <c r="AV799" s="16">
        <f t="shared" si="191"/>
        <v>0.2</v>
      </c>
      <c r="AW799" s="16">
        <f t="shared" si="192"/>
        <v>0.6</v>
      </c>
      <c r="AX799" s="16">
        <f t="shared" si="193"/>
        <v>0.3</v>
      </c>
      <c r="AY799" s="16">
        <f t="shared" si="170"/>
        <v>0.2</v>
      </c>
      <c r="AZ799" s="16">
        <f t="shared" si="194"/>
        <v>0.55000000000000004</v>
      </c>
      <c r="BA799" s="16">
        <f t="shared" si="171"/>
        <v>0.25</v>
      </c>
      <c r="BB799" s="16">
        <f t="shared" si="195"/>
        <v>0.3</v>
      </c>
    </row>
    <row r="800" spans="1:54" s="2" customFormat="1" ht="11.25" x14ac:dyDescent="0.2">
      <c r="A800" s="17">
        <v>41820</v>
      </c>
      <c r="B800" s="15">
        <v>2.1</v>
      </c>
      <c r="C800" s="2">
        <v>6.1</v>
      </c>
      <c r="D800" s="37">
        <f t="shared" si="177"/>
        <v>0.93900000000000006</v>
      </c>
      <c r="E800" s="37">
        <f>E798</f>
        <v>5.11E-2</v>
      </c>
      <c r="F800" s="37">
        <f t="shared" si="176"/>
        <v>0.94889999999999997</v>
      </c>
      <c r="G800" s="39">
        <v>104.29</v>
      </c>
      <c r="H800" s="38">
        <v>96.087999999999994</v>
      </c>
      <c r="I800" s="37">
        <v>3.0331733491377223E-2</v>
      </c>
      <c r="J800" s="37">
        <f t="shared" si="172"/>
        <v>2.200772356823482E-2</v>
      </c>
      <c r="K800" s="37">
        <f t="shared" si="178"/>
        <v>1.054313099041515E-2</v>
      </c>
      <c r="L800" s="38">
        <v>17367.5733180631</v>
      </c>
      <c r="M800" s="38">
        <v>15957.347874409599</v>
      </c>
      <c r="N800" s="38">
        <f t="shared" si="182"/>
        <v>17550.681918541079</v>
      </c>
      <c r="O800" s="38">
        <f t="shared" si="183"/>
        <v>16125.588283309122</v>
      </c>
      <c r="P800" s="37">
        <f t="shared" si="184"/>
        <v>-1.0433133101485789E-2</v>
      </c>
      <c r="Q800" s="41">
        <f t="shared" si="184"/>
        <v>-1.0433133101485718E-2</v>
      </c>
      <c r="R800" s="42">
        <f t="shared" si="179"/>
        <v>8.5359254017151082E-2</v>
      </c>
      <c r="S800" s="43">
        <f t="shared" si="180"/>
        <v>6.0999999999999999E-2</v>
      </c>
      <c r="T800" s="43">
        <f t="shared" si="181"/>
        <v>9.3900000000000008E-3</v>
      </c>
      <c r="U800" s="37">
        <f t="shared" si="173"/>
        <v>4.0845086069875899E-2</v>
      </c>
      <c r="V800" s="37">
        <f t="shared" si="186"/>
        <v>2.977075958378231E-3</v>
      </c>
      <c r="W800" s="37">
        <f t="shared" ref="W800:W824" si="203">(M800-M789)/M789</f>
        <v>2.2516239641729427E-2</v>
      </c>
      <c r="X800" s="43">
        <f t="shared" si="202"/>
        <v>-1.0433133101485718E-2</v>
      </c>
      <c r="Y800" s="2">
        <f>PERCENTRANK($S$531:S800,S800,1)</f>
        <v>0.6</v>
      </c>
      <c r="Z800" s="2">
        <f>PERCENTRANK($T$531:T800,T800,1)</f>
        <v>0.3</v>
      </c>
      <c r="AA800" s="2">
        <f>PERCENTRANK($U$531:U800,U800,1)</f>
        <v>0.3</v>
      </c>
      <c r="AB800" s="2">
        <f>PERCENTRANK(V$531:V800,V800,1)</f>
        <v>0.5</v>
      </c>
      <c r="AC800" s="2">
        <f>PERCENTRANK(W$531:W800,W800,1)</f>
        <v>0.4</v>
      </c>
      <c r="AD800" s="2">
        <f>PERCENTRANK(W$531:W800,W800,1)</f>
        <v>0.4</v>
      </c>
      <c r="AE800" s="2">
        <f>PERCENTRANK(X$531:X800,X800,1)</f>
        <v>0.3</v>
      </c>
      <c r="AF800" s="2">
        <f>PERCENTRANK($X$531:X800,X800,1)</f>
        <v>0.3</v>
      </c>
      <c r="AG800" s="2">
        <f>PERCENTRANK(R$531:R800,R800,1)</f>
        <v>0.4</v>
      </c>
      <c r="AH800" s="2">
        <f>PERCENTRANK(I$531:I800,I800,1)</f>
        <v>0.7</v>
      </c>
      <c r="AI800" s="2">
        <f>PERCENTRANK(J$531:J800,J800,1)</f>
        <v>0.7</v>
      </c>
      <c r="AJ800" s="2">
        <f t="shared" si="187"/>
        <v>0.35</v>
      </c>
      <c r="AK800" s="2">
        <f t="shared" si="188"/>
        <v>0.3</v>
      </c>
      <c r="AL800" s="2">
        <f t="shared" si="189"/>
        <v>0.6</v>
      </c>
      <c r="AM800" s="2">
        <f t="shared" si="189"/>
        <v>0.55000000000000004</v>
      </c>
      <c r="AN800" s="2">
        <f t="shared" si="185"/>
        <v>0.7</v>
      </c>
      <c r="AO800" s="16">
        <f t="shared" si="190"/>
        <v>0</v>
      </c>
      <c r="AP800" s="16">
        <f t="shared" si="196"/>
        <v>0</v>
      </c>
      <c r="AQ800" s="16">
        <f t="shared" si="197"/>
        <v>0</v>
      </c>
      <c r="AR800" s="16">
        <f t="shared" si="198"/>
        <v>-9.9999999999999978E-2</v>
      </c>
      <c r="AS800" s="16">
        <f t="shared" si="199"/>
        <v>0.10000000000000003</v>
      </c>
      <c r="AT800" s="16">
        <f t="shared" si="200"/>
        <v>0</v>
      </c>
      <c r="AU800" s="16">
        <f t="shared" si="201"/>
        <v>0</v>
      </c>
      <c r="AV800" s="16">
        <f t="shared" si="191"/>
        <v>0.19999999999999996</v>
      </c>
      <c r="AW800" s="16">
        <f t="shared" si="192"/>
        <v>0.6</v>
      </c>
      <c r="AX800" s="16">
        <f t="shared" si="193"/>
        <v>0.3</v>
      </c>
      <c r="AY800" s="16">
        <f t="shared" ref="AY800:AY824" si="204">AVERAGE(AA797:AA798)</f>
        <v>0.30000000000000004</v>
      </c>
      <c r="AZ800" s="16">
        <f t="shared" si="194"/>
        <v>0.55000000000000004</v>
      </c>
      <c r="BA800" s="16">
        <f t="shared" ref="BA800:BA824" si="205">AVERAGE(AD797:AD798)</f>
        <v>0.30000000000000004</v>
      </c>
      <c r="BB800" s="16">
        <f t="shared" si="195"/>
        <v>0.3</v>
      </c>
    </row>
    <row r="801" spans="1:54" s="2" customFormat="1" ht="11.25" x14ac:dyDescent="0.2">
      <c r="A801" s="17">
        <v>41851</v>
      </c>
      <c r="B801" s="15">
        <v>2</v>
      </c>
      <c r="C801" s="2">
        <v>6.2</v>
      </c>
      <c r="D801" s="37">
        <f t="shared" si="177"/>
        <v>0.93799999999999994</v>
      </c>
      <c r="E801" s="37">
        <v>5.0799999999999998E-2</v>
      </c>
      <c r="F801" s="37">
        <f t="shared" si="176"/>
        <v>0.94920000000000004</v>
      </c>
      <c r="G801" s="39">
        <v>105.28</v>
      </c>
      <c r="H801" s="38">
        <v>96.605199999999982</v>
      </c>
      <c r="I801" s="37">
        <v>1.3358396376130529E-2</v>
      </c>
      <c r="J801" s="37">
        <f t="shared" si="172"/>
        <v>2.1845064933753877E-2</v>
      </c>
      <c r="K801" s="37">
        <f t="shared" si="178"/>
        <v>1.194029850746281E-2</v>
      </c>
      <c r="L801" s="38">
        <v>17496.744452827599</v>
      </c>
      <c r="M801" s="38">
        <v>16044.565920204701</v>
      </c>
      <c r="N801" s="38">
        <f t="shared" si="182"/>
        <v>17705.660804503153</v>
      </c>
      <c r="O801" s="38">
        <f t="shared" si="183"/>
        <v>16236.142826714609</v>
      </c>
      <c r="P801" s="37">
        <f t="shared" si="184"/>
        <v>-1.1799410029498575E-2</v>
      </c>
      <c r="Q801" s="41">
        <f t="shared" si="184"/>
        <v>-1.179941002949862E-2</v>
      </c>
      <c r="R801" s="42">
        <f t="shared" si="179"/>
        <v>8.9796408474906331E-2</v>
      </c>
      <c r="S801" s="43">
        <f t="shared" si="180"/>
        <v>6.2E-2</v>
      </c>
      <c r="T801" s="43">
        <f t="shared" si="181"/>
        <v>9.3799999999999994E-3</v>
      </c>
      <c r="U801" s="37">
        <f t="shared" si="173"/>
        <v>4.3303682550414474E-2</v>
      </c>
      <c r="V801" s="37">
        <f t="shared" si="186"/>
        <v>5.465698089779137E-3</v>
      </c>
      <c r="W801" s="37">
        <f t="shared" si="203"/>
        <v>2.4064841986443337E-2</v>
      </c>
      <c r="X801" s="43">
        <f t="shared" si="202"/>
        <v>-1.179941002949862E-2</v>
      </c>
      <c r="Y801" s="2">
        <f>PERCENTRANK($S$531:S801,S801,1)</f>
        <v>0.6</v>
      </c>
      <c r="Z801" s="2">
        <f>PERCENTRANK($T$531:T801,T801,1)</f>
        <v>0.3</v>
      </c>
      <c r="AA801" s="2">
        <f>PERCENTRANK($U$531:U801,U801,1)</f>
        <v>0.4</v>
      </c>
      <c r="AB801" s="2">
        <f>PERCENTRANK(V$531:V801,V801,1)</f>
        <v>0.7</v>
      </c>
      <c r="AC801" s="2">
        <f>PERCENTRANK(W$531:W801,W801,1)</f>
        <v>0.4</v>
      </c>
      <c r="AD801" s="2">
        <f>PERCENTRANK(W$531:W801,W801,1)</f>
        <v>0.4</v>
      </c>
      <c r="AE801" s="2">
        <f>PERCENTRANK(X$531:X801,X801,1)</f>
        <v>0.3</v>
      </c>
      <c r="AF801" s="2">
        <f>PERCENTRANK($X$531:X801,X801,1)</f>
        <v>0.3</v>
      </c>
      <c r="AG801" s="2">
        <f>PERCENTRANK(R$531:R801,R801,1)</f>
        <v>0.5</v>
      </c>
      <c r="AH801" s="2">
        <f>PERCENTRANK(I$531:I801,I801,1)</f>
        <v>0.5</v>
      </c>
      <c r="AI801" s="2">
        <f>PERCENTRANK(J$531:J801,J801,1)</f>
        <v>0.7</v>
      </c>
      <c r="AJ801" s="2">
        <f t="shared" si="187"/>
        <v>0.4</v>
      </c>
      <c r="AK801" s="2">
        <f t="shared" si="188"/>
        <v>0.3</v>
      </c>
      <c r="AL801" s="2">
        <f t="shared" si="189"/>
        <v>0.6</v>
      </c>
      <c r="AM801" s="2">
        <f t="shared" si="189"/>
        <v>0.7</v>
      </c>
      <c r="AN801" s="2">
        <f t="shared" si="185"/>
        <v>0.5</v>
      </c>
      <c r="AO801" s="16">
        <f t="shared" si="190"/>
        <v>0</v>
      </c>
      <c r="AP801" s="16">
        <f t="shared" si="196"/>
        <v>0</v>
      </c>
      <c r="AQ801" s="16">
        <f t="shared" si="197"/>
        <v>0.10000000000000003</v>
      </c>
      <c r="AR801" s="16">
        <f t="shared" si="198"/>
        <v>0.19999999999999996</v>
      </c>
      <c r="AS801" s="16">
        <f t="shared" si="199"/>
        <v>0</v>
      </c>
      <c r="AT801" s="16">
        <f t="shared" si="200"/>
        <v>0</v>
      </c>
      <c r="AU801" s="16">
        <f t="shared" si="201"/>
        <v>9.9999999999999978E-2</v>
      </c>
      <c r="AV801" s="16">
        <f t="shared" si="191"/>
        <v>-0.19999999999999996</v>
      </c>
      <c r="AW801" s="16">
        <f t="shared" si="192"/>
        <v>0.6</v>
      </c>
      <c r="AX801" s="16">
        <f t="shared" si="193"/>
        <v>0.3</v>
      </c>
      <c r="AY801" s="16">
        <f t="shared" si="204"/>
        <v>0.35</v>
      </c>
      <c r="AZ801" s="16">
        <f t="shared" si="194"/>
        <v>0.6</v>
      </c>
      <c r="BA801" s="16">
        <f t="shared" si="205"/>
        <v>0.35</v>
      </c>
      <c r="BB801" s="16">
        <f t="shared" si="195"/>
        <v>0.3</v>
      </c>
    </row>
    <row r="802" spans="1:54" s="2" customFormat="1" ht="11.25" x14ac:dyDescent="0.2">
      <c r="A802" s="17">
        <v>41882</v>
      </c>
      <c r="B802" s="15">
        <v>1.7</v>
      </c>
      <c r="C802" s="2">
        <v>6.1</v>
      </c>
      <c r="D802" s="37">
        <f t="shared" si="177"/>
        <v>0.93900000000000006</v>
      </c>
      <c r="E802" s="37">
        <f>E801</f>
        <v>5.0799999999999998E-2</v>
      </c>
      <c r="F802" s="37">
        <f t="shared" si="176"/>
        <v>0.94920000000000004</v>
      </c>
      <c r="G802" s="39">
        <v>106.42</v>
      </c>
      <c r="H802" s="38">
        <v>97.182000000000002</v>
      </c>
      <c r="I802" s="37">
        <v>-5.8638690385687175E-3</v>
      </c>
      <c r="J802" s="37">
        <f t="shared" si="172"/>
        <v>3.7472636687809059E-3</v>
      </c>
      <c r="K802" s="37">
        <f t="shared" si="178"/>
        <v>1.0862619808306606E-2</v>
      </c>
      <c r="L802" s="38">
        <v>17634.9349645728</v>
      </c>
      <c r="M802" s="38">
        <v>16154.101634127401</v>
      </c>
      <c r="N802" s="38">
        <f t="shared" si="182"/>
        <v>17826.496558437168</v>
      </c>
      <c r="O802" s="38">
        <f t="shared" si="183"/>
        <v>16329.577498523671</v>
      </c>
      <c r="P802" s="37">
        <f t="shared" si="184"/>
        <v>-1.0745891276864655E-2</v>
      </c>
      <c r="Q802" s="41">
        <f t="shared" si="184"/>
        <v>-1.0745891276864631E-2</v>
      </c>
      <c r="R802" s="42">
        <f t="shared" si="179"/>
        <v>9.5058755736659048E-2</v>
      </c>
      <c r="S802" s="43">
        <f t="shared" si="180"/>
        <v>6.0999999999999999E-2</v>
      </c>
      <c r="T802" s="43">
        <f t="shared" si="181"/>
        <v>9.3900000000000008E-3</v>
      </c>
      <c r="U802" s="37">
        <f t="shared" si="173"/>
        <v>5.0230073777039155E-2</v>
      </c>
      <c r="V802" s="37">
        <f t="shared" si="186"/>
        <v>6.8269664924224E-3</v>
      </c>
      <c r="W802" s="37">
        <f t="shared" si="203"/>
        <v>3.2157851505119968E-2</v>
      </c>
      <c r="X802" s="43">
        <f t="shared" si="202"/>
        <v>-1.0745891276864631E-2</v>
      </c>
      <c r="Y802" s="2">
        <f>PERCENTRANK($S$531:S802,S802,1)</f>
        <v>0.6</v>
      </c>
      <c r="Z802" s="2">
        <f>PERCENTRANK($T$531:T802,T802,1)</f>
        <v>0.3</v>
      </c>
      <c r="AA802" s="2">
        <f>PERCENTRANK($U$531:U802,U802,1)</f>
        <v>0.6</v>
      </c>
      <c r="AB802" s="2">
        <f>PERCENTRANK(V$531:V802,V802,1)</f>
        <v>0.8</v>
      </c>
      <c r="AC802" s="2">
        <f>PERCENTRANK(W$531:W802,W802,1)</f>
        <v>0.6</v>
      </c>
      <c r="AD802" s="2">
        <f>PERCENTRANK(W$531:W802,W802,1)</f>
        <v>0.6</v>
      </c>
      <c r="AE802" s="2">
        <f>PERCENTRANK(X$531:X802,X802,1)</f>
        <v>0.3</v>
      </c>
      <c r="AF802" s="2">
        <f>PERCENTRANK($X$531:X802,X802,1)</f>
        <v>0.3</v>
      </c>
      <c r="AG802" s="2">
        <f>PERCENTRANK(R$531:R802,R802,1)</f>
        <v>0.5</v>
      </c>
      <c r="AH802" s="2">
        <f>PERCENTRANK(I$531:I802,I802,1)</f>
        <v>0.2</v>
      </c>
      <c r="AI802" s="2">
        <f>PERCENTRANK(J$531:J802,J802,1)</f>
        <v>0.3</v>
      </c>
      <c r="AJ802" s="2">
        <f t="shared" si="187"/>
        <v>0.5</v>
      </c>
      <c r="AK802" s="2">
        <f t="shared" si="188"/>
        <v>0.3</v>
      </c>
      <c r="AL802" s="2">
        <f t="shared" si="189"/>
        <v>0.35</v>
      </c>
      <c r="AM802" s="2">
        <f t="shared" si="189"/>
        <v>0.5</v>
      </c>
      <c r="AN802" s="2">
        <f t="shared" si="185"/>
        <v>0.2</v>
      </c>
      <c r="AO802" s="16">
        <f t="shared" si="190"/>
        <v>0</v>
      </c>
      <c r="AP802" s="16">
        <f t="shared" si="196"/>
        <v>0</v>
      </c>
      <c r="AQ802" s="16">
        <f t="shared" si="197"/>
        <v>0.19999999999999996</v>
      </c>
      <c r="AR802" s="16">
        <f t="shared" si="198"/>
        <v>0.10000000000000009</v>
      </c>
      <c r="AS802" s="16">
        <f t="shared" si="199"/>
        <v>0.19999999999999996</v>
      </c>
      <c r="AT802" s="16">
        <f t="shared" si="200"/>
        <v>0</v>
      </c>
      <c r="AU802" s="16">
        <f t="shared" si="201"/>
        <v>0</v>
      </c>
      <c r="AV802" s="16">
        <f t="shared" si="191"/>
        <v>-0.3</v>
      </c>
      <c r="AW802" s="16">
        <f t="shared" si="192"/>
        <v>0.6</v>
      </c>
      <c r="AX802" s="16">
        <f t="shared" si="193"/>
        <v>0.3</v>
      </c>
      <c r="AY802" s="16">
        <f t="shared" si="204"/>
        <v>0.3</v>
      </c>
      <c r="AZ802" s="16">
        <f t="shared" si="194"/>
        <v>0.75</v>
      </c>
      <c r="BA802" s="16">
        <f t="shared" si="205"/>
        <v>0.35</v>
      </c>
      <c r="BB802" s="16">
        <f t="shared" si="195"/>
        <v>0.3</v>
      </c>
    </row>
    <row r="803" spans="1:54" s="2" customFormat="1" ht="11.25" x14ac:dyDescent="0.2">
      <c r="A803" s="17">
        <v>41912</v>
      </c>
      <c r="B803" s="15">
        <v>1.7</v>
      </c>
      <c r="C803" s="2">
        <v>5.9</v>
      </c>
      <c r="D803" s="37">
        <f t="shared" si="177"/>
        <v>0.94099999999999995</v>
      </c>
      <c r="E803" s="37">
        <f>E801</f>
        <v>5.0799999999999998E-2</v>
      </c>
      <c r="F803" s="37">
        <f t="shared" si="176"/>
        <v>0.94920000000000004</v>
      </c>
      <c r="G803" s="39">
        <v>107.3</v>
      </c>
      <c r="H803" s="38">
        <v>97.834000000000017</v>
      </c>
      <c r="I803" s="37">
        <v>1.6160854027213473E-2</v>
      </c>
      <c r="J803" s="37">
        <f t="shared" si="172"/>
        <v>5.1484924943223775E-3</v>
      </c>
      <c r="K803" s="37">
        <f t="shared" si="178"/>
        <v>8.7141339001064466E-3</v>
      </c>
      <c r="L803" s="38">
        <v>17576.610582539601</v>
      </c>
      <c r="M803" s="38">
        <v>16085.1348245388</v>
      </c>
      <c r="N803" s="38">
        <f t="shared" si="182"/>
        <v>17729.77552066588</v>
      </c>
      <c r="O803" s="38">
        <f t="shared" si="183"/>
        <v>16225.302843201096</v>
      </c>
      <c r="P803" s="37">
        <f t="shared" si="184"/>
        <v>-8.6388537715973938E-3</v>
      </c>
      <c r="Q803" s="41">
        <f t="shared" si="184"/>
        <v>-8.6388537715972984E-3</v>
      </c>
      <c r="R803" s="42">
        <f t="shared" si="179"/>
        <v>9.6755729092135437E-2</v>
      </c>
      <c r="S803" s="43">
        <f t="shared" si="180"/>
        <v>5.9000000000000004E-2</v>
      </c>
      <c r="T803" s="43">
        <f t="shared" si="181"/>
        <v>9.41E-3</v>
      </c>
      <c r="U803" s="37">
        <f t="shared" si="173"/>
        <v>4.0685708090674615E-2</v>
      </c>
      <c r="V803" s="37">
        <f t="shared" si="186"/>
        <v>-4.2693064059285447E-3</v>
      </c>
      <c r="W803" s="37">
        <f t="shared" si="203"/>
        <v>2.230839749524682E-2</v>
      </c>
      <c r="X803" s="43">
        <f t="shared" si="202"/>
        <v>-8.6388537715972984E-3</v>
      </c>
      <c r="Y803" s="2">
        <f>PERCENTRANK($S$531:S803,S803,1)</f>
        <v>0.5</v>
      </c>
      <c r="Z803" s="2">
        <f>PERCENTRANK($T$531:T803,T803,1)</f>
        <v>0.4</v>
      </c>
      <c r="AA803" s="2">
        <f>PERCENTRANK($U$531:U803,U803,1)</f>
        <v>0.3</v>
      </c>
      <c r="AB803" s="2">
        <f>PERCENTRANK(V$531:V803,V803,1)</f>
        <v>0.1</v>
      </c>
      <c r="AC803" s="2">
        <f>PERCENTRANK(W$531:W803,W803,1)</f>
        <v>0.4</v>
      </c>
      <c r="AD803" s="2">
        <f>PERCENTRANK(W$531:W803,W803,1)</f>
        <v>0.4</v>
      </c>
      <c r="AE803" s="2">
        <f>PERCENTRANK(X$531:X803,X803,1)</f>
        <v>0.3</v>
      </c>
      <c r="AF803" s="2">
        <f>PERCENTRANK($X$531:X803,X803,1)</f>
        <v>0.3</v>
      </c>
      <c r="AG803" s="2">
        <f>PERCENTRANK(R$531:R803,R803,1)</f>
        <v>0.5</v>
      </c>
      <c r="AH803" s="2">
        <f>PERCENTRANK(I$531:I803,I803,1)</f>
        <v>0.5</v>
      </c>
      <c r="AI803" s="2">
        <f>PERCENTRANK(J$531:J803,J803,1)</f>
        <v>0.3</v>
      </c>
      <c r="AJ803" s="2">
        <f t="shared" si="187"/>
        <v>0.5</v>
      </c>
      <c r="AK803" s="2">
        <f t="shared" si="188"/>
        <v>0.3</v>
      </c>
      <c r="AL803" s="2">
        <f t="shared" si="189"/>
        <v>0.35</v>
      </c>
      <c r="AM803" s="2">
        <f t="shared" si="189"/>
        <v>0.3</v>
      </c>
      <c r="AN803" s="2">
        <f t="shared" si="185"/>
        <v>0.6</v>
      </c>
      <c r="AO803" s="16">
        <f t="shared" si="190"/>
        <v>-9.9999999999999978E-2</v>
      </c>
      <c r="AP803" s="16">
        <f t="shared" si="196"/>
        <v>0.10000000000000003</v>
      </c>
      <c r="AQ803" s="16">
        <f t="shared" si="197"/>
        <v>-0.3</v>
      </c>
      <c r="AR803" s="16">
        <f t="shared" si="198"/>
        <v>-0.70000000000000007</v>
      </c>
      <c r="AS803" s="16">
        <f t="shared" si="199"/>
        <v>-0.19999999999999996</v>
      </c>
      <c r="AT803" s="16">
        <f t="shared" si="200"/>
        <v>0</v>
      </c>
      <c r="AU803" s="16">
        <f t="shared" si="201"/>
        <v>0</v>
      </c>
      <c r="AV803" s="16">
        <f t="shared" si="191"/>
        <v>0.39999999999999997</v>
      </c>
      <c r="AW803" s="16">
        <f t="shared" si="192"/>
        <v>0.55000000000000004</v>
      </c>
      <c r="AX803" s="16">
        <f t="shared" si="193"/>
        <v>0.35</v>
      </c>
      <c r="AY803" s="16">
        <f t="shared" si="204"/>
        <v>0.35</v>
      </c>
      <c r="AZ803" s="16">
        <f t="shared" si="194"/>
        <v>0.45</v>
      </c>
      <c r="BA803" s="16">
        <f t="shared" si="205"/>
        <v>0.4</v>
      </c>
      <c r="BB803" s="16">
        <f t="shared" si="195"/>
        <v>0.3</v>
      </c>
    </row>
    <row r="804" spans="1:54" s="2" customFormat="1" ht="11.25" x14ac:dyDescent="0.2">
      <c r="A804" s="17">
        <v>41943</v>
      </c>
      <c r="B804" s="15">
        <v>1.7</v>
      </c>
      <c r="C804" s="2">
        <v>5.8</v>
      </c>
      <c r="D804" s="37">
        <f t="shared" si="177"/>
        <v>0.94200000000000006</v>
      </c>
      <c r="E804" s="37">
        <v>5.0700000000000002E-2</v>
      </c>
      <c r="F804" s="37">
        <f t="shared" si="176"/>
        <v>0.94930000000000003</v>
      </c>
      <c r="G804" s="39">
        <v>106.33</v>
      </c>
      <c r="H804" s="38">
        <v>98.483199999999997</v>
      </c>
      <c r="I804" s="37">
        <v>-2.8075033990056359E-2</v>
      </c>
      <c r="J804" s="37">
        <f t="shared" si="172"/>
        <v>-5.9570899814214429E-3</v>
      </c>
      <c r="K804" s="37">
        <f t="shared" ref="K804:K824" si="206">(F804/D804)-1</f>
        <v>7.7494692144373101E-3</v>
      </c>
      <c r="L804" s="38">
        <v>17644.7957735772</v>
      </c>
      <c r="M804" s="38">
        <v>16140.3925041</v>
      </c>
      <c r="N804" s="38">
        <f t="shared" si="182"/>
        <v>17781.533575219572</v>
      </c>
      <c r="O804" s="38">
        <f t="shared" si="183"/>
        <v>16265.471978919459</v>
      </c>
      <c r="P804" s="37">
        <f t="shared" si="184"/>
        <v>-7.6898767512904639E-3</v>
      </c>
      <c r="Q804" s="41">
        <f t="shared" si="184"/>
        <v>-7.689876751290417E-3</v>
      </c>
      <c r="R804" s="42">
        <f t="shared" si="179"/>
        <v>7.9676533662594251E-2</v>
      </c>
      <c r="S804" s="43">
        <f t="shared" si="180"/>
        <v>5.7999999999999996E-2</v>
      </c>
      <c r="T804" s="43">
        <f t="shared" si="181"/>
        <v>9.4200000000000013E-3</v>
      </c>
      <c r="U804" s="37">
        <f t="shared" si="173"/>
        <v>3.4860791636749912E-2</v>
      </c>
      <c r="V804" s="37">
        <f t="shared" si="186"/>
        <v>3.4353258560756092E-3</v>
      </c>
      <c r="W804" s="37">
        <f t="shared" si="203"/>
        <v>1.9043921480667681E-2</v>
      </c>
      <c r="X804" s="43">
        <f t="shared" si="202"/>
        <v>-7.689876751290417E-3</v>
      </c>
      <c r="Y804" s="2">
        <f>PERCENTRANK($S$531:S804,S804,1)</f>
        <v>0.5</v>
      </c>
      <c r="Z804" s="2">
        <f>PERCENTRANK($T$531:T804,T804,1)</f>
        <v>0.4</v>
      </c>
      <c r="AA804" s="2">
        <f>PERCENTRANK($U$531:U804,U804,1)</f>
        <v>0.2</v>
      </c>
      <c r="AB804" s="2">
        <f>PERCENTRANK(V$531:V804,V804,1)</f>
        <v>0.5</v>
      </c>
      <c r="AC804" s="2">
        <f>PERCENTRANK(W$531:W804,W804,1)</f>
        <v>0.3</v>
      </c>
      <c r="AD804" s="2">
        <f>PERCENTRANK(W$531:W804,W804,1)</f>
        <v>0.3</v>
      </c>
      <c r="AE804" s="2">
        <f>PERCENTRANK(X$531:X804,X804,1)</f>
        <v>0.4</v>
      </c>
      <c r="AF804" s="2">
        <f>PERCENTRANK($X$531:X804,X804,1)</f>
        <v>0.4</v>
      </c>
      <c r="AG804" s="2">
        <f>PERCENTRANK(R$531:R804,R804,1)</f>
        <v>0.4</v>
      </c>
      <c r="AH804" s="2">
        <f>PERCENTRANK(I$531:I804,I804,1)</f>
        <v>0.1</v>
      </c>
      <c r="AI804" s="2">
        <f>PERCENTRANK(J$531:J804,J804,1)</f>
        <v>0.2</v>
      </c>
      <c r="AJ804" s="2">
        <f t="shared" si="187"/>
        <v>0.35</v>
      </c>
      <c r="AK804" s="2">
        <f t="shared" si="188"/>
        <v>0.35</v>
      </c>
      <c r="AL804" s="2">
        <f t="shared" si="189"/>
        <v>0.3</v>
      </c>
      <c r="AM804" s="2">
        <f t="shared" si="189"/>
        <v>0.25</v>
      </c>
      <c r="AN804" s="2">
        <f t="shared" si="185"/>
        <v>0.1</v>
      </c>
      <c r="AO804" s="16">
        <f t="shared" si="190"/>
        <v>0</v>
      </c>
      <c r="AP804" s="16">
        <f t="shared" si="196"/>
        <v>0</v>
      </c>
      <c r="AQ804" s="16">
        <f t="shared" si="197"/>
        <v>-9.9999999999999978E-2</v>
      </c>
      <c r="AR804" s="16">
        <f t="shared" si="198"/>
        <v>0.4</v>
      </c>
      <c r="AS804" s="16">
        <f t="shared" si="199"/>
        <v>-0.10000000000000003</v>
      </c>
      <c r="AT804" s="16">
        <f t="shared" si="200"/>
        <v>0.10000000000000003</v>
      </c>
      <c r="AU804" s="16">
        <f t="shared" si="201"/>
        <v>-9.9999999999999978E-2</v>
      </c>
      <c r="AV804" s="16">
        <f t="shared" si="191"/>
        <v>-0.5</v>
      </c>
      <c r="AW804" s="16">
        <f t="shared" si="192"/>
        <v>0.5</v>
      </c>
      <c r="AX804" s="16">
        <f t="shared" si="193"/>
        <v>0.4</v>
      </c>
      <c r="AY804" s="16">
        <f t="shared" si="204"/>
        <v>0.5</v>
      </c>
      <c r="AZ804" s="16">
        <f t="shared" si="194"/>
        <v>0.3</v>
      </c>
      <c r="BA804" s="16">
        <f t="shared" si="205"/>
        <v>0.5</v>
      </c>
      <c r="BB804" s="16">
        <f t="shared" si="195"/>
        <v>0.35</v>
      </c>
    </row>
    <row r="805" spans="1:54" s="2" customFormat="1" ht="11.25" x14ac:dyDescent="0.2">
      <c r="A805" s="17">
        <v>41973</v>
      </c>
      <c r="B805" s="15">
        <v>1.3</v>
      </c>
      <c r="C805" s="2">
        <v>5.8</v>
      </c>
      <c r="D805" s="37">
        <f t="shared" si="177"/>
        <v>0.94200000000000006</v>
      </c>
      <c r="E805" s="37">
        <f>E804</f>
        <v>5.0700000000000002E-2</v>
      </c>
      <c r="F805" s="37">
        <f t="shared" si="176"/>
        <v>0.94930000000000003</v>
      </c>
      <c r="G805" s="39">
        <v>105.67</v>
      </c>
      <c r="H805" s="38">
        <v>99.104399999999998</v>
      </c>
      <c r="I805" s="37">
        <v>5.5387220160328689E-2</v>
      </c>
      <c r="J805" s="37">
        <f t="shared" si="172"/>
        <v>1.3656093085136165E-2</v>
      </c>
      <c r="K805" s="37">
        <f t="shared" si="206"/>
        <v>7.7494692144373101E-3</v>
      </c>
      <c r="L805" s="38">
        <v>17742.8682783845</v>
      </c>
      <c r="M805" s="38">
        <v>16224.4506308619</v>
      </c>
      <c r="N805" s="38">
        <f t="shared" si="182"/>
        <v>17880.366089883657</v>
      </c>
      <c r="O805" s="38">
        <f t="shared" si="183"/>
        <v>16350.181511546922</v>
      </c>
      <c r="P805" s="37">
        <f t="shared" si="184"/>
        <v>-7.6898767512903823E-3</v>
      </c>
      <c r="Q805" s="41">
        <f t="shared" si="184"/>
        <v>-7.689876751290319E-3</v>
      </c>
      <c r="R805" s="42">
        <f t="shared" si="179"/>
        <v>6.6249328990438408E-2</v>
      </c>
      <c r="S805" s="43">
        <f t="shared" si="180"/>
        <v>5.7999999999999996E-2</v>
      </c>
      <c r="T805" s="43">
        <f t="shared" si="181"/>
        <v>9.4200000000000013E-3</v>
      </c>
      <c r="U805" s="37">
        <f t="shared" si="173"/>
        <v>4.003918132215363E-2</v>
      </c>
      <c r="V805" s="37">
        <f t="shared" si="186"/>
        <v>5.2079357265040144E-3</v>
      </c>
      <c r="W805" s="37">
        <f t="shared" si="203"/>
        <v>2.6263042363164842E-2</v>
      </c>
      <c r="X805" s="43">
        <f t="shared" si="202"/>
        <v>-7.689876751290319E-3</v>
      </c>
      <c r="Y805" s="2">
        <f>PERCENTRANK($S$531:S805,S805,1)</f>
        <v>0.5</v>
      </c>
      <c r="Z805" s="2">
        <f>PERCENTRANK($T$531:T805,T805,1)</f>
        <v>0.4</v>
      </c>
      <c r="AA805" s="2">
        <f>PERCENTRANK($U$531:U805,U805,1)</f>
        <v>0.3</v>
      </c>
      <c r="AB805" s="2">
        <f>PERCENTRANK(V$531:V805,V805,1)</f>
        <v>0.7</v>
      </c>
      <c r="AC805" s="2">
        <f>PERCENTRANK(W$531:W805,W805,1)</f>
        <v>0.5</v>
      </c>
      <c r="AD805" s="2">
        <f>PERCENTRANK(W$531:W805,W805,1)</f>
        <v>0.5</v>
      </c>
      <c r="AE805" s="2">
        <f>PERCENTRANK(X$531:X805,X805,1)</f>
        <v>0.4</v>
      </c>
      <c r="AF805" s="2">
        <f>PERCENTRANK($X$531:X805,X805,1)</f>
        <v>0.4</v>
      </c>
      <c r="AG805" s="2">
        <f>PERCENTRANK(R$531:R805,R805,1)</f>
        <v>0.4</v>
      </c>
      <c r="AH805" s="2">
        <f>PERCENTRANK(I$531:I805,I805,1)</f>
        <v>0.9</v>
      </c>
      <c r="AI805" s="2">
        <f>PERCENTRANK(J$531:J805,J805,1)</f>
        <v>0.5</v>
      </c>
      <c r="AJ805" s="2">
        <f t="shared" si="187"/>
        <v>0.4</v>
      </c>
      <c r="AK805" s="2">
        <f t="shared" si="188"/>
        <v>0.4</v>
      </c>
      <c r="AL805" s="2">
        <f t="shared" si="189"/>
        <v>0.5</v>
      </c>
      <c r="AM805" s="2">
        <f t="shared" si="189"/>
        <v>0.35</v>
      </c>
      <c r="AN805" s="2">
        <f t="shared" si="185"/>
        <v>0.9</v>
      </c>
      <c r="AO805" s="16">
        <f t="shared" si="190"/>
        <v>0</v>
      </c>
      <c r="AP805" s="16">
        <f t="shared" si="196"/>
        <v>0</v>
      </c>
      <c r="AQ805" s="16">
        <f t="shared" si="197"/>
        <v>9.9999999999999978E-2</v>
      </c>
      <c r="AR805" s="16">
        <f t="shared" si="198"/>
        <v>0.19999999999999996</v>
      </c>
      <c r="AS805" s="16">
        <f t="shared" si="199"/>
        <v>0.2</v>
      </c>
      <c r="AT805" s="16">
        <f t="shared" si="200"/>
        <v>0</v>
      </c>
      <c r="AU805" s="16">
        <f t="shared" si="201"/>
        <v>0</v>
      </c>
      <c r="AV805" s="16">
        <f t="shared" si="191"/>
        <v>0.8</v>
      </c>
      <c r="AW805" s="16">
        <f t="shared" si="192"/>
        <v>0.5</v>
      </c>
      <c r="AX805" s="16">
        <f t="shared" si="193"/>
        <v>0.4</v>
      </c>
      <c r="AY805" s="16">
        <f t="shared" si="204"/>
        <v>0.44999999999999996</v>
      </c>
      <c r="AZ805" s="16">
        <f t="shared" si="194"/>
        <v>0.6</v>
      </c>
      <c r="BA805" s="16">
        <f t="shared" si="205"/>
        <v>0.5</v>
      </c>
      <c r="BB805" s="16">
        <f t="shared" si="195"/>
        <v>0.4</v>
      </c>
    </row>
    <row r="806" spans="1:54" s="2" customFormat="1" ht="11.25" x14ac:dyDescent="0.2">
      <c r="A806" s="17">
        <v>42004</v>
      </c>
      <c r="B806" s="15">
        <v>0.8</v>
      </c>
      <c r="C806" s="2">
        <v>5.6</v>
      </c>
      <c r="D806" s="37">
        <f t="shared" si="177"/>
        <v>0.94400000000000006</v>
      </c>
      <c r="E806" s="37">
        <f>E804</f>
        <v>5.0700000000000002E-2</v>
      </c>
      <c r="F806" s="37">
        <f t="shared" si="176"/>
        <v>0.94930000000000003</v>
      </c>
      <c r="G806" s="39">
        <v>105.02</v>
      </c>
      <c r="H806" s="38">
        <v>99.682400000000001</v>
      </c>
      <c r="I806" s="37">
        <v>4.744273857094668E-3</v>
      </c>
      <c r="J806" s="37">
        <f t="shared" si="172"/>
        <v>3.0065747008711678E-2</v>
      </c>
      <c r="K806" s="37">
        <f t="shared" si="206"/>
        <v>5.6144067796610742E-3</v>
      </c>
      <c r="L806" s="38">
        <v>17688.809948084199</v>
      </c>
      <c r="M806" s="38">
        <v>16195.744508625199</v>
      </c>
      <c r="N806" s="38">
        <f t="shared" si="182"/>
        <v>17788.122122580859</v>
      </c>
      <c r="O806" s="38">
        <f t="shared" si="183"/>
        <v>16286.674006396082</v>
      </c>
      <c r="P806" s="37">
        <f t="shared" si="184"/>
        <v>-5.5830612029916845E-3</v>
      </c>
      <c r="Q806" s="41">
        <f t="shared" si="184"/>
        <v>-5.5830612029916932E-3</v>
      </c>
      <c r="R806" s="42">
        <f t="shared" si="179"/>
        <v>5.3546062293845197E-2</v>
      </c>
      <c r="S806" s="43">
        <f t="shared" si="180"/>
        <v>5.5999999999999994E-2</v>
      </c>
      <c r="T806" s="43">
        <f t="shared" si="181"/>
        <v>9.4400000000000005E-3</v>
      </c>
      <c r="U806" s="37">
        <f t="shared" si="173"/>
        <v>4.3532266742152465E-2</v>
      </c>
      <c r="V806" s="37">
        <f t="shared" si="186"/>
        <v>-1.769312434043018E-3</v>
      </c>
      <c r="W806" s="37">
        <f t="shared" si="203"/>
        <v>3.1449257552840088E-2</v>
      </c>
      <c r="X806" s="43">
        <f t="shared" si="202"/>
        <v>-5.5830612029916932E-3</v>
      </c>
      <c r="Y806" s="2">
        <f>PERCENTRANK($S$531:S806,S806,1)</f>
        <v>0.4</v>
      </c>
      <c r="Z806" s="2">
        <f>PERCENTRANK($T$531:T806,T806,1)</f>
        <v>0.5</v>
      </c>
      <c r="AA806" s="2">
        <f>PERCENTRANK($U$531:U806,U806,1)</f>
        <v>0.4</v>
      </c>
      <c r="AB806" s="2">
        <f>PERCENTRANK(V$531:V806,V806,1)</f>
        <v>0.2</v>
      </c>
      <c r="AC806" s="2">
        <f>PERCENTRANK(W$531:W806,W806,1)</f>
        <v>0.6</v>
      </c>
      <c r="AD806" s="2">
        <f>PERCENTRANK(W$531:W806,W806,1)</f>
        <v>0.6</v>
      </c>
      <c r="AE806" s="2">
        <f>PERCENTRANK(X$531:X806,X806,1)</f>
        <v>0.4</v>
      </c>
      <c r="AF806" s="2">
        <f>PERCENTRANK($X$531:X806,X806,1)</f>
        <v>0.4</v>
      </c>
      <c r="AG806" s="2">
        <f>PERCENTRANK(R$531:R806,R806,1)</f>
        <v>0.4</v>
      </c>
      <c r="AH806" s="2">
        <f>PERCENTRANK(I$531:I806,I806,1)</f>
        <v>0.4</v>
      </c>
      <c r="AI806" s="2">
        <f>PERCENTRANK(J$531:J806,J806,1)</f>
        <v>0.8</v>
      </c>
      <c r="AJ806" s="2">
        <f t="shared" si="187"/>
        <v>0.55000000000000004</v>
      </c>
      <c r="AK806" s="2">
        <f t="shared" si="188"/>
        <v>0.4</v>
      </c>
      <c r="AL806" s="2">
        <f t="shared" si="189"/>
        <v>0.65</v>
      </c>
      <c r="AM806" s="2">
        <f t="shared" si="189"/>
        <v>0.65</v>
      </c>
      <c r="AN806" s="2">
        <f t="shared" si="185"/>
        <v>0.4</v>
      </c>
      <c r="AO806" s="16">
        <f t="shared" si="190"/>
        <v>-9.9999999999999978E-2</v>
      </c>
      <c r="AP806" s="16">
        <f t="shared" si="196"/>
        <v>9.9999999999999978E-2</v>
      </c>
      <c r="AQ806" s="16">
        <f t="shared" si="197"/>
        <v>0.10000000000000003</v>
      </c>
      <c r="AR806" s="16">
        <f t="shared" si="198"/>
        <v>-0.49999999999999994</v>
      </c>
      <c r="AS806" s="16">
        <f t="shared" si="199"/>
        <v>9.9999999999999978E-2</v>
      </c>
      <c r="AT806" s="16">
        <f t="shared" si="200"/>
        <v>0</v>
      </c>
      <c r="AU806" s="16">
        <f t="shared" si="201"/>
        <v>0</v>
      </c>
      <c r="AV806" s="16">
        <f t="shared" si="191"/>
        <v>-0.5</v>
      </c>
      <c r="AW806" s="16">
        <f t="shared" si="192"/>
        <v>0.45</v>
      </c>
      <c r="AX806" s="16">
        <f t="shared" si="193"/>
        <v>0.45</v>
      </c>
      <c r="AY806" s="16">
        <f t="shared" si="204"/>
        <v>0.25</v>
      </c>
      <c r="AZ806" s="16">
        <f t="shared" si="194"/>
        <v>0.44999999999999996</v>
      </c>
      <c r="BA806" s="16">
        <f t="shared" si="205"/>
        <v>0.35</v>
      </c>
      <c r="BB806" s="16">
        <f t="shared" si="195"/>
        <v>0.4</v>
      </c>
    </row>
    <row r="807" spans="1:54" s="2" customFormat="1" ht="11.25" x14ac:dyDescent="0.2">
      <c r="A807" s="17">
        <v>42035</v>
      </c>
      <c r="B807" s="15">
        <v>-0.1</v>
      </c>
      <c r="C807" s="2">
        <v>5.7</v>
      </c>
      <c r="D807" s="37">
        <f t="shared" si="177"/>
        <v>0.94299999999999995</v>
      </c>
      <c r="E807" s="37">
        <v>5.0599999999999999E-2</v>
      </c>
      <c r="F807" s="37">
        <f t="shared" si="176"/>
        <v>0.94940000000000002</v>
      </c>
      <c r="G807" s="39">
        <v>104.47</v>
      </c>
      <c r="H807" s="38">
        <v>100.22839999999998</v>
      </c>
      <c r="I807" s="37">
        <v>-1.2700375315805574E-2</v>
      </c>
      <c r="J807" s="37">
        <f t="shared" si="172"/>
        <v>-3.9780507293554531E-3</v>
      </c>
      <c r="K807" s="37">
        <f t="shared" si="206"/>
        <v>6.7868504772004012E-3</v>
      </c>
      <c r="L807" s="38">
        <v>17707.280804265502</v>
      </c>
      <c r="M807" s="38">
        <v>16246.568135211301</v>
      </c>
      <c r="N807" s="38">
        <f t="shared" si="182"/>
        <v>17827.457471441852</v>
      </c>
      <c r="O807" s="38">
        <f t="shared" si="183"/>
        <v>16356.831163912628</v>
      </c>
      <c r="P807" s="37">
        <f t="shared" si="184"/>
        <v>-6.7410996418790546E-3</v>
      </c>
      <c r="Q807" s="41">
        <f t="shared" si="184"/>
        <v>-6.7410996418790278E-3</v>
      </c>
      <c r="R807" s="42">
        <f t="shared" si="179"/>
        <v>4.2319342621452809E-2</v>
      </c>
      <c r="S807" s="43">
        <f t="shared" si="180"/>
        <v>5.7000000000000002E-2</v>
      </c>
      <c r="T807" s="43">
        <f t="shared" si="181"/>
        <v>9.4299999999999991E-3</v>
      </c>
      <c r="U807" s="37">
        <f t="shared" si="173"/>
        <v>3.971748952428638E-2</v>
      </c>
      <c r="V807" s="37">
        <f t="shared" si="186"/>
        <v>3.13808522720489E-3</v>
      </c>
      <c r="W807" s="37">
        <f t="shared" si="203"/>
        <v>3.0896532020286867E-2</v>
      </c>
      <c r="X807" s="43">
        <f t="shared" si="202"/>
        <v>-6.7410996418790278E-3</v>
      </c>
      <c r="Y807" s="2">
        <f>PERCENTRANK($S$531:S807,S807,1)</f>
        <v>0.4</v>
      </c>
      <c r="Z807" s="2">
        <f>PERCENTRANK($T$531:T807,T807,1)</f>
        <v>0.4</v>
      </c>
      <c r="AA807" s="2">
        <f>PERCENTRANK($U$531:U807,U807,1)</f>
        <v>0.3</v>
      </c>
      <c r="AB807" s="2">
        <f>PERCENTRANK(V$531:V807,V807,1)</f>
        <v>0.5</v>
      </c>
      <c r="AC807" s="2">
        <f>PERCENTRANK(W$531:W807,W807,1)</f>
        <v>0.6</v>
      </c>
      <c r="AD807" s="2">
        <f>PERCENTRANK(W$531:W807,W807,1)</f>
        <v>0.6</v>
      </c>
      <c r="AE807" s="2">
        <f>PERCENTRANK(X$531:X807,X807,1)</f>
        <v>0.4</v>
      </c>
      <c r="AF807" s="2">
        <f>PERCENTRANK($X$531:X807,X807,1)</f>
        <v>0.4</v>
      </c>
      <c r="AG807" s="2">
        <f>PERCENTRANK(R$531:R807,R807,1)</f>
        <v>0.3</v>
      </c>
      <c r="AH807" s="2">
        <f>PERCENTRANK(I$531:I807,I807,1)</f>
        <v>0.2</v>
      </c>
      <c r="AI807" s="2">
        <f>PERCENTRANK(J$531:J807,J807,1)</f>
        <v>0.2</v>
      </c>
      <c r="AJ807" s="2">
        <f t="shared" si="187"/>
        <v>0.6</v>
      </c>
      <c r="AK807" s="2">
        <f t="shared" si="188"/>
        <v>0.4</v>
      </c>
      <c r="AL807" s="2">
        <f t="shared" si="189"/>
        <v>0.30000000000000004</v>
      </c>
      <c r="AM807" s="2">
        <f t="shared" si="189"/>
        <v>0.5</v>
      </c>
      <c r="AN807" s="2">
        <f t="shared" si="185"/>
        <v>0.2</v>
      </c>
      <c r="AO807" s="16">
        <f t="shared" si="190"/>
        <v>0</v>
      </c>
      <c r="AP807" s="16">
        <f t="shared" si="196"/>
        <v>-9.9999999999999978E-2</v>
      </c>
      <c r="AQ807" s="16">
        <f t="shared" si="197"/>
        <v>-0.10000000000000003</v>
      </c>
      <c r="AR807" s="16">
        <f t="shared" si="198"/>
        <v>0.3</v>
      </c>
      <c r="AS807" s="16">
        <f t="shared" si="199"/>
        <v>0</v>
      </c>
      <c r="AT807" s="16">
        <f t="shared" si="200"/>
        <v>0</v>
      </c>
      <c r="AU807" s="16">
        <f t="shared" si="201"/>
        <v>-0.10000000000000003</v>
      </c>
      <c r="AV807" s="16">
        <f t="shared" si="191"/>
        <v>-0.2</v>
      </c>
      <c r="AW807" s="16">
        <f t="shared" si="192"/>
        <v>0.4</v>
      </c>
      <c r="AX807" s="16">
        <f t="shared" si="193"/>
        <v>0.45</v>
      </c>
      <c r="AY807" s="16">
        <f t="shared" si="204"/>
        <v>0.25</v>
      </c>
      <c r="AZ807" s="16">
        <f t="shared" si="194"/>
        <v>0.35</v>
      </c>
      <c r="BA807" s="16">
        <f t="shared" si="205"/>
        <v>0.4</v>
      </c>
      <c r="BB807" s="16">
        <f t="shared" si="195"/>
        <v>0.4</v>
      </c>
    </row>
    <row r="808" spans="1:54" s="2" customFormat="1" ht="11.25" x14ac:dyDescent="0.2">
      <c r="A808" s="17">
        <v>42063</v>
      </c>
      <c r="B808" s="15">
        <v>0</v>
      </c>
      <c r="C808" s="2">
        <v>5.5</v>
      </c>
      <c r="D808" s="37">
        <f t="shared" si="177"/>
        <v>0.94499999999999995</v>
      </c>
      <c r="E808" s="37">
        <f>E807</f>
        <v>5.0599999999999999E-2</v>
      </c>
      <c r="F808" s="37">
        <f t="shared" si="176"/>
        <v>0.94940000000000002</v>
      </c>
      <c r="G808" s="39">
        <v>102.97</v>
      </c>
      <c r="H808" s="38">
        <v>100.70839999999998</v>
      </c>
      <c r="I808" s="37">
        <v>2.6634716839728106E-2</v>
      </c>
      <c r="J808" s="37">
        <f t="shared" ref="J808:J824" si="207">+AVERAGE(I808,I807)</f>
        <v>6.9671707619612657E-3</v>
      </c>
      <c r="K808" s="37">
        <f t="shared" si="206"/>
        <v>4.6560846560848024E-3</v>
      </c>
      <c r="L808" s="38">
        <v>17851.007802788601</v>
      </c>
      <c r="M808" s="38">
        <v>16329.199078032099</v>
      </c>
      <c r="N808" s="38">
        <f t="shared" si="182"/>
        <v>17934.123606314814</v>
      </c>
      <c r="O808" s="38">
        <f t="shared" si="183"/>
        <v>16405.229211305479</v>
      </c>
      <c r="P808" s="37">
        <f t="shared" si="184"/>
        <v>-4.6345060037919199E-3</v>
      </c>
      <c r="Q808" s="41">
        <f t="shared" si="184"/>
        <v>-4.6345060037920379E-3</v>
      </c>
      <c r="R808" s="42">
        <f t="shared" si="179"/>
        <v>2.2456915212633863E-2</v>
      </c>
      <c r="S808" s="43">
        <f t="shared" si="180"/>
        <v>5.5E-2</v>
      </c>
      <c r="T808" s="43">
        <f t="shared" si="181"/>
        <v>9.4500000000000001E-3</v>
      </c>
      <c r="U808" s="37">
        <f t="shared" si="173"/>
        <v>4.4288164062905887E-2</v>
      </c>
      <c r="V808" s="37">
        <f t="shared" si="186"/>
        <v>5.08605522920943E-3</v>
      </c>
      <c r="W808" s="37">
        <f t="shared" si="203"/>
        <v>3.4807844475214636E-2</v>
      </c>
      <c r="X808" s="43">
        <f t="shared" si="202"/>
        <v>-4.6345060037920379E-3</v>
      </c>
      <c r="Y808" s="2">
        <f>PERCENTRANK($S$531:S808,S808,1)</f>
        <v>0.4</v>
      </c>
      <c r="Z808" s="2">
        <f>PERCENTRANK($T$531:T808,T808,1)</f>
        <v>0.5</v>
      </c>
      <c r="AA808" s="2">
        <f>PERCENTRANK($U$531:U808,U808,1)</f>
        <v>0.5</v>
      </c>
      <c r="AB808" s="2">
        <f>PERCENTRANK(V$531:V808,V808,1)</f>
        <v>0.7</v>
      </c>
      <c r="AC808" s="2">
        <f>PERCENTRANK(W$531:W808,W808,1)</f>
        <v>0.7</v>
      </c>
      <c r="AD808" s="2">
        <f>PERCENTRANK(W$531:W808,W808,1)</f>
        <v>0.7</v>
      </c>
      <c r="AE808" s="2">
        <f>PERCENTRANK(X$531:X808,X808,1)</f>
        <v>0.5</v>
      </c>
      <c r="AF808" s="2">
        <f>PERCENTRANK($X$531:X808,X808,1)</f>
        <v>0.5</v>
      </c>
      <c r="AG808" s="2">
        <f>PERCENTRANK(R$531:R808,R808,1)</f>
        <v>0.3</v>
      </c>
      <c r="AH808" s="2">
        <f>PERCENTRANK(I$531:I808,I808,1)</f>
        <v>0.7</v>
      </c>
      <c r="AI808" s="2">
        <f>PERCENTRANK(J$531:J808,J808,1)</f>
        <v>0.4</v>
      </c>
      <c r="AJ808" s="2">
        <f t="shared" si="187"/>
        <v>0.64999999999999991</v>
      </c>
      <c r="AK808" s="2">
        <f t="shared" si="188"/>
        <v>0.45</v>
      </c>
      <c r="AL808" s="2">
        <f t="shared" si="189"/>
        <v>0.44999999999999996</v>
      </c>
      <c r="AM808" s="2">
        <f t="shared" si="189"/>
        <v>0.30000000000000004</v>
      </c>
      <c r="AN808" s="2">
        <f t="shared" si="185"/>
        <v>0.7</v>
      </c>
      <c r="AO808" s="16">
        <f t="shared" si="190"/>
        <v>0</v>
      </c>
      <c r="AP808" s="16">
        <f t="shared" si="196"/>
        <v>9.9999999999999978E-2</v>
      </c>
      <c r="AQ808" s="16">
        <f t="shared" si="197"/>
        <v>0.2</v>
      </c>
      <c r="AR808" s="16">
        <f t="shared" si="198"/>
        <v>0.19999999999999996</v>
      </c>
      <c r="AS808" s="16">
        <f t="shared" si="199"/>
        <v>9.9999999999999978E-2</v>
      </c>
      <c r="AT808" s="16">
        <f t="shared" si="200"/>
        <v>9.9999999999999978E-2</v>
      </c>
      <c r="AU808" s="16">
        <f t="shared" si="201"/>
        <v>0</v>
      </c>
      <c r="AV808" s="16">
        <f t="shared" si="191"/>
        <v>0.49999999999999994</v>
      </c>
      <c r="AW808" s="16">
        <f t="shared" si="192"/>
        <v>0.4</v>
      </c>
      <c r="AX808" s="16">
        <f t="shared" si="193"/>
        <v>0.45</v>
      </c>
      <c r="AY808" s="16">
        <f t="shared" si="204"/>
        <v>0.35</v>
      </c>
      <c r="AZ808" s="16">
        <f t="shared" si="194"/>
        <v>0.6</v>
      </c>
      <c r="BA808" s="16">
        <f t="shared" si="205"/>
        <v>0.55000000000000004</v>
      </c>
      <c r="BB808" s="16">
        <f t="shared" si="195"/>
        <v>0.45</v>
      </c>
    </row>
    <row r="809" spans="1:54" s="2" customFormat="1" ht="11.25" x14ac:dyDescent="0.2">
      <c r="A809" s="17">
        <v>42094</v>
      </c>
      <c r="B809" s="15">
        <v>-0.1</v>
      </c>
      <c r="C809" s="2">
        <v>5.5</v>
      </c>
      <c r="D809" s="37">
        <f t="shared" si="177"/>
        <v>0.94499999999999995</v>
      </c>
      <c r="E809" s="37">
        <f>E807</f>
        <v>5.0599999999999999E-2</v>
      </c>
      <c r="F809" s="37">
        <f t="shared" si="176"/>
        <v>0.94940000000000002</v>
      </c>
      <c r="G809" s="39">
        <v>101.32</v>
      </c>
      <c r="H809" s="38">
        <v>101.1356</v>
      </c>
      <c r="I809" s="37">
        <v>-1.0613773892997967E-3</v>
      </c>
      <c r="J809" s="37">
        <f t="shared" si="207"/>
        <v>1.2786669725214155E-2</v>
      </c>
      <c r="K809" s="37">
        <f t="shared" si="206"/>
        <v>4.6560846560848024E-3</v>
      </c>
      <c r="L809" s="38">
        <v>17792.607392924001</v>
      </c>
      <c r="M809" s="38">
        <v>16231.4659666519</v>
      </c>
      <c r="N809" s="38">
        <f t="shared" si="182"/>
        <v>17875.451279197936</v>
      </c>
      <c r="O809" s="38">
        <f t="shared" si="183"/>
        <v>16307.04104628499</v>
      </c>
      <c r="P809" s="37">
        <f t="shared" si="184"/>
        <v>-4.6345060037920388E-3</v>
      </c>
      <c r="Q809" s="41">
        <f t="shared" si="184"/>
        <v>-4.6345060037919989E-3</v>
      </c>
      <c r="R809" s="42">
        <f t="shared" si="179"/>
        <v>1.8232946657754201E-3</v>
      </c>
      <c r="S809" s="43">
        <f t="shared" si="180"/>
        <v>5.5E-2</v>
      </c>
      <c r="T809" s="43">
        <f t="shared" si="181"/>
        <v>9.4500000000000001E-3</v>
      </c>
      <c r="U809" s="37">
        <f t="shared" si="173"/>
        <v>3.5669989672260281E-2</v>
      </c>
      <c r="V809" s="37">
        <f t="shared" si="186"/>
        <v>-5.9851748339378747E-3</v>
      </c>
      <c r="W809" s="37">
        <f t="shared" si="203"/>
        <v>2.5008321445695921E-2</v>
      </c>
      <c r="X809" s="43">
        <f t="shared" si="202"/>
        <v>-4.6345060037919989E-3</v>
      </c>
      <c r="Y809" s="2">
        <f>PERCENTRANK($S$531:S809,S809,1)</f>
        <v>0.3</v>
      </c>
      <c r="Z809" s="2">
        <f>PERCENTRANK($T$531:T809,T809,1)</f>
        <v>0.5</v>
      </c>
      <c r="AA809" s="2">
        <f>PERCENTRANK($U$531:U809,U809,1)</f>
        <v>0.2</v>
      </c>
      <c r="AB809" s="2">
        <f>PERCENTRANK(V$531:V809,V809,1)</f>
        <v>0</v>
      </c>
      <c r="AC809" s="2">
        <f>PERCENTRANK(W$531:W809,W809,1)</f>
        <v>0.5</v>
      </c>
      <c r="AD809" s="2">
        <f>PERCENTRANK(W$531:W809,W809,1)</f>
        <v>0.5</v>
      </c>
      <c r="AE809" s="2">
        <f>PERCENTRANK(X$531:X809,X809,1)</f>
        <v>0.5</v>
      </c>
      <c r="AF809" s="2">
        <f>PERCENTRANK($X$531:X809,X809,1)</f>
        <v>0.5</v>
      </c>
      <c r="AG809" s="2">
        <f>PERCENTRANK(R$531:R809,R809,1)</f>
        <v>0.2</v>
      </c>
      <c r="AH809" s="2">
        <f>PERCENTRANK(I$531:I809,I809,1)</f>
        <v>0.3</v>
      </c>
      <c r="AI809" s="2">
        <f>PERCENTRANK(J$531:J809,J809,1)</f>
        <v>0.5</v>
      </c>
      <c r="AJ809" s="2">
        <f t="shared" si="187"/>
        <v>0.6</v>
      </c>
      <c r="AK809" s="2">
        <f t="shared" si="188"/>
        <v>0.5</v>
      </c>
      <c r="AL809" s="2">
        <f t="shared" si="189"/>
        <v>0.5</v>
      </c>
      <c r="AM809" s="2">
        <f t="shared" si="189"/>
        <v>0.45</v>
      </c>
      <c r="AN809" s="2">
        <f t="shared" si="185"/>
        <v>0.3</v>
      </c>
      <c r="AO809" s="16">
        <f t="shared" si="190"/>
        <v>-0.10000000000000003</v>
      </c>
      <c r="AP809" s="16">
        <f t="shared" si="196"/>
        <v>0</v>
      </c>
      <c r="AQ809" s="16">
        <f t="shared" si="197"/>
        <v>-0.3</v>
      </c>
      <c r="AR809" s="16">
        <f t="shared" si="198"/>
        <v>-0.7</v>
      </c>
      <c r="AS809" s="16">
        <f t="shared" si="199"/>
        <v>-0.19999999999999996</v>
      </c>
      <c r="AT809" s="16">
        <f t="shared" si="200"/>
        <v>0</v>
      </c>
      <c r="AU809" s="16">
        <f t="shared" si="201"/>
        <v>-9.9999999999999978E-2</v>
      </c>
      <c r="AV809" s="16">
        <f t="shared" si="191"/>
        <v>-0.39999999999999997</v>
      </c>
      <c r="AW809" s="16">
        <f t="shared" si="192"/>
        <v>0.35</v>
      </c>
      <c r="AX809" s="16">
        <f t="shared" si="193"/>
        <v>0.5</v>
      </c>
      <c r="AY809" s="16">
        <f t="shared" si="204"/>
        <v>0.35</v>
      </c>
      <c r="AZ809" s="16">
        <f t="shared" si="194"/>
        <v>0.35</v>
      </c>
      <c r="BA809" s="16">
        <f t="shared" si="205"/>
        <v>0.6</v>
      </c>
      <c r="BB809" s="16">
        <f t="shared" si="195"/>
        <v>0.5</v>
      </c>
    </row>
    <row r="810" spans="1:54" s="2" customFormat="1" ht="11.25" x14ac:dyDescent="0.2">
      <c r="A810" s="17">
        <v>42124</v>
      </c>
      <c r="B810" s="15">
        <v>-0.2</v>
      </c>
      <c r="C810" s="2">
        <v>5.4</v>
      </c>
      <c r="D810" s="37">
        <f t="shared" si="177"/>
        <v>0.94599999999999995</v>
      </c>
      <c r="E810" s="37">
        <v>5.0599999999999999E-2</v>
      </c>
      <c r="F810" s="37">
        <f t="shared" si="176"/>
        <v>0.94940000000000002</v>
      </c>
      <c r="G810" s="39">
        <v>99.64</v>
      </c>
      <c r="H810" s="38">
        <v>101.488</v>
      </c>
      <c r="I810" s="37">
        <v>7.14907283208109E-3</v>
      </c>
      <c r="J810" s="37">
        <f t="shared" si="207"/>
        <v>3.0438477213906466E-3</v>
      </c>
      <c r="K810" s="37">
        <f t="shared" si="206"/>
        <v>3.5940803382663589E-3</v>
      </c>
      <c r="L810" s="38">
        <v>17910.725006934899</v>
      </c>
      <c r="M810" s="38">
        <v>16327.558180796899</v>
      </c>
      <c r="N810" s="38">
        <f t="shared" si="182"/>
        <v>17975.097591526421</v>
      </c>
      <c r="O810" s="38">
        <f t="shared" si="183"/>
        <v>16386.240736626401</v>
      </c>
      <c r="P810" s="37">
        <f t="shared" si="184"/>
        <v>-3.5812091847482988E-3</v>
      </c>
      <c r="Q810" s="41">
        <f t="shared" si="184"/>
        <v>-3.5812091847482398E-3</v>
      </c>
      <c r="R810" s="42">
        <f t="shared" si="179"/>
        <v>-1.8209049345735445E-2</v>
      </c>
      <c r="S810" s="43">
        <f t="shared" si="180"/>
        <v>5.4000000000000006E-2</v>
      </c>
      <c r="T810" s="43">
        <f t="shared" si="181"/>
        <v>9.4599999999999997E-3</v>
      </c>
      <c r="U810" s="37">
        <f t="shared" si="173"/>
        <v>3.4740588895072901E-2</v>
      </c>
      <c r="V810" s="37">
        <f t="shared" si="186"/>
        <v>5.9201192512385445E-3</v>
      </c>
      <c r="W810" s="37">
        <f t="shared" si="203"/>
        <v>2.6246133793825566E-2</v>
      </c>
      <c r="X810" s="43">
        <f t="shared" si="202"/>
        <v>-3.5812091847482398E-3</v>
      </c>
      <c r="Y810" s="2">
        <f>PERCENTRANK($S$531:S810,S810,1)</f>
        <v>0.3</v>
      </c>
      <c r="Z810" s="2">
        <f>PERCENTRANK($T$531:T810,T810,1)</f>
        <v>0.6</v>
      </c>
      <c r="AA810" s="2">
        <f>PERCENTRANK($U$531:U810,U810,1)</f>
        <v>0.2</v>
      </c>
      <c r="AB810" s="2">
        <f>PERCENTRANK(V$531:V810,V810,1)</f>
        <v>0.7</v>
      </c>
      <c r="AC810" s="2">
        <f>PERCENTRANK(W$531:W810,W810,1)</f>
        <v>0.5</v>
      </c>
      <c r="AD810" s="2">
        <f>PERCENTRANK(W$531:W810,W810,1)</f>
        <v>0.5</v>
      </c>
      <c r="AE810" s="2">
        <f>PERCENTRANK(X$531:X810,X810,1)</f>
        <v>0.5</v>
      </c>
      <c r="AF810" s="2">
        <f>PERCENTRANK($X$531:X810,X810,1)</f>
        <v>0.5</v>
      </c>
      <c r="AG810" s="2">
        <f>PERCENTRANK(R$531:R810,R810,1)</f>
        <v>0.2</v>
      </c>
      <c r="AH810" s="2">
        <f>PERCENTRANK(I$531:I810,I810,1)</f>
        <v>0.4</v>
      </c>
      <c r="AI810" s="2">
        <f>PERCENTRANK(J$531:J810,J810,1)</f>
        <v>0.3</v>
      </c>
      <c r="AJ810" s="2">
        <f t="shared" si="187"/>
        <v>0.5</v>
      </c>
      <c r="AK810" s="2">
        <f t="shared" si="188"/>
        <v>0.5</v>
      </c>
      <c r="AL810" s="2">
        <f t="shared" si="189"/>
        <v>0.35</v>
      </c>
      <c r="AM810" s="2">
        <f t="shared" si="189"/>
        <v>0.4</v>
      </c>
      <c r="AN810" s="2">
        <f t="shared" si="185"/>
        <v>0.4</v>
      </c>
      <c r="AO810" s="16">
        <f t="shared" si="190"/>
        <v>0</v>
      </c>
      <c r="AP810" s="16">
        <f t="shared" si="196"/>
        <v>9.9999999999999978E-2</v>
      </c>
      <c r="AQ810" s="16">
        <f t="shared" si="197"/>
        <v>0</v>
      </c>
      <c r="AR810" s="16">
        <f t="shared" si="198"/>
        <v>0.7</v>
      </c>
      <c r="AS810" s="16">
        <f t="shared" si="199"/>
        <v>0</v>
      </c>
      <c r="AT810" s="16">
        <f t="shared" si="200"/>
        <v>0</v>
      </c>
      <c r="AU810" s="16">
        <f t="shared" si="201"/>
        <v>0</v>
      </c>
      <c r="AV810" s="16">
        <f t="shared" si="191"/>
        <v>0.10000000000000003</v>
      </c>
      <c r="AW810" s="16">
        <f t="shared" si="192"/>
        <v>0.3</v>
      </c>
      <c r="AX810" s="16">
        <f t="shared" si="193"/>
        <v>0.55000000000000004</v>
      </c>
      <c r="AY810" s="16">
        <f t="shared" si="204"/>
        <v>0.4</v>
      </c>
      <c r="AZ810" s="16">
        <f t="shared" si="194"/>
        <v>0.35</v>
      </c>
      <c r="BA810" s="16">
        <f t="shared" si="205"/>
        <v>0.64999999999999991</v>
      </c>
      <c r="BB810" s="16">
        <f t="shared" si="195"/>
        <v>0.5</v>
      </c>
    </row>
    <row r="811" spans="1:54" s="2" customFormat="1" ht="11.25" x14ac:dyDescent="0.2">
      <c r="A811" s="17">
        <v>42155</v>
      </c>
      <c r="B811" s="15">
        <v>0</v>
      </c>
      <c r="C811" s="2">
        <v>5.5</v>
      </c>
      <c r="D811" s="37">
        <f t="shared" si="177"/>
        <v>0.94499999999999995</v>
      </c>
      <c r="E811" s="37">
        <f>E810</f>
        <v>5.0599999999999999E-2</v>
      </c>
      <c r="F811" s="37">
        <f t="shared" si="176"/>
        <v>0.94940000000000002</v>
      </c>
      <c r="G811" s="39">
        <v>97.67</v>
      </c>
      <c r="H811" s="38">
        <v>101.71359999999999</v>
      </c>
      <c r="I811" s="37">
        <v>8.1532894799652127E-3</v>
      </c>
      <c r="J811" s="37">
        <f t="shared" si="207"/>
        <v>7.651181156023151E-3</v>
      </c>
      <c r="K811" s="37">
        <f t="shared" si="206"/>
        <v>4.6560846560848024E-3</v>
      </c>
      <c r="L811" s="38">
        <v>17989.700869610399</v>
      </c>
      <c r="M811" s="38">
        <v>16356.6036457111</v>
      </c>
      <c r="N811" s="38">
        <f t="shared" si="182"/>
        <v>18073.462439796946</v>
      </c>
      <c r="O811" s="38">
        <f t="shared" si="183"/>
        <v>16432.761376971557</v>
      </c>
      <c r="P811" s="37">
        <f t="shared" si="184"/>
        <v>-4.6345060037919382E-3</v>
      </c>
      <c r="Q811" s="41">
        <f t="shared" si="184"/>
        <v>-4.6345060037920492E-3</v>
      </c>
      <c r="R811" s="42">
        <f t="shared" si="179"/>
        <v>-3.9754762391656415E-2</v>
      </c>
      <c r="S811" s="43">
        <f t="shared" si="180"/>
        <v>5.5E-2</v>
      </c>
      <c r="T811" s="43">
        <f t="shared" si="181"/>
        <v>9.4500000000000001E-3</v>
      </c>
      <c r="U811" s="37">
        <f t="shared" si="173"/>
        <v>3.5821213485263181E-2</v>
      </c>
      <c r="V811" s="37">
        <f t="shared" si="186"/>
        <v>1.7789227631331904E-3</v>
      </c>
      <c r="W811" s="37">
        <f t="shared" si="203"/>
        <v>2.5020183456787186E-2</v>
      </c>
      <c r="X811" s="43">
        <f t="shared" si="202"/>
        <v>-4.6345060037920492E-3</v>
      </c>
      <c r="Y811" s="2">
        <f>PERCENTRANK($S$531:S811,S811,1)</f>
        <v>0.4</v>
      </c>
      <c r="Z811" s="2">
        <f>PERCENTRANK($T$531:T811,T811,1)</f>
        <v>0.5</v>
      </c>
      <c r="AA811" s="2">
        <f>PERCENTRANK($U$531:U811,U811,1)</f>
        <v>0.2</v>
      </c>
      <c r="AB811" s="2">
        <f>PERCENTRANK(V$531:V811,V811,1)</f>
        <v>0.4</v>
      </c>
      <c r="AC811" s="2">
        <f>PERCENTRANK(W$531:W811,W811,1)</f>
        <v>0.5</v>
      </c>
      <c r="AD811" s="2">
        <f>PERCENTRANK(W$531:W811,W811,1)</f>
        <v>0.5</v>
      </c>
      <c r="AE811" s="2">
        <f>PERCENTRANK(X$531:X811,X811,1)</f>
        <v>0.5</v>
      </c>
      <c r="AF811" s="2">
        <f>PERCENTRANK($X$531:X811,X811,1)</f>
        <v>0.5</v>
      </c>
      <c r="AG811" s="2">
        <f>PERCENTRANK(R$531:R811,R811,1)</f>
        <v>0.2</v>
      </c>
      <c r="AH811" s="2">
        <f>PERCENTRANK(I$531:I811,I811,1)</f>
        <v>0.4</v>
      </c>
      <c r="AI811" s="2">
        <f>PERCENTRANK(J$531:J811,J811,1)</f>
        <v>0.4</v>
      </c>
      <c r="AJ811" s="2">
        <f t="shared" si="187"/>
        <v>0.5</v>
      </c>
      <c r="AK811" s="2">
        <f t="shared" si="188"/>
        <v>0.5</v>
      </c>
      <c r="AL811" s="2">
        <f t="shared" si="189"/>
        <v>0.4</v>
      </c>
      <c r="AM811" s="2">
        <f t="shared" si="189"/>
        <v>0.35</v>
      </c>
      <c r="AN811" s="2">
        <f t="shared" si="185"/>
        <v>0.4</v>
      </c>
      <c r="AO811" s="16">
        <f t="shared" si="190"/>
        <v>0.10000000000000003</v>
      </c>
      <c r="AP811" s="16">
        <f t="shared" si="196"/>
        <v>-9.9999999999999978E-2</v>
      </c>
      <c r="AQ811" s="16">
        <f t="shared" si="197"/>
        <v>0</v>
      </c>
      <c r="AR811" s="16">
        <f t="shared" si="198"/>
        <v>-0.29999999999999993</v>
      </c>
      <c r="AS811" s="16">
        <f t="shared" si="199"/>
        <v>0</v>
      </c>
      <c r="AT811" s="16">
        <f t="shared" si="200"/>
        <v>0</v>
      </c>
      <c r="AU811" s="16">
        <f t="shared" si="201"/>
        <v>0</v>
      </c>
      <c r="AV811" s="16">
        <f t="shared" si="191"/>
        <v>0</v>
      </c>
      <c r="AW811" s="16">
        <f t="shared" si="192"/>
        <v>0.35</v>
      </c>
      <c r="AX811" s="16">
        <f t="shared" si="193"/>
        <v>0.55000000000000004</v>
      </c>
      <c r="AY811" s="16">
        <f t="shared" si="204"/>
        <v>0.35</v>
      </c>
      <c r="AZ811" s="16">
        <f t="shared" si="194"/>
        <v>0.55000000000000004</v>
      </c>
      <c r="BA811" s="16">
        <f t="shared" si="205"/>
        <v>0.6</v>
      </c>
      <c r="BB811" s="16">
        <f t="shared" si="195"/>
        <v>0.5</v>
      </c>
    </row>
    <row r="812" spans="1:54" s="2" customFormat="1" ht="11.25" x14ac:dyDescent="0.2">
      <c r="A812" s="17">
        <v>42185</v>
      </c>
      <c r="B812" s="15">
        <v>0.1</v>
      </c>
      <c r="C812" s="2">
        <v>5.3</v>
      </c>
      <c r="D812" s="37">
        <f t="shared" si="177"/>
        <v>0.94700000000000006</v>
      </c>
      <c r="E812" s="37">
        <f>E810</f>
        <v>5.0599999999999999E-2</v>
      </c>
      <c r="F812" s="37">
        <f t="shared" si="176"/>
        <v>0.94940000000000002</v>
      </c>
      <c r="G812" s="39">
        <v>95.86</v>
      </c>
      <c r="H812" s="38">
        <v>101.8284</v>
      </c>
      <c r="I812" s="37">
        <v>-5.9897534967849895E-3</v>
      </c>
      <c r="J812" s="37">
        <f t="shared" si="207"/>
        <v>1.0817679915901116E-3</v>
      </c>
      <c r="K812" s="37">
        <f t="shared" si="206"/>
        <v>2.5343189017950074E-3</v>
      </c>
      <c r="L812" s="38">
        <v>18094.333123418499</v>
      </c>
      <c r="M812" s="38">
        <v>16438.554897292699</v>
      </c>
      <c r="N812" s="38">
        <f t="shared" si="182"/>
        <v>18140.189933868554</v>
      </c>
      <c r="O812" s="38">
        <f t="shared" si="183"/>
        <v>16480.215437687104</v>
      </c>
      <c r="P812" s="37">
        <f t="shared" si="184"/>
        <v>-2.5279123657045485E-3</v>
      </c>
      <c r="Q812" s="41">
        <f t="shared" si="184"/>
        <v>-2.5279123657045931E-3</v>
      </c>
      <c r="R812" s="42">
        <f t="shared" si="179"/>
        <v>-5.86123321195266E-2</v>
      </c>
      <c r="S812" s="43">
        <f t="shared" si="180"/>
        <v>5.2999999999999999E-2</v>
      </c>
      <c r="T812" s="43">
        <f t="shared" si="181"/>
        <v>9.470000000000001E-3</v>
      </c>
      <c r="U812" s="37">
        <f t="shared" si="173"/>
        <v>3.4154277797337616E-2</v>
      </c>
      <c r="V812" s="37">
        <f t="shared" si="186"/>
        <v>5.0102853475383468E-3</v>
      </c>
      <c r="W812" s="37">
        <f t="shared" si="203"/>
        <v>2.4555913762169986E-2</v>
      </c>
      <c r="X812" s="43">
        <f t="shared" si="202"/>
        <v>-2.5279123657045931E-3</v>
      </c>
      <c r="Y812" s="2">
        <f>PERCENTRANK($S$531:S812,S812,1)</f>
        <v>0.3</v>
      </c>
      <c r="Z812" s="2">
        <f>PERCENTRANK($T$531:T812,T812,1)</f>
        <v>0.6</v>
      </c>
      <c r="AA812" s="2">
        <f>PERCENTRANK($U$531:U812,U812,1)</f>
        <v>0.2</v>
      </c>
      <c r="AB812" s="2">
        <f>PERCENTRANK(V$531:V812,V812,1)</f>
        <v>0.7</v>
      </c>
      <c r="AC812" s="2">
        <f>PERCENTRANK(W$531:W812,W812,1)</f>
        <v>0.4</v>
      </c>
      <c r="AD812" s="2">
        <f>PERCENTRANK(W$531:W812,W812,1)</f>
        <v>0.4</v>
      </c>
      <c r="AE812" s="2">
        <f>PERCENTRANK(X$531:X812,X812,1)</f>
        <v>0.6</v>
      </c>
      <c r="AF812" s="2">
        <f>PERCENTRANK($X$531:X812,X812,1)</f>
        <v>0.6</v>
      </c>
      <c r="AG812" s="2">
        <f>PERCENTRANK(R$531:R812,R812,1)</f>
        <v>0.2</v>
      </c>
      <c r="AH812" s="2">
        <f>PERCENTRANK(I$531:I812,I812,1)</f>
        <v>0.2</v>
      </c>
      <c r="AI812" s="2">
        <f>PERCENTRANK(J$531:J812,J812,1)</f>
        <v>0.3</v>
      </c>
      <c r="AJ812" s="2">
        <f t="shared" si="187"/>
        <v>0.45</v>
      </c>
      <c r="AK812" s="2">
        <f t="shared" si="188"/>
        <v>0.55000000000000004</v>
      </c>
      <c r="AL812" s="2">
        <f t="shared" si="189"/>
        <v>0.30000000000000004</v>
      </c>
      <c r="AM812" s="2">
        <f t="shared" si="189"/>
        <v>0.35</v>
      </c>
      <c r="AN812" s="2">
        <f t="shared" si="185"/>
        <v>0.2</v>
      </c>
      <c r="AO812" s="16">
        <f t="shared" si="190"/>
        <v>-0.10000000000000003</v>
      </c>
      <c r="AP812" s="16">
        <f t="shared" si="196"/>
        <v>9.9999999999999978E-2</v>
      </c>
      <c r="AQ812" s="16">
        <f t="shared" si="197"/>
        <v>0</v>
      </c>
      <c r="AR812" s="16">
        <f t="shared" si="198"/>
        <v>0.29999999999999993</v>
      </c>
      <c r="AS812" s="16">
        <f t="shared" si="199"/>
        <v>-9.9999999999999978E-2</v>
      </c>
      <c r="AT812" s="16">
        <f t="shared" si="200"/>
        <v>9.9999999999999978E-2</v>
      </c>
      <c r="AU812" s="16">
        <f t="shared" si="201"/>
        <v>0</v>
      </c>
      <c r="AV812" s="16">
        <f t="shared" si="191"/>
        <v>-0.2</v>
      </c>
      <c r="AW812" s="16">
        <f t="shared" si="192"/>
        <v>0.35</v>
      </c>
      <c r="AX812" s="16">
        <f t="shared" si="193"/>
        <v>0.55000000000000004</v>
      </c>
      <c r="AY812" s="16">
        <f t="shared" si="204"/>
        <v>0.2</v>
      </c>
      <c r="AZ812" s="16">
        <f t="shared" si="194"/>
        <v>0.55000000000000004</v>
      </c>
      <c r="BA812" s="16">
        <f t="shared" si="205"/>
        <v>0.5</v>
      </c>
      <c r="BB812" s="16">
        <f t="shared" si="195"/>
        <v>0.55000000000000004</v>
      </c>
    </row>
    <row r="813" spans="1:54" s="2" customFormat="1" ht="11.25" x14ac:dyDescent="0.2">
      <c r="A813" s="17">
        <v>42216</v>
      </c>
      <c r="B813" s="15">
        <v>0.2</v>
      </c>
      <c r="C813" s="2">
        <v>5.3</v>
      </c>
      <c r="D813" s="37">
        <f t="shared" si="177"/>
        <v>0.94700000000000006</v>
      </c>
      <c r="E813" s="37">
        <v>5.0500000000000003E-2</v>
      </c>
      <c r="F813" s="37">
        <f t="shared" si="176"/>
        <v>0.94950000000000001</v>
      </c>
      <c r="G813" s="39">
        <v>94.43</v>
      </c>
      <c r="H813" s="38">
        <v>101.85040000000001</v>
      </c>
      <c r="I813" s="37">
        <v>-2.4532103711255191E-3</v>
      </c>
      <c r="J813" s="37">
        <f t="shared" si="207"/>
        <v>-4.2214819339552543E-3</v>
      </c>
      <c r="K813" s="37">
        <f t="shared" si="206"/>
        <v>2.6399155227032622E-3</v>
      </c>
      <c r="L813" s="38">
        <v>18049.682772600801</v>
      </c>
      <c r="M813" s="38">
        <v>16377.735688668399</v>
      </c>
      <c r="N813" s="38">
        <f t="shared" si="182"/>
        <v>18097.332410332059</v>
      </c>
      <c r="O813" s="38">
        <f t="shared" si="183"/>
        <v>16420.971527339647</v>
      </c>
      <c r="P813" s="37">
        <f t="shared" si="184"/>
        <v>-2.6329647182727262E-3</v>
      </c>
      <c r="Q813" s="41">
        <f t="shared" si="184"/>
        <v>-2.6329647182728069E-3</v>
      </c>
      <c r="R813" s="42">
        <f t="shared" si="179"/>
        <v>-7.2855874891016636E-2</v>
      </c>
      <c r="S813" s="43">
        <f t="shared" si="180"/>
        <v>5.2999999999999999E-2</v>
      </c>
      <c r="T813" s="43">
        <f t="shared" si="181"/>
        <v>9.470000000000001E-3</v>
      </c>
      <c r="U813" s="37">
        <f t="shared" si="173"/>
        <v>2.3518533459930383E-2</v>
      </c>
      <c r="V813" s="37">
        <f t="shared" si="186"/>
        <v>-3.699790462379162E-3</v>
      </c>
      <c r="W813" s="37">
        <f t="shared" si="203"/>
        <v>1.3843793954381577E-2</v>
      </c>
      <c r="X813" s="43">
        <f t="shared" si="202"/>
        <v>-2.6329647182728069E-3</v>
      </c>
      <c r="Y813" s="2">
        <f>PERCENTRANK($S$531:S813,S813,1)</f>
        <v>0.3</v>
      </c>
      <c r="Z813" s="2">
        <f>PERCENTRANK($T$531:T813,T813,1)</f>
        <v>0.6</v>
      </c>
      <c r="AA813" s="2">
        <f>PERCENTRANK($U$531:U813,U813,1)</f>
        <v>0.1</v>
      </c>
      <c r="AB813" s="2">
        <f>PERCENTRANK(V$531:V813,V813,1)</f>
        <v>0.1</v>
      </c>
      <c r="AC813" s="2">
        <f>PERCENTRANK(W$531:W813,W813,1)</f>
        <v>0.2</v>
      </c>
      <c r="AD813" s="2">
        <f>PERCENTRANK(W$531:W813,W813,1)</f>
        <v>0.2</v>
      </c>
      <c r="AE813" s="2">
        <f>PERCENTRANK(X$531:X813,X813,1)</f>
        <v>0.6</v>
      </c>
      <c r="AF813" s="2">
        <f>PERCENTRANK($X$531:X813,X813,1)</f>
        <v>0.6</v>
      </c>
      <c r="AG813" s="2">
        <f>PERCENTRANK(R$531:R813,R813,1)</f>
        <v>0.1</v>
      </c>
      <c r="AH813" s="2">
        <f>PERCENTRANK(I$531:I813,I813,1)</f>
        <v>0.3</v>
      </c>
      <c r="AI813" s="2">
        <f>PERCENTRANK(J$531:J813,J813,1)</f>
        <v>0.2</v>
      </c>
      <c r="AJ813" s="2">
        <f t="shared" si="187"/>
        <v>0.30000000000000004</v>
      </c>
      <c r="AK813" s="2">
        <f t="shared" si="188"/>
        <v>0.6</v>
      </c>
      <c r="AL813" s="2">
        <f t="shared" si="189"/>
        <v>0.25</v>
      </c>
      <c r="AM813" s="2">
        <f t="shared" si="189"/>
        <v>0.25</v>
      </c>
      <c r="AN813" s="2">
        <f t="shared" si="185"/>
        <v>0.3</v>
      </c>
      <c r="AO813" s="16">
        <f t="shared" si="190"/>
        <v>0</v>
      </c>
      <c r="AP813" s="16">
        <f t="shared" si="196"/>
        <v>0</v>
      </c>
      <c r="AQ813" s="16">
        <f t="shared" si="197"/>
        <v>-0.1</v>
      </c>
      <c r="AR813" s="16">
        <f t="shared" si="198"/>
        <v>-0.6</v>
      </c>
      <c r="AS813" s="16">
        <f t="shared" si="199"/>
        <v>-0.2</v>
      </c>
      <c r="AT813" s="16">
        <f t="shared" si="200"/>
        <v>0</v>
      </c>
      <c r="AU813" s="16">
        <f t="shared" si="201"/>
        <v>-0.1</v>
      </c>
      <c r="AV813" s="16">
        <f t="shared" si="191"/>
        <v>9.9999999999999978E-2</v>
      </c>
      <c r="AW813" s="16">
        <f t="shared" si="192"/>
        <v>0.3</v>
      </c>
      <c r="AX813" s="16">
        <f t="shared" si="193"/>
        <v>0.6</v>
      </c>
      <c r="AY813" s="16">
        <f t="shared" si="204"/>
        <v>0.2</v>
      </c>
      <c r="AZ813" s="16">
        <f t="shared" si="194"/>
        <v>0.39999999999999997</v>
      </c>
      <c r="BA813" s="16">
        <f t="shared" si="205"/>
        <v>0.5</v>
      </c>
      <c r="BB813" s="16">
        <f t="shared" si="195"/>
        <v>0.6</v>
      </c>
    </row>
    <row r="814" spans="1:54" s="2" customFormat="1" ht="11.25" x14ac:dyDescent="0.2">
      <c r="A814" s="17">
        <v>42247</v>
      </c>
      <c r="B814" s="15">
        <v>0.2</v>
      </c>
      <c r="C814" s="2">
        <v>5.0999999999999996</v>
      </c>
      <c r="D814" s="37">
        <f t="shared" si="177"/>
        <v>0.94900000000000007</v>
      </c>
      <c r="E814" s="37">
        <f>E813</f>
        <v>5.0500000000000003E-2</v>
      </c>
      <c r="F814" s="37">
        <f t="shared" si="176"/>
        <v>0.94950000000000001</v>
      </c>
      <c r="G814" s="39">
        <v>93.13</v>
      </c>
      <c r="H814" s="38">
        <v>101.7748</v>
      </c>
      <c r="I814" s="37">
        <v>-2.5915172815571062E-2</v>
      </c>
      <c r="J814" s="37">
        <f t="shared" si="207"/>
        <v>-1.4184191593348291E-2</v>
      </c>
      <c r="K814" s="37">
        <f t="shared" si="206"/>
        <v>5.2687038988397106E-4</v>
      </c>
      <c r="L814" s="38">
        <v>18111.952865956198</v>
      </c>
      <c r="M814" s="38">
        <v>16430.110330380601</v>
      </c>
      <c r="N814" s="38">
        <f t="shared" si="182"/>
        <v>18121.495517624244</v>
      </c>
      <c r="O814" s="38">
        <f t="shared" si="183"/>
        <v>16438.766869016206</v>
      </c>
      <c r="P814" s="37">
        <f t="shared" si="184"/>
        <v>-5.2659294365438184E-4</v>
      </c>
      <c r="Q814" s="41">
        <f t="shared" si="184"/>
        <v>-5.2659294365448722E-4</v>
      </c>
      <c r="R814" s="42">
        <f t="shared" si="179"/>
        <v>-8.4940476424419445E-2</v>
      </c>
      <c r="S814" s="43">
        <f t="shared" si="180"/>
        <v>5.0999999999999997E-2</v>
      </c>
      <c r="T814" s="43">
        <f t="shared" si="181"/>
        <v>9.4900000000000002E-3</v>
      </c>
      <c r="U814" s="37">
        <f t="shared" si="173"/>
        <v>3.0457651712919007E-2</v>
      </c>
      <c r="V814" s="37">
        <f t="shared" si="186"/>
        <v>3.1979171423824793E-3</v>
      </c>
      <c r="W814" s="37">
        <f t="shared" si="203"/>
        <v>2.1446851991288339E-2</v>
      </c>
      <c r="X814" s="43">
        <f t="shared" si="202"/>
        <v>-5.2659294365448722E-4</v>
      </c>
      <c r="Y814" s="2">
        <f>PERCENTRANK($S$531:S814,S814,1)</f>
        <v>0.3</v>
      </c>
      <c r="Z814" s="2">
        <f>PERCENTRANK($T$531:T814,T814,1)</f>
        <v>0.6</v>
      </c>
      <c r="AA814" s="2">
        <f>PERCENTRANK($U$531:U814,U814,1)</f>
        <v>0.1</v>
      </c>
      <c r="AB814" s="2">
        <f>PERCENTRANK(V$531:V814,V814,1)</f>
        <v>0.5</v>
      </c>
      <c r="AC814" s="2">
        <f>PERCENTRANK(W$531:W814,W814,1)</f>
        <v>0.3</v>
      </c>
      <c r="AD814" s="2">
        <f>PERCENTRANK(W$531:W814,W814,1)</f>
        <v>0.3</v>
      </c>
      <c r="AE814" s="2">
        <f>PERCENTRANK(X$531:X814,X814,1)</f>
        <v>0.6</v>
      </c>
      <c r="AF814" s="2">
        <f>PERCENTRANK($X$531:X814,X814,1)</f>
        <v>0.6</v>
      </c>
      <c r="AG814" s="2">
        <f>PERCENTRANK(R$531:R814,R814,1)</f>
        <v>0.1</v>
      </c>
      <c r="AH814" s="2">
        <f>PERCENTRANK(I$531:I814,I814,1)</f>
        <v>0.1</v>
      </c>
      <c r="AI814" s="2">
        <f>PERCENTRANK(J$531:J814,J814,1)</f>
        <v>0.1</v>
      </c>
      <c r="AJ814" s="2">
        <f t="shared" si="187"/>
        <v>0.25</v>
      </c>
      <c r="AK814" s="2">
        <f t="shared" si="188"/>
        <v>0.6</v>
      </c>
      <c r="AL814" s="2">
        <f t="shared" si="189"/>
        <v>0.2</v>
      </c>
      <c r="AM814" s="2">
        <f t="shared" si="189"/>
        <v>0.15000000000000002</v>
      </c>
      <c r="AN814" s="2">
        <f t="shared" si="185"/>
        <v>0.1</v>
      </c>
      <c r="AO814" s="16">
        <f t="shared" si="190"/>
        <v>0</v>
      </c>
      <c r="AP814" s="16">
        <f t="shared" si="196"/>
        <v>0</v>
      </c>
      <c r="AQ814" s="16">
        <f t="shared" si="197"/>
        <v>0</v>
      </c>
      <c r="AR814" s="16">
        <f t="shared" si="198"/>
        <v>0.4</v>
      </c>
      <c r="AS814" s="16">
        <f t="shared" si="199"/>
        <v>9.9999999999999978E-2</v>
      </c>
      <c r="AT814" s="16">
        <f t="shared" si="200"/>
        <v>0</v>
      </c>
      <c r="AU814" s="16">
        <f t="shared" si="201"/>
        <v>0</v>
      </c>
      <c r="AV814" s="16">
        <f t="shared" si="191"/>
        <v>-0.19999999999999998</v>
      </c>
      <c r="AW814" s="16">
        <f t="shared" si="192"/>
        <v>0.3</v>
      </c>
      <c r="AX814" s="16">
        <f t="shared" si="193"/>
        <v>0.6</v>
      </c>
      <c r="AY814" s="16">
        <f t="shared" si="204"/>
        <v>0.2</v>
      </c>
      <c r="AZ814" s="16">
        <f t="shared" si="194"/>
        <v>0.3</v>
      </c>
      <c r="BA814" s="16">
        <f t="shared" si="205"/>
        <v>0.45</v>
      </c>
      <c r="BB814" s="16">
        <f t="shared" si="195"/>
        <v>0.6</v>
      </c>
    </row>
    <row r="815" spans="1:54" s="2" customFormat="1" ht="11.25" x14ac:dyDescent="0.2">
      <c r="A815" s="17">
        <v>42277</v>
      </c>
      <c r="B815" s="15">
        <v>0</v>
      </c>
      <c r="C815" s="2">
        <v>5.0999999999999996</v>
      </c>
      <c r="D815" s="37">
        <f t="shared" si="177"/>
        <v>0.94900000000000007</v>
      </c>
      <c r="E815" s="37">
        <f>E813</f>
        <v>5.0500000000000003E-2</v>
      </c>
      <c r="F815" s="37">
        <f t="shared" si="176"/>
        <v>0.94950000000000001</v>
      </c>
      <c r="G815" s="39">
        <v>91.84</v>
      </c>
      <c r="H815" s="38">
        <v>101.60520000000001</v>
      </c>
      <c r="I815" s="37">
        <v>-4.6797099815184207E-2</v>
      </c>
      <c r="J815" s="37">
        <f t="shared" si="207"/>
        <v>-3.6356136315377638E-2</v>
      </c>
      <c r="K815" s="37">
        <f t="shared" si="206"/>
        <v>5.2687038988397106E-4</v>
      </c>
      <c r="L815" s="38">
        <v>18264.133361381901</v>
      </c>
      <c r="M815" s="38">
        <v>16556.951522325799</v>
      </c>
      <c r="N815" s="38">
        <f t="shared" si="182"/>
        <v>18273.756192446905</v>
      </c>
      <c r="O815" s="38">
        <f t="shared" si="183"/>
        <v>16565.674889829657</v>
      </c>
      <c r="P815" s="37">
        <f t="shared" si="184"/>
        <v>-5.2659294365443052E-4</v>
      </c>
      <c r="Q815" s="41">
        <f t="shared" si="184"/>
        <v>-5.2659294365449514E-4</v>
      </c>
      <c r="R815" s="42">
        <f t="shared" si="179"/>
        <v>-9.610925425076676E-2</v>
      </c>
      <c r="S815" s="43">
        <f t="shared" si="180"/>
        <v>5.0999999999999997E-2</v>
      </c>
      <c r="T815" s="43">
        <f t="shared" si="181"/>
        <v>9.4900000000000002E-3</v>
      </c>
      <c r="U815" s="37">
        <f t="shared" si="173"/>
        <v>3.5100297886822188E-2</v>
      </c>
      <c r="V815" s="37">
        <f t="shared" si="186"/>
        <v>7.7200450511070362E-3</v>
      </c>
      <c r="W815" s="37">
        <f t="shared" si="203"/>
        <v>2.5808481306757787E-2</v>
      </c>
      <c r="X815" s="43">
        <f t="shared" si="202"/>
        <v>-5.2659294365449514E-4</v>
      </c>
      <c r="Y815" s="2">
        <f>PERCENTRANK($S$531:S815,S815,1)</f>
        <v>0.3</v>
      </c>
      <c r="Z815" s="2">
        <f>PERCENTRANK($T$531:T815,T815,1)</f>
        <v>0.6</v>
      </c>
      <c r="AA815" s="2">
        <f>PERCENTRANK($U$531:U815,U815,1)</f>
        <v>0.2</v>
      </c>
      <c r="AB815" s="2">
        <f>PERCENTRANK(V$531:V815,V815,1)</f>
        <v>0.8</v>
      </c>
      <c r="AC815" s="2">
        <f>PERCENTRANK(W$531:W815,W815,1)</f>
        <v>0.5</v>
      </c>
      <c r="AD815" s="2">
        <f>PERCENTRANK(W$531:W815,W815,1)</f>
        <v>0.5</v>
      </c>
      <c r="AE815" s="2">
        <f>PERCENTRANK(X$531:X815,X815,1)</f>
        <v>0.6</v>
      </c>
      <c r="AF815" s="2">
        <f>PERCENTRANK($X$531:X815,X815,1)</f>
        <v>0.6</v>
      </c>
      <c r="AG815" s="2">
        <f>PERCENTRANK(R$531:R815,R815,1)</f>
        <v>0.1</v>
      </c>
      <c r="AH815" s="2">
        <f>PERCENTRANK(I$531:I815,I815,1)</f>
        <v>0</v>
      </c>
      <c r="AI815" s="2">
        <f>PERCENTRANK(J$531:J815,J815,1)</f>
        <v>0</v>
      </c>
      <c r="AJ815" s="2">
        <f t="shared" si="187"/>
        <v>0.4</v>
      </c>
      <c r="AK815" s="2">
        <f t="shared" si="188"/>
        <v>0.6</v>
      </c>
      <c r="AL815" s="2">
        <f t="shared" si="189"/>
        <v>0.05</v>
      </c>
      <c r="AM815" s="2">
        <f t="shared" si="189"/>
        <v>0.05</v>
      </c>
      <c r="AN815" s="2">
        <f t="shared" si="185"/>
        <v>0</v>
      </c>
      <c r="AO815" s="16">
        <f t="shared" si="190"/>
        <v>0</v>
      </c>
      <c r="AP815" s="16">
        <f t="shared" si="196"/>
        <v>0</v>
      </c>
      <c r="AQ815" s="16">
        <f t="shared" si="197"/>
        <v>0.1</v>
      </c>
      <c r="AR815" s="16">
        <f t="shared" si="198"/>
        <v>0.30000000000000004</v>
      </c>
      <c r="AS815" s="16">
        <f t="shared" si="199"/>
        <v>0.2</v>
      </c>
      <c r="AT815" s="16">
        <f t="shared" si="200"/>
        <v>0</v>
      </c>
      <c r="AU815" s="16">
        <f t="shared" si="201"/>
        <v>0</v>
      </c>
      <c r="AV815" s="16">
        <f t="shared" si="191"/>
        <v>-0.1</v>
      </c>
      <c r="AW815" s="16">
        <f t="shared" si="192"/>
        <v>0.3</v>
      </c>
      <c r="AX815" s="16">
        <f t="shared" si="193"/>
        <v>0.6</v>
      </c>
      <c r="AY815" s="16">
        <f t="shared" si="204"/>
        <v>0.15000000000000002</v>
      </c>
      <c r="AZ815" s="16">
        <f t="shared" si="194"/>
        <v>0.65</v>
      </c>
      <c r="BA815" s="16">
        <f t="shared" si="205"/>
        <v>0.30000000000000004</v>
      </c>
      <c r="BB815" s="16">
        <f t="shared" si="195"/>
        <v>0.6</v>
      </c>
    </row>
    <row r="816" spans="1:54" s="2" customFormat="1" ht="11.25" x14ac:dyDescent="0.2">
      <c r="A816" s="17">
        <v>42308</v>
      </c>
      <c r="B816" s="15">
        <v>0.2</v>
      </c>
      <c r="C816" s="2">
        <v>5</v>
      </c>
      <c r="D816" s="37">
        <f t="shared" si="177"/>
        <v>0.95</v>
      </c>
      <c r="E816" s="37">
        <v>5.04E-2</v>
      </c>
      <c r="F816" s="37">
        <f t="shared" si="176"/>
        <v>0.9496</v>
      </c>
      <c r="G816" s="39">
        <v>90.48</v>
      </c>
      <c r="H816" s="38">
        <v>101.33840000000001</v>
      </c>
      <c r="I816" s="37">
        <v>4.1349303901954765E-2</v>
      </c>
      <c r="J816" s="37">
        <f t="shared" si="207"/>
        <v>-2.7238979566147209E-3</v>
      </c>
      <c r="K816" s="37">
        <f t="shared" si="206"/>
        <v>-4.2105263157887762E-4</v>
      </c>
      <c r="L816" s="38">
        <v>18182.576894436399</v>
      </c>
      <c r="M816" s="38">
        <v>16456.559322306701</v>
      </c>
      <c r="N816" s="38">
        <f t="shared" si="182"/>
        <v>18174.921072586112</v>
      </c>
      <c r="O816" s="38">
        <f t="shared" si="183"/>
        <v>16449.63024469731</v>
      </c>
      <c r="P816" s="37">
        <f t="shared" si="184"/>
        <v>4.2122999157528316E-4</v>
      </c>
      <c r="Q816" s="41">
        <f t="shared" si="184"/>
        <v>4.2122999157533618E-4</v>
      </c>
      <c r="R816" s="42">
        <f t="shared" si="179"/>
        <v>-0.10714990566261164</v>
      </c>
      <c r="S816" s="43">
        <f t="shared" si="180"/>
        <v>0.05</v>
      </c>
      <c r="T816" s="43">
        <f t="shared" si="181"/>
        <v>9.4999999999999998E-3</v>
      </c>
      <c r="U816" s="37">
        <f t="shared" si="173"/>
        <v>2.4782273595954075E-2</v>
      </c>
      <c r="V816" s="37">
        <f t="shared" si="186"/>
        <v>-6.06344711970235E-3</v>
      </c>
      <c r="W816" s="37">
        <f t="shared" si="203"/>
        <v>1.430610482448552E-2</v>
      </c>
      <c r="X816" s="43">
        <f t="shared" si="202"/>
        <v>4.2122999157533618E-4</v>
      </c>
      <c r="Y816" s="2">
        <f>PERCENTRANK($S$531:S816,S816,1)</f>
        <v>0.2</v>
      </c>
      <c r="Z816" s="2">
        <f>PERCENTRANK($T$531:T816,T816,1)</f>
        <v>0.6</v>
      </c>
      <c r="AA816" s="2">
        <f>PERCENTRANK($U$531:U816,U816,1)</f>
        <v>0.1</v>
      </c>
      <c r="AB816" s="2">
        <f>PERCENTRANK(V$531:V816,V816,1)</f>
        <v>0</v>
      </c>
      <c r="AC816" s="2">
        <f>PERCENTRANK(W$531:W816,W816,1)</f>
        <v>0.2</v>
      </c>
      <c r="AD816" s="2">
        <f>PERCENTRANK(W$531:W816,W816,1)</f>
        <v>0.2</v>
      </c>
      <c r="AE816" s="2">
        <f>PERCENTRANK(X$531:X816,X816,1)</f>
        <v>0.7</v>
      </c>
      <c r="AF816" s="2">
        <f>PERCENTRANK($X$531:X816,X816,1)</f>
        <v>0.7</v>
      </c>
      <c r="AG816" s="2">
        <f>PERCENTRANK(R$531:R816,R816,1)</f>
        <v>0.1</v>
      </c>
      <c r="AH816" s="2">
        <f>PERCENTRANK(I$531:I816,I816,1)</f>
        <v>0.8</v>
      </c>
      <c r="AI816" s="2">
        <f>PERCENTRANK(J$531:J816,J816,1)</f>
        <v>0.2</v>
      </c>
      <c r="AJ816" s="2">
        <f t="shared" si="187"/>
        <v>0.35</v>
      </c>
      <c r="AK816" s="2">
        <f t="shared" si="188"/>
        <v>0.64999999999999991</v>
      </c>
      <c r="AL816" s="2">
        <f t="shared" si="189"/>
        <v>0.4</v>
      </c>
      <c r="AM816" s="2">
        <f t="shared" si="189"/>
        <v>0.1</v>
      </c>
      <c r="AN816" s="2">
        <f t="shared" si="185"/>
        <v>0.8</v>
      </c>
      <c r="AO816" s="16">
        <f t="shared" si="190"/>
        <v>-9.9999999999999978E-2</v>
      </c>
      <c r="AP816" s="16">
        <f t="shared" si="196"/>
        <v>0</v>
      </c>
      <c r="AQ816" s="16">
        <f t="shared" si="197"/>
        <v>-0.1</v>
      </c>
      <c r="AR816" s="16">
        <f t="shared" si="198"/>
        <v>-0.8</v>
      </c>
      <c r="AS816" s="16">
        <f t="shared" si="199"/>
        <v>-0.3</v>
      </c>
      <c r="AT816" s="16">
        <f t="shared" si="200"/>
        <v>9.9999999999999978E-2</v>
      </c>
      <c r="AU816" s="16">
        <f t="shared" si="201"/>
        <v>0</v>
      </c>
      <c r="AV816" s="16">
        <f t="shared" si="191"/>
        <v>0.8</v>
      </c>
      <c r="AW816" s="16">
        <f t="shared" si="192"/>
        <v>0.25</v>
      </c>
      <c r="AX816" s="16">
        <f t="shared" si="193"/>
        <v>0.6</v>
      </c>
      <c r="AY816" s="16">
        <f t="shared" si="204"/>
        <v>0.1</v>
      </c>
      <c r="AZ816" s="16">
        <f t="shared" si="194"/>
        <v>0.4</v>
      </c>
      <c r="BA816" s="16">
        <f t="shared" si="205"/>
        <v>0.25</v>
      </c>
      <c r="BB816" s="16">
        <f t="shared" si="195"/>
        <v>0.64999999999999991</v>
      </c>
    </row>
    <row r="817" spans="1:54" s="2" customFormat="1" ht="11.25" x14ac:dyDescent="0.2">
      <c r="A817" s="17">
        <v>42338</v>
      </c>
      <c r="B817" s="15">
        <v>0.5</v>
      </c>
      <c r="C817" s="2">
        <v>5</v>
      </c>
      <c r="D817" s="37">
        <f t="shared" si="177"/>
        <v>0.95</v>
      </c>
      <c r="E817" s="37">
        <f>E816</f>
        <v>5.04E-2</v>
      </c>
      <c r="F817" s="37">
        <f t="shared" si="176"/>
        <v>0.9496</v>
      </c>
      <c r="G817" s="39">
        <v>89.28</v>
      </c>
      <c r="H817" s="38">
        <v>100.93359999999998</v>
      </c>
      <c r="I817" s="37">
        <v>2.7563079992690646E-2</v>
      </c>
      <c r="J817" s="37">
        <f t="shared" si="207"/>
        <v>3.4456191947322704E-2</v>
      </c>
      <c r="K817" s="37">
        <f t="shared" si="206"/>
        <v>-4.2105263157887762E-4</v>
      </c>
      <c r="L817" s="38">
        <v>18227.601451530001</v>
      </c>
      <c r="M817" s="38">
        <v>16487.501328080802</v>
      </c>
      <c r="N817" s="38">
        <f t="shared" si="182"/>
        <v>18219.926671971465</v>
      </c>
      <c r="O817" s="38">
        <f t="shared" si="183"/>
        <v>16480.559222258453</v>
      </c>
      <c r="P817" s="37">
        <f t="shared" si="184"/>
        <v>4.2122999157524391E-4</v>
      </c>
      <c r="Q817" s="41">
        <f t="shared" si="184"/>
        <v>4.2122999157534008E-4</v>
      </c>
      <c r="R817" s="42">
        <f t="shared" si="179"/>
        <v>-0.11545808333399368</v>
      </c>
      <c r="S817" s="43">
        <f t="shared" si="180"/>
        <v>0.05</v>
      </c>
      <c r="T817" s="43">
        <f t="shared" si="181"/>
        <v>9.4999999999999998E-3</v>
      </c>
      <c r="U817" s="37">
        <f t="shared" si="173"/>
        <v>3.0459454594578658E-2</v>
      </c>
      <c r="V817" s="37">
        <f t="shared" si="186"/>
        <v>1.8802232695238584E-3</v>
      </c>
      <c r="W817" s="37">
        <f t="shared" si="203"/>
        <v>1.8014412322954622E-2</v>
      </c>
      <c r="X817" s="43">
        <f t="shared" si="202"/>
        <v>4.2122999157534008E-4</v>
      </c>
      <c r="Y817" s="2">
        <f>PERCENTRANK($S$531:S817,S817,1)</f>
        <v>0.2</v>
      </c>
      <c r="Z817" s="2">
        <f>PERCENTRANK($T$531:T817,T817,1)</f>
        <v>0.6</v>
      </c>
      <c r="AA817" s="2">
        <f>PERCENTRANK($U$531:U817,U817,1)</f>
        <v>0.1</v>
      </c>
      <c r="AB817" s="2">
        <f>PERCENTRANK(V$531:V817,V817,1)</f>
        <v>0.4</v>
      </c>
      <c r="AC817" s="2">
        <f>PERCENTRANK(W$531:W817,W817,1)</f>
        <v>0.3</v>
      </c>
      <c r="AD817" s="2">
        <f>PERCENTRANK(W$531:W817,W817,1)</f>
        <v>0.3</v>
      </c>
      <c r="AE817" s="2">
        <f>PERCENTRANK(X$531:X817,X817,1)</f>
        <v>0.7</v>
      </c>
      <c r="AF817" s="2">
        <f>PERCENTRANK($X$531:X817,X817,1)</f>
        <v>0.7</v>
      </c>
      <c r="AG817" s="2">
        <f>PERCENTRANK(R$531:R817,R817,1)</f>
        <v>0.1</v>
      </c>
      <c r="AH817" s="2">
        <f>PERCENTRANK(I$531:I817,I817,1)</f>
        <v>0.7</v>
      </c>
      <c r="AI817" s="2">
        <f>PERCENTRANK(J$531:J817,J817,1)</f>
        <v>0.9</v>
      </c>
      <c r="AJ817" s="2">
        <f t="shared" si="187"/>
        <v>0.25</v>
      </c>
      <c r="AK817" s="2">
        <f t="shared" si="188"/>
        <v>0.7</v>
      </c>
      <c r="AL817" s="2">
        <f t="shared" si="189"/>
        <v>0.75</v>
      </c>
      <c r="AM817" s="2">
        <f t="shared" si="189"/>
        <v>0.55000000000000004</v>
      </c>
      <c r="AN817" s="2">
        <f t="shared" si="185"/>
        <v>0.7</v>
      </c>
      <c r="AO817" s="16">
        <f t="shared" si="190"/>
        <v>0</v>
      </c>
      <c r="AP817" s="16">
        <f t="shared" si="196"/>
        <v>0</v>
      </c>
      <c r="AQ817" s="16">
        <f t="shared" si="197"/>
        <v>0</v>
      </c>
      <c r="AR817" s="16">
        <f t="shared" si="198"/>
        <v>0.4</v>
      </c>
      <c r="AS817" s="16">
        <f t="shared" si="199"/>
        <v>9.9999999999999978E-2</v>
      </c>
      <c r="AT817" s="16">
        <f t="shared" si="200"/>
        <v>0</v>
      </c>
      <c r="AU817" s="16">
        <f t="shared" si="201"/>
        <v>0</v>
      </c>
      <c r="AV817" s="16">
        <f t="shared" si="191"/>
        <v>-0.10000000000000009</v>
      </c>
      <c r="AW817" s="16">
        <f t="shared" si="192"/>
        <v>0.2</v>
      </c>
      <c r="AX817" s="16">
        <f t="shared" si="193"/>
        <v>0.6</v>
      </c>
      <c r="AY817" s="16">
        <f t="shared" si="204"/>
        <v>0.15000000000000002</v>
      </c>
      <c r="AZ817" s="16">
        <f t="shared" si="194"/>
        <v>0.2</v>
      </c>
      <c r="BA817" s="16">
        <f t="shared" si="205"/>
        <v>0.4</v>
      </c>
      <c r="BB817" s="16">
        <f t="shared" si="195"/>
        <v>0.7</v>
      </c>
    </row>
    <row r="818" spans="1:54" s="2" customFormat="1" ht="11.25" x14ac:dyDescent="0.2">
      <c r="A818" s="17">
        <v>42369</v>
      </c>
      <c r="B818" s="15">
        <v>0.7</v>
      </c>
      <c r="C818" s="2">
        <v>5</v>
      </c>
      <c r="D818" s="37">
        <f t="shared" si="177"/>
        <v>0.95</v>
      </c>
      <c r="E818" s="37">
        <f>E816</f>
        <v>5.04E-2</v>
      </c>
      <c r="F818" s="37">
        <f t="shared" si="176"/>
        <v>0.9496</v>
      </c>
      <c r="G818" s="39">
        <v>88.18</v>
      </c>
      <c r="H818" s="38">
        <v>100.396</v>
      </c>
      <c r="I818" s="37">
        <v>-1.275581317107399E-2</v>
      </c>
      <c r="J818" s="37">
        <f t="shared" si="207"/>
        <v>7.4036334108083281E-3</v>
      </c>
      <c r="K818" s="37">
        <f t="shared" si="206"/>
        <v>-4.2105263157887762E-4</v>
      </c>
      <c r="L818" s="38">
        <v>18258.170654011701</v>
      </c>
      <c r="M818" s="38">
        <v>16528.050607357702</v>
      </c>
      <c r="N818" s="38">
        <f t="shared" si="182"/>
        <v>18250.483003210014</v>
      </c>
      <c r="O818" s="38">
        <f t="shared" si="183"/>
        <v>16521.091428154607</v>
      </c>
      <c r="P818" s="37">
        <f t="shared" si="184"/>
        <v>4.2122999157526581E-4</v>
      </c>
      <c r="Q818" s="41">
        <f t="shared" si="184"/>
        <v>4.2122999157522689E-4</v>
      </c>
      <c r="R818" s="42">
        <f t="shared" si="179"/>
        <v>-0.12167815450814767</v>
      </c>
      <c r="S818" s="43">
        <f t="shared" si="180"/>
        <v>0.05</v>
      </c>
      <c r="T818" s="43">
        <f t="shared" si="181"/>
        <v>9.4999999999999998E-3</v>
      </c>
      <c r="U818" s="37">
        <f t="shared" ref="U818:U824" si="208">(L818-L807)/L807</f>
        <v>3.1110923005947696E-2</v>
      </c>
      <c r="V818" s="37">
        <f t="shared" si="186"/>
        <v>2.4593950575056674E-3</v>
      </c>
      <c r="W818" s="37">
        <f t="shared" si="203"/>
        <v>1.7325657320596963E-2</v>
      </c>
      <c r="X818" s="43">
        <f t="shared" si="202"/>
        <v>4.2122999157522689E-4</v>
      </c>
      <c r="Y818" s="2">
        <f>PERCENTRANK($S$531:S818,S818,1)</f>
        <v>0.2</v>
      </c>
      <c r="Z818" s="2">
        <f>PERCENTRANK($T$531:T818,T818,1)</f>
        <v>0.6</v>
      </c>
      <c r="AA818" s="2">
        <f>PERCENTRANK($U$531:U818,U818,1)</f>
        <v>0.1</v>
      </c>
      <c r="AB818" s="2">
        <f>PERCENTRANK(V$531:V818,V818,1)</f>
        <v>0.4</v>
      </c>
      <c r="AC818" s="2">
        <f>PERCENTRANK(W$531:W818,W818,1)</f>
        <v>0.2</v>
      </c>
      <c r="AD818" s="2">
        <f>PERCENTRANK(W$531:W818,W818,1)</f>
        <v>0.2</v>
      </c>
      <c r="AE818" s="2">
        <f>PERCENTRANK(X$531:X818,X818,1)</f>
        <v>0.7</v>
      </c>
      <c r="AF818" s="2">
        <f>PERCENTRANK($X$531:X818,X818,1)</f>
        <v>0.7</v>
      </c>
      <c r="AG818" s="2">
        <f>PERCENTRANK(R$531:R818,R818,1)</f>
        <v>0.1</v>
      </c>
      <c r="AH818" s="2">
        <f>PERCENTRANK(I$531:I818,I818,1)</f>
        <v>0.2</v>
      </c>
      <c r="AI818" s="2">
        <f>PERCENTRANK(J$531:J818,J818,1)</f>
        <v>0.4</v>
      </c>
      <c r="AJ818" s="2">
        <f t="shared" si="187"/>
        <v>0.25</v>
      </c>
      <c r="AK818" s="2">
        <f t="shared" si="188"/>
        <v>0.7</v>
      </c>
      <c r="AL818" s="2">
        <f t="shared" si="189"/>
        <v>0.44999999999999996</v>
      </c>
      <c r="AM818" s="2">
        <f t="shared" si="189"/>
        <v>0.65</v>
      </c>
      <c r="AN818" s="2">
        <f t="shared" si="185"/>
        <v>0.2</v>
      </c>
      <c r="AO818" s="16">
        <f t="shared" si="190"/>
        <v>0</v>
      </c>
      <c r="AP818" s="16">
        <f t="shared" si="196"/>
        <v>0</v>
      </c>
      <c r="AQ818" s="16">
        <f t="shared" si="197"/>
        <v>0</v>
      </c>
      <c r="AR818" s="16">
        <f t="shared" si="198"/>
        <v>0</v>
      </c>
      <c r="AS818" s="16">
        <f t="shared" si="199"/>
        <v>-9.9999999999999978E-2</v>
      </c>
      <c r="AT818" s="16">
        <f t="shared" si="200"/>
        <v>0</v>
      </c>
      <c r="AU818" s="16">
        <f t="shared" si="201"/>
        <v>0</v>
      </c>
      <c r="AV818" s="16">
        <f t="shared" si="191"/>
        <v>-0.49999999999999994</v>
      </c>
      <c r="AW818" s="16">
        <f t="shared" si="192"/>
        <v>0.2</v>
      </c>
      <c r="AX818" s="16">
        <f t="shared" si="193"/>
        <v>0.6</v>
      </c>
      <c r="AY818" s="16">
        <f t="shared" si="204"/>
        <v>0.15000000000000002</v>
      </c>
      <c r="AZ818" s="16">
        <f t="shared" si="194"/>
        <v>0.4</v>
      </c>
      <c r="BA818" s="16">
        <f t="shared" si="205"/>
        <v>0.35</v>
      </c>
      <c r="BB818" s="16">
        <f t="shared" si="195"/>
        <v>0.7</v>
      </c>
    </row>
    <row r="819" spans="1:54" s="2" customFormat="1" ht="11.25" x14ac:dyDescent="0.2">
      <c r="A819" s="17">
        <v>42400</v>
      </c>
      <c r="B819" s="15">
        <v>1.4</v>
      </c>
      <c r="C819" s="2">
        <v>4.9000000000000004</v>
      </c>
      <c r="D819" s="37">
        <f t="shared" si="177"/>
        <v>0.95099999999999996</v>
      </c>
      <c r="E819" s="37">
        <v>5.0299999999999997E-2</v>
      </c>
      <c r="F819" s="37">
        <f t="shared" si="176"/>
        <v>0.94969999999999999</v>
      </c>
      <c r="G819" s="39">
        <v>88</v>
      </c>
      <c r="H819" s="38">
        <v>99.770799999999994</v>
      </c>
      <c r="I819" s="37">
        <v>-6.5956535285870088E-2</v>
      </c>
      <c r="J819" s="37">
        <f t="shared" si="207"/>
        <v>-3.9356174228472041E-2</v>
      </c>
      <c r="K819" s="37">
        <f t="shared" si="206"/>
        <v>-1.3669821240799296E-3</v>
      </c>
      <c r="L819" s="38">
        <v>18275.263035142718</v>
      </c>
      <c r="M819" s="38">
        <v>16527.06644667565</v>
      </c>
      <c r="N819" s="38">
        <f t="shared" si="182"/>
        <v>18250.281077260817</v>
      </c>
      <c r="O819" s="38">
        <f t="shared" si="183"/>
        <v>16504.474242279564</v>
      </c>
      <c r="P819" s="37">
        <f t="shared" si="184"/>
        <v>1.368853322101828E-3</v>
      </c>
      <c r="Q819" s="41">
        <f t="shared" si="184"/>
        <v>1.3688533221016465E-3</v>
      </c>
      <c r="R819" s="42">
        <f t="shared" ref="R819:R823" si="209">(G819-H819)/H819</f>
        <v>-0.11797840650771563</v>
      </c>
      <c r="S819" s="43">
        <f t="shared" si="180"/>
        <v>4.9000000000000002E-2</v>
      </c>
      <c r="T819" s="43">
        <f t="shared" si="181"/>
        <v>9.5099999999999994E-3</v>
      </c>
      <c r="U819" s="37">
        <f t="shared" si="208"/>
        <v>2.376645828858142E-2</v>
      </c>
      <c r="V819" s="37">
        <f t="shared" si="186"/>
        <v>-5.9544873465825769E-5</v>
      </c>
      <c r="W819" s="37">
        <f t="shared" si="203"/>
        <v>1.2117395819476792E-2</v>
      </c>
      <c r="X819" s="43">
        <f t="shared" si="202"/>
        <v>1.3688533221016465E-3</v>
      </c>
      <c r="Y819" s="2">
        <f>PERCENTRANK($S$531:S819,S819,1)</f>
        <v>0.2</v>
      </c>
      <c r="Z819" s="2">
        <f>PERCENTRANK($T$531:T819,T819,1)</f>
        <v>0.7</v>
      </c>
      <c r="AA819" s="2">
        <f>PERCENTRANK($U$531:U819,U819,1)</f>
        <v>0.1</v>
      </c>
      <c r="AB819" s="2">
        <f>PERCENTRANK(V$531:V819,V819,1)</f>
        <v>0.3</v>
      </c>
      <c r="AC819" s="2">
        <f>PERCENTRANK(W$531:W819,W819,1)</f>
        <v>0.1</v>
      </c>
      <c r="AD819" s="2">
        <f>PERCENTRANK(W$531:W819,W819,1)</f>
        <v>0.1</v>
      </c>
      <c r="AE819" s="2">
        <f>PERCENTRANK(X$531:X819,X819,1)</f>
        <v>0.7</v>
      </c>
      <c r="AF819" s="2">
        <f>PERCENTRANK($X$531:X819,X819,1)</f>
        <v>0.7</v>
      </c>
      <c r="AG819" s="2">
        <f>PERCENTRANK(R$531:R819,R819,1)</f>
        <v>0.1</v>
      </c>
      <c r="AH819" s="2">
        <f>PERCENTRANK(I$531:I819,I819,1)</f>
        <v>0</v>
      </c>
      <c r="AI819" s="2">
        <f>PERCENTRANK(J$531:J819,J819,1)</f>
        <v>0</v>
      </c>
      <c r="AJ819" s="2">
        <f t="shared" si="187"/>
        <v>0.15000000000000002</v>
      </c>
      <c r="AK819" s="2">
        <f t="shared" si="188"/>
        <v>0.7</v>
      </c>
      <c r="AL819" s="2">
        <f t="shared" si="189"/>
        <v>0.1</v>
      </c>
      <c r="AM819" s="2">
        <f t="shared" si="189"/>
        <v>0.2</v>
      </c>
      <c r="AN819" s="2">
        <f t="shared" si="185"/>
        <v>0</v>
      </c>
      <c r="AO819" s="16">
        <f t="shared" si="190"/>
        <v>0</v>
      </c>
      <c r="AP819" s="16">
        <f t="shared" si="196"/>
        <v>9.9999999999999978E-2</v>
      </c>
      <c r="AQ819" s="16">
        <f t="shared" si="197"/>
        <v>0</v>
      </c>
      <c r="AR819" s="16">
        <f t="shared" si="198"/>
        <v>-0.10000000000000003</v>
      </c>
      <c r="AS819" s="16">
        <f t="shared" si="199"/>
        <v>-0.1</v>
      </c>
      <c r="AT819" s="16">
        <f t="shared" si="200"/>
        <v>0</v>
      </c>
      <c r="AU819" s="16">
        <f t="shared" si="201"/>
        <v>0</v>
      </c>
      <c r="AV819" s="16">
        <f t="shared" si="191"/>
        <v>-0.2</v>
      </c>
      <c r="AW819" s="16">
        <f t="shared" si="192"/>
        <v>0.2</v>
      </c>
      <c r="AX819" s="16">
        <f t="shared" si="193"/>
        <v>0.64999999999999991</v>
      </c>
      <c r="AY819" s="16">
        <f t="shared" si="204"/>
        <v>0.1</v>
      </c>
      <c r="AZ819" s="16">
        <f t="shared" si="194"/>
        <v>0.35</v>
      </c>
      <c r="BA819" s="16">
        <f t="shared" si="205"/>
        <v>0.25</v>
      </c>
      <c r="BB819" s="16">
        <f t="shared" si="195"/>
        <v>0.7</v>
      </c>
    </row>
    <row r="820" spans="1:54" s="2" customFormat="1" ht="11.25" x14ac:dyDescent="0.2">
      <c r="A820" s="17">
        <v>42429</v>
      </c>
      <c r="B820" s="15">
        <v>1</v>
      </c>
      <c r="C820" s="2">
        <v>4.9000000000000004</v>
      </c>
      <c r="D820" s="37">
        <f t="shared" si="177"/>
        <v>0.95099999999999996</v>
      </c>
      <c r="E820" s="37">
        <f>E819</f>
        <v>5.0299999999999997E-2</v>
      </c>
      <c r="F820" s="37">
        <f t="shared" si="176"/>
        <v>0.94969999999999999</v>
      </c>
      <c r="G820" s="39">
        <v>87.9</v>
      </c>
      <c r="H820" s="38">
        <v>99.14800000000001</v>
      </c>
      <c r="I820" s="37">
        <v>-7.3908057958927539E-3</v>
      </c>
      <c r="J820" s="37">
        <f t="shared" si="207"/>
        <v>-3.6673670540881421E-2</v>
      </c>
      <c r="K820" s="37">
        <f t="shared" si="206"/>
        <v>-1.3669821240799296E-3</v>
      </c>
      <c r="L820" s="38">
        <v>18197.715546962845</v>
      </c>
      <c r="M820" s="38">
        <v>16456.741755747367</v>
      </c>
      <c r="N820" s="38">
        <f t="shared" si="182"/>
        <v>18172.839595111054</v>
      </c>
      <c r="O820" s="38">
        <f t="shared" si="183"/>
        <v>16434.245683946661</v>
      </c>
      <c r="P820" s="37">
        <f t="shared" si="184"/>
        <v>1.3688533221017994E-3</v>
      </c>
      <c r="Q820" s="41">
        <f t="shared" si="184"/>
        <v>1.368853322101704E-3</v>
      </c>
      <c r="R820" s="42">
        <f t="shared" si="209"/>
        <v>-0.11344656473151252</v>
      </c>
      <c r="S820" s="43">
        <f t="shared" si="180"/>
        <v>4.9000000000000002E-2</v>
      </c>
      <c r="T820" s="43">
        <f t="shared" si="181"/>
        <v>9.5099999999999994E-3</v>
      </c>
      <c r="U820" s="37">
        <f t="shared" si="208"/>
        <v>2.276834109203988E-2</v>
      </c>
      <c r="V820" s="37">
        <f t="shared" si="186"/>
        <v>-4.2551224172289832E-3</v>
      </c>
      <c r="W820" s="37">
        <f t="shared" si="203"/>
        <v>1.387895520702221E-2</v>
      </c>
      <c r="X820" s="43">
        <f t="shared" si="202"/>
        <v>1.368853322101704E-3</v>
      </c>
      <c r="Y820" s="2">
        <f>PERCENTRANK($S$531:S820,S820,1)</f>
        <v>0.2</v>
      </c>
      <c r="Z820" s="2">
        <f>PERCENTRANK($T$531:T820,T820,1)</f>
        <v>0.7</v>
      </c>
      <c r="AA820" s="2">
        <f>PERCENTRANK($U$531:U820,U820,1)</f>
        <v>0.1</v>
      </c>
      <c r="AB820" s="2">
        <f>PERCENTRANK(V$531:V820,V820,1)</f>
        <v>0.1</v>
      </c>
      <c r="AC820" s="2">
        <f>PERCENTRANK(W$531:W820,W820,1)</f>
        <v>0.2</v>
      </c>
      <c r="AD820" s="2">
        <f>PERCENTRANK(W$531:W820,W820,1)</f>
        <v>0.2</v>
      </c>
      <c r="AE820" s="2">
        <f>PERCENTRANK(X$531:X820,X820,1)</f>
        <v>0.7</v>
      </c>
      <c r="AF820" s="2">
        <f>PERCENTRANK($X$531:X820,X820,1)</f>
        <v>0.7</v>
      </c>
      <c r="AG820" s="2">
        <f>PERCENTRANK(R$531:R820,R820,1)</f>
        <v>0.1</v>
      </c>
      <c r="AH820" s="2">
        <f>PERCENTRANK(I$531:I820,I820,1)</f>
        <v>0.2</v>
      </c>
      <c r="AI820" s="2">
        <f>PERCENTRANK(J$531:J820,J820,1)</f>
        <v>0</v>
      </c>
      <c r="AJ820" s="2">
        <f t="shared" si="187"/>
        <v>0.15000000000000002</v>
      </c>
      <c r="AK820" s="2">
        <f t="shared" si="188"/>
        <v>0.7</v>
      </c>
      <c r="AL820" s="2">
        <f t="shared" si="189"/>
        <v>0.1</v>
      </c>
      <c r="AM820" s="2">
        <f t="shared" si="189"/>
        <v>0</v>
      </c>
      <c r="AN820" s="2">
        <f t="shared" si="185"/>
        <v>0.2</v>
      </c>
      <c r="AO820" s="16">
        <f t="shared" si="190"/>
        <v>0</v>
      </c>
      <c r="AP820" s="16">
        <f t="shared" si="196"/>
        <v>0</v>
      </c>
      <c r="AQ820" s="16">
        <f t="shared" si="197"/>
        <v>0</v>
      </c>
      <c r="AR820" s="16">
        <f t="shared" si="198"/>
        <v>-0.19999999999999998</v>
      </c>
      <c r="AS820" s="16">
        <f t="shared" si="199"/>
        <v>0.1</v>
      </c>
      <c r="AT820" s="16">
        <f t="shared" si="200"/>
        <v>0</v>
      </c>
      <c r="AU820" s="16">
        <f t="shared" si="201"/>
        <v>0</v>
      </c>
      <c r="AV820" s="16">
        <f t="shared" si="191"/>
        <v>0.2</v>
      </c>
      <c r="AW820" s="16">
        <f t="shared" si="192"/>
        <v>0.2</v>
      </c>
      <c r="AX820" s="16">
        <f t="shared" si="193"/>
        <v>0.7</v>
      </c>
      <c r="AY820" s="16">
        <f t="shared" si="204"/>
        <v>0.1</v>
      </c>
      <c r="AZ820" s="16">
        <f t="shared" si="194"/>
        <v>0.2</v>
      </c>
      <c r="BA820" s="16">
        <f t="shared" si="205"/>
        <v>0.25</v>
      </c>
      <c r="BB820" s="16">
        <f t="shared" si="195"/>
        <v>0.7</v>
      </c>
    </row>
    <row r="821" spans="1:54" s="2" customFormat="1" ht="11.25" x14ac:dyDescent="0.2">
      <c r="A821" s="17">
        <v>42460</v>
      </c>
      <c r="B821" s="15">
        <v>0.9</v>
      </c>
      <c r="C821" s="2">
        <v>5</v>
      </c>
      <c r="D821" s="37">
        <f t="shared" si="177"/>
        <v>0.95</v>
      </c>
      <c r="E821" s="37">
        <f>E819</f>
        <v>5.0299999999999997E-2</v>
      </c>
      <c r="F821" s="37">
        <f t="shared" si="176"/>
        <v>0.94969999999999999</v>
      </c>
      <c r="G821" s="39">
        <v>87.49</v>
      </c>
      <c r="H821" s="38">
        <v>98.514800000000008</v>
      </c>
      <c r="I821" s="37">
        <v>6.1713999999999998E-2</v>
      </c>
      <c r="J821" s="37">
        <f t="shared" si="207"/>
        <v>2.7161597102053622E-2</v>
      </c>
      <c r="K821" s="37">
        <f t="shared" si="206"/>
        <v>-3.1578947368415822E-4</v>
      </c>
      <c r="L821" s="38">
        <v>18371.695985006612</v>
      </c>
      <c r="M821" s="38">
        <v>16591.562141592676</v>
      </c>
      <c r="N821" s="38">
        <f t="shared" si="182"/>
        <v>18365.894396800821</v>
      </c>
      <c r="O821" s="38">
        <f t="shared" si="183"/>
        <v>16586.322700916386</v>
      </c>
      <c r="P821" s="37">
        <f t="shared" si="184"/>
        <v>3.1588922817732293E-4</v>
      </c>
      <c r="Q821" s="41">
        <f t="shared" si="184"/>
        <v>3.1588922817720562E-4</v>
      </c>
      <c r="R821" s="42">
        <f t="shared" si="209"/>
        <v>-0.11191008863642836</v>
      </c>
      <c r="S821" s="43">
        <f t="shared" si="180"/>
        <v>0.05</v>
      </c>
      <c r="T821" s="43">
        <f t="shared" si="181"/>
        <v>9.4999999999999998E-3</v>
      </c>
      <c r="U821" s="37">
        <f t="shared" si="208"/>
        <v>2.5737147876103761E-2</v>
      </c>
      <c r="V821" s="37">
        <f t="shared" si="186"/>
        <v>8.1924106148304927E-3</v>
      </c>
      <c r="W821" s="37">
        <f t="shared" si="203"/>
        <v>1.6169224930784581E-2</v>
      </c>
      <c r="X821" s="43">
        <f t="shared" si="202"/>
        <v>3.1588922817720562E-4</v>
      </c>
      <c r="Y821" s="2">
        <f>PERCENTRANK($S$531:S821,S821,1)</f>
        <v>0.2</v>
      </c>
      <c r="Z821" s="2">
        <f>PERCENTRANK($T$531:T821,T821,1)</f>
        <v>0.6</v>
      </c>
      <c r="AA821" s="2">
        <f>PERCENTRANK($U$531:U821,U821,1)</f>
        <v>0.1</v>
      </c>
      <c r="AB821" s="2">
        <f>PERCENTRANK(V$531:V821,V821,1)</f>
        <v>0.8</v>
      </c>
      <c r="AC821" s="2">
        <f>PERCENTRANK(W$531:W821,W821,1)</f>
        <v>0.2</v>
      </c>
      <c r="AD821" s="2">
        <f>PERCENTRANK(W$531:W821,W821,1)</f>
        <v>0.2</v>
      </c>
      <c r="AE821" s="2">
        <f>PERCENTRANK(X$531:X821,X821,1)</f>
        <v>0.6</v>
      </c>
      <c r="AF821" s="2">
        <f>PERCENTRANK($X$531:X821,X821,1)</f>
        <v>0.6</v>
      </c>
      <c r="AG821" s="2">
        <f>PERCENTRANK(R$531:R821,R821,1)</f>
        <v>0.1</v>
      </c>
      <c r="AH821" s="2">
        <f>PERCENTRANK(I$531:I821,I821,1)</f>
        <v>0.9</v>
      </c>
      <c r="AI821" s="2">
        <f>PERCENTRANK(J$531:J821,J821,1)</f>
        <v>0.7</v>
      </c>
      <c r="AJ821" s="2">
        <f t="shared" si="187"/>
        <v>0.2</v>
      </c>
      <c r="AK821" s="2">
        <f t="shared" si="188"/>
        <v>0.64999999999999991</v>
      </c>
      <c r="AL821" s="2">
        <f t="shared" si="189"/>
        <v>0.55000000000000004</v>
      </c>
      <c r="AM821" s="2">
        <f t="shared" si="189"/>
        <v>0.35</v>
      </c>
      <c r="AN821" s="2">
        <f t="shared" si="185"/>
        <v>0.9</v>
      </c>
      <c r="AO821" s="16">
        <f t="shared" si="190"/>
        <v>0</v>
      </c>
      <c r="AP821" s="16">
        <f t="shared" si="196"/>
        <v>-9.9999999999999978E-2</v>
      </c>
      <c r="AQ821" s="16">
        <f t="shared" si="197"/>
        <v>0</v>
      </c>
      <c r="AR821" s="16">
        <f t="shared" si="198"/>
        <v>0.70000000000000007</v>
      </c>
      <c r="AS821" s="16">
        <f t="shared" si="199"/>
        <v>0</v>
      </c>
      <c r="AT821" s="16">
        <f t="shared" si="200"/>
        <v>-9.9999999999999978E-2</v>
      </c>
      <c r="AU821" s="16">
        <f t="shared" si="201"/>
        <v>0</v>
      </c>
      <c r="AV821" s="16">
        <f t="shared" si="191"/>
        <v>0.7</v>
      </c>
      <c r="AW821" s="16">
        <f t="shared" si="192"/>
        <v>0.2</v>
      </c>
      <c r="AX821" s="16">
        <f t="shared" si="193"/>
        <v>0.64999999999999991</v>
      </c>
      <c r="AY821" s="16">
        <f t="shared" si="204"/>
        <v>0.1</v>
      </c>
      <c r="AZ821" s="16">
        <f t="shared" si="194"/>
        <v>0.45</v>
      </c>
      <c r="BA821" s="16">
        <f t="shared" si="205"/>
        <v>0.15000000000000002</v>
      </c>
      <c r="BB821" s="16">
        <f t="shared" si="195"/>
        <v>0.64999999999999991</v>
      </c>
    </row>
    <row r="822" spans="1:54" s="2" customFormat="1" ht="11.25" x14ac:dyDescent="0.2">
      <c r="A822" s="17">
        <v>42490</v>
      </c>
      <c r="B822" s="15">
        <v>1.1000000000000001</v>
      </c>
      <c r="C822" s="2">
        <v>5</v>
      </c>
      <c r="D822" s="37">
        <f t="shared" si="177"/>
        <v>0.95</v>
      </c>
      <c r="E822" s="37">
        <v>5.0299999999999997E-2</v>
      </c>
      <c r="F822" s="37">
        <f t="shared" si="176"/>
        <v>0.94969999999999999</v>
      </c>
      <c r="G822" s="39">
        <v>87.49</v>
      </c>
      <c r="H822" s="38">
        <v>98.625277777777768</v>
      </c>
      <c r="I822" s="37"/>
      <c r="J822" s="37">
        <f t="shared" si="207"/>
        <v>6.1713999999999998E-2</v>
      </c>
      <c r="K822" s="37">
        <f t="shared" si="206"/>
        <v>-3.1578947368415822E-4</v>
      </c>
      <c r="L822" s="38">
        <v>18432.382936803548</v>
      </c>
      <c r="M822" s="38">
        <v>16652.318730756389</v>
      </c>
      <c r="N822" s="38">
        <f t="shared" si="182"/>
        <v>18426.562184297189</v>
      </c>
      <c r="O822" s="38">
        <f t="shared" si="183"/>
        <v>16647.060103788783</v>
      </c>
      <c r="P822" s="37">
        <f t="shared" si="184"/>
        <v>3.1588922817731756E-4</v>
      </c>
      <c r="Q822" s="41">
        <f t="shared" si="184"/>
        <v>3.1588922817728352E-4</v>
      </c>
      <c r="R822" s="42">
        <f t="shared" si="209"/>
        <v>-0.11290490661904906</v>
      </c>
      <c r="S822" s="43">
        <f t="shared" si="180"/>
        <v>0.05</v>
      </c>
      <c r="T822" s="43">
        <f t="shared" si="181"/>
        <v>9.4999999999999998E-3</v>
      </c>
      <c r="U822" s="37">
        <f t="shared" si="208"/>
        <v>2.4607527962900267E-2</v>
      </c>
      <c r="V822" s="37">
        <f t="shared" si="186"/>
        <v>3.6618968512558032E-3</v>
      </c>
      <c r="W822" s="37">
        <f t="shared" si="203"/>
        <v>1.8079247467907501E-2</v>
      </c>
      <c r="X822" s="43">
        <f t="shared" si="202"/>
        <v>3.1588922817728352E-4</v>
      </c>
      <c r="Y822" s="2">
        <f>PERCENTRANK(S$531:S$824,S822,1)</f>
        <v>0.2</v>
      </c>
      <c r="Z822" s="2">
        <f>PERCENTRANK(T$531:T$824,T822,1)</f>
        <v>0.6</v>
      </c>
      <c r="AA822" s="2">
        <f>PERCENTRANK(U$531:U$824,U822,1)</f>
        <v>0.1</v>
      </c>
      <c r="AB822" s="2">
        <f>PERCENTRANK(V$531:V$824,V822,1)</f>
        <v>0.5</v>
      </c>
      <c r="AC822" s="2">
        <f>PERCENTRANK(W$531:W822,W822,1)</f>
        <v>0.3</v>
      </c>
      <c r="AD822" s="2">
        <f>PERCENTRANK(W$531:W$824,W822,1)</f>
        <v>0.3</v>
      </c>
      <c r="AE822" s="2">
        <f>PERCENTRANK(X$531:X822,X822,1)</f>
        <v>0.6</v>
      </c>
      <c r="AF822" s="2">
        <f>PERCENTRANK($X$531:X822,X822,1)</f>
        <v>0.6</v>
      </c>
      <c r="AH822" s="2">
        <f>PERCENTRANK(I$531:I822,I822,1)</f>
        <v>0.3</v>
      </c>
      <c r="AI822" s="2">
        <f>PERCENTRANK(J$531:J822,J822,1)</f>
        <v>0.9</v>
      </c>
      <c r="AJ822" s="2">
        <f t="shared" si="187"/>
        <v>0.25</v>
      </c>
      <c r="AK822" s="2">
        <f t="shared" si="188"/>
        <v>0.6</v>
      </c>
      <c r="AL822" s="2">
        <f t="shared" si="189"/>
        <v>0.6</v>
      </c>
      <c r="AM822" s="2">
        <f t="shared" si="189"/>
        <v>0.8</v>
      </c>
      <c r="AN822" s="2">
        <f t="shared" si="185"/>
        <v>0.3</v>
      </c>
      <c r="AO822" s="16">
        <f t="shared" si="190"/>
        <v>0</v>
      </c>
      <c r="AP822" s="16">
        <f t="shared" si="196"/>
        <v>0</v>
      </c>
      <c r="AQ822" s="16">
        <f t="shared" si="197"/>
        <v>0</v>
      </c>
      <c r="AR822" s="16">
        <f t="shared" si="198"/>
        <v>-0.30000000000000004</v>
      </c>
      <c r="AS822" s="16">
        <f t="shared" si="199"/>
        <v>9.9999999999999978E-2</v>
      </c>
      <c r="AT822" s="16">
        <f>AF822-AF821</f>
        <v>0</v>
      </c>
      <c r="AU822" s="16"/>
      <c r="AV822" s="16">
        <f t="shared" si="191"/>
        <v>-0.60000000000000009</v>
      </c>
      <c r="AW822" s="16">
        <f t="shared" si="192"/>
        <v>0.2</v>
      </c>
      <c r="AX822" s="16">
        <f t="shared" si="193"/>
        <v>0.6</v>
      </c>
      <c r="AY822" s="16">
        <f t="shared" si="204"/>
        <v>0.1</v>
      </c>
      <c r="AZ822" s="16">
        <f t="shared" si="194"/>
        <v>0.65</v>
      </c>
      <c r="BA822" s="16">
        <f t="shared" si="205"/>
        <v>0.15000000000000002</v>
      </c>
      <c r="BB822" s="16">
        <f t="shared" si="195"/>
        <v>0.6</v>
      </c>
    </row>
    <row r="823" spans="1:54" s="2" customFormat="1" ht="11.25" x14ac:dyDescent="0.2">
      <c r="A823" s="17">
        <v>42521</v>
      </c>
      <c r="B823" s="15">
        <v>1</v>
      </c>
      <c r="C823" s="2">
        <v>4.7</v>
      </c>
      <c r="D823" s="37">
        <f t="shared" si="177"/>
        <v>0.95299999999999996</v>
      </c>
      <c r="E823" s="37">
        <v>5.0299999999999997E-2</v>
      </c>
      <c r="F823" s="37">
        <f t="shared" si="176"/>
        <v>0.94969999999999999</v>
      </c>
      <c r="G823" s="39">
        <v>87.49</v>
      </c>
      <c r="H823" s="38">
        <v>98.542777777777772</v>
      </c>
      <c r="I823" s="37"/>
      <c r="J823" s="37" t="e">
        <f t="shared" si="207"/>
        <v>#DIV/0!</v>
      </c>
      <c r="K823" s="37">
        <f t="shared" si="206"/>
        <v>-3.4627492130114845E-3</v>
      </c>
      <c r="L823" s="38">
        <v>18408.129278817789</v>
      </c>
      <c r="M823" s="38">
        <v>16522.411883230328</v>
      </c>
      <c r="N823" s="38">
        <f t="shared" si="182"/>
        <v>18344.386543644549</v>
      </c>
      <c r="O823" s="38">
        <f t="shared" si="183"/>
        <v>16465.198914484619</v>
      </c>
      <c r="P823" s="37">
        <f t="shared" si="184"/>
        <v>3.4747815099504739E-3</v>
      </c>
      <c r="Q823" s="41">
        <f t="shared" si="184"/>
        <v>3.4747815099505533E-3</v>
      </c>
      <c r="R823" s="42">
        <f t="shared" si="209"/>
        <v>-0.11216223072889946</v>
      </c>
      <c r="S823" s="43">
        <f t="shared" si="180"/>
        <v>4.7E-2</v>
      </c>
      <c r="T823" s="43">
        <f t="shared" si="181"/>
        <v>9.5300000000000003E-3</v>
      </c>
      <c r="U823" s="37">
        <f t="shared" si="208"/>
        <v>1.7342233795461681E-2</v>
      </c>
      <c r="V823" s="37">
        <f t="shared" si="186"/>
        <v>-7.8011266554805095E-3</v>
      </c>
      <c r="W823" s="37">
        <f t="shared" si="203"/>
        <v>5.1012383060167867E-3</v>
      </c>
      <c r="X823" s="43">
        <f t="shared" si="202"/>
        <v>3.4747815099505533E-3</v>
      </c>
      <c r="Y823" s="2">
        <f>PERCENTRANK(S$531:S$824,S823,1)</f>
        <v>0.1</v>
      </c>
      <c r="Z823" s="2">
        <f>PERCENTRANK(T$531:T$824,T823,1)</f>
        <v>0.7</v>
      </c>
      <c r="AA823" s="2">
        <f>PERCENTRANK(U$531:U$824,U823,1)</f>
        <v>0</v>
      </c>
      <c r="AB823" s="2">
        <f>PERCENTRANK(V$531:V$824,V823,1)</f>
        <v>0</v>
      </c>
      <c r="AC823" s="2">
        <f>PERCENTRANK(W$531:W823,W823,1)</f>
        <v>0</v>
      </c>
      <c r="AD823" s="2">
        <f>PERCENTRANK(W$531:W$824,W823,1)</f>
        <v>0</v>
      </c>
      <c r="AE823" s="2">
        <f>PERCENTRANK(X$531:X823,X823,1)</f>
        <v>0.7</v>
      </c>
      <c r="AF823" s="2">
        <f>PERCENTRANK($X$531:X823,X823,1)</f>
        <v>0.7</v>
      </c>
      <c r="AH823" s="2">
        <f>PERCENTRANK(I$531:I823,I823,1)</f>
        <v>0.3</v>
      </c>
      <c r="AI823" s="2" t="e">
        <f>PERCENTRANK(J$531:J823,J823,1)</f>
        <v>#DIV/0!</v>
      </c>
      <c r="AJ823" s="2">
        <f t="shared" si="187"/>
        <v>0.15</v>
      </c>
      <c r="AK823" s="2">
        <f t="shared" si="188"/>
        <v>0.64999999999999991</v>
      </c>
      <c r="AL823" s="2">
        <f t="shared" si="189"/>
        <v>0.3</v>
      </c>
      <c r="AM823" s="2" t="e">
        <f t="shared" si="189"/>
        <v>#DIV/0!</v>
      </c>
      <c r="AN823" s="2">
        <f t="shared" si="185"/>
        <v>0.3</v>
      </c>
      <c r="AO823" s="16">
        <f t="shared" si="190"/>
        <v>-0.1</v>
      </c>
      <c r="AP823" s="16">
        <f t="shared" si="196"/>
        <v>9.9999999999999978E-2</v>
      </c>
      <c r="AQ823" s="16">
        <f t="shared" si="197"/>
        <v>-0.1</v>
      </c>
      <c r="AR823" s="16">
        <f t="shared" si="198"/>
        <v>-0.5</v>
      </c>
      <c r="AS823" s="16">
        <f t="shared" si="199"/>
        <v>-0.3</v>
      </c>
      <c r="AT823" s="16">
        <f>AF823-AF822</f>
        <v>9.9999999999999978E-2</v>
      </c>
      <c r="AU823" s="16"/>
      <c r="AV823" s="16">
        <f t="shared" si="191"/>
        <v>0</v>
      </c>
      <c r="AW823" s="16">
        <f t="shared" si="192"/>
        <v>0.15000000000000002</v>
      </c>
      <c r="AX823" s="16">
        <f t="shared" si="193"/>
        <v>0.64999999999999991</v>
      </c>
      <c r="AY823" s="16">
        <f t="shared" si="204"/>
        <v>0.1</v>
      </c>
      <c r="AZ823" s="16">
        <f t="shared" si="194"/>
        <v>0.25</v>
      </c>
      <c r="BA823" s="16">
        <f t="shared" si="205"/>
        <v>0.2</v>
      </c>
      <c r="BB823" s="16">
        <f t="shared" si="195"/>
        <v>0.64999999999999991</v>
      </c>
    </row>
    <row r="824" spans="1:54" s="2" customFormat="1" ht="11.25" x14ac:dyDescent="0.2">
      <c r="A824" s="17">
        <v>42551</v>
      </c>
      <c r="B824" s="15">
        <v>1</v>
      </c>
      <c r="C824" s="2">
        <v>4.9000000000000004</v>
      </c>
      <c r="D824" s="37">
        <f t="shared" si="177"/>
        <v>0.95099999999999996</v>
      </c>
      <c r="E824" s="37">
        <v>5.0299999999999997E-2</v>
      </c>
      <c r="F824" s="37">
        <f>(1-E824)</f>
        <v>0.94969999999999999</v>
      </c>
      <c r="G824" s="39">
        <v>87.49</v>
      </c>
      <c r="H824" s="38">
        <v>98.466666666666669</v>
      </c>
      <c r="I824" s="37"/>
      <c r="J824" s="37" t="e">
        <f t="shared" si="207"/>
        <v>#DIV/0!</v>
      </c>
      <c r="K824" s="37">
        <f t="shared" si="206"/>
        <v>-1.3669821240799296E-3</v>
      </c>
      <c r="L824" s="38">
        <v>18438.444101843732</v>
      </c>
      <c r="M824" s="38">
        <v>16522.661868921696</v>
      </c>
      <c r="N824" s="38">
        <f t="shared" si="182"/>
        <v>18413.239078360664</v>
      </c>
      <c r="O824" s="38">
        <f t="shared" si="183"/>
        <v>16500.075685504664</v>
      </c>
      <c r="P824" s="37">
        <f t="shared" si="184"/>
        <v>1.3688533221017432E-3</v>
      </c>
      <c r="Q824" s="41">
        <f t="shared" si="184"/>
        <v>1.3688533221016587E-3</v>
      </c>
      <c r="R824" s="42">
        <f>(G824-H824)/H824</f>
        <v>-0.1114759647935004</v>
      </c>
      <c r="S824" s="43">
        <f t="shared" si="180"/>
        <v>4.9000000000000002E-2</v>
      </c>
      <c r="T824" s="43">
        <f t="shared" si="181"/>
        <v>9.5099999999999994E-3</v>
      </c>
      <c r="U824" s="37">
        <f t="shared" si="208"/>
        <v>2.1538402316580624E-2</v>
      </c>
      <c r="V824" s="37">
        <f t="shared" si="186"/>
        <v>1.5130096812382166E-5</v>
      </c>
      <c r="W824" s="37">
        <f t="shared" si="203"/>
        <v>8.8489754022327716E-3</v>
      </c>
      <c r="X824" s="43">
        <f t="shared" si="202"/>
        <v>1.3688533221016587E-3</v>
      </c>
      <c r="Y824" s="2">
        <f>PERCENTRANK(S$531:S$824,S824,1)</f>
        <v>0.2</v>
      </c>
      <c r="Z824" s="2">
        <f>PERCENTRANK(T$531:T$824,T824,1)</f>
        <v>0.7</v>
      </c>
      <c r="AA824" s="2">
        <f>PERCENTRANK(U$531:U$824,U824,1)</f>
        <v>0</v>
      </c>
      <c r="AB824" s="2">
        <f>PERCENTRANK(V$531:V$824,V824,1)</f>
        <v>0.3</v>
      </c>
      <c r="AC824" s="2">
        <f>PERCENTRANK(W$531:W824,W824,1)</f>
        <v>0.1</v>
      </c>
      <c r="AD824" s="2">
        <f>PERCENTRANK(W$531:W$824,W824,1)</f>
        <v>0.1</v>
      </c>
      <c r="AE824" s="2">
        <f>PERCENTRANK(X$531:X824,X824,1)</f>
        <v>0.7</v>
      </c>
      <c r="AF824" s="2">
        <f>PERCENTRANK($X$531:X824,X824,1)</f>
        <v>0.7</v>
      </c>
      <c r="AH824" s="2">
        <f>PERCENTRANK(I$531:I824,I824,1)</f>
        <v>0.3</v>
      </c>
      <c r="AI824" s="2" t="e">
        <f>PERCENTRANK(J$531:J824,J824,1)</f>
        <v>#DIV/0!</v>
      </c>
      <c r="AJ824" s="2">
        <f t="shared" si="187"/>
        <v>0.05</v>
      </c>
      <c r="AK824" s="2">
        <f t="shared" si="188"/>
        <v>0.7</v>
      </c>
      <c r="AL824" s="2">
        <f t="shared" si="189"/>
        <v>0.3</v>
      </c>
      <c r="AM824" s="2" t="e">
        <f t="shared" si="189"/>
        <v>#DIV/0!</v>
      </c>
      <c r="AN824" s="2">
        <f t="shared" si="185"/>
        <v>0.3</v>
      </c>
      <c r="AO824" s="16">
        <f t="shared" si="190"/>
        <v>0.1</v>
      </c>
      <c r="AP824" s="16">
        <f t="shared" si="196"/>
        <v>0</v>
      </c>
      <c r="AQ824" s="16">
        <f t="shared" si="197"/>
        <v>0</v>
      </c>
      <c r="AR824" s="16">
        <f t="shared" si="198"/>
        <v>0.3</v>
      </c>
      <c r="AS824" s="16">
        <f t="shared" si="199"/>
        <v>0.1</v>
      </c>
      <c r="AT824" s="16">
        <f>AF824-AF823</f>
        <v>0</v>
      </c>
      <c r="AU824" s="16"/>
      <c r="AV824" s="16">
        <f t="shared" si="191"/>
        <v>0</v>
      </c>
      <c r="AW824" s="16">
        <f t="shared" si="192"/>
        <v>0.15000000000000002</v>
      </c>
      <c r="AX824" s="16">
        <f t="shared" si="193"/>
        <v>0.7</v>
      </c>
      <c r="AY824" s="16">
        <f t="shared" si="204"/>
        <v>0.1</v>
      </c>
      <c r="AZ824" s="16">
        <f t="shared" si="194"/>
        <v>0.15</v>
      </c>
      <c r="BA824" s="16">
        <f t="shared" si="205"/>
        <v>0.25</v>
      </c>
      <c r="BB824" s="16">
        <f t="shared" si="195"/>
        <v>0.7</v>
      </c>
    </row>
    <row r="825" spans="1:54" x14ac:dyDescent="0.25">
      <c r="H825" s="5"/>
      <c r="R825" s="10"/>
    </row>
    <row r="826" spans="1:54" x14ac:dyDescent="0.25">
      <c r="H826" s="4"/>
      <c r="R826" s="10"/>
    </row>
    <row r="827" spans="1:54" x14ac:dyDescent="0.25">
      <c r="H827" s="4"/>
      <c r="R827" s="10"/>
    </row>
    <row r="828" spans="1:54" x14ac:dyDescent="0.25">
      <c r="H828" s="4"/>
      <c r="R828" s="10"/>
    </row>
    <row r="829" spans="1:54" x14ac:dyDescent="0.25">
      <c r="R829" s="10"/>
    </row>
    <row r="830" spans="1:54" x14ac:dyDescent="0.25">
      <c r="R830" s="10"/>
    </row>
    <row r="831" spans="1:54" x14ac:dyDescent="0.25">
      <c r="R831" s="10"/>
    </row>
    <row r="832" spans="1:54" x14ac:dyDescent="0.25">
      <c r="R832" s="10"/>
    </row>
    <row r="833" spans="18:18" x14ac:dyDescent="0.25">
      <c r="R8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D1" zoomScale="106" zoomScaleNormal="106" workbookViewId="0">
      <pane ySplit="1" topLeftCell="A2" activePane="bottomLeft" state="frozen"/>
      <selection pane="bottomLeft" activeCell="BD2" sqref="BD2"/>
    </sheetView>
  </sheetViews>
  <sheetFormatPr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90" t="s">
        <v>69</v>
      </c>
      <c r="F1" s="64" t="s">
        <v>70</v>
      </c>
      <c r="G1" s="90" t="s">
        <v>71</v>
      </c>
      <c r="H1" s="90" t="s">
        <v>72</v>
      </c>
      <c r="I1" s="90" t="s">
        <v>73</v>
      </c>
      <c r="J1" s="90" t="s">
        <v>74</v>
      </c>
      <c r="K1" s="90" t="s">
        <v>75</v>
      </c>
      <c r="L1" s="90" t="s">
        <v>76</v>
      </c>
      <c r="M1" s="90" t="s">
        <v>77</v>
      </c>
      <c r="N1" s="90" t="s">
        <v>119</v>
      </c>
      <c r="O1" s="91" t="s">
        <v>78</v>
      </c>
      <c r="P1" s="91" t="s">
        <v>109</v>
      </c>
      <c r="Q1" s="91" t="s">
        <v>79</v>
      </c>
      <c r="R1" s="91" t="s">
        <v>108</v>
      </c>
      <c r="S1" s="91" t="s">
        <v>111</v>
      </c>
      <c r="T1" s="91" t="s">
        <v>80</v>
      </c>
      <c r="U1" s="90" t="s">
        <v>81</v>
      </c>
      <c r="V1" s="91" t="s">
        <v>82</v>
      </c>
      <c r="W1" s="91" t="s">
        <v>83</v>
      </c>
      <c r="X1" s="91" t="s">
        <v>84</v>
      </c>
      <c r="Y1" s="91" t="s">
        <v>110</v>
      </c>
      <c r="Z1" s="91" t="s">
        <v>85</v>
      </c>
      <c r="AA1" s="90" t="s">
        <v>118</v>
      </c>
      <c r="AB1" s="91" t="s">
        <v>88</v>
      </c>
      <c r="AC1" s="91" t="s">
        <v>86</v>
      </c>
      <c r="AD1" s="91" t="s">
        <v>87</v>
      </c>
      <c r="AE1" s="91" t="s">
        <v>89</v>
      </c>
      <c r="AF1" s="91" t="s">
        <v>107</v>
      </c>
      <c r="AG1" s="90" t="s">
        <v>90</v>
      </c>
      <c r="AH1" s="90" t="s">
        <v>72</v>
      </c>
      <c r="AI1" s="59" t="s">
        <v>104</v>
      </c>
      <c r="AJ1" s="59" t="s">
        <v>105</v>
      </c>
      <c r="AK1" s="59" t="s">
        <v>106</v>
      </c>
      <c r="AL1" s="90" t="s">
        <v>96</v>
      </c>
      <c r="AM1" s="91" t="s">
        <v>91</v>
      </c>
      <c r="AN1" s="90" t="s">
        <v>92</v>
      </c>
      <c r="AO1" s="90" t="s">
        <v>93</v>
      </c>
      <c r="AP1" s="64" t="s">
        <v>116</v>
      </c>
      <c r="AQ1" s="90" t="s">
        <v>94</v>
      </c>
      <c r="AR1" s="90" t="s">
        <v>95</v>
      </c>
      <c r="AS1" s="91" t="s">
        <v>102</v>
      </c>
      <c r="AT1" s="91" t="s">
        <v>103</v>
      </c>
      <c r="AU1" s="91" t="s">
        <v>97</v>
      </c>
      <c r="AV1" s="91" t="s">
        <v>98</v>
      </c>
      <c r="AW1" s="92" t="s">
        <v>101</v>
      </c>
      <c r="AX1" s="91" t="s">
        <v>99</v>
      </c>
      <c r="AY1" s="59" t="s">
        <v>100</v>
      </c>
      <c r="AZ1" s="91" t="s">
        <v>112</v>
      </c>
      <c r="BA1" s="59" t="s">
        <v>121</v>
      </c>
      <c r="BB1" s="91" t="s">
        <v>113</v>
      </c>
      <c r="BC1" s="59" t="s">
        <v>114</v>
      </c>
      <c r="BD1" s="93" t="s">
        <v>115</v>
      </c>
    </row>
    <row r="2" spans="1:74" x14ac:dyDescent="0.25">
      <c r="A2" s="57">
        <v>33603</v>
      </c>
      <c r="B2" s="38">
        <f>'MONTHLY DATA'!O530</f>
        <v>9101.8838834951457</v>
      </c>
      <c r="C2" s="38"/>
      <c r="D2" s="38">
        <f>'MONTHLY DATA'!M530</f>
        <v>8948.4</v>
      </c>
      <c r="E2" s="37">
        <v>1.2E-2</v>
      </c>
      <c r="F2" s="37">
        <f>(D2-B2)/B2</f>
        <v>-1.6862869869551433E-2</v>
      </c>
      <c r="G2" s="37"/>
      <c r="H2" s="37"/>
      <c r="I2" s="37">
        <v>3.6457000000000003E-2</v>
      </c>
      <c r="J2" s="37">
        <v>6.7100000000000007E-2</v>
      </c>
      <c r="K2" s="37">
        <v>4.7699999999999999E-2</v>
      </c>
      <c r="L2" s="37">
        <v>5.11E-2</v>
      </c>
      <c r="M2" s="37">
        <v>3.9600000000000003E-2</v>
      </c>
      <c r="N2" s="37">
        <v>4.07E-2</v>
      </c>
      <c r="O2" s="38">
        <v>897500</v>
      </c>
      <c r="P2" s="67">
        <v>3372</v>
      </c>
      <c r="Q2" s="2">
        <v>7.0750000000000002</v>
      </c>
      <c r="R2" s="74">
        <v>87.176000000000002</v>
      </c>
      <c r="S2" s="74">
        <v>4037.7</v>
      </c>
      <c r="T2" s="2">
        <v>6546.2</v>
      </c>
      <c r="U2" s="37">
        <v>-3.8119999999999999E-3</v>
      </c>
      <c r="V2" s="2">
        <v>68.5</v>
      </c>
      <c r="W2" s="2">
        <v>108263</v>
      </c>
      <c r="X2" s="2">
        <v>441000</v>
      </c>
      <c r="Y2" s="74">
        <v>40.700000000000003</v>
      </c>
      <c r="Z2" s="2">
        <v>46.8</v>
      </c>
      <c r="AA2" s="73">
        <v>0.09</v>
      </c>
      <c r="AB2" s="16">
        <v>388.51</v>
      </c>
      <c r="AC2" s="16">
        <v>18.442299999999999</v>
      </c>
      <c r="AD2" s="16">
        <v>12.2</v>
      </c>
      <c r="AE2" s="37">
        <v>3.1402023113948158E-2</v>
      </c>
      <c r="AF2" s="73">
        <v>18.350000000000001</v>
      </c>
      <c r="AG2" s="37">
        <v>2.75E-2</v>
      </c>
      <c r="AH2" s="37"/>
      <c r="AI2" s="37">
        <f t="shared" ref="AI2:AI65" si="0">BT2/100</f>
        <v>1.4999999999999999E-2</v>
      </c>
      <c r="AJ2" s="37">
        <f t="shared" ref="AJ2:AJ65" si="1">BU2/100</f>
        <v>1.24E-2</v>
      </c>
      <c r="AK2" s="37">
        <f t="shared" ref="AK2:AK65" si="2">BV2/100</f>
        <v>4.07E-2</v>
      </c>
      <c r="AL2" s="37">
        <v>-2.2800000000000001E-2</v>
      </c>
      <c r="AM2" s="16">
        <v>37</v>
      </c>
      <c r="AN2" s="37">
        <v>3.0643E-2</v>
      </c>
      <c r="AO2" s="37">
        <v>8.2956466119276095E-3</v>
      </c>
      <c r="AP2" s="37"/>
      <c r="AQ2" s="37"/>
      <c r="AR2" s="37"/>
      <c r="AS2" s="16">
        <v>27.91</v>
      </c>
      <c r="AT2" s="16">
        <v>37.049599999999998</v>
      </c>
      <c r="AU2" s="16">
        <v>156.84</v>
      </c>
      <c r="AV2" s="16">
        <v>20.059999999999999</v>
      </c>
      <c r="AW2" s="16">
        <v>0.61</v>
      </c>
      <c r="AX2" s="56">
        <v>5.3</v>
      </c>
      <c r="AY2" s="2">
        <f t="shared" ref="AY2:AY65" si="3">AX2*-1</f>
        <v>-5.3</v>
      </c>
      <c r="AZ2" s="2">
        <v>19.5</v>
      </c>
      <c r="BA2" s="2"/>
      <c r="BB2" s="74">
        <v>361.72500000000002</v>
      </c>
      <c r="BC2" s="37"/>
      <c r="BT2" s="70">
        <v>1.5</v>
      </c>
      <c r="BU2" s="71">
        <v>1.24</v>
      </c>
      <c r="BV2" s="72">
        <v>4.07</v>
      </c>
    </row>
    <row r="3" spans="1:74" x14ac:dyDescent="0.25">
      <c r="A3" s="57">
        <v>33634</v>
      </c>
      <c r="B3" s="38">
        <f>'MONTHLY DATA'!O531</f>
        <v>9224.8306361591876</v>
      </c>
      <c r="C3" s="37"/>
      <c r="D3" s="38">
        <f>'MONTHLY DATA'!M531</f>
        <v>9066.3888885915694</v>
      </c>
      <c r="E3" s="37">
        <f>(D3-D2)/D2</f>
        <v>1.3185473223321463E-2</v>
      </c>
      <c r="F3" s="37">
        <f t="shared" ref="F3:F66" si="4">(D3-B3)/B3</f>
        <v>-1.7175572519083818E-2</v>
      </c>
      <c r="G3" s="37"/>
      <c r="H3" s="37"/>
      <c r="I3" s="37">
        <v>4.7097E-2</v>
      </c>
      <c r="J3" s="37">
        <v>7.3099999999999998E-2</v>
      </c>
      <c r="K3" s="37">
        <v>5.11E-2</v>
      </c>
      <c r="L3" s="37">
        <v>5.6500000000000002E-2</v>
      </c>
      <c r="M3" s="37">
        <v>3.9399999999999998E-2</v>
      </c>
      <c r="N3" s="37">
        <v>3.7999999999999999E-2</v>
      </c>
      <c r="O3" s="38">
        <v>918200</v>
      </c>
      <c r="P3" s="67">
        <v>3378.7</v>
      </c>
      <c r="Q3" s="2">
        <v>7.0750000000000002</v>
      </c>
      <c r="R3" s="74">
        <v>86.92</v>
      </c>
      <c r="S3" s="74">
        <v>4101.8999999999996</v>
      </c>
      <c r="T3" s="2">
        <v>6616.3</v>
      </c>
      <c r="U3" s="37">
        <v>-6.169E-3</v>
      </c>
      <c r="V3" s="2">
        <v>67.900000000000006</v>
      </c>
      <c r="W3" s="2">
        <v>108312</v>
      </c>
      <c r="X3" s="2">
        <v>441000</v>
      </c>
      <c r="Y3" s="74">
        <v>40.6</v>
      </c>
      <c r="Z3" s="2">
        <v>47.3</v>
      </c>
      <c r="AA3" s="73">
        <v>-0.62</v>
      </c>
      <c r="AB3" s="16">
        <v>416.08</v>
      </c>
      <c r="AC3" s="16">
        <v>19.773800000000001</v>
      </c>
      <c r="AD3" s="16">
        <v>12.24</v>
      </c>
      <c r="AE3" s="37">
        <v>2.9417419726975584E-2</v>
      </c>
      <c r="AF3" s="73">
        <v>17.68</v>
      </c>
      <c r="AG3" s="37">
        <v>3.3700000000000001E-2</v>
      </c>
      <c r="AH3" s="37"/>
      <c r="AI3" s="37">
        <f t="shared" si="0"/>
        <v>1.26E-2</v>
      </c>
      <c r="AJ3" s="37">
        <f t="shared" si="1"/>
        <v>1.5300000000000001E-2</v>
      </c>
      <c r="AK3" s="37">
        <f t="shared" si="2"/>
        <v>2.81E-2</v>
      </c>
      <c r="AL3" s="37">
        <v>-2.7399999999999994E-2</v>
      </c>
      <c r="AM3" s="16">
        <v>34.75</v>
      </c>
      <c r="AN3" s="37">
        <v>2.6002999999999998E-2</v>
      </c>
      <c r="AO3" s="37">
        <v>-4.5524507771582401E-3</v>
      </c>
      <c r="AP3" s="37"/>
      <c r="AQ3" s="37"/>
      <c r="AR3" s="37"/>
      <c r="AS3" s="16">
        <v>28</v>
      </c>
      <c r="AT3" s="16">
        <v>36.4208</v>
      </c>
      <c r="AU3" s="16">
        <v>136.81</v>
      </c>
      <c r="AV3" s="16">
        <v>7.54</v>
      </c>
      <c r="AW3" s="16">
        <v>0.59</v>
      </c>
      <c r="AX3" s="56">
        <v>5.3</v>
      </c>
      <c r="AY3" s="2">
        <f t="shared" si="3"/>
        <v>-5.3</v>
      </c>
      <c r="AZ3" s="2">
        <v>18.79</v>
      </c>
      <c r="BA3" s="37">
        <f>(AZ3-AZ2)/AZ2</f>
        <v>-3.6410256410256456E-2</v>
      </c>
      <c r="BB3" s="74">
        <v>354.44799999999998</v>
      </c>
      <c r="BC3" s="37">
        <f>(BB3-BB2)/BB2</f>
        <v>-2.011749257032288E-2</v>
      </c>
      <c r="BD3" s="37">
        <f>(BA3+BC3)/2</f>
        <v>-2.8263874490289668E-2</v>
      </c>
      <c r="BT3" s="70">
        <v>1.26</v>
      </c>
      <c r="BU3" s="71">
        <v>1.53</v>
      </c>
      <c r="BV3" s="72">
        <v>2.81</v>
      </c>
    </row>
    <row r="4" spans="1:74" x14ac:dyDescent="0.25">
      <c r="A4" s="57">
        <v>33663</v>
      </c>
      <c r="B4" s="38">
        <f>'MONTHLY DATA'!O532</f>
        <v>9282.1915367487381</v>
      </c>
      <c r="C4" s="37"/>
      <c r="D4" s="38">
        <f>'MONTHLY DATA'!M532</f>
        <v>9112.9234128809694</v>
      </c>
      <c r="E4" s="37">
        <f t="shared" ref="E4:E67" si="5">(D4-D3)/D3</f>
        <v>5.1326415468407032E-3</v>
      </c>
      <c r="F4" s="37">
        <f t="shared" si="4"/>
        <v>-1.8235793044953486E-2</v>
      </c>
      <c r="G4" s="37"/>
      <c r="H4" s="37"/>
      <c r="I4" s="37">
        <v>4.4510000000000001E-2</v>
      </c>
      <c r="J4" s="37">
        <v>7.2700000000000001E-2</v>
      </c>
      <c r="K4" s="37">
        <v>5.2699999999999997E-2</v>
      </c>
      <c r="L4" s="37">
        <v>5.7500000000000002E-2</v>
      </c>
      <c r="M4" s="37">
        <v>4.0300000000000002E-2</v>
      </c>
      <c r="N4" s="37">
        <v>3.8399999999999997E-2</v>
      </c>
      <c r="O4" s="38">
        <v>928600</v>
      </c>
      <c r="P4" s="67">
        <v>3398.4</v>
      </c>
      <c r="Q4" s="2">
        <v>7.0750000000000002</v>
      </c>
      <c r="R4" s="74">
        <v>87.994</v>
      </c>
      <c r="S4" s="74">
        <v>4116.8</v>
      </c>
      <c r="T4" s="2">
        <v>6649.9</v>
      </c>
      <c r="U4" s="37">
        <v>7.2789999999999999E-3</v>
      </c>
      <c r="V4" s="2">
        <v>72.599999999999994</v>
      </c>
      <c r="W4" s="2">
        <v>108246</v>
      </c>
      <c r="X4" s="2">
        <v>444000</v>
      </c>
      <c r="Y4" s="74">
        <v>40.700000000000003</v>
      </c>
      <c r="Z4" s="2">
        <v>52.7</v>
      </c>
      <c r="AA4" s="73">
        <v>-0.67</v>
      </c>
      <c r="AB4" s="16">
        <v>412.56</v>
      </c>
      <c r="AC4" s="16">
        <v>19.5837</v>
      </c>
      <c r="AD4" s="16">
        <v>12.28</v>
      </c>
      <c r="AE4" s="37">
        <v>2.9765367461702538E-2</v>
      </c>
      <c r="AF4" s="73">
        <v>17.48</v>
      </c>
      <c r="AG4" s="37">
        <v>3.2399999999999998E-2</v>
      </c>
      <c r="AH4" s="37"/>
      <c r="AI4" s="37">
        <f t="shared" si="0"/>
        <v>7.9000000000000008E-3</v>
      </c>
      <c r="AJ4" s="37">
        <f t="shared" si="1"/>
        <v>1.5800000000000002E-2</v>
      </c>
      <c r="AK4" s="37">
        <f t="shared" si="2"/>
        <v>2.5000000000000001E-2</v>
      </c>
      <c r="AL4" s="37">
        <v>-2.4800000000000016E-2</v>
      </c>
      <c r="AM4" s="16">
        <v>32</v>
      </c>
      <c r="AN4" s="37">
        <v>2.819E-2</v>
      </c>
      <c r="AO4" s="37">
        <v>-1.5382933915066913E-3</v>
      </c>
      <c r="AP4" s="37"/>
      <c r="AQ4" s="37"/>
      <c r="AR4" s="37"/>
      <c r="AS4" s="16">
        <v>28.03</v>
      </c>
      <c r="AT4" s="16">
        <v>35.8416</v>
      </c>
      <c r="AU4" s="16">
        <v>130.03</v>
      </c>
      <c r="AV4" s="16">
        <v>12.23</v>
      </c>
      <c r="AW4" s="16">
        <v>0.59</v>
      </c>
      <c r="AX4" s="56">
        <v>5.3</v>
      </c>
      <c r="AY4" s="2">
        <f t="shared" si="3"/>
        <v>-5.3</v>
      </c>
      <c r="AZ4" s="2">
        <v>19.010000000000002</v>
      </c>
      <c r="BA4" s="37">
        <f t="shared" ref="BA4:BC67" si="6">(AZ4-AZ3)/AZ3</f>
        <v>1.1708355508249198E-2</v>
      </c>
      <c r="BB4" s="74">
        <v>353.91300000000001</v>
      </c>
      <c r="BC4" s="37">
        <f t="shared" si="6"/>
        <v>-1.5093892475058915E-3</v>
      </c>
      <c r="BD4" s="37">
        <f t="shared" ref="BD4:BD67" si="7">(BA4+BC4)/2</f>
        <v>5.0994831303716529E-3</v>
      </c>
      <c r="BT4" s="70">
        <v>0.79</v>
      </c>
      <c r="BU4" s="71">
        <v>1.58</v>
      </c>
      <c r="BV4" s="72">
        <v>2.5</v>
      </c>
    </row>
    <row r="5" spans="1:74" x14ac:dyDescent="0.25">
      <c r="A5" s="57">
        <v>33694</v>
      </c>
      <c r="B5" s="38">
        <f>'MONTHLY DATA'!O533</f>
        <v>9359.8903127062567</v>
      </c>
      <c r="C5" s="37"/>
      <c r="D5" s="38">
        <f>'MONTHLY DATA'!M533</f>
        <v>9189.2052900402796</v>
      </c>
      <c r="E5" s="37">
        <f t="shared" si="5"/>
        <v>8.3707361187176192E-3</v>
      </c>
      <c r="F5" s="37">
        <f t="shared" si="4"/>
        <v>-1.8235793044953583E-2</v>
      </c>
      <c r="G5" s="37"/>
      <c r="H5" s="37"/>
      <c r="I5" s="37">
        <v>4.3547999999999996E-2</v>
      </c>
      <c r="J5" s="37">
        <v>7.5399999999999995E-2</v>
      </c>
      <c r="K5" s="37">
        <v>5.6000000000000001E-2</v>
      </c>
      <c r="L5" s="37">
        <v>6.1699999999999998E-2</v>
      </c>
      <c r="M5" s="37">
        <v>4.1500000000000002E-2</v>
      </c>
      <c r="N5" s="37">
        <v>4.0399999999999998E-2</v>
      </c>
      <c r="O5" s="38">
        <v>939700</v>
      </c>
      <c r="P5" s="67">
        <v>3403.3</v>
      </c>
      <c r="Q5" s="2">
        <v>6.9050000000000002</v>
      </c>
      <c r="R5" s="74">
        <v>89.706999999999994</v>
      </c>
      <c r="S5" s="74">
        <v>4134.3</v>
      </c>
      <c r="T5" s="2">
        <v>6659.6</v>
      </c>
      <c r="U5" s="37">
        <v>8.7320000000000002E-3</v>
      </c>
      <c r="V5" s="2">
        <v>97.7</v>
      </c>
      <c r="W5" s="2">
        <v>108296</v>
      </c>
      <c r="X5" s="2">
        <v>420000</v>
      </c>
      <c r="Y5" s="74">
        <v>40.700000000000003</v>
      </c>
      <c r="Z5" s="2">
        <v>54.6</v>
      </c>
      <c r="AA5" s="73">
        <v>-0.93</v>
      </c>
      <c r="AB5" s="16">
        <v>407.36</v>
      </c>
      <c r="AC5" s="16">
        <v>19.284199999999998</v>
      </c>
      <c r="AD5" s="16">
        <v>12.32</v>
      </c>
      <c r="AE5" s="37">
        <v>3.0243519245875882E-2</v>
      </c>
      <c r="AF5" s="73">
        <v>17.52</v>
      </c>
      <c r="AG5" s="37">
        <v>3.39E-2</v>
      </c>
      <c r="AH5" s="37"/>
      <c r="AI5" s="37">
        <f t="shared" si="0"/>
        <v>5.3E-3</v>
      </c>
      <c r="AJ5" s="37">
        <f t="shared" si="1"/>
        <v>1.5300000000000001E-2</v>
      </c>
      <c r="AK5" s="37">
        <f t="shared" si="2"/>
        <v>2.0400000000000001E-2</v>
      </c>
      <c r="AL5" s="37">
        <v>-2.5099999999999997E-2</v>
      </c>
      <c r="AM5" s="16">
        <v>31.719000000000001</v>
      </c>
      <c r="AN5" s="37">
        <v>3.1851999999999998E-2</v>
      </c>
      <c r="AO5" s="37">
        <v>1.7563834059701494E-2</v>
      </c>
      <c r="AP5" s="37"/>
      <c r="AQ5" s="37"/>
      <c r="AR5" s="37"/>
      <c r="AS5" s="16">
        <v>28.01</v>
      </c>
      <c r="AT5" s="16">
        <v>35.299599999999998</v>
      </c>
      <c r="AU5" s="16">
        <v>123.93</v>
      </c>
      <c r="AV5" s="16">
        <v>7.55</v>
      </c>
      <c r="AW5" s="16">
        <v>0.59</v>
      </c>
      <c r="AX5" s="56">
        <v>0.9</v>
      </c>
      <c r="AY5" s="2">
        <f t="shared" si="3"/>
        <v>-0.9</v>
      </c>
      <c r="AZ5" s="2">
        <v>18.920000000000002</v>
      </c>
      <c r="BA5" s="37">
        <f t="shared" si="6"/>
        <v>-4.7343503419252945E-3</v>
      </c>
      <c r="BB5" s="74">
        <v>344.33600000000001</v>
      </c>
      <c r="BC5" s="37">
        <f t="shared" si="6"/>
        <v>-2.7060322734683378E-2</v>
      </c>
      <c r="BD5" s="37">
        <f t="shared" si="7"/>
        <v>-1.5897336538304337E-2</v>
      </c>
      <c r="BT5" s="70">
        <v>0.53</v>
      </c>
      <c r="BU5" s="71">
        <v>1.53</v>
      </c>
      <c r="BV5" s="72">
        <v>2.04</v>
      </c>
    </row>
    <row r="6" spans="1:74" x14ac:dyDescent="0.25">
      <c r="A6" s="57">
        <v>33724</v>
      </c>
      <c r="B6" s="38">
        <f>'MONTHLY DATA'!O534</f>
        <v>9370.8026063837769</v>
      </c>
      <c r="C6" s="37"/>
      <c r="D6" s="38">
        <f>'MONTHLY DATA'!M534</f>
        <v>9196.0186662901397</v>
      </c>
      <c r="E6" s="37">
        <f t="shared" si="5"/>
        <v>7.4145435157975663E-4</v>
      </c>
      <c r="F6" s="37">
        <f t="shared" si="4"/>
        <v>-1.8651971174226557E-2</v>
      </c>
      <c r="G6" s="37"/>
      <c r="H6" s="37"/>
      <c r="I6" s="37">
        <v>4.4295000000000001E-2</v>
      </c>
      <c r="J6" s="37">
        <v>7.6100000000000001E-2</v>
      </c>
      <c r="K6" s="37">
        <v>5.4600000000000003E-2</v>
      </c>
      <c r="L6" s="37">
        <v>6.0499999999999998E-2</v>
      </c>
      <c r="M6" s="37">
        <v>3.7900000000000003E-2</v>
      </c>
      <c r="N6" s="37">
        <v>3.7499999999999999E-2</v>
      </c>
      <c r="O6" s="38">
        <v>945600</v>
      </c>
      <c r="P6" s="67">
        <v>3399.4</v>
      </c>
      <c r="Q6" s="2">
        <v>6.9050000000000002</v>
      </c>
      <c r="R6" s="74">
        <v>89.179000000000002</v>
      </c>
      <c r="S6" s="74">
        <v>4149</v>
      </c>
      <c r="T6" s="2">
        <v>6679.4</v>
      </c>
      <c r="U6" s="37">
        <v>6.953E-3</v>
      </c>
      <c r="V6" s="2">
        <v>103.9</v>
      </c>
      <c r="W6" s="2">
        <v>108454</v>
      </c>
      <c r="X6" s="2">
        <v>424000</v>
      </c>
      <c r="Y6" s="74">
        <v>40.9</v>
      </c>
      <c r="Z6" s="2">
        <v>52.6</v>
      </c>
      <c r="AA6" s="73">
        <v>-0.74</v>
      </c>
      <c r="AB6" s="16">
        <v>407.41</v>
      </c>
      <c r="AC6" s="16">
        <v>19.3018</v>
      </c>
      <c r="AD6" s="16">
        <v>12.32</v>
      </c>
      <c r="AE6" s="37">
        <v>3.023980756486095E-2</v>
      </c>
      <c r="AF6" s="73">
        <v>16.559999999999999</v>
      </c>
      <c r="AG6" s="37">
        <v>3.8199999999999998E-2</v>
      </c>
      <c r="AH6" s="37"/>
      <c r="AI6" s="37">
        <f t="shared" si="0"/>
        <v>3.7000000000000002E-3</v>
      </c>
      <c r="AJ6" s="37">
        <f t="shared" si="1"/>
        <v>1.6299999999999999E-2</v>
      </c>
      <c r="AK6" s="37">
        <f t="shared" si="2"/>
        <v>2.3199999999999998E-2</v>
      </c>
      <c r="AL6" s="37">
        <v>-2.7399999999999994E-2</v>
      </c>
      <c r="AM6" s="16">
        <v>36.25</v>
      </c>
      <c r="AN6" s="37">
        <v>3.1805E-2</v>
      </c>
      <c r="AO6" s="37">
        <v>1.6811430599150731E-2</v>
      </c>
      <c r="AP6" s="37"/>
      <c r="AQ6" s="37"/>
      <c r="AR6" s="37"/>
      <c r="AS6" s="16">
        <v>28.47</v>
      </c>
      <c r="AT6" s="16">
        <v>34.814799999999998</v>
      </c>
      <c r="AU6" s="16">
        <v>124.3</v>
      </c>
      <c r="AV6" s="16">
        <v>7.04</v>
      </c>
      <c r="AW6" s="16">
        <v>0.54</v>
      </c>
      <c r="AX6" s="56">
        <v>0.9</v>
      </c>
      <c r="AY6" s="2">
        <f t="shared" si="3"/>
        <v>-0.9</v>
      </c>
      <c r="AZ6" s="2">
        <v>20.23</v>
      </c>
      <c r="BA6" s="37">
        <f t="shared" si="6"/>
        <v>6.9238900634249395E-2</v>
      </c>
      <c r="BB6" s="74">
        <v>338.61799999999999</v>
      </c>
      <c r="BC6" s="37">
        <f t="shared" si="6"/>
        <v>-1.6605873333023609E-2</v>
      </c>
      <c r="BD6" s="37">
        <f t="shared" si="7"/>
        <v>2.6316513650612893E-2</v>
      </c>
      <c r="BT6" s="70">
        <v>0.37</v>
      </c>
      <c r="BU6" s="71">
        <v>1.63</v>
      </c>
      <c r="BV6" s="72">
        <v>2.3199999999999998</v>
      </c>
    </row>
    <row r="7" spans="1:74" x14ac:dyDescent="0.25">
      <c r="A7" s="57">
        <v>33755</v>
      </c>
      <c r="B7" s="38">
        <f>'MONTHLY DATA'!O535</f>
        <v>9357.721628017036</v>
      </c>
      <c r="C7" s="37"/>
      <c r="D7" s="38">
        <f>'MONTHLY DATA'!M535</f>
        <v>9163.3475882659404</v>
      </c>
      <c r="E7" s="37">
        <f t="shared" si="5"/>
        <v>-3.5527415950080284E-3</v>
      </c>
      <c r="F7" s="37">
        <f t="shared" si="4"/>
        <v>-2.0771513353115712E-2</v>
      </c>
      <c r="G7" s="37"/>
      <c r="H7" s="37"/>
      <c r="I7" s="37">
        <v>4.3064000000000005E-2</v>
      </c>
      <c r="J7" s="37">
        <v>7.3300000000000004E-2</v>
      </c>
      <c r="K7" s="37">
        <v>5.1900000000000002E-2</v>
      </c>
      <c r="L7" s="37">
        <v>5.7500000000000002E-2</v>
      </c>
      <c r="M7" s="37">
        <v>3.7900000000000003E-2</v>
      </c>
      <c r="N7" s="37">
        <v>3.6299999999999999E-2</v>
      </c>
      <c r="O7" s="38">
        <v>952300</v>
      </c>
      <c r="P7" s="67">
        <v>3398.5</v>
      </c>
      <c r="Q7" s="2">
        <v>6.9050000000000002</v>
      </c>
      <c r="R7" s="74">
        <v>88.298000000000002</v>
      </c>
      <c r="S7" s="74">
        <v>4176.1000000000004</v>
      </c>
      <c r="T7" s="2">
        <v>6712.9</v>
      </c>
      <c r="U7" s="37">
        <v>3.3899999999999998E-3</v>
      </c>
      <c r="V7" s="2">
        <v>97.1</v>
      </c>
      <c r="W7" s="2">
        <v>108580</v>
      </c>
      <c r="X7" s="2">
        <v>411000</v>
      </c>
      <c r="Y7" s="74">
        <v>40.9</v>
      </c>
      <c r="Z7" s="2">
        <v>55.7</v>
      </c>
      <c r="AA7" s="73">
        <v>-1.2</v>
      </c>
      <c r="AB7" s="16">
        <v>414.81</v>
      </c>
      <c r="AC7" s="16">
        <v>19.6629</v>
      </c>
      <c r="AD7" s="16">
        <v>12.32</v>
      </c>
      <c r="AE7" s="37">
        <v>2.970034473614426E-2</v>
      </c>
      <c r="AF7" s="73">
        <v>15.08</v>
      </c>
      <c r="AG7" s="37">
        <v>3.5400000000000001E-2</v>
      </c>
      <c r="AH7" s="37"/>
      <c r="AI7" s="37">
        <f t="shared" si="0"/>
        <v>4.0000000000000002E-4</v>
      </c>
      <c r="AJ7" s="37">
        <f t="shared" si="1"/>
        <v>1.6299999999999999E-2</v>
      </c>
      <c r="AK7" s="37">
        <f t="shared" si="2"/>
        <v>1.7600000000000001E-2</v>
      </c>
      <c r="AL7" s="37">
        <v>-2.6999999999999996E-2</v>
      </c>
      <c r="AM7" s="16">
        <v>36.25</v>
      </c>
      <c r="AN7" s="37">
        <v>3.0235999999999999E-2</v>
      </c>
      <c r="AO7" s="37">
        <v>1.7421716926014311E-2</v>
      </c>
      <c r="AP7" s="37"/>
      <c r="AQ7" s="37"/>
      <c r="AR7" s="37"/>
      <c r="AS7" s="16">
        <v>28.92</v>
      </c>
      <c r="AT7" s="16">
        <v>34.360799999999998</v>
      </c>
      <c r="AU7" s="16">
        <v>124.76</v>
      </c>
      <c r="AV7" s="16">
        <v>3.07</v>
      </c>
      <c r="AW7" s="16">
        <v>0.54</v>
      </c>
      <c r="AX7" s="56">
        <v>0.9</v>
      </c>
      <c r="AY7" s="2">
        <f t="shared" si="3"/>
        <v>-0.9</v>
      </c>
      <c r="AZ7" s="2">
        <v>20.98</v>
      </c>
      <c r="BA7" s="37">
        <f t="shared" si="6"/>
        <v>3.7073652990608004E-2</v>
      </c>
      <c r="BB7" s="74">
        <v>337.23899999999998</v>
      </c>
      <c r="BC7" s="37">
        <f t="shared" si="6"/>
        <v>-4.0724356059040545E-3</v>
      </c>
      <c r="BD7" s="37">
        <f t="shared" si="7"/>
        <v>1.6500608692351974E-2</v>
      </c>
      <c r="BT7" s="70">
        <v>0.04</v>
      </c>
      <c r="BU7" s="71">
        <v>1.63</v>
      </c>
      <c r="BV7" s="72">
        <v>1.76</v>
      </c>
    </row>
    <row r="8" spans="1:74" x14ac:dyDescent="0.25">
      <c r="A8" s="57">
        <v>33785</v>
      </c>
      <c r="B8" s="38">
        <f>'MONTHLY DATA'!O536</f>
        <v>9529.0403192409995</v>
      </c>
      <c r="C8" s="37"/>
      <c r="D8" s="38">
        <f>'MONTHLY DATA'!M536</f>
        <v>9310.9105281265402</v>
      </c>
      <c r="E8" s="37">
        <f t="shared" si="5"/>
        <v>1.6103606071820348E-2</v>
      </c>
      <c r="F8" s="37">
        <f t="shared" si="4"/>
        <v>-2.2891055532004888E-2</v>
      </c>
      <c r="G8" s="37"/>
      <c r="H8" s="37"/>
      <c r="I8" s="37">
        <v>4.0518000000000005E-2</v>
      </c>
      <c r="J8" s="37">
        <v>7.1400000000000005E-2</v>
      </c>
      <c r="K8" s="37">
        <v>4.8300000000000003E-2</v>
      </c>
      <c r="L8" s="37">
        <v>5.3900000000000003E-2</v>
      </c>
      <c r="M8" s="37">
        <v>3.6499999999999998E-2</v>
      </c>
      <c r="N8" s="37">
        <v>3.6600000000000001E-2</v>
      </c>
      <c r="O8" s="38">
        <v>955200</v>
      </c>
      <c r="P8" s="67">
        <v>3393.8</v>
      </c>
      <c r="Q8" s="2">
        <v>6.8369999999999997</v>
      </c>
      <c r="R8" s="74">
        <v>87.141000000000005</v>
      </c>
      <c r="S8" s="74">
        <v>4195</v>
      </c>
      <c r="T8" s="2">
        <v>6741.7</v>
      </c>
      <c r="U8" s="37">
        <v>-2.2900000000000001E-4</v>
      </c>
      <c r="V8" s="2">
        <v>109.2</v>
      </c>
      <c r="W8" s="2">
        <v>108640</v>
      </c>
      <c r="X8" s="2">
        <v>420000</v>
      </c>
      <c r="Y8" s="74">
        <v>40.799999999999997</v>
      </c>
      <c r="Z8" s="2">
        <v>53.6</v>
      </c>
      <c r="AA8" s="73">
        <v>-0.81</v>
      </c>
      <c r="AB8" s="16">
        <v>408.27</v>
      </c>
      <c r="AC8" s="16">
        <v>19.315999999999999</v>
      </c>
      <c r="AD8" s="16">
        <v>12.32</v>
      </c>
      <c r="AE8" s="37">
        <v>3.0176108947510227E-2</v>
      </c>
      <c r="AF8" s="73">
        <v>15.2</v>
      </c>
      <c r="AG8" s="37">
        <v>3.49E-2</v>
      </c>
      <c r="AH8" s="37"/>
      <c r="AI8" s="37">
        <f t="shared" si="0"/>
        <v>1.4000000000000002E-3</v>
      </c>
      <c r="AJ8" s="37">
        <f t="shared" si="1"/>
        <v>1.7299999999999999E-2</v>
      </c>
      <c r="AK8" s="37">
        <f t="shared" si="2"/>
        <v>2.0199999999999999E-2</v>
      </c>
      <c r="AL8" s="37">
        <v>-2.8700000000000017E-2</v>
      </c>
      <c r="AM8" s="16">
        <v>36.75</v>
      </c>
      <c r="AN8" s="37">
        <v>3.0882E-2</v>
      </c>
      <c r="AO8" s="37">
        <v>2.3585463785436106E-2</v>
      </c>
      <c r="AP8" s="37"/>
      <c r="AQ8" s="37"/>
      <c r="AR8" s="37"/>
      <c r="AS8" s="16">
        <v>29.31</v>
      </c>
      <c r="AT8" s="16">
        <v>33.936399999999992</v>
      </c>
      <c r="AU8" s="16">
        <v>121.81</v>
      </c>
      <c r="AV8" s="16">
        <v>1.3</v>
      </c>
      <c r="AW8" s="16">
        <v>0.54</v>
      </c>
      <c r="AX8" s="56">
        <v>-1.7</v>
      </c>
      <c r="AY8" s="2">
        <f t="shared" si="3"/>
        <v>1.7</v>
      </c>
      <c r="AZ8" s="2">
        <v>22.38</v>
      </c>
      <c r="BA8" s="37">
        <f t="shared" si="6"/>
        <v>6.6730219256434631E-2</v>
      </c>
      <c r="BB8" s="74">
        <v>340.80500000000001</v>
      </c>
      <c r="BC8" s="37">
        <f t="shared" si="6"/>
        <v>1.0574103232425761E-2</v>
      </c>
      <c r="BD8" s="37">
        <f t="shared" si="7"/>
        <v>3.8652161244430196E-2</v>
      </c>
      <c r="BT8" s="70">
        <v>0.14000000000000001</v>
      </c>
      <c r="BU8" s="71">
        <v>1.73</v>
      </c>
      <c r="BV8" s="72">
        <v>2.02</v>
      </c>
    </row>
    <row r="9" spans="1:74" x14ac:dyDescent="0.25">
      <c r="A9" s="57">
        <v>33816</v>
      </c>
      <c r="B9" s="38">
        <f>'MONTHLY DATA'!O537</f>
        <v>9529.6265142568063</v>
      </c>
      <c r="C9" s="37"/>
      <c r="D9" s="38">
        <f>'MONTHLY DATA'!M537</f>
        <v>9318.6198460207997</v>
      </c>
      <c r="E9" s="37">
        <f t="shared" si="5"/>
        <v>8.2798753902436927E-4</v>
      </c>
      <c r="F9" s="37">
        <f t="shared" si="4"/>
        <v>-2.214217607797429E-2</v>
      </c>
      <c r="G9" s="37"/>
      <c r="H9" s="37"/>
      <c r="I9" s="37">
        <v>3.5628999999999994E-2</v>
      </c>
      <c r="J9" s="37">
        <v>6.7199999999999996E-2</v>
      </c>
      <c r="K9" s="37">
        <v>4.4200000000000003E-2</v>
      </c>
      <c r="L9" s="37">
        <v>4.9700000000000001E-2</v>
      </c>
      <c r="M9" s="37">
        <v>3.2500000000000001E-2</v>
      </c>
      <c r="N9" s="37">
        <v>3.2099999999999997E-2</v>
      </c>
      <c r="O9" s="38">
        <v>966800</v>
      </c>
      <c r="P9" s="67">
        <v>3393.5</v>
      </c>
      <c r="Q9" s="2">
        <v>6.8369999999999997</v>
      </c>
      <c r="R9" s="74">
        <v>85.902000000000001</v>
      </c>
      <c r="S9" s="74">
        <v>4223</v>
      </c>
      <c r="T9" s="2">
        <v>6736.8</v>
      </c>
      <c r="U9" s="37">
        <v>8.9510000000000006E-3</v>
      </c>
      <c r="V9" s="2">
        <v>101.1</v>
      </c>
      <c r="W9" s="2">
        <v>108711</v>
      </c>
      <c r="X9" s="2">
        <v>564000</v>
      </c>
      <c r="Y9" s="74">
        <v>40.799999999999997</v>
      </c>
      <c r="Z9" s="2">
        <v>53.9</v>
      </c>
      <c r="AA9" s="73">
        <v>-0.91</v>
      </c>
      <c r="AB9" s="16">
        <v>415.05</v>
      </c>
      <c r="AC9" s="16">
        <v>19.621400000000001</v>
      </c>
      <c r="AD9" s="16">
        <v>12.343299999999999</v>
      </c>
      <c r="AE9" s="37">
        <v>2.9739308517046138E-2</v>
      </c>
      <c r="AF9" s="73">
        <v>13.6</v>
      </c>
      <c r="AG9" s="37">
        <v>3.4700000000000002E-2</v>
      </c>
      <c r="AH9" s="37"/>
      <c r="AI9" s="37">
        <f t="shared" si="0"/>
        <v>2.2000000000000001E-3</v>
      </c>
      <c r="AJ9" s="37">
        <f t="shared" si="1"/>
        <v>1.7299999999999999E-2</v>
      </c>
      <c r="AK9" s="37">
        <f t="shared" si="2"/>
        <v>1.6200000000000003E-2</v>
      </c>
      <c r="AL9" s="37">
        <v>-2.8499999999999998E-2</v>
      </c>
      <c r="AM9" s="16">
        <v>25.75</v>
      </c>
      <c r="AN9" s="37">
        <v>3.1571000000000002E-2</v>
      </c>
      <c r="AO9" s="37">
        <v>2.8030910889477421E-2</v>
      </c>
      <c r="AP9" s="37"/>
      <c r="AQ9" s="37"/>
      <c r="AR9" s="37"/>
      <c r="AS9" s="16">
        <v>29.82</v>
      </c>
      <c r="AT9" s="16">
        <v>33.551200000000001</v>
      </c>
      <c r="AU9" s="16">
        <v>128.38999999999999</v>
      </c>
      <c r="AV9" s="16">
        <v>-6.74</v>
      </c>
      <c r="AW9" s="16">
        <v>0.87</v>
      </c>
      <c r="AX9" s="56">
        <v>-1.7</v>
      </c>
      <c r="AY9" s="2">
        <f t="shared" si="3"/>
        <v>1.7</v>
      </c>
      <c r="AZ9" s="2">
        <v>21.78</v>
      </c>
      <c r="BA9" s="37">
        <f t="shared" si="6"/>
        <v>-2.6809651474530738E-2</v>
      </c>
      <c r="BB9" s="74">
        <v>352.72</v>
      </c>
      <c r="BC9" s="37">
        <f t="shared" si="6"/>
        <v>3.4961341529613769E-2</v>
      </c>
      <c r="BD9" s="37">
        <f t="shared" si="7"/>
        <v>4.0758450275415158E-3</v>
      </c>
      <c r="BT9" s="70">
        <v>0.22</v>
      </c>
      <c r="BU9" s="71">
        <v>1.73</v>
      </c>
      <c r="BV9" s="72">
        <v>1.62</v>
      </c>
    </row>
    <row r="10" spans="1:74" x14ac:dyDescent="0.25">
      <c r="A10" s="57">
        <v>33847</v>
      </c>
      <c r="B10" s="38">
        <f>'MONTHLY DATA'!O538</f>
        <v>9499.9676994056153</v>
      </c>
      <c r="C10" s="37"/>
      <c r="D10" s="38">
        <f>'MONTHLY DATA'!M538</f>
        <v>9299.6823331399391</v>
      </c>
      <c r="E10" s="37">
        <f t="shared" si="5"/>
        <v>-2.0322229250447658E-3</v>
      </c>
      <c r="F10" s="37">
        <f t="shared" si="4"/>
        <v>-2.1082741815870328E-2</v>
      </c>
      <c r="G10" s="37"/>
      <c r="H10" s="37"/>
      <c r="I10" s="37">
        <v>3.4720999999999995E-2</v>
      </c>
      <c r="J10" s="37">
        <v>6.6199999999999995E-2</v>
      </c>
      <c r="K10" s="37">
        <v>4.1500000000000002E-2</v>
      </c>
      <c r="L10" s="37">
        <v>4.6899999999999997E-2</v>
      </c>
      <c r="M10" s="37">
        <v>3.2300000000000002E-2</v>
      </c>
      <c r="N10" s="37">
        <v>3.1300000000000001E-2</v>
      </c>
      <c r="O10" s="38">
        <v>978500</v>
      </c>
      <c r="P10" s="67">
        <v>3397.5</v>
      </c>
      <c r="Q10" s="2">
        <v>6.8369999999999997</v>
      </c>
      <c r="R10" s="74">
        <v>85.408000000000001</v>
      </c>
      <c r="S10" s="74">
        <v>4239.3</v>
      </c>
      <c r="T10" s="2">
        <v>6759.6</v>
      </c>
      <c r="U10" s="37">
        <v>-4.777E-3</v>
      </c>
      <c r="V10" s="2">
        <v>93</v>
      </c>
      <c r="W10" s="2">
        <v>108852</v>
      </c>
      <c r="X10" s="2">
        <v>408000</v>
      </c>
      <c r="Y10" s="74">
        <v>40.799999999999997</v>
      </c>
      <c r="Z10" s="2">
        <v>53.4</v>
      </c>
      <c r="AA10" s="73">
        <v>-0.72</v>
      </c>
      <c r="AB10" s="16">
        <v>417.93</v>
      </c>
      <c r="AC10" s="16">
        <v>19.722799999999999</v>
      </c>
      <c r="AD10" s="16">
        <v>12.3667</v>
      </c>
      <c r="AE10" s="37">
        <v>2.959036202234824E-2</v>
      </c>
      <c r="AF10" s="73">
        <v>14.42</v>
      </c>
      <c r="AG10" s="37">
        <v>3.39E-2</v>
      </c>
      <c r="AH10" s="37"/>
      <c r="AI10" s="37">
        <f t="shared" si="0"/>
        <v>3.3E-3</v>
      </c>
      <c r="AJ10" s="37">
        <f t="shared" si="1"/>
        <v>1.77E-2</v>
      </c>
      <c r="AK10" s="37">
        <f t="shared" si="2"/>
        <v>1.8600000000000002E-2</v>
      </c>
      <c r="AL10" s="37">
        <v>-3.0099999999999988E-2</v>
      </c>
      <c r="AM10" s="16">
        <v>34</v>
      </c>
      <c r="AN10" s="37">
        <v>3.1479E-2</v>
      </c>
      <c r="AO10" s="37">
        <v>2.877753581336015E-2</v>
      </c>
      <c r="AP10" s="37"/>
      <c r="AQ10" s="37"/>
      <c r="AR10" s="37"/>
      <c r="AS10" s="16">
        <v>30.3</v>
      </c>
      <c r="AT10" s="16">
        <v>33.179599999999986</v>
      </c>
      <c r="AU10" s="16">
        <v>144.4</v>
      </c>
      <c r="AV10" s="16">
        <v>10.97</v>
      </c>
      <c r="AW10" s="16">
        <v>0.87</v>
      </c>
      <c r="AX10" s="56">
        <v>-1.7</v>
      </c>
      <c r="AY10" s="2">
        <f t="shared" si="3"/>
        <v>1.7</v>
      </c>
      <c r="AZ10" s="2">
        <v>21.34</v>
      </c>
      <c r="BA10" s="37">
        <f t="shared" si="6"/>
        <v>-2.0202020202020259E-2</v>
      </c>
      <c r="BB10" s="74">
        <v>343.05799999999999</v>
      </c>
      <c r="BC10" s="37">
        <f t="shared" si="6"/>
        <v>-2.7392832841914364E-2</v>
      </c>
      <c r="BD10" s="37">
        <f t="shared" si="7"/>
        <v>-2.3797426521967313E-2</v>
      </c>
      <c r="BT10" s="70">
        <v>0.33</v>
      </c>
      <c r="BU10" s="71">
        <v>1.77</v>
      </c>
      <c r="BV10" s="72">
        <v>1.86</v>
      </c>
    </row>
    <row r="11" spans="1:74" x14ac:dyDescent="0.25">
      <c r="A11" s="57">
        <v>33877</v>
      </c>
      <c r="B11" s="38">
        <f>'MONTHLY DATA'!O539</f>
        <v>9521.7664391689577</v>
      </c>
      <c r="C11" s="37"/>
      <c r="D11" s="38">
        <f>'MONTHLY DATA'!M539</f>
        <v>9321.0214957009393</v>
      </c>
      <c r="E11" s="37">
        <f t="shared" si="5"/>
        <v>2.2946119874392799E-3</v>
      </c>
      <c r="F11" s="37">
        <f t="shared" si="4"/>
        <v>-2.1082741815870359E-2</v>
      </c>
      <c r="G11" s="37"/>
      <c r="H11" s="37"/>
      <c r="I11" s="37">
        <v>3.3817000000000007E-2</v>
      </c>
      <c r="J11" s="37">
        <v>6.3700000000000007E-2</v>
      </c>
      <c r="K11" s="37">
        <v>3.7999999999999999E-2</v>
      </c>
      <c r="L11" s="37">
        <v>4.3400000000000001E-2</v>
      </c>
      <c r="M11" s="37">
        <v>2.75E-2</v>
      </c>
      <c r="N11" s="37">
        <v>2.9100000000000001E-2</v>
      </c>
      <c r="O11" s="38">
        <v>994200</v>
      </c>
      <c r="P11" s="67">
        <v>3409.4</v>
      </c>
      <c r="Q11" s="2">
        <v>6.7549999999999999</v>
      </c>
      <c r="R11" s="74">
        <v>85.656000000000006</v>
      </c>
      <c r="S11" s="74">
        <v>4273.8999999999996</v>
      </c>
      <c r="T11" s="2">
        <v>6725.8</v>
      </c>
      <c r="U11" s="37">
        <v>2.2799999999999999E-3</v>
      </c>
      <c r="V11" s="2">
        <v>99.2</v>
      </c>
      <c r="W11" s="2">
        <v>108887</v>
      </c>
      <c r="X11" s="2">
        <v>409000</v>
      </c>
      <c r="Y11" s="74">
        <v>40.700000000000003</v>
      </c>
      <c r="Z11" s="2">
        <v>49.7</v>
      </c>
      <c r="AA11" s="73">
        <v>-0.28999999999999998</v>
      </c>
      <c r="AB11" s="16">
        <v>418.48</v>
      </c>
      <c r="AC11" s="16">
        <v>19.709399999999999</v>
      </c>
      <c r="AD11" s="16">
        <v>12.39</v>
      </c>
      <c r="AE11" s="37">
        <v>2.9607149684572738E-2</v>
      </c>
      <c r="AF11" s="73">
        <v>13.7</v>
      </c>
      <c r="AG11" s="37">
        <v>3.6200000000000003E-2</v>
      </c>
      <c r="AH11" s="37"/>
      <c r="AI11" s="37">
        <f t="shared" si="0"/>
        <v>5.5000000000000005E-3</v>
      </c>
      <c r="AJ11" s="37">
        <f t="shared" si="1"/>
        <v>1.8500000000000003E-2</v>
      </c>
      <c r="AK11" s="37">
        <f t="shared" si="2"/>
        <v>1.7500000000000002E-2</v>
      </c>
      <c r="AL11" s="37">
        <v>-3.1100000000000003E-2</v>
      </c>
      <c r="AM11" s="16">
        <v>57.563000000000002</v>
      </c>
      <c r="AN11" s="37">
        <v>2.9883E-2</v>
      </c>
      <c r="AO11" s="37">
        <v>3.4803100443724901E-2</v>
      </c>
      <c r="AP11" s="37"/>
      <c r="AQ11" s="37"/>
      <c r="AR11" s="37"/>
      <c r="AS11" s="16">
        <v>30.77</v>
      </c>
      <c r="AT11" s="16">
        <v>32.829199999999993</v>
      </c>
      <c r="AU11" s="16">
        <v>155.79</v>
      </c>
      <c r="AV11" s="16">
        <v>21.74</v>
      </c>
      <c r="AW11" s="16">
        <v>0.87</v>
      </c>
      <c r="AX11" s="56">
        <v>4.4000000000000004</v>
      </c>
      <c r="AY11" s="2">
        <f t="shared" si="3"/>
        <v>-4.4000000000000004</v>
      </c>
      <c r="AZ11" s="2">
        <v>21.88</v>
      </c>
      <c r="BA11" s="37">
        <f t="shared" si="6"/>
        <v>2.5304592314901554E-2</v>
      </c>
      <c r="BB11" s="74">
        <v>345.43</v>
      </c>
      <c r="BC11" s="37">
        <f t="shared" si="6"/>
        <v>6.9142827160422263E-3</v>
      </c>
      <c r="BD11" s="37">
        <f t="shared" si="7"/>
        <v>1.6109437515471892E-2</v>
      </c>
      <c r="BT11" s="70">
        <v>0.55000000000000004</v>
      </c>
      <c r="BU11" s="71">
        <v>1.85</v>
      </c>
      <c r="BV11" s="72">
        <v>1.75</v>
      </c>
    </row>
    <row r="12" spans="1:74" x14ac:dyDescent="0.25">
      <c r="A12" s="57">
        <v>33908</v>
      </c>
      <c r="B12" s="38">
        <f>'MONTHLY DATA'!O540</f>
        <v>9550.4486133376813</v>
      </c>
      <c r="C12" s="37"/>
      <c r="D12" s="38">
        <f>'MONTHLY DATA'!M540</f>
        <v>9376.4730613895699</v>
      </c>
      <c r="E12" s="37">
        <f t="shared" si="5"/>
        <v>5.9490867727540449E-3</v>
      </c>
      <c r="F12" s="37">
        <f t="shared" si="4"/>
        <v>-1.821647955941523E-2</v>
      </c>
      <c r="G12" s="37"/>
      <c r="H12" s="37"/>
      <c r="I12" s="37">
        <v>3.5977000000000002E-2</v>
      </c>
      <c r="J12" s="37">
        <v>6.8000000000000005E-2</v>
      </c>
      <c r="K12" s="37">
        <v>4.3999999999999997E-2</v>
      </c>
      <c r="L12" s="37">
        <v>4.9799999999999997E-2</v>
      </c>
      <c r="M12" s="37">
        <v>3.0300000000000001E-2</v>
      </c>
      <c r="N12" s="37">
        <v>2.86E-2</v>
      </c>
      <c r="O12" s="38">
        <v>1009200</v>
      </c>
      <c r="P12" s="67">
        <v>3421.1</v>
      </c>
      <c r="Q12" s="2">
        <v>6.7549999999999999</v>
      </c>
      <c r="R12" s="74">
        <v>87.32</v>
      </c>
      <c r="S12" s="74">
        <v>4303.5</v>
      </c>
      <c r="T12" s="2">
        <v>6682.5</v>
      </c>
      <c r="U12" s="37">
        <v>7.7000000000000002E-3</v>
      </c>
      <c r="V12" s="2">
        <v>97.1</v>
      </c>
      <c r="W12" s="2">
        <v>109064</v>
      </c>
      <c r="X12" s="2">
        <v>365000</v>
      </c>
      <c r="Y12" s="74">
        <v>40.799999999999997</v>
      </c>
      <c r="Z12" s="2">
        <v>50.3</v>
      </c>
      <c r="AA12" s="73">
        <v>-0.39</v>
      </c>
      <c r="AB12" s="16">
        <v>412.5</v>
      </c>
      <c r="AC12" s="16">
        <v>19.370899999999999</v>
      </c>
      <c r="AD12" s="16">
        <v>12.386699999999999</v>
      </c>
      <c r="AE12" s="37">
        <v>3.0028363636363634E-2</v>
      </c>
      <c r="AF12" s="73">
        <v>17.64</v>
      </c>
      <c r="AG12" s="37">
        <v>3.7699999999999997E-2</v>
      </c>
      <c r="AH12" s="37"/>
      <c r="AI12" s="37">
        <f t="shared" si="0"/>
        <v>2.7000000000000001E-3</v>
      </c>
      <c r="AJ12" s="37">
        <f t="shared" si="1"/>
        <v>2.1099999999999997E-2</v>
      </c>
      <c r="AK12" s="37">
        <f t="shared" si="2"/>
        <v>4.0099999999999997E-2</v>
      </c>
      <c r="AL12" s="37">
        <v>-2.9800000000000007E-2</v>
      </c>
      <c r="AM12" s="16">
        <v>60.25</v>
      </c>
      <c r="AN12" s="37">
        <v>3.2023000000000003E-2</v>
      </c>
      <c r="AO12" s="37">
        <v>3.3159590516319268E-2</v>
      </c>
      <c r="AP12" s="37"/>
      <c r="AQ12" s="37"/>
      <c r="AR12" s="37"/>
      <c r="AS12" s="16">
        <v>31.26</v>
      </c>
      <c r="AT12" s="16">
        <v>32.499999999999993</v>
      </c>
      <c r="AU12" s="16">
        <v>143.1</v>
      </c>
      <c r="AV12" s="16">
        <v>13.41</v>
      </c>
      <c r="AW12" s="16">
        <v>0.93</v>
      </c>
      <c r="AX12" s="56">
        <v>4.4000000000000004</v>
      </c>
      <c r="AY12" s="2">
        <f t="shared" si="3"/>
        <v>-4.4000000000000004</v>
      </c>
      <c r="AZ12" s="2">
        <v>21.69</v>
      </c>
      <c r="BA12" s="37">
        <f t="shared" si="6"/>
        <v>-8.6837294332722907E-3</v>
      </c>
      <c r="BB12" s="74">
        <v>344.38</v>
      </c>
      <c r="BC12" s="37">
        <f t="shared" si="6"/>
        <v>-3.0396896621602389E-3</v>
      </c>
      <c r="BD12" s="37">
        <f t="shared" si="7"/>
        <v>-5.8617095477162644E-3</v>
      </c>
      <c r="BT12" s="70">
        <v>0.27</v>
      </c>
      <c r="BU12" s="71">
        <v>2.11</v>
      </c>
      <c r="BV12" s="72">
        <v>4.01</v>
      </c>
    </row>
    <row r="13" spans="1:74" x14ac:dyDescent="0.25">
      <c r="A13" s="57">
        <v>33938</v>
      </c>
      <c r="B13" s="38">
        <f>'MONTHLY DATA'!O541</f>
        <v>9577.2050982545825</v>
      </c>
      <c r="C13" s="37"/>
      <c r="D13" s="38">
        <f>'MONTHLY DATA'!M541</f>
        <v>9392.5989419442303</v>
      </c>
      <c r="E13" s="37">
        <f t="shared" si="5"/>
        <v>1.7198236958695622E-3</v>
      </c>
      <c r="F13" s="37">
        <f t="shared" si="4"/>
        <v>-1.9275577208218722E-2</v>
      </c>
      <c r="G13" s="37"/>
      <c r="H13" s="37"/>
      <c r="I13" s="37">
        <v>3.9021000000000007E-2</v>
      </c>
      <c r="J13" s="37">
        <v>6.9500000000000006E-2</v>
      </c>
      <c r="K13" s="37">
        <v>4.7899999999999998E-2</v>
      </c>
      <c r="L13" s="37">
        <v>5.3600000000000002E-2</v>
      </c>
      <c r="M13" s="37">
        <v>3.3799999999999997E-2</v>
      </c>
      <c r="N13" s="37">
        <v>3.1300000000000001E-2</v>
      </c>
      <c r="O13" s="38">
        <v>1017900</v>
      </c>
      <c r="P13" s="67">
        <v>3426.4</v>
      </c>
      <c r="Q13" s="2">
        <v>6.7549999999999999</v>
      </c>
      <c r="R13" s="74">
        <v>89.917000000000002</v>
      </c>
      <c r="S13" s="74">
        <v>4319.5</v>
      </c>
      <c r="T13" s="2">
        <v>6685.9</v>
      </c>
      <c r="U13" s="37">
        <v>4.1960000000000001E-3</v>
      </c>
      <c r="V13" s="2">
        <v>76.400000000000006</v>
      </c>
      <c r="W13" s="2">
        <v>109204</v>
      </c>
      <c r="X13" s="2">
        <v>341000</v>
      </c>
      <c r="Y13" s="74">
        <v>40.9</v>
      </c>
      <c r="Z13" s="2">
        <v>53.6</v>
      </c>
      <c r="AA13" s="73">
        <v>-0.91</v>
      </c>
      <c r="AB13" s="16">
        <v>422.84</v>
      </c>
      <c r="AC13" s="16">
        <v>19.834299999999999</v>
      </c>
      <c r="AD13" s="16">
        <v>12.3833</v>
      </c>
      <c r="AE13" s="37">
        <v>2.9286018352095357E-2</v>
      </c>
      <c r="AF13" s="73">
        <v>14.42</v>
      </c>
      <c r="AG13" s="37">
        <v>3.5700000000000003E-2</v>
      </c>
      <c r="AH13" s="37"/>
      <c r="AI13" s="37">
        <f t="shared" si="0"/>
        <v>4.0000000000000002E-4</v>
      </c>
      <c r="AJ13" s="37">
        <f t="shared" si="1"/>
        <v>1.9599999999999999E-2</v>
      </c>
      <c r="AK13" s="37">
        <f t="shared" si="2"/>
        <v>4.7100000000000003E-2</v>
      </c>
      <c r="AL13" s="37">
        <v>-2.7300000000000019E-2</v>
      </c>
      <c r="AM13" s="16">
        <v>73</v>
      </c>
      <c r="AN13" s="37">
        <v>3.0478999999999999E-2</v>
      </c>
      <c r="AO13" s="37">
        <v>2.9274236100950465E-2</v>
      </c>
      <c r="AP13" s="79"/>
      <c r="AQ13" s="37"/>
      <c r="AR13" s="37"/>
      <c r="AS13" s="16">
        <v>31.81</v>
      </c>
      <c r="AT13" s="16">
        <v>32.211999999999996</v>
      </c>
      <c r="AU13" s="16">
        <v>130.51</v>
      </c>
      <c r="AV13" s="16">
        <v>10.31</v>
      </c>
      <c r="AW13" s="16">
        <v>0.93</v>
      </c>
      <c r="AX13" s="56">
        <v>4.4000000000000004</v>
      </c>
      <c r="AY13" s="2">
        <f t="shared" si="3"/>
        <v>-4.4000000000000004</v>
      </c>
      <c r="AZ13" s="2">
        <v>20.34</v>
      </c>
      <c r="BA13" s="37">
        <f t="shared" si="6"/>
        <v>-6.2240663900415001E-2</v>
      </c>
      <c r="BB13" s="74">
        <v>335.017</v>
      </c>
      <c r="BC13" s="37">
        <f t="shared" si="6"/>
        <v>-2.7187990011034321E-2</v>
      </c>
      <c r="BD13" s="37">
        <f t="shared" si="7"/>
        <v>-4.4714326955724665E-2</v>
      </c>
      <c r="BT13" s="70">
        <v>0.04</v>
      </c>
      <c r="BU13" s="71">
        <v>1.96</v>
      </c>
      <c r="BV13" s="72">
        <v>4.71</v>
      </c>
    </row>
    <row r="14" spans="1:74" x14ac:dyDescent="0.25">
      <c r="A14" s="57">
        <v>33969</v>
      </c>
      <c r="B14" s="38">
        <f>'MONTHLY DATA'!O542</f>
        <v>9635.7586386292787</v>
      </c>
      <c r="C14" s="37">
        <f>(B14-B2)/B2</f>
        <v>5.8655412656080139E-2</v>
      </c>
      <c r="D14" s="38">
        <f>'MONTHLY DATA'!M542</f>
        <v>9450.0238290306206</v>
      </c>
      <c r="E14" s="37">
        <f t="shared" si="5"/>
        <v>6.1138442556031864E-3</v>
      </c>
      <c r="F14" s="37">
        <f t="shared" si="4"/>
        <v>-1.9275577208218611E-2</v>
      </c>
      <c r="G14" s="37"/>
      <c r="H14" s="37"/>
      <c r="I14" s="37">
        <v>3.7992999999999999E-2</v>
      </c>
      <c r="J14" s="37">
        <v>6.7000000000000004E-2</v>
      </c>
      <c r="K14" s="37">
        <v>4.5600000000000002E-2</v>
      </c>
      <c r="L14" s="37">
        <v>5.1200000000000002E-2</v>
      </c>
      <c r="M14" s="37">
        <v>3.15E-2</v>
      </c>
      <c r="N14" s="37">
        <v>3.2199999999999999E-2</v>
      </c>
      <c r="O14" s="38">
        <v>1028400</v>
      </c>
      <c r="P14" s="67">
        <v>3424.6</v>
      </c>
      <c r="Q14" s="2">
        <v>6.6</v>
      </c>
      <c r="R14" s="74">
        <v>89.983000000000004</v>
      </c>
      <c r="S14" s="74">
        <v>4355.6000000000004</v>
      </c>
      <c r="T14" s="2">
        <v>6922.8</v>
      </c>
      <c r="U14" s="37">
        <v>6.7100000000000005E-4</v>
      </c>
      <c r="V14" s="2">
        <v>79.5</v>
      </c>
      <c r="W14" s="2">
        <v>109415</v>
      </c>
      <c r="X14" s="2">
        <v>313000</v>
      </c>
      <c r="Y14" s="74">
        <v>40.9</v>
      </c>
      <c r="Z14" s="2">
        <v>54.2</v>
      </c>
      <c r="AA14" s="73">
        <v>-1.01</v>
      </c>
      <c r="AB14" s="16">
        <v>435.64</v>
      </c>
      <c r="AC14" s="16">
        <v>20.449300000000001</v>
      </c>
      <c r="AD14" s="16">
        <v>12.38</v>
      </c>
      <c r="AE14" s="37">
        <v>2.8417959783307321E-2</v>
      </c>
      <c r="AF14" s="73">
        <v>12.19</v>
      </c>
      <c r="AG14" s="37">
        <v>3.5499999999999997E-2</v>
      </c>
      <c r="AH14" s="37"/>
      <c r="AI14" s="37">
        <f t="shared" si="0"/>
        <v>1.8E-3</v>
      </c>
      <c r="AJ14" s="37">
        <f t="shared" si="1"/>
        <v>1.7100000000000001E-2</v>
      </c>
      <c r="AK14" s="37">
        <f t="shared" si="2"/>
        <v>4.3099999999999999E-2</v>
      </c>
      <c r="AL14" s="37">
        <v>-2.6999999999999996E-2</v>
      </c>
      <c r="AM14" s="16">
        <v>35.75</v>
      </c>
      <c r="AN14" s="37">
        <v>2.9007000000000002E-2</v>
      </c>
      <c r="AO14" s="37">
        <v>3.5506697563079608E-2</v>
      </c>
      <c r="AP14" s="37">
        <f t="shared" ref="AP14:AP77" si="8">((1+C14)*(1+AN14)*AE14)-((J14-AN14)+AN14)+(C14+AN14)</f>
        <v>5.1619910172405817E-2</v>
      </c>
      <c r="AQ14" s="37"/>
      <c r="AR14" s="37"/>
      <c r="AS14" s="16">
        <v>32.43</v>
      </c>
      <c r="AT14" s="16">
        <v>31.962</v>
      </c>
      <c r="AU14" s="16">
        <v>138.19</v>
      </c>
      <c r="AV14" s="16">
        <v>14.95</v>
      </c>
      <c r="AW14" s="16">
        <v>0.93</v>
      </c>
      <c r="AX14" s="56">
        <v>2.7</v>
      </c>
      <c r="AY14" s="2">
        <f t="shared" si="3"/>
        <v>-2.7</v>
      </c>
      <c r="AZ14" s="2">
        <v>19.41</v>
      </c>
      <c r="BA14" s="37">
        <f t="shared" si="6"/>
        <v>-4.572271386430677E-2</v>
      </c>
      <c r="BB14" s="74">
        <v>334.803</v>
      </c>
      <c r="BC14" s="37">
        <f t="shared" si="6"/>
        <v>-6.3877355477482821E-4</v>
      </c>
      <c r="BD14" s="37">
        <f t="shared" si="7"/>
        <v>-2.3180743709540798E-2</v>
      </c>
      <c r="BT14" s="70">
        <v>0.18</v>
      </c>
      <c r="BU14" s="71">
        <v>1.71</v>
      </c>
      <c r="BV14" s="72">
        <v>4.3099999999999996</v>
      </c>
    </row>
    <row r="15" spans="1:74" x14ac:dyDescent="0.25">
      <c r="A15" s="57">
        <v>34000</v>
      </c>
      <c r="B15" s="38">
        <f>'MONTHLY DATA'!O543</f>
        <v>9595.6025996511544</v>
      </c>
      <c r="C15" s="37">
        <f t="shared" ref="C15:C78" si="9">(B15-B3)/B3</f>
        <v>4.0192820672352185E-2</v>
      </c>
      <c r="D15" s="38">
        <f>'MONTHLY DATA'!M543</f>
        <v>9416.8151703119001</v>
      </c>
      <c r="E15" s="37">
        <f t="shared" si="5"/>
        <v>-3.5141349185494066E-3</v>
      </c>
      <c r="F15" s="37">
        <f t="shared" si="4"/>
        <v>-1.8632225280541943E-2</v>
      </c>
      <c r="G15" s="37"/>
      <c r="H15" s="37"/>
      <c r="I15" s="37">
        <v>3.1314999999999996E-2</v>
      </c>
      <c r="J15" s="37">
        <v>6.3899999999999998E-2</v>
      </c>
      <c r="K15" s="37">
        <v>4.2000000000000003E-2</v>
      </c>
      <c r="L15" s="37">
        <v>4.7199999999999999E-2</v>
      </c>
      <c r="M15" s="37">
        <v>2.9600000000000001E-2</v>
      </c>
      <c r="N15" s="37">
        <v>0.03</v>
      </c>
      <c r="O15" s="38">
        <v>1030900</v>
      </c>
      <c r="P15" s="67">
        <v>3417.5</v>
      </c>
      <c r="Q15" s="2">
        <v>6.6</v>
      </c>
      <c r="R15" s="74">
        <v>90.628</v>
      </c>
      <c r="S15" s="74">
        <v>4359.7</v>
      </c>
      <c r="T15" s="2">
        <v>6793.6</v>
      </c>
      <c r="U15" s="37">
        <v>4.7730000000000003E-3</v>
      </c>
      <c r="V15" s="2">
        <v>67.099999999999994</v>
      </c>
      <c r="W15" s="2">
        <v>109725</v>
      </c>
      <c r="X15" s="2">
        <v>340000</v>
      </c>
      <c r="Y15" s="74">
        <v>41.1</v>
      </c>
      <c r="Z15" s="2">
        <v>55.8</v>
      </c>
      <c r="AA15" s="73">
        <v>-1.02</v>
      </c>
      <c r="AB15" s="16">
        <v>435.23</v>
      </c>
      <c r="AC15" s="16">
        <v>20.324100000000001</v>
      </c>
      <c r="AD15" s="16">
        <v>12.4133</v>
      </c>
      <c r="AE15" s="37">
        <v>2.852124164235002E-2</v>
      </c>
      <c r="AF15" s="73">
        <v>12.41</v>
      </c>
      <c r="AG15" s="37">
        <v>3.4299999999999997E-2</v>
      </c>
      <c r="AH15" s="37"/>
      <c r="AI15" s="37">
        <f t="shared" si="0"/>
        <v>2.8999999999999998E-3</v>
      </c>
      <c r="AJ15" s="37">
        <f t="shared" si="1"/>
        <v>1.7399999999999999E-2</v>
      </c>
      <c r="AK15" s="37">
        <f t="shared" si="2"/>
        <v>4.0500000000000001E-2</v>
      </c>
      <c r="AL15" s="37">
        <v>-2.7099999999999999E-2</v>
      </c>
      <c r="AM15" s="16">
        <v>35</v>
      </c>
      <c r="AN15" s="37">
        <v>3.2585000000000003E-2</v>
      </c>
      <c r="AO15" s="37">
        <v>4.2401982372220433E-2</v>
      </c>
      <c r="AP15" s="37">
        <f t="shared" si="8"/>
        <v>3.9512129911377022E-2</v>
      </c>
      <c r="AQ15" s="37"/>
      <c r="AR15" s="37"/>
      <c r="AS15" s="16">
        <v>32.69</v>
      </c>
      <c r="AT15" s="16">
        <v>31.731999999999992</v>
      </c>
      <c r="AU15" s="16">
        <v>140.94999999999999</v>
      </c>
      <c r="AV15" s="16">
        <v>11.2</v>
      </c>
      <c r="AW15" s="16">
        <v>0.95</v>
      </c>
      <c r="AX15" s="56">
        <v>2.7</v>
      </c>
      <c r="AY15" s="2">
        <f t="shared" si="3"/>
        <v>-2.7</v>
      </c>
      <c r="AZ15" s="2">
        <v>19.03</v>
      </c>
      <c r="BA15" s="37">
        <f t="shared" si="6"/>
        <v>-1.9577537351880423E-2</v>
      </c>
      <c r="BB15" s="74">
        <v>329.01</v>
      </c>
      <c r="BC15" s="37">
        <f t="shared" si="6"/>
        <v>-1.7302712341287284E-2</v>
      </c>
      <c r="BD15" s="37">
        <f t="shared" si="7"/>
        <v>-1.8440124846583854E-2</v>
      </c>
      <c r="BT15" s="70">
        <v>0.28999999999999998</v>
      </c>
      <c r="BU15" s="71">
        <v>1.74</v>
      </c>
      <c r="BV15" s="72">
        <v>4.05</v>
      </c>
    </row>
    <row r="16" spans="1:74" x14ac:dyDescent="0.25">
      <c r="A16" s="57">
        <v>34028</v>
      </c>
      <c r="B16" s="38">
        <f>'MONTHLY DATA'!O544</f>
        <v>9592.0224224881222</v>
      </c>
      <c r="C16" s="37">
        <f t="shared" si="9"/>
        <v>3.3379066194954655E-2</v>
      </c>
      <c r="D16" s="38">
        <f>'MONTHLY DATA'!M544</f>
        <v>9433.6108728472009</v>
      </c>
      <c r="E16" s="37">
        <f t="shared" si="5"/>
        <v>1.7835863008389527E-3</v>
      </c>
      <c r="F16" s="37">
        <f t="shared" si="4"/>
        <v>-1.6514926953207658E-2</v>
      </c>
      <c r="G16" s="37"/>
      <c r="H16" s="37"/>
      <c r="I16" s="37">
        <v>2.7832000000000003E-2</v>
      </c>
      <c r="J16" s="37">
        <v>6.0299999999999999E-2</v>
      </c>
      <c r="K16" s="37">
        <v>3.9199999999999999E-2</v>
      </c>
      <c r="L16" s="37">
        <v>4.3700000000000003E-2</v>
      </c>
      <c r="M16" s="37">
        <v>3.0099999999999998E-2</v>
      </c>
      <c r="N16" s="37">
        <v>2.9300000000000003E-2</v>
      </c>
      <c r="O16" s="38">
        <v>1034700</v>
      </c>
      <c r="P16" s="67">
        <v>3413</v>
      </c>
      <c r="Q16" s="2">
        <v>6.6</v>
      </c>
      <c r="R16" s="74">
        <v>90.712000000000003</v>
      </c>
      <c r="S16" s="74">
        <v>4374.3</v>
      </c>
      <c r="T16" s="2">
        <v>6817.1</v>
      </c>
      <c r="U16" s="37">
        <v>3.6900000000000001E-3</v>
      </c>
      <c r="V16" s="2">
        <v>73.099999999999994</v>
      </c>
      <c r="W16" s="2">
        <v>109967</v>
      </c>
      <c r="X16" s="2">
        <v>362000</v>
      </c>
      <c r="Y16" s="74">
        <v>41.1</v>
      </c>
      <c r="Z16" s="2">
        <v>55.2</v>
      </c>
      <c r="AA16" s="73">
        <v>-0.78</v>
      </c>
      <c r="AB16" s="16">
        <v>441.7</v>
      </c>
      <c r="AC16" s="16">
        <v>20.545999999999999</v>
      </c>
      <c r="AD16" s="16">
        <v>12.4467</v>
      </c>
      <c r="AE16" s="37">
        <v>2.8179080824088747E-2</v>
      </c>
      <c r="AF16" s="73">
        <v>13.72</v>
      </c>
      <c r="AG16" s="37">
        <v>3.0200000000000001E-2</v>
      </c>
      <c r="AH16" s="37"/>
      <c r="AI16" s="37">
        <f t="shared" si="0"/>
        <v>3.2000000000000002E-3</v>
      </c>
      <c r="AJ16" s="37">
        <f t="shared" si="1"/>
        <v>1.9199999999999998E-2</v>
      </c>
      <c r="AK16" s="37">
        <f t="shared" si="2"/>
        <v>4.0300000000000002E-2</v>
      </c>
      <c r="AL16" s="37">
        <v>-2.5600000000000012E-2</v>
      </c>
      <c r="AM16" s="16">
        <v>26.094000000000001</v>
      </c>
      <c r="AN16" s="37">
        <v>3.2467999999999997E-2</v>
      </c>
      <c r="AO16" s="37">
        <v>4.5513041186757516E-2</v>
      </c>
      <c r="AP16" s="37">
        <f t="shared" si="8"/>
        <v>3.5612195941089768E-2</v>
      </c>
      <c r="AQ16" s="37"/>
      <c r="AR16" s="37"/>
      <c r="AS16" s="16">
        <v>33</v>
      </c>
      <c r="AT16" s="16">
        <v>31.532799999999988</v>
      </c>
      <c r="AU16" s="16">
        <v>144.06</v>
      </c>
      <c r="AV16" s="16">
        <v>8.4</v>
      </c>
      <c r="AW16" s="16">
        <v>0.95</v>
      </c>
      <c r="AX16" s="56">
        <v>2.7</v>
      </c>
      <c r="AY16" s="2">
        <f t="shared" si="3"/>
        <v>-2.7</v>
      </c>
      <c r="AZ16" s="2">
        <v>20.09</v>
      </c>
      <c r="BA16" s="37">
        <f t="shared" si="6"/>
        <v>5.5701523909616323E-2</v>
      </c>
      <c r="BB16" s="74">
        <v>329.31</v>
      </c>
      <c r="BC16" s="37">
        <f t="shared" si="6"/>
        <v>9.118263882557107E-4</v>
      </c>
      <c r="BD16" s="37">
        <f t="shared" si="7"/>
        <v>2.8306675148936016E-2</v>
      </c>
      <c r="BT16" s="70">
        <v>0.32</v>
      </c>
      <c r="BU16" s="71">
        <v>1.92</v>
      </c>
      <c r="BV16" s="72">
        <v>4.03</v>
      </c>
    </row>
    <row r="17" spans="1:74" x14ac:dyDescent="0.25">
      <c r="A17" s="57">
        <v>34059</v>
      </c>
      <c r="B17" s="38">
        <f>'MONTHLY DATA'!O545</f>
        <v>9569.1341834472987</v>
      </c>
      <c r="C17" s="37">
        <f t="shared" si="9"/>
        <v>2.2355376371984703E-2</v>
      </c>
      <c r="D17" s="38">
        <f>'MONTHLY DATA'!M545</f>
        <v>9421.2309873025497</v>
      </c>
      <c r="E17" s="37">
        <f t="shared" si="5"/>
        <v>-1.3123167482224924E-3</v>
      </c>
      <c r="F17" s="37">
        <f t="shared" si="4"/>
        <v>-1.5456277789540476E-2</v>
      </c>
      <c r="G17" s="37"/>
      <c r="H17" s="37"/>
      <c r="I17" s="37">
        <v>2.9430999999999999E-2</v>
      </c>
      <c r="J17" s="37">
        <v>6.0299999999999999E-2</v>
      </c>
      <c r="K17" s="37">
        <v>3.9600000000000003E-2</v>
      </c>
      <c r="L17" s="37">
        <v>4.4200000000000003E-2</v>
      </c>
      <c r="M17" s="37">
        <v>2.9499999999999998E-2</v>
      </c>
      <c r="N17" s="37">
        <v>2.9500000000000002E-2</v>
      </c>
      <c r="O17" s="38">
        <v>1040400</v>
      </c>
      <c r="P17" s="67">
        <v>3410.6</v>
      </c>
      <c r="Q17" s="2">
        <v>6.5259999999999998</v>
      </c>
      <c r="R17" s="74">
        <v>90.070999999999998</v>
      </c>
      <c r="S17" s="74">
        <v>4371.3999999999996</v>
      </c>
      <c r="T17" s="2">
        <v>6794.6</v>
      </c>
      <c r="U17" s="37">
        <v>-4.6099999999999998E-4</v>
      </c>
      <c r="V17" s="2">
        <v>99.1</v>
      </c>
      <c r="W17" s="2">
        <v>109916</v>
      </c>
      <c r="X17" s="2">
        <v>366000</v>
      </c>
      <c r="Y17" s="74">
        <v>40.799999999999997</v>
      </c>
      <c r="Z17" s="2">
        <v>53.5</v>
      </c>
      <c r="AA17" s="73">
        <v>-0.77</v>
      </c>
      <c r="AB17" s="16">
        <v>450.16</v>
      </c>
      <c r="AC17" s="16">
        <v>20.855899999999998</v>
      </c>
      <c r="AD17" s="16">
        <v>12.48</v>
      </c>
      <c r="AE17" s="37">
        <v>2.7723476097387595E-2</v>
      </c>
      <c r="AF17" s="73">
        <v>13.61</v>
      </c>
      <c r="AG17" s="37">
        <v>3.0800000000000001E-2</v>
      </c>
      <c r="AH17" s="37"/>
      <c r="AI17" s="37">
        <f t="shared" si="0"/>
        <v>9.8999999999999991E-3</v>
      </c>
      <c r="AJ17" s="37">
        <f t="shared" si="1"/>
        <v>1.9400000000000001E-2</v>
      </c>
      <c r="AK17" s="37">
        <f t="shared" si="2"/>
        <v>3.0600000000000002E-2</v>
      </c>
      <c r="AL17" s="37">
        <v>-2.5300000000000003E-2</v>
      </c>
      <c r="AM17" s="16">
        <v>36</v>
      </c>
      <c r="AN17" s="37">
        <v>3.0869000000000001E-2</v>
      </c>
      <c r="AO17" s="37">
        <v>3.309138805971211E-2</v>
      </c>
      <c r="AP17" s="37">
        <f t="shared" si="8"/>
        <v>2.2142548836831515E-2</v>
      </c>
      <c r="AQ17" s="37"/>
      <c r="AR17" s="37"/>
      <c r="AS17" s="16">
        <v>33.299999999999997</v>
      </c>
      <c r="AT17" s="16">
        <v>31.357599999999994</v>
      </c>
      <c r="AU17" s="16">
        <v>139.21</v>
      </c>
      <c r="AV17" s="16">
        <v>6.79</v>
      </c>
      <c r="AW17" s="16">
        <v>0.95</v>
      </c>
      <c r="AX17" s="56">
        <v>-7.9</v>
      </c>
      <c r="AY17" s="2">
        <f t="shared" si="3"/>
        <v>7.9</v>
      </c>
      <c r="AZ17" s="2">
        <v>20.32</v>
      </c>
      <c r="BA17" s="37">
        <f t="shared" si="6"/>
        <v>1.1448481831757115E-2</v>
      </c>
      <c r="BB17" s="74">
        <v>330.07799999999997</v>
      </c>
      <c r="BC17" s="37">
        <f t="shared" si="6"/>
        <v>2.3321490388994331E-3</v>
      </c>
      <c r="BD17" s="37">
        <f t="shared" si="7"/>
        <v>6.8903154353282736E-3</v>
      </c>
      <c r="BT17" s="70">
        <v>0.99</v>
      </c>
      <c r="BU17" s="71">
        <v>1.94</v>
      </c>
      <c r="BV17" s="72">
        <v>3.06</v>
      </c>
    </row>
    <row r="18" spans="1:74" x14ac:dyDescent="0.25">
      <c r="A18" s="57">
        <v>34089</v>
      </c>
      <c r="B18" s="38">
        <f>'MONTHLY DATA'!O546</f>
        <v>9606.8517913413234</v>
      </c>
      <c r="C18" s="37">
        <f t="shared" si="9"/>
        <v>2.5189857781951357E-2</v>
      </c>
      <c r="D18" s="38">
        <f>'MONTHLY DATA'!M546</f>
        <v>9445.1955912330304</v>
      </c>
      <c r="E18" s="37">
        <f t="shared" si="5"/>
        <v>2.5436807528420643E-3</v>
      </c>
      <c r="F18" s="37">
        <f t="shared" si="4"/>
        <v>-1.6827177479098208E-2</v>
      </c>
      <c r="G18" s="37"/>
      <c r="H18" s="37"/>
      <c r="I18" s="37">
        <v>2.8241999999999996E-2</v>
      </c>
      <c r="J18" s="37">
        <v>6.0499999999999998E-2</v>
      </c>
      <c r="K18" s="37">
        <v>3.8300000000000001E-2</v>
      </c>
      <c r="L18" s="37">
        <v>4.2999999999999997E-2</v>
      </c>
      <c r="M18" s="37">
        <v>2.9700000000000001E-2</v>
      </c>
      <c r="N18" s="37">
        <v>2.87E-2</v>
      </c>
      <c r="O18" s="38">
        <v>1047200</v>
      </c>
      <c r="P18" s="67">
        <v>3408.1</v>
      </c>
      <c r="Q18" s="2">
        <v>6.5259999999999998</v>
      </c>
      <c r="R18" s="74">
        <v>88.28</v>
      </c>
      <c r="S18" s="74">
        <v>4412.3999999999996</v>
      </c>
      <c r="T18" s="2">
        <v>6825.9</v>
      </c>
      <c r="U18" s="37">
        <v>2.9989999999999999E-3</v>
      </c>
      <c r="V18" s="2">
        <v>107.3</v>
      </c>
      <c r="W18" s="2">
        <v>110225</v>
      </c>
      <c r="X18" s="2">
        <v>350000</v>
      </c>
      <c r="Y18" s="74">
        <v>41.4</v>
      </c>
      <c r="Z18" s="2">
        <v>50.2</v>
      </c>
      <c r="AA18" s="73">
        <v>-0.57999999999999996</v>
      </c>
      <c r="AB18" s="16">
        <v>443.08</v>
      </c>
      <c r="AC18" s="16">
        <v>20.457999999999998</v>
      </c>
      <c r="AD18" s="16">
        <v>12.4933</v>
      </c>
      <c r="AE18" s="37">
        <v>2.8196488218831813E-2</v>
      </c>
      <c r="AF18" s="73">
        <v>12.84</v>
      </c>
      <c r="AG18" s="37">
        <v>3.0800000000000001E-2</v>
      </c>
      <c r="AH18" s="37"/>
      <c r="AI18" s="37">
        <f t="shared" si="0"/>
        <v>1.1000000000000001E-2</v>
      </c>
      <c r="AJ18" s="37">
        <f t="shared" si="1"/>
        <v>1.9799999999999998E-2</v>
      </c>
      <c r="AK18" s="37">
        <f t="shared" si="2"/>
        <v>2.6099999999999998E-2</v>
      </c>
      <c r="AL18" s="37">
        <v>-2.6899999999999993E-2</v>
      </c>
      <c r="AM18" s="16">
        <v>27.75</v>
      </c>
      <c r="AN18" s="37">
        <v>3.2258000000000002E-2</v>
      </c>
      <c r="AO18" s="37">
        <v>3.4824550203476135E-2</v>
      </c>
      <c r="AP18" s="37">
        <f t="shared" si="8"/>
        <v>2.6787085591337207E-2</v>
      </c>
      <c r="AQ18" s="37"/>
      <c r="AR18" s="37"/>
      <c r="AS18" s="16">
        <v>32.93</v>
      </c>
      <c r="AT18" s="16">
        <v>31.179199999999987</v>
      </c>
      <c r="AU18" s="16">
        <v>143.33000000000001</v>
      </c>
      <c r="AV18" s="16">
        <v>8.01</v>
      </c>
      <c r="AW18" s="16">
        <v>0.95</v>
      </c>
      <c r="AX18" s="56">
        <v>-7.9</v>
      </c>
      <c r="AY18" s="2">
        <f t="shared" si="3"/>
        <v>7.9</v>
      </c>
      <c r="AZ18" s="2">
        <v>20.25</v>
      </c>
      <c r="BA18" s="37">
        <f t="shared" si="6"/>
        <v>-3.4448818897637934E-3</v>
      </c>
      <c r="BB18" s="74">
        <v>342.15</v>
      </c>
      <c r="BC18" s="37">
        <f t="shared" si="6"/>
        <v>3.6573173613509542E-2</v>
      </c>
      <c r="BD18" s="37">
        <f t="shared" si="7"/>
        <v>1.6564145861872874E-2</v>
      </c>
      <c r="BT18" s="70">
        <v>1.1000000000000001</v>
      </c>
      <c r="BU18" s="71">
        <v>1.98</v>
      </c>
      <c r="BV18" s="72">
        <v>2.61</v>
      </c>
    </row>
    <row r="19" spans="1:74" x14ac:dyDescent="0.25">
      <c r="A19" s="57">
        <v>34120</v>
      </c>
      <c r="B19" s="38">
        <f>'MONTHLY DATA'!O547</f>
        <v>9653.4325045034348</v>
      </c>
      <c r="C19" s="37">
        <f t="shared" si="9"/>
        <v>3.160073447804216E-2</v>
      </c>
      <c r="D19" s="38">
        <f>'MONTHLY DATA'!M547</f>
        <v>9490.99248246766</v>
      </c>
      <c r="E19" s="37">
        <f t="shared" si="5"/>
        <v>4.8486969689794423E-3</v>
      </c>
      <c r="F19" s="37">
        <f t="shared" si="4"/>
        <v>-1.6827177479098201E-2</v>
      </c>
      <c r="G19" s="37"/>
      <c r="H19" s="37"/>
      <c r="I19" s="37">
        <v>2.9388000000000004E-2</v>
      </c>
      <c r="J19" s="37">
        <v>6.1600000000000002E-2</v>
      </c>
      <c r="K19" s="37">
        <v>4.24E-2</v>
      </c>
      <c r="L19" s="37">
        <v>4.6300000000000001E-2</v>
      </c>
      <c r="M19" s="37">
        <v>3.1300000000000001E-2</v>
      </c>
      <c r="N19" s="37">
        <v>2.9600000000000001E-2</v>
      </c>
      <c r="O19" s="38">
        <v>1073000</v>
      </c>
      <c r="P19" s="67">
        <v>3435.3</v>
      </c>
      <c r="Q19" s="2">
        <v>6.5259999999999998</v>
      </c>
      <c r="R19" s="74">
        <v>88.15</v>
      </c>
      <c r="S19" s="74">
        <v>4441.3</v>
      </c>
      <c r="T19" s="2">
        <v>6814.5</v>
      </c>
      <c r="U19" s="37">
        <v>-3.6549999999999998E-3</v>
      </c>
      <c r="V19" s="2">
        <v>101.7</v>
      </c>
      <c r="W19" s="2">
        <v>110490</v>
      </c>
      <c r="X19" s="2">
        <v>349000</v>
      </c>
      <c r="Y19" s="74">
        <v>41</v>
      </c>
      <c r="Z19" s="2">
        <v>51.2</v>
      </c>
      <c r="AA19" s="73">
        <v>0</v>
      </c>
      <c r="AB19" s="16">
        <v>445.25</v>
      </c>
      <c r="AC19" s="16">
        <v>20.5182</v>
      </c>
      <c r="AD19" s="16">
        <v>12.5067</v>
      </c>
      <c r="AE19" s="37">
        <v>2.8089163391353172E-2</v>
      </c>
      <c r="AF19" s="73">
        <v>13.61</v>
      </c>
      <c r="AG19" s="37">
        <v>3.0300000000000001E-2</v>
      </c>
      <c r="AH19" s="37"/>
      <c r="AI19" s="37">
        <f t="shared" si="0"/>
        <v>1.11E-2</v>
      </c>
      <c r="AJ19" s="37">
        <f t="shared" si="1"/>
        <v>2.12E-2</v>
      </c>
      <c r="AK19" s="37">
        <f t="shared" si="2"/>
        <v>1.4499999999999999E-2</v>
      </c>
      <c r="AL19" s="37">
        <v>-2.3099999999999996E-2</v>
      </c>
      <c r="AM19" s="16">
        <v>31.5</v>
      </c>
      <c r="AN19" s="37">
        <v>3.2211999999999998E-2</v>
      </c>
      <c r="AO19" s="37">
        <v>3.3562772582758429E-2</v>
      </c>
      <c r="AP19" s="37">
        <f t="shared" si="8"/>
        <v>3.212293679610452E-2</v>
      </c>
      <c r="AQ19" s="37"/>
      <c r="AR19" s="37"/>
      <c r="AS19" s="16">
        <v>32.6</v>
      </c>
      <c r="AT19" s="16">
        <v>31.026399999999988</v>
      </c>
      <c r="AU19" s="16">
        <v>135.5</v>
      </c>
      <c r="AV19" s="16">
        <v>5.24</v>
      </c>
      <c r="AW19" s="16">
        <v>0.95</v>
      </c>
      <c r="AX19" s="56">
        <v>-7.9</v>
      </c>
      <c r="AY19" s="2">
        <f t="shared" si="3"/>
        <v>7.9</v>
      </c>
      <c r="AZ19" s="2">
        <v>19.95</v>
      </c>
      <c r="BA19" s="37">
        <f t="shared" si="6"/>
        <v>-1.481481481481485E-2</v>
      </c>
      <c r="BB19" s="74">
        <v>367.17899999999997</v>
      </c>
      <c r="BC19" s="37">
        <f t="shared" si="6"/>
        <v>7.3152126260412093E-2</v>
      </c>
      <c r="BD19" s="37">
        <f t="shared" si="7"/>
        <v>2.9168655722798621E-2</v>
      </c>
      <c r="BT19" s="70">
        <v>1.1100000000000001</v>
      </c>
      <c r="BU19" s="71">
        <v>2.12</v>
      </c>
      <c r="BV19" s="72">
        <v>1.45</v>
      </c>
    </row>
    <row r="20" spans="1:74" x14ac:dyDescent="0.25">
      <c r="A20" s="57">
        <v>34150</v>
      </c>
      <c r="B20" s="38">
        <f>'MONTHLY DATA'!O548</f>
        <v>9655.8359208914098</v>
      </c>
      <c r="C20" s="37">
        <f t="shared" si="9"/>
        <v>1.3306229945777985E-2</v>
      </c>
      <c r="D20" s="38">
        <f>'MONTHLY DATA'!M548</f>
        <v>9503.5743532956003</v>
      </c>
      <c r="E20" s="37">
        <f t="shared" si="5"/>
        <v>1.3256643971831493E-3</v>
      </c>
      <c r="F20" s="37">
        <f t="shared" si="4"/>
        <v>-1.5768864430098249E-2</v>
      </c>
      <c r="G20" s="37"/>
      <c r="H20" s="37"/>
      <c r="I20" s="37">
        <v>2.8043000000000002E-2</v>
      </c>
      <c r="J20" s="37">
        <v>5.8000000000000003E-2</v>
      </c>
      <c r="K20" s="37">
        <v>4.0300000000000002E-2</v>
      </c>
      <c r="L20" s="37">
        <v>4.3900000000000002E-2</v>
      </c>
      <c r="M20" s="37">
        <v>3.1E-2</v>
      </c>
      <c r="N20" s="37">
        <v>3.0699999999999998E-2</v>
      </c>
      <c r="O20" s="38">
        <v>1077600</v>
      </c>
      <c r="P20" s="67">
        <v>3442.1</v>
      </c>
      <c r="Q20" s="2">
        <v>6.4260000000000002</v>
      </c>
      <c r="R20" s="74">
        <v>88.394000000000005</v>
      </c>
      <c r="S20" s="74">
        <v>4458.8</v>
      </c>
      <c r="T20" s="2">
        <v>6800.8</v>
      </c>
      <c r="U20" s="37">
        <v>1.7780000000000001E-3</v>
      </c>
      <c r="V20" s="2">
        <v>117.8</v>
      </c>
      <c r="W20" s="2">
        <v>110663</v>
      </c>
      <c r="X20" s="2">
        <v>340000</v>
      </c>
      <c r="Y20" s="74">
        <v>40.9</v>
      </c>
      <c r="Z20" s="2">
        <v>49.6</v>
      </c>
      <c r="AA20" s="73">
        <v>-0.11</v>
      </c>
      <c r="AB20" s="16">
        <v>448.06</v>
      </c>
      <c r="AC20" s="16">
        <v>20.609000000000002</v>
      </c>
      <c r="AD20" s="16">
        <v>12.52</v>
      </c>
      <c r="AE20" s="37">
        <v>2.7942686247377582E-2</v>
      </c>
      <c r="AF20" s="73">
        <v>12.52</v>
      </c>
      <c r="AG20" s="37">
        <v>2.7E-2</v>
      </c>
      <c r="AH20" s="37"/>
      <c r="AI20" s="37">
        <f t="shared" si="0"/>
        <v>1.1599999999999999E-2</v>
      </c>
      <c r="AJ20" s="37">
        <f t="shared" si="1"/>
        <v>2.06E-2</v>
      </c>
      <c r="AK20" s="37">
        <f t="shared" si="2"/>
        <v>7.0999999999999995E-3</v>
      </c>
      <c r="AL20" s="37">
        <v>-2.1299999999999999E-2</v>
      </c>
      <c r="AM20" s="16">
        <v>28.25</v>
      </c>
      <c r="AN20" s="37">
        <v>2.9957000000000001E-2</v>
      </c>
      <c r="AO20" s="37">
        <v>2.9542598727670399E-2</v>
      </c>
      <c r="AP20" s="37">
        <f t="shared" si="8"/>
        <v>1.4425945419926135E-2</v>
      </c>
      <c r="AQ20" s="37"/>
      <c r="AR20" s="37"/>
      <c r="AS20" s="16">
        <v>32.270000000000003</v>
      </c>
      <c r="AT20" s="16">
        <v>30.90079999999999</v>
      </c>
      <c r="AU20" s="16">
        <v>133.56</v>
      </c>
      <c r="AV20" s="16">
        <v>-3.74</v>
      </c>
      <c r="AW20" s="16">
        <v>0.95</v>
      </c>
      <c r="AX20" s="56">
        <v>-19.5</v>
      </c>
      <c r="AY20" s="2">
        <f t="shared" si="3"/>
        <v>19.5</v>
      </c>
      <c r="AZ20" s="2">
        <v>19.09</v>
      </c>
      <c r="BA20" s="37">
        <f t="shared" si="6"/>
        <v>-4.3107769423558873E-2</v>
      </c>
      <c r="BB20" s="74">
        <v>371.89100000000002</v>
      </c>
      <c r="BC20" s="37">
        <f t="shared" si="6"/>
        <v>1.2832977920850719E-2</v>
      </c>
      <c r="BD20" s="37">
        <f t="shared" si="7"/>
        <v>-1.5137395751354078E-2</v>
      </c>
      <c r="BT20" s="70">
        <v>1.1599999999999999</v>
      </c>
      <c r="BU20" s="71">
        <v>2.06</v>
      </c>
      <c r="BV20" s="72">
        <v>0.71</v>
      </c>
    </row>
    <row r="21" spans="1:74" x14ac:dyDescent="0.25">
      <c r="A21" s="57">
        <v>34181</v>
      </c>
      <c r="B21" s="38">
        <f>'MONTHLY DATA'!O549</f>
        <v>9617.4570809789075</v>
      </c>
      <c r="C21" s="37">
        <f t="shared" si="9"/>
        <v>9.2165801661483939E-3</v>
      </c>
      <c r="D21" s="38">
        <f>'MONTHLY DATA'!M549</f>
        <v>9472.9713736683898</v>
      </c>
      <c r="E21" s="37">
        <f t="shared" si="5"/>
        <v>-3.2201547006993399E-3</v>
      </c>
      <c r="F21" s="37">
        <f t="shared" si="4"/>
        <v>-1.502327549724935E-2</v>
      </c>
      <c r="G21" s="37"/>
      <c r="H21" s="37"/>
      <c r="I21" s="37">
        <v>3.0541999999999996E-2</v>
      </c>
      <c r="J21" s="37">
        <v>5.8299999999999998E-2</v>
      </c>
      <c r="K21" s="37">
        <v>4.1300000000000003E-2</v>
      </c>
      <c r="L21" s="37">
        <v>4.4999999999999998E-2</v>
      </c>
      <c r="M21" s="37">
        <v>3.1E-2</v>
      </c>
      <c r="N21" s="37">
        <v>3.04E-2</v>
      </c>
      <c r="O21" s="38">
        <v>1086500</v>
      </c>
      <c r="P21" s="67">
        <v>3440.5</v>
      </c>
      <c r="Q21" s="2">
        <v>6.4260000000000002</v>
      </c>
      <c r="R21" s="74">
        <v>89.069000000000003</v>
      </c>
      <c r="S21" s="74">
        <v>4487.7</v>
      </c>
      <c r="T21" s="2">
        <v>6817.1</v>
      </c>
      <c r="U21" s="37">
        <v>2.8890000000000001E-3</v>
      </c>
      <c r="V21" s="2">
        <v>104.5</v>
      </c>
      <c r="W21" s="2">
        <v>110958</v>
      </c>
      <c r="X21" s="2">
        <v>356000</v>
      </c>
      <c r="Y21" s="74">
        <v>41.1</v>
      </c>
      <c r="Z21" s="2">
        <v>50.2</v>
      </c>
      <c r="AA21" s="73">
        <v>-0.73</v>
      </c>
      <c r="AB21" s="16">
        <v>447.29</v>
      </c>
      <c r="AC21" s="16">
        <v>20.565200000000001</v>
      </c>
      <c r="AD21" s="16">
        <v>12.52</v>
      </c>
      <c r="AE21" s="37">
        <v>2.7990788973596546E-2</v>
      </c>
      <c r="AF21" s="73">
        <v>11.5</v>
      </c>
      <c r="AG21" s="37">
        <v>2.7300000000000001E-2</v>
      </c>
      <c r="AH21" s="37"/>
      <c r="AI21" s="37">
        <f t="shared" si="0"/>
        <v>1.52E-2</v>
      </c>
      <c r="AJ21" s="37">
        <f t="shared" si="1"/>
        <v>2.1299999999999999E-2</v>
      </c>
      <c r="AK21" s="37">
        <f t="shared" si="2"/>
        <v>8.8999999999999999E-3</v>
      </c>
      <c r="AL21" s="37">
        <v>-2.0699999999999996E-2</v>
      </c>
      <c r="AM21" s="16">
        <v>28.25</v>
      </c>
      <c r="AN21" s="37">
        <v>2.7758000000000001E-2</v>
      </c>
      <c r="AO21" s="37">
        <v>2.703125449815556E-2</v>
      </c>
      <c r="AP21" s="37">
        <f t="shared" si="8"/>
        <v>7.7074778013738014E-3</v>
      </c>
      <c r="AQ21" s="37"/>
      <c r="AR21" s="37"/>
      <c r="AS21" s="16">
        <v>32.869999999999997</v>
      </c>
      <c r="AT21" s="16">
        <v>30.83959999999999</v>
      </c>
      <c r="AU21" s="16">
        <v>131.6</v>
      </c>
      <c r="AV21" s="16">
        <v>-4.03</v>
      </c>
      <c r="AW21" s="16">
        <v>1.24</v>
      </c>
      <c r="AX21" s="56">
        <v>-19.5</v>
      </c>
      <c r="AY21" s="2">
        <f t="shared" si="3"/>
        <v>19.5</v>
      </c>
      <c r="AZ21" s="2">
        <v>17.89</v>
      </c>
      <c r="BA21" s="37">
        <f t="shared" si="6"/>
        <v>-6.2860136196961722E-2</v>
      </c>
      <c r="BB21" s="74">
        <v>392.18900000000002</v>
      </c>
      <c r="BC21" s="37">
        <f t="shared" si="6"/>
        <v>5.4580508804999317E-2</v>
      </c>
      <c r="BD21" s="37">
        <f t="shared" si="7"/>
        <v>-4.1398136959812024E-3</v>
      </c>
      <c r="BT21" s="70">
        <v>1.52</v>
      </c>
      <c r="BU21" s="71">
        <v>2.13</v>
      </c>
      <c r="BV21" s="72">
        <v>0.89</v>
      </c>
    </row>
    <row r="22" spans="1:74" x14ac:dyDescent="0.25">
      <c r="A22" s="57">
        <v>34212</v>
      </c>
      <c r="B22" s="38">
        <f>'MONTHLY DATA'!O550</f>
        <v>9649.126428689875</v>
      </c>
      <c r="C22" s="37">
        <f t="shared" si="9"/>
        <v>1.5700972256315358E-2</v>
      </c>
      <c r="D22" s="38">
        <f>'MONTHLY DATA'!M550</f>
        <v>9514.3734993006401</v>
      </c>
      <c r="E22" s="37">
        <f t="shared" si="5"/>
        <v>4.3705532297219881E-3</v>
      </c>
      <c r="F22" s="37">
        <f t="shared" si="4"/>
        <v>-1.3965298349555478E-2</v>
      </c>
      <c r="G22" s="37"/>
      <c r="H22" s="37"/>
      <c r="I22" s="37">
        <v>2.6821000000000001E-2</v>
      </c>
      <c r="J22" s="37">
        <v>5.45E-2</v>
      </c>
      <c r="K22" s="37">
        <v>3.8800000000000001E-2</v>
      </c>
      <c r="L22" s="37">
        <v>4.2000000000000003E-2</v>
      </c>
      <c r="M22" s="37">
        <v>3.0800000000000001E-2</v>
      </c>
      <c r="N22" s="37">
        <v>3.0200000000000001E-2</v>
      </c>
      <c r="O22" s="38">
        <v>1096800</v>
      </c>
      <c r="P22" s="67">
        <v>3444.5</v>
      </c>
      <c r="Q22" s="2">
        <v>6.4260000000000002</v>
      </c>
      <c r="R22" s="74">
        <v>88.662000000000006</v>
      </c>
      <c r="S22" s="74">
        <v>4499.8999999999996</v>
      </c>
      <c r="T22" s="2">
        <v>6826.9</v>
      </c>
      <c r="U22" s="37">
        <v>-6.1499999999999999E-4</v>
      </c>
      <c r="V22" s="2">
        <v>111.9</v>
      </c>
      <c r="W22" s="2">
        <v>111119</v>
      </c>
      <c r="X22" s="2">
        <v>337000</v>
      </c>
      <c r="Y22" s="74">
        <v>41.1</v>
      </c>
      <c r="Z22" s="2">
        <v>50.7</v>
      </c>
      <c r="AA22" s="73">
        <v>-1.17</v>
      </c>
      <c r="AB22" s="16">
        <v>454.13</v>
      </c>
      <c r="AC22" s="16">
        <v>20.812899999999999</v>
      </c>
      <c r="AD22" s="16">
        <v>12.52</v>
      </c>
      <c r="AE22" s="37">
        <v>2.7569198247197939E-2</v>
      </c>
      <c r="AF22" s="73">
        <v>11.93</v>
      </c>
      <c r="AG22" s="37">
        <v>2.3699999999999999E-2</v>
      </c>
      <c r="AH22" s="37"/>
      <c r="AI22" s="37">
        <f t="shared" si="0"/>
        <v>1.6299999999999999E-2</v>
      </c>
      <c r="AJ22" s="37">
        <f t="shared" si="1"/>
        <v>1.89E-2</v>
      </c>
      <c r="AK22" s="37">
        <f t="shared" si="2"/>
        <v>1.09E-2</v>
      </c>
      <c r="AL22" s="37">
        <v>-1.89E-2</v>
      </c>
      <c r="AM22" s="16">
        <v>24</v>
      </c>
      <c r="AN22" s="37">
        <v>2.7678999999999999E-2</v>
      </c>
      <c r="AO22" s="37">
        <v>3.0304590095875633E-2</v>
      </c>
      <c r="AP22" s="37">
        <f t="shared" si="8"/>
        <v>1.7657102779583631E-2</v>
      </c>
      <c r="AQ22" s="37"/>
      <c r="AR22" s="37"/>
      <c r="AS22" s="16">
        <v>33.380000000000003</v>
      </c>
      <c r="AT22" s="16">
        <v>30.838399999999993</v>
      </c>
      <c r="AU22" s="16">
        <v>139.65</v>
      </c>
      <c r="AV22" s="16">
        <v>-5.74</v>
      </c>
      <c r="AW22" s="16">
        <v>1.24</v>
      </c>
      <c r="AX22" s="56">
        <v>-19.5</v>
      </c>
      <c r="AY22" s="2">
        <f t="shared" si="3"/>
        <v>19.5</v>
      </c>
      <c r="AZ22" s="2">
        <v>18.010000000000002</v>
      </c>
      <c r="BA22" s="37">
        <f t="shared" si="6"/>
        <v>6.7076579094466739E-3</v>
      </c>
      <c r="BB22" s="74">
        <v>378.83800000000002</v>
      </c>
      <c r="BC22" s="37">
        <f t="shared" si="6"/>
        <v>-3.4042260236773592E-2</v>
      </c>
      <c r="BD22" s="37">
        <f t="shared" si="7"/>
        <v>-1.3667301163663459E-2</v>
      </c>
      <c r="BT22" s="70">
        <v>1.63</v>
      </c>
      <c r="BU22" s="71">
        <v>1.89</v>
      </c>
      <c r="BV22" s="72">
        <v>1.0900000000000001</v>
      </c>
    </row>
    <row r="23" spans="1:74" x14ac:dyDescent="0.25">
      <c r="A23" s="57">
        <v>34242</v>
      </c>
      <c r="B23" s="38">
        <f>'MONTHLY DATA'!O551</f>
        <v>9716.5240592571754</v>
      </c>
      <c r="C23" s="37">
        <f t="shared" si="9"/>
        <v>2.0453937967545417E-2</v>
      </c>
      <c r="D23" s="38">
        <f>'MONTHLY DATA'!M551</f>
        <v>9591.1097622587204</v>
      </c>
      <c r="E23" s="37">
        <f t="shared" si="5"/>
        <v>8.0652985678690038E-3</v>
      </c>
      <c r="F23" s="37">
        <f t="shared" si="4"/>
        <v>-1.2907321201862275E-2</v>
      </c>
      <c r="G23" s="37"/>
      <c r="H23" s="37"/>
      <c r="I23" s="37">
        <v>2.7106999999999999E-2</v>
      </c>
      <c r="J23" s="37">
        <v>5.3999999999999999E-2</v>
      </c>
      <c r="K23" s="37">
        <v>3.8899999999999997E-2</v>
      </c>
      <c r="L23" s="37">
        <v>4.24E-2</v>
      </c>
      <c r="M23" s="37">
        <v>2.98E-2</v>
      </c>
      <c r="N23" s="37">
        <v>2.9500000000000002E-2</v>
      </c>
      <c r="O23" s="38">
        <v>1103900</v>
      </c>
      <c r="P23" s="67">
        <v>3451.2</v>
      </c>
      <c r="Q23" s="2">
        <v>6.3090000000000002</v>
      </c>
      <c r="R23" s="74">
        <v>88.096000000000004</v>
      </c>
      <c r="S23" s="74">
        <v>4530.5</v>
      </c>
      <c r="T23" s="2">
        <v>6809.3</v>
      </c>
      <c r="U23" s="37">
        <v>4.7260000000000002E-3</v>
      </c>
      <c r="V23" s="2">
        <v>111.5</v>
      </c>
      <c r="W23" s="2">
        <v>111360</v>
      </c>
      <c r="X23" s="2">
        <v>343000</v>
      </c>
      <c r="Y23" s="74">
        <v>41.3</v>
      </c>
      <c r="Z23" s="2">
        <v>50.8</v>
      </c>
      <c r="AA23" s="73">
        <v>-0.99</v>
      </c>
      <c r="AB23" s="16">
        <v>459.24</v>
      </c>
      <c r="AC23" s="16">
        <v>20.994199999999999</v>
      </c>
      <c r="AD23" s="16">
        <v>12.52</v>
      </c>
      <c r="AE23" s="37">
        <v>2.7262433585924568E-2</v>
      </c>
      <c r="AF23" s="73">
        <v>12.93</v>
      </c>
      <c r="AG23" s="37">
        <v>2.4199999999999999E-2</v>
      </c>
      <c r="AH23" s="37"/>
      <c r="AI23" s="37">
        <f t="shared" si="0"/>
        <v>2.1299999999999999E-2</v>
      </c>
      <c r="AJ23" s="37">
        <f t="shared" si="1"/>
        <v>1.9599999999999999E-2</v>
      </c>
      <c r="AK23" s="37">
        <f t="shared" si="2"/>
        <v>1.54E-2</v>
      </c>
      <c r="AL23" s="37">
        <v>-1.8600000000000005E-2</v>
      </c>
      <c r="AM23" s="16">
        <v>45.5</v>
      </c>
      <c r="AN23" s="37">
        <v>2.6893E-2</v>
      </c>
      <c r="AO23" s="37">
        <v>2.4532501063234905E-2</v>
      </c>
      <c r="AP23" s="37">
        <f t="shared" si="8"/>
        <v>2.1915160490911759E-2</v>
      </c>
      <c r="AQ23" s="37"/>
      <c r="AR23" s="37"/>
      <c r="AS23" s="16">
        <v>33.9</v>
      </c>
      <c r="AT23" s="16">
        <v>30.899199999999993</v>
      </c>
      <c r="AU23" s="16">
        <v>142.38</v>
      </c>
      <c r="AV23" s="16">
        <v>4.5</v>
      </c>
      <c r="AW23" s="16">
        <v>1.24</v>
      </c>
      <c r="AX23" s="56">
        <v>-17.8</v>
      </c>
      <c r="AY23" s="2">
        <f t="shared" si="3"/>
        <v>17.8</v>
      </c>
      <c r="AZ23" s="2">
        <v>17.5</v>
      </c>
      <c r="BA23" s="37">
        <f t="shared" si="6"/>
        <v>-2.831760133259309E-2</v>
      </c>
      <c r="BB23" s="74">
        <v>355.27499999999998</v>
      </c>
      <c r="BC23" s="37">
        <f t="shared" si="6"/>
        <v>-6.21980899487381E-2</v>
      </c>
      <c r="BD23" s="37">
        <f t="shared" si="7"/>
        <v>-4.5257845640665595E-2</v>
      </c>
      <c r="BT23" s="70">
        <v>2.13</v>
      </c>
      <c r="BU23" s="71">
        <v>1.96</v>
      </c>
      <c r="BV23" s="72">
        <v>1.54</v>
      </c>
    </row>
    <row r="24" spans="1:74" x14ac:dyDescent="0.25">
      <c r="A24" s="57">
        <v>34273</v>
      </c>
      <c r="B24" s="38">
        <f>'MONTHLY DATA'!O552</f>
        <v>9714.1155869523518</v>
      </c>
      <c r="C24" s="37">
        <f t="shared" si="9"/>
        <v>1.7137097977376826E-2</v>
      </c>
      <c r="D24" s="38">
        <f>'MONTHLY DATA'!M552</f>
        <v>9574.4032646357791</v>
      </c>
      <c r="E24" s="37">
        <f t="shared" si="5"/>
        <v>-1.741873259409643E-3</v>
      </c>
      <c r="F24" s="37">
        <f t="shared" si="4"/>
        <v>-1.4382402707275711E-2</v>
      </c>
      <c r="G24" s="37"/>
      <c r="H24" s="37"/>
      <c r="I24" s="37">
        <v>2.6796E-2</v>
      </c>
      <c r="J24" s="37">
        <v>5.4300000000000001E-2</v>
      </c>
      <c r="K24" s="37">
        <v>3.9899999999999998E-2</v>
      </c>
      <c r="L24" s="37">
        <v>4.2999999999999997E-2</v>
      </c>
      <c r="M24" s="37">
        <v>3.1E-2</v>
      </c>
      <c r="N24" s="37">
        <v>3.0200000000000001E-2</v>
      </c>
      <c r="O24" s="38">
        <v>1113000</v>
      </c>
      <c r="P24" s="67">
        <v>3453.7</v>
      </c>
      <c r="Q24" s="2">
        <v>6.3090000000000002</v>
      </c>
      <c r="R24" s="74">
        <v>88.766999999999996</v>
      </c>
      <c r="S24" s="74">
        <v>4552</v>
      </c>
      <c r="T24" s="2">
        <v>6772.6</v>
      </c>
      <c r="U24" s="37">
        <v>7.6550000000000003E-3</v>
      </c>
      <c r="V24" s="2">
        <v>107</v>
      </c>
      <c r="W24" s="2">
        <v>111637</v>
      </c>
      <c r="X24" s="2">
        <v>348000</v>
      </c>
      <c r="Y24" s="74">
        <v>41.3</v>
      </c>
      <c r="Z24" s="2">
        <v>53.4</v>
      </c>
      <c r="AA24" s="73">
        <v>-0.61</v>
      </c>
      <c r="AB24" s="16">
        <v>463.9</v>
      </c>
      <c r="AC24" s="16">
        <v>21.1098</v>
      </c>
      <c r="AD24" s="16">
        <v>12.54</v>
      </c>
      <c r="AE24" s="37">
        <v>2.7031687863763743E-2</v>
      </c>
      <c r="AF24" s="73">
        <v>11.88</v>
      </c>
      <c r="AG24" s="37">
        <v>2.3300000000000001E-2</v>
      </c>
      <c r="AH24" s="37"/>
      <c r="AI24" s="37">
        <f t="shared" si="0"/>
        <v>2.3599999999999999E-2</v>
      </c>
      <c r="AJ24" s="37">
        <f t="shared" si="1"/>
        <v>1.8600000000000002E-2</v>
      </c>
      <c r="AK24" s="37">
        <f t="shared" si="2"/>
        <v>1.9799999999999998E-2</v>
      </c>
      <c r="AL24" s="37">
        <v>-1.7500000000000002E-2</v>
      </c>
      <c r="AM24" s="16">
        <v>40.75</v>
      </c>
      <c r="AN24" s="37">
        <v>2.7504000000000001E-2</v>
      </c>
      <c r="AO24" s="37">
        <v>2.461799625712438E-2</v>
      </c>
      <c r="AP24" s="37">
        <f t="shared" si="8"/>
        <v>1.8592251149333359E-2</v>
      </c>
      <c r="AQ24" s="37"/>
      <c r="AR24" s="37"/>
      <c r="AS24" s="16">
        <v>34.58</v>
      </c>
      <c r="AT24" s="16">
        <v>31.02999999999999</v>
      </c>
      <c r="AU24" s="16">
        <v>137.02000000000001</v>
      </c>
      <c r="AV24" s="16">
        <v>-3.22</v>
      </c>
      <c r="AW24" s="16">
        <v>1.21</v>
      </c>
      <c r="AX24" s="56">
        <v>-17.8</v>
      </c>
      <c r="AY24" s="2">
        <f t="shared" si="3"/>
        <v>17.8</v>
      </c>
      <c r="AZ24" s="2">
        <v>18.149999999999999</v>
      </c>
      <c r="BA24" s="37">
        <f t="shared" si="6"/>
        <v>3.7142857142857061E-2</v>
      </c>
      <c r="BB24" s="74">
        <v>364.17899999999997</v>
      </c>
      <c r="BC24" s="37">
        <f t="shared" si="6"/>
        <v>2.5062275701921037E-2</v>
      </c>
      <c r="BD24" s="37">
        <f t="shared" si="7"/>
        <v>3.1102566422389049E-2</v>
      </c>
      <c r="BT24" s="70">
        <v>2.36</v>
      </c>
      <c r="BU24" s="71">
        <v>1.86</v>
      </c>
      <c r="BV24" s="72">
        <v>1.98</v>
      </c>
    </row>
    <row r="25" spans="1:74" x14ac:dyDescent="0.25">
      <c r="A25" s="57">
        <v>34303</v>
      </c>
      <c r="B25" s="38">
        <f>'MONTHLY DATA'!O553</f>
        <v>9795.5613759359039</v>
      </c>
      <c r="C25" s="37">
        <f t="shared" si="9"/>
        <v>2.2799582492090124E-2</v>
      </c>
      <c r="D25" s="38">
        <f>'MONTHLY DATA'!M553</f>
        <v>9675.3958599028501</v>
      </c>
      <c r="E25" s="37">
        <f t="shared" si="5"/>
        <v>1.0548186918353379E-2</v>
      </c>
      <c r="F25" s="37">
        <f t="shared" si="4"/>
        <v>-1.2267343485617508E-2</v>
      </c>
      <c r="G25" s="37"/>
      <c r="H25" s="37"/>
      <c r="I25" s="37">
        <v>3.1538999999999998E-2</v>
      </c>
      <c r="J25" s="37">
        <v>5.8299999999999998E-2</v>
      </c>
      <c r="K25" s="37">
        <v>4.2200000000000001E-2</v>
      </c>
      <c r="L25" s="37">
        <v>4.5499999999999999E-2</v>
      </c>
      <c r="M25" s="37">
        <v>3.2099999999999997E-2</v>
      </c>
      <c r="N25" s="37">
        <v>3.1E-2</v>
      </c>
      <c r="O25" s="38">
        <v>1124700</v>
      </c>
      <c r="P25" s="67">
        <v>3468.1</v>
      </c>
      <c r="Q25" s="2">
        <v>6.3090000000000002</v>
      </c>
      <c r="R25" s="74">
        <v>89.397999999999996</v>
      </c>
      <c r="S25" s="74">
        <v>4573.3999999999996</v>
      </c>
      <c r="T25" s="2">
        <v>6791.6</v>
      </c>
      <c r="U25" s="37">
        <v>4.0660000000000002E-3</v>
      </c>
      <c r="V25" s="2">
        <v>98.1</v>
      </c>
      <c r="W25" s="2">
        <v>111898</v>
      </c>
      <c r="X25" s="2">
        <v>337000</v>
      </c>
      <c r="Y25" s="74">
        <v>41.3</v>
      </c>
      <c r="Z25" s="2">
        <v>53.8</v>
      </c>
      <c r="AA25" s="73">
        <v>0.03</v>
      </c>
      <c r="AB25" s="16">
        <v>462.89</v>
      </c>
      <c r="AC25" s="16">
        <v>21.038599999999999</v>
      </c>
      <c r="AD25" s="16">
        <v>12.56</v>
      </c>
      <c r="AE25" s="37">
        <v>2.7133876298904708E-2</v>
      </c>
      <c r="AF25" s="73">
        <v>14.08</v>
      </c>
      <c r="AG25" s="37">
        <v>2.6200000000000001E-2</v>
      </c>
      <c r="AH25" s="37"/>
      <c r="AI25" s="37">
        <f t="shared" si="0"/>
        <v>2.3099999999999999E-2</v>
      </c>
      <c r="AJ25" s="37">
        <f t="shared" si="1"/>
        <v>1.7500000000000002E-2</v>
      </c>
      <c r="AK25" s="37">
        <f t="shared" si="2"/>
        <v>1.8100000000000002E-2</v>
      </c>
      <c r="AL25" s="37">
        <v>-1.9400000000000001E-2</v>
      </c>
      <c r="AM25" s="16">
        <v>36</v>
      </c>
      <c r="AN25" s="37">
        <v>2.6761E-2</v>
      </c>
      <c r="AO25" s="37">
        <v>1.9961786099678108E-2</v>
      </c>
      <c r="AP25" s="37">
        <f t="shared" si="8"/>
        <v>1.9755784958802869E-2</v>
      </c>
      <c r="AQ25" s="37"/>
      <c r="AR25" s="37"/>
      <c r="AS25" s="16">
        <v>35.369999999999997</v>
      </c>
      <c r="AT25" s="16">
        <v>31.237599999999993</v>
      </c>
      <c r="AU25" s="16">
        <v>130.16</v>
      </c>
      <c r="AV25" s="16">
        <v>-10.9</v>
      </c>
      <c r="AW25" s="16">
        <v>1.21</v>
      </c>
      <c r="AX25" s="56">
        <v>-17.8</v>
      </c>
      <c r="AY25" s="2">
        <f t="shared" si="3"/>
        <v>17.8</v>
      </c>
      <c r="AZ25" s="2">
        <v>16.61</v>
      </c>
      <c r="BA25" s="37">
        <f t="shared" si="6"/>
        <v>-8.4848484848484812E-2</v>
      </c>
      <c r="BB25" s="74">
        <v>373.827</v>
      </c>
      <c r="BC25" s="37">
        <f t="shared" si="6"/>
        <v>2.6492466616691312E-2</v>
      </c>
      <c r="BD25" s="37">
        <f t="shared" si="7"/>
        <v>-2.9178009115896748E-2</v>
      </c>
      <c r="BT25" s="70">
        <v>2.31</v>
      </c>
      <c r="BU25" s="71">
        <v>1.75</v>
      </c>
      <c r="BV25" s="72">
        <v>1.81</v>
      </c>
    </row>
    <row r="26" spans="1:74" x14ac:dyDescent="0.25">
      <c r="A26" s="57">
        <v>34334</v>
      </c>
      <c r="B26" s="38">
        <f>'MONTHLY DATA'!O554</f>
        <v>9820.2467539185418</v>
      </c>
      <c r="C26" s="37">
        <f t="shared" si="9"/>
        <v>1.9146195147485261E-2</v>
      </c>
      <c r="D26" s="38">
        <f>'MONTHLY DATA'!M554</f>
        <v>9710.1636156026198</v>
      </c>
      <c r="E26" s="37">
        <f t="shared" si="5"/>
        <v>3.593419453136331E-3</v>
      </c>
      <c r="F26" s="37">
        <f t="shared" si="4"/>
        <v>-1.1209813874788423E-2</v>
      </c>
      <c r="G26" s="37"/>
      <c r="H26" s="37"/>
      <c r="I26" s="37">
        <v>3.0815999999999996E-2</v>
      </c>
      <c r="J26" s="37">
        <v>5.8299999999999998E-2</v>
      </c>
      <c r="K26" s="37">
        <v>4.2500000000000003E-2</v>
      </c>
      <c r="L26" s="37">
        <v>4.58E-2</v>
      </c>
      <c r="M26" s="37">
        <v>3.0700000000000002E-2</v>
      </c>
      <c r="N26" s="37">
        <v>3.0600000000000002E-2</v>
      </c>
      <c r="O26" s="38">
        <v>1131900</v>
      </c>
      <c r="P26" s="67">
        <v>3474.7</v>
      </c>
      <c r="Q26" s="2">
        <v>6.2670000000000003</v>
      </c>
      <c r="R26" s="74">
        <v>89.313999999999993</v>
      </c>
      <c r="S26" s="74">
        <v>4590.7</v>
      </c>
      <c r="T26" s="2">
        <v>7023.2</v>
      </c>
      <c r="U26" s="37">
        <v>5.1700000000000001E-3</v>
      </c>
      <c r="V26" s="2">
        <v>100.1</v>
      </c>
      <c r="W26" s="2">
        <v>112206</v>
      </c>
      <c r="X26" s="2">
        <v>290000</v>
      </c>
      <c r="Y26" s="74">
        <v>41.4</v>
      </c>
      <c r="Z26" s="2">
        <v>55.6</v>
      </c>
      <c r="AA26" s="73">
        <v>-0.35</v>
      </c>
      <c r="AB26" s="16">
        <v>465.95</v>
      </c>
      <c r="AC26" s="16">
        <v>21.165400000000002</v>
      </c>
      <c r="AD26" s="16">
        <v>12.58</v>
      </c>
      <c r="AE26" s="37">
        <v>2.6998605000536538E-2</v>
      </c>
      <c r="AF26" s="73">
        <v>11.36</v>
      </c>
      <c r="AG26" s="37">
        <v>2.76E-2</v>
      </c>
      <c r="AH26" s="37"/>
      <c r="AI26" s="37">
        <f t="shared" si="0"/>
        <v>1.8700000000000001E-2</v>
      </c>
      <c r="AJ26" s="37">
        <f t="shared" si="1"/>
        <v>1.7000000000000001E-2</v>
      </c>
      <c r="AK26" s="37">
        <f t="shared" si="2"/>
        <v>1.4999999999999999E-2</v>
      </c>
      <c r="AL26" s="37">
        <v>-1.9099999999999992E-2</v>
      </c>
      <c r="AM26" s="16">
        <v>36.5</v>
      </c>
      <c r="AN26" s="37">
        <v>2.7484000000000001E-2</v>
      </c>
      <c r="AO26" s="37">
        <v>2.3645891161540946E-2</v>
      </c>
      <c r="AP26" s="37">
        <f t="shared" si="8"/>
        <v>1.660195741257911E-2</v>
      </c>
      <c r="AQ26" s="37"/>
      <c r="AR26" s="37"/>
      <c r="AS26" s="16">
        <v>36.19</v>
      </c>
      <c r="AT26" s="16">
        <v>31.524799999999995</v>
      </c>
      <c r="AU26" s="16">
        <v>128.01</v>
      </c>
      <c r="AV26" s="16">
        <v>-13.93</v>
      </c>
      <c r="AW26" s="16">
        <v>1.21</v>
      </c>
      <c r="AX26" s="56">
        <v>-13</v>
      </c>
      <c r="AY26" s="2">
        <f t="shared" si="3"/>
        <v>13</v>
      </c>
      <c r="AZ26" s="2">
        <v>14.51</v>
      </c>
      <c r="BA26" s="37">
        <f t="shared" si="6"/>
        <v>-0.12642986152919927</v>
      </c>
      <c r="BB26" s="74">
        <v>383.29700000000003</v>
      </c>
      <c r="BC26" s="37">
        <f t="shared" si="6"/>
        <v>2.5332573623628115E-2</v>
      </c>
      <c r="BD26" s="37">
        <f t="shared" si="7"/>
        <v>-5.0548643952785577E-2</v>
      </c>
      <c r="BT26" s="70">
        <v>1.87</v>
      </c>
      <c r="BU26" s="71">
        <v>1.7</v>
      </c>
      <c r="BV26" s="72">
        <v>1.5</v>
      </c>
    </row>
    <row r="27" spans="1:74" x14ac:dyDescent="0.25">
      <c r="A27" s="57">
        <v>34365</v>
      </c>
      <c r="B27" s="38">
        <f>'MONTHLY DATA'!O555</f>
        <v>9836.4772784317574</v>
      </c>
      <c r="C27" s="37">
        <f t="shared" si="9"/>
        <v>2.5102610938614735E-2</v>
      </c>
      <c r="D27" s="38">
        <f>'MONTHLY DATA'!M555</f>
        <v>9712.7283836084807</v>
      </c>
      <c r="E27" s="37">
        <f t="shared" si="5"/>
        <v>2.6413231613727016E-4</v>
      </c>
      <c r="F27" s="37">
        <f t="shared" si="4"/>
        <v>-1.258061105825135E-2</v>
      </c>
      <c r="G27" s="37"/>
      <c r="H27" s="37"/>
      <c r="I27" s="37">
        <v>3.1755000000000005E-2</v>
      </c>
      <c r="J27" s="37">
        <v>5.7000000000000002E-2</v>
      </c>
      <c r="K27" s="37">
        <v>4.1200000000000001E-2</v>
      </c>
      <c r="L27" s="37">
        <v>4.4400000000000002E-2</v>
      </c>
      <c r="M27" s="37">
        <v>3.0499999999999999E-2</v>
      </c>
      <c r="N27" s="37">
        <v>2.98E-2</v>
      </c>
      <c r="O27" s="38">
        <v>1132700</v>
      </c>
      <c r="P27" s="67">
        <v>3472.9</v>
      </c>
      <c r="Q27" s="2">
        <v>6.2670000000000003</v>
      </c>
      <c r="R27" s="74">
        <v>91.364999999999995</v>
      </c>
      <c r="S27" s="74">
        <v>4604.8</v>
      </c>
      <c r="T27" s="2">
        <v>6892.9</v>
      </c>
      <c r="U27" s="37">
        <v>4.0800000000000003E-3</v>
      </c>
      <c r="V27" s="2">
        <v>80.7</v>
      </c>
      <c r="W27" s="2">
        <v>112474</v>
      </c>
      <c r="X27" s="2">
        <v>406000</v>
      </c>
      <c r="Y27" s="74">
        <v>41.4</v>
      </c>
      <c r="Z27" s="2">
        <v>56</v>
      </c>
      <c r="AA27" s="73">
        <v>-0.63</v>
      </c>
      <c r="AB27" s="16">
        <v>472.99</v>
      </c>
      <c r="AC27" s="16">
        <v>21.412700000000001</v>
      </c>
      <c r="AD27" s="16">
        <v>12.6233</v>
      </c>
      <c r="AE27" s="37">
        <v>2.6688302078268038E-2</v>
      </c>
      <c r="AF27" s="73">
        <v>11.29</v>
      </c>
      <c r="AG27" s="37">
        <v>2.6499999999999999E-2</v>
      </c>
      <c r="AH27" s="37"/>
      <c r="AI27" s="37">
        <f t="shared" si="0"/>
        <v>1.66E-2</v>
      </c>
      <c r="AJ27" s="37">
        <f t="shared" si="1"/>
        <v>1.7600000000000001E-2</v>
      </c>
      <c r="AK27" s="37">
        <f t="shared" si="2"/>
        <v>1.6299999999999999E-2</v>
      </c>
      <c r="AL27" s="37">
        <v>-1.9000000000000003E-2</v>
      </c>
      <c r="AM27" s="16">
        <v>29</v>
      </c>
      <c r="AN27" s="37">
        <v>2.5245E-2</v>
      </c>
      <c r="AO27" s="37">
        <v>2.2318461519103987E-2</v>
      </c>
      <c r="AP27" s="37">
        <f t="shared" si="8"/>
        <v>2.1396518054909303E-2</v>
      </c>
      <c r="AQ27" s="37"/>
      <c r="AR27" s="37"/>
      <c r="AS27" s="16">
        <v>36.54</v>
      </c>
      <c r="AT27" s="16">
        <v>31.87</v>
      </c>
      <c r="AU27" s="16">
        <v>123.84</v>
      </c>
      <c r="AV27" s="16">
        <v>-21.86</v>
      </c>
      <c r="AW27" s="16">
        <v>1.24</v>
      </c>
      <c r="AX27" s="56">
        <v>-13</v>
      </c>
      <c r="AY27" s="2">
        <f t="shared" si="3"/>
        <v>13</v>
      </c>
      <c r="AZ27" s="2">
        <v>15.03</v>
      </c>
      <c r="BA27" s="37">
        <f t="shared" si="6"/>
        <v>3.5837353549276335E-2</v>
      </c>
      <c r="BB27" s="74">
        <v>386.875</v>
      </c>
      <c r="BC27" s="37">
        <f t="shared" si="6"/>
        <v>9.3347978199672162E-3</v>
      </c>
      <c r="BD27" s="37">
        <f t="shared" si="7"/>
        <v>2.2586075684621777E-2</v>
      </c>
      <c r="BT27" s="70">
        <v>1.66</v>
      </c>
      <c r="BU27" s="71">
        <v>1.76</v>
      </c>
      <c r="BV27" s="72">
        <v>1.63</v>
      </c>
    </row>
    <row r="28" spans="1:74" x14ac:dyDescent="0.25">
      <c r="A28" s="57">
        <v>34393</v>
      </c>
      <c r="B28" s="38">
        <f>'MONTHLY DATA'!O556</f>
        <v>9881.9048117656166</v>
      </c>
      <c r="C28" s="37">
        <f t="shared" si="9"/>
        <v>3.0221195959454442E-2</v>
      </c>
      <c r="D28" s="38">
        <f>'MONTHLY DATA'!M556</f>
        <v>9757.58441081413</v>
      </c>
      <c r="E28" s="37">
        <f t="shared" si="5"/>
        <v>4.6182725835667146E-3</v>
      </c>
      <c r="F28" s="37">
        <f t="shared" si="4"/>
        <v>-1.2580611058251435E-2</v>
      </c>
      <c r="G28" s="37"/>
      <c r="H28" s="37"/>
      <c r="I28" s="37">
        <v>3.6343E-2</v>
      </c>
      <c r="J28" s="37">
        <v>6.1499999999999999E-2</v>
      </c>
      <c r="K28" s="37">
        <v>4.6699999999999998E-2</v>
      </c>
      <c r="L28" s="37">
        <v>5.04E-2</v>
      </c>
      <c r="M28" s="37">
        <v>3.4700000000000002E-2</v>
      </c>
      <c r="N28" s="37">
        <v>3.2500000000000001E-2</v>
      </c>
      <c r="O28" s="38">
        <v>1136500</v>
      </c>
      <c r="P28" s="67">
        <v>3474.5</v>
      </c>
      <c r="Q28" s="2">
        <v>6.2670000000000003</v>
      </c>
      <c r="R28" s="74">
        <v>90.816999999999993</v>
      </c>
      <c r="S28" s="74">
        <v>4652.3</v>
      </c>
      <c r="T28" s="2">
        <v>6908.4</v>
      </c>
      <c r="U28" s="37">
        <v>3.0800000000000001E-4</v>
      </c>
      <c r="V28" s="2">
        <v>81.7</v>
      </c>
      <c r="W28" s="2">
        <v>112675</v>
      </c>
      <c r="X28" s="2">
        <v>327000</v>
      </c>
      <c r="Y28" s="74">
        <v>40.9</v>
      </c>
      <c r="Z28" s="2">
        <v>56.5</v>
      </c>
      <c r="AA28" s="73">
        <v>-0.71</v>
      </c>
      <c r="AB28" s="16">
        <v>471.58</v>
      </c>
      <c r="AC28" s="16">
        <v>21.264600000000002</v>
      </c>
      <c r="AD28" s="16">
        <v>12.666700000000001</v>
      </c>
      <c r="AE28" s="37">
        <v>2.6860129776496038E-2</v>
      </c>
      <c r="AF28" s="73">
        <v>13.64</v>
      </c>
      <c r="AG28" s="37">
        <v>2.6800000000000001E-2</v>
      </c>
      <c r="AH28" s="37"/>
      <c r="AI28" s="37">
        <f t="shared" si="0"/>
        <v>1.6299999999999999E-2</v>
      </c>
      <c r="AJ28" s="37">
        <f t="shared" si="1"/>
        <v>1.7600000000000001E-2</v>
      </c>
      <c r="AK28" s="37">
        <f t="shared" si="2"/>
        <v>1.77E-2</v>
      </c>
      <c r="AL28" s="37">
        <v>-1.8500000000000003E-2</v>
      </c>
      <c r="AM28" s="16">
        <v>39</v>
      </c>
      <c r="AN28" s="37">
        <v>2.5156999999999999E-2</v>
      </c>
      <c r="AO28" s="37">
        <v>1.790878216287671E-2</v>
      </c>
      <c r="AP28" s="37">
        <f t="shared" si="8"/>
        <v>2.2246212341349991E-2</v>
      </c>
      <c r="AQ28" s="37"/>
      <c r="AR28" s="37"/>
      <c r="AS28" s="16">
        <v>36.86</v>
      </c>
      <c r="AT28" s="16">
        <v>32.224399999999996</v>
      </c>
      <c r="AU28" s="16">
        <v>113.95</v>
      </c>
      <c r="AV28" s="16">
        <v>-42.35</v>
      </c>
      <c r="AW28" s="16">
        <v>1.24</v>
      </c>
      <c r="AX28" s="56">
        <v>-13</v>
      </c>
      <c r="AY28" s="2">
        <f t="shared" si="3"/>
        <v>13</v>
      </c>
      <c r="AZ28" s="2">
        <v>14.78</v>
      </c>
      <c r="BA28" s="37">
        <f t="shared" si="6"/>
        <v>-1.6633399866932803E-2</v>
      </c>
      <c r="BB28" s="74">
        <v>381.91</v>
      </c>
      <c r="BC28" s="37">
        <f t="shared" si="6"/>
        <v>-1.2833602584814151E-2</v>
      </c>
      <c r="BD28" s="37">
        <f t="shared" si="7"/>
        <v>-1.4733501225873477E-2</v>
      </c>
      <c r="BT28" s="70">
        <v>1.63</v>
      </c>
      <c r="BU28" s="71">
        <v>1.76</v>
      </c>
      <c r="BV28" s="72">
        <v>1.77</v>
      </c>
    </row>
    <row r="29" spans="1:74" x14ac:dyDescent="0.25">
      <c r="A29" s="57">
        <v>34424</v>
      </c>
      <c r="B29" s="38">
        <f>'MONTHLY DATA'!O557</f>
        <v>9887.5259231580767</v>
      </c>
      <c r="C29" s="37">
        <f t="shared" si="9"/>
        <v>3.32727845181158E-2</v>
      </c>
      <c r="D29" s="38">
        <f>'MONTHLY DATA'!M557</f>
        <v>9773.5878403137795</v>
      </c>
      <c r="E29" s="37">
        <f t="shared" si="5"/>
        <v>1.6401015687769155E-3</v>
      </c>
      <c r="F29" s="37">
        <f t="shared" si="4"/>
        <v>-1.1523416851675409E-2</v>
      </c>
      <c r="G29" s="37"/>
      <c r="H29" s="37"/>
      <c r="I29" s="37">
        <v>4.2630000000000001E-2</v>
      </c>
      <c r="J29" s="37">
        <v>6.7699999999999996E-2</v>
      </c>
      <c r="K29" s="37">
        <v>5.21E-2</v>
      </c>
      <c r="L29" s="37">
        <v>5.6599999999999998E-2</v>
      </c>
      <c r="M29" s="37">
        <v>3.56E-2</v>
      </c>
      <c r="N29" s="37">
        <v>3.5000000000000003E-2</v>
      </c>
      <c r="O29" s="38">
        <v>1141500</v>
      </c>
      <c r="P29" s="67">
        <v>3479.1</v>
      </c>
      <c r="Q29" s="2">
        <v>6.282</v>
      </c>
      <c r="R29" s="74">
        <v>90.817999999999998</v>
      </c>
      <c r="S29" s="74">
        <v>4665.3999999999996</v>
      </c>
      <c r="T29" s="2">
        <v>6930.4</v>
      </c>
      <c r="U29" s="37">
        <v>1.0243E-2</v>
      </c>
      <c r="V29" s="2">
        <v>126.4</v>
      </c>
      <c r="W29" s="2">
        <v>113137</v>
      </c>
      <c r="X29" s="2">
        <v>322000</v>
      </c>
      <c r="Y29" s="74">
        <v>41.7</v>
      </c>
      <c r="Z29" s="2">
        <v>56.9</v>
      </c>
      <c r="AA29" s="73">
        <v>-0.47</v>
      </c>
      <c r="AB29" s="16">
        <v>463.81</v>
      </c>
      <c r="AC29" s="16">
        <v>20.834099999999999</v>
      </c>
      <c r="AD29" s="16">
        <v>12.71</v>
      </c>
      <c r="AE29" s="37">
        <v>2.7403462624781702E-2</v>
      </c>
      <c r="AF29" s="73">
        <v>15.22</v>
      </c>
      <c r="AG29" s="37">
        <v>3.2099999999999997E-2</v>
      </c>
      <c r="AH29" s="37"/>
      <c r="AI29" s="37">
        <f t="shared" si="0"/>
        <v>1.5800000000000002E-2</v>
      </c>
      <c r="AJ29" s="37">
        <f t="shared" si="1"/>
        <v>1.5800000000000002E-2</v>
      </c>
      <c r="AK29" s="37">
        <f t="shared" si="2"/>
        <v>2.3900000000000001E-2</v>
      </c>
      <c r="AL29" s="37">
        <v>-2.0099999999999993E-2</v>
      </c>
      <c r="AM29" s="16">
        <v>45.75</v>
      </c>
      <c r="AN29" s="37">
        <v>2.5069999999999999E-2</v>
      </c>
      <c r="AO29" s="37">
        <v>2.0415543325499663E-2</v>
      </c>
      <c r="AP29" s="37">
        <f t="shared" si="8"/>
        <v>1.9667900020804978E-2</v>
      </c>
      <c r="AQ29" s="37"/>
      <c r="AR29" s="37"/>
      <c r="AS29" s="16">
        <v>37.19</v>
      </c>
      <c r="AT29" s="16">
        <v>32.590799999999994</v>
      </c>
      <c r="AU29" s="16">
        <v>121.94</v>
      </c>
      <c r="AV29" s="16">
        <v>-30.45</v>
      </c>
      <c r="AW29" s="16">
        <v>1.24</v>
      </c>
      <c r="AX29" s="56">
        <v>-12.2</v>
      </c>
      <c r="AY29" s="2">
        <f t="shared" si="3"/>
        <v>12.2</v>
      </c>
      <c r="AZ29" s="2">
        <v>14.68</v>
      </c>
      <c r="BA29" s="37">
        <f t="shared" si="6"/>
        <v>-6.7658998646819794E-3</v>
      </c>
      <c r="BB29" s="74">
        <v>384.12799999999999</v>
      </c>
      <c r="BC29" s="37">
        <f t="shared" si="6"/>
        <v>5.8076510172552715E-3</v>
      </c>
      <c r="BD29" s="37">
        <f t="shared" si="7"/>
        <v>-4.7912442371335394E-4</v>
      </c>
      <c r="BT29" s="70">
        <v>1.58</v>
      </c>
      <c r="BU29" s="71">
        <v>1.58</v>
      </c>
      <c r="BV29" s="72">
        <v>2.39</v>
      </c>
    </row>
    <row r="30" spans="1:74" x14ac:dyDescent="0.25">
      <c r="A30" s="57">
        <v>34454</v>
      </c>
      <c r="B30" s="38">
        <f>'MONTHLY DATA'!O558</f>
        <v>9918.2710232672434</v>
      </c>
      <c r="C30" s="37">
        <f t="shared" si="9"/>
        <v>3.2416366848357428E-2</v>
      </c>
      <c r="D30" s="38">
        <f>'MONTHLY DATA'!M558</f>
        <v>9811.3524389961294</v>
      </c>
      <c r="E30" s="37">
        <f t="shared" si="5"/>
        <v>3.8639442648256326E-3</v>
      </c>
      <c r="F30" s="37">
        <f t="shared" si="4"/>
        <v>-1.0779961953075694E-2</v>
      </c>
      <c r="G30" s="37"/>
      <c r="H30" s="37"/>
      <c r="I30" s="37">
        <v>4.6988999999999996E-2</v>
      </c>
      <c r="J30" s="37">
        <v>7.0599999999999996E-2</v>
      </c>
      <c r="K30" s="37">
        <v>5.7299999999999997E-2</v>
      </c>
      <c r="L30" s="37">
        <v>6.1600000000000002E-2</v>
      </c>
      <c r="M30" s="37">
        <v>3.9699999999999999E-2</v>
      </c>
      <c r="N30" s="37">
        <v>3.6799999999999999E-2</v>
      </c>
      <c r="O30" s="38">
        <v>1137900</v>
      </c>
      <c r="P30" s="67">
        <v>3478.4</v>
      </c>
      <c r="Q30" s="2">
        <v>6.282</v>
      </c>
      <c r="R30" s="74">
        <v>90.680999999999997</v>
      </c>
      <c r="S30" s="74">
        <v>4690.7</v>
      </c>
      <c r="T30" s="2">
        <v>6932.6</v>
      </c>
      <c r="U30" s="37">
        <v>5.3200000000000001E-3</v>
      </c>
      <c r="V30" s="2">
        <v>127.6</v>
      </c>
      <c r="W30" s="2">
        <v>113490</v>
      </c>
      <c r="X30" s="2">
        <v>344000</v>
      </c>
      <c r="Y30" s="74">
        <v>41.8</v>
      </c>
      <c r="Z30" s="2">
        <v>57.4</v>
      </c>
      <c r="AA30" s="73">
        <v>-0.54</v>
      </c>
      <c r="AB30" s="16">
        <v>447.23</v>
      </c>
      <c r="AC30" s="16">
        <v>20.056000000000001</v>
      </c>
      <c r="AD30" s="16">
        <v>12.753299999999999</v>
      </c>
      <c r="AE30" s="37">
        <v>2.8516199718265765E-2</v>
      </c>
      <c r="AF30" s="73">
        <v>16.47</v>
      </c>
      <c r="AG30" s="37">
        <v>3.09E-2</v>
      </c>
      <c r="AH30" s="37"/>
      <c r="AI30" s="37">
        <f t="shared" si="0"/>
        <v>1.03E-2</v>
      </c>
      <c r="AJ30" s="37">
        <f t="shared" si="1"/>
        <v>1.54E-2</v>
      </c>
      <c r="AK30" s="37">
        <f t="shared" si="2"/>
        <v>3.15E-2</v>
      </c>
      <c r="AL30" s="37">
        <v>-1.7599999999999991E-2</v>
      </c>
      <c r="AM30" s="16">
        <v>44.25</v>
      </c>
      <c r="AN30" s="37">
        <v>2.3611E-2</v>
      </c>
      <c r="AO30" s="37">
        <v>1.7192938563947414E-2</v>
      </c>
      <c r="AP30" s="37">
        <f t="shared" si="8"/>
        <v>1.5563079959219052E-2</v>
      </c>
      <c r="AQ30" s="37"/>
      <c r="AR30" s="37"/>
      <c r="AS30" s="16">
        <v>38.49</v>
      </c>
      <c r="AT30" s="16">
        <v>33.01</v>
      </c>
      <c r="AU30" s="16">
        <v>122.04</v>
      </c>
      <c r="AV30" s="16">
        <v>-26.74</v>
      </c>
      <c r="AW30" s="16">
        <v>1.22</v>
      </c>
      <c r="AX30" s="56">
        <v>-12.2</v>
      </c>
      <c r="AY30" s="2">
        <f t="shared" si="3"/>
        <v>12.2</v>
      </c>
      <c r="AZ30" s="2">
        <v>16.420000000000002</v>
      </c>
      <c r="BA30" s="37">
        <f t="shared" si="6"/>
        <v>0.11852861035422357</v>
      </c>
      <c r="BB30" s="74">
        <v>377.27100000000002</v>
      </c>
      <c r="BC30" s="37">
        <f t="shared" si="6"/>
        <v>-1.7850820559813321E-2</v>
      </c>
      <c r="BD30" s="37">
        <f t="shared" si="7"/>
        <v>5.0338894897205125E-2</v>
      </c>
      <c r="BT30" s="70">
        <v>1.03</v>
      </c>
      <c r="BU30" s="71">
        <v>1.54</v>
      </c>
      <c r="BV30" s="72">
        <v>3.15</v>
      </c>
    </row>
    <row r="31" spans="1:74" x14ac:dyDescent="0.25">
      <c r="A31" s="57">
        <v>34485</v>
      </c>
      <c r="B31" s="38">
        <f>'MONTHLY DATA'!O559</f>
        <v>10012.314062744537</v>
      </c>
      <c r="C31" s="37">
        <f t="shared" si="9"/>
        <v>3.7176575075620021E-2</v>
      </c>
      <c r="D31" s="38">
        <f>'MONTHLY DATA'!M559</f>
        <v>9936.1265112208002</v>
      </c>
      <c r="E31" s="37">
        <f t="shared" si="5"/>
        <v>1.2717316292578044E-2</v>
      </c>
      <c r="F31" s="37">
        <f t="shared" si="4"/>
        <v>-7.6093849080531954E-3</v>
      </c>
      <c r="G31" s="37"/>
      <c r="H31" s="37"/>
      <c r="I31" s="37">
        <v>4.8814999999999997E-2</v>
      </c>
      <c r="J31" s="37">
        <v>7.17E-2</v>
      </c>
      <c r="K31" s="37">
        <v>6.0100000000000001E-2</v>
      </c>
      <c r="L31" s="37">
        <v>6.3600000000000004E-2</v>
      </c>
      <c r="M31" s="37">
        <v>4.3099999999999999E-2</v>
      </c>
      <c r="N31" s="37">
        <v>4.1399999999999999E-2</v>
      </c>
      <c r="O31" s="38">
        <v>1142300</v>
      </c>
      <c r="P31" s="67">
        <v>3489.3</v>
      </c>
      <c r="Q31" s="2">
        <v>6.282</v>
      </c>
      <c r="R31" s="74">
        <v>89.918999999999997</v>
      </c>
      <c r="S31" s="74">
        <v>4689.2</v>
      </c>
      <c r="T31" s="2">
        <v>7016.1</v>
      </c>
      <c r="U31" s="37">
        <v>5.6379999999999998E-3</v>
      </c>
      <c r="V31" s="2">
        <v>131.4</v>
      </c>
      <c r="W31" s="2">
        <v>113821</v>
      </c>
      <c r="X31" s="2">
        <v>348000</v>
      </c>
      <c r="Y31" s="74">
        <v>41.7</v>
      </c>
      <c r="Z31" s="2">
        <v>58.2</v>
      </c>
      <c r="AA31" s="73">
        <v>-0.67</v>
      </c>
      <c r="AB31" s="16">
        <v>450.9</v>
      </c>
      <c r="AC31" s="16">
        <v>20.197199999999999</v>
      </c>
      <c r="AD31" s="16">
        <v>12.7967</v>
      </c>
      <c r="AE31" s="37">
        <v>2.8380350410290529E-2</v>
      </c>
      <c r="AF31" s="73">
        <v>13.9</v>
      </c>
      <c r="AG31" s="37">
        <v>2.86E-2</v>
      </c>
      <c r="AH31" s="37"/>
      <c r="AI31" s="37">
        <f t="shared" si="0"/>
        <v>9.8999999999999991E-3</v>
      </c>
      <c r="AJ31" s="37">
        <f t="shared" si="1"/>
        <v>1.44E-2</v>
      </c>
      <c r="AK31" s="37">
        <f t="shared" si="2"/>
        <v>3.2799999999999996E-2</v>
      </c>
      <c r="AL31" s="37">
        <v>-1.5100000000000002E-2</v>
      </c>
      <c r="AM31" s="16">
        <v>46.5</v>
      </c>
      <c r="AN31" s="37">
        <v>2.2884999999999999E-2</v>
      </c>
      <c r="AO31" s="37">
        <v>1.5201849110230661E-2</v>
      </c>
      <c r="AP31" s="37">
        <f t="shared" si="8"/>
        <v>1.8470639635301545E-2</v>
      </c>
      <c r="AQ31" s="37"/>
      <c r="AR31" s="37"/>
      <c r="AS31" s="16">
        <v>39.82</v>
      </c>
      <c r="AT31" s="16">
        <v>33.463999999999992</v>
      </c>
      <c r="AU31" s="16">
        <v>124.71</v>
      </c>
      <c r="AV31" s="16">
        <v>-27.86</v>
      </c>
      <c r="AW31" s="16">
        <v>1.22</v>
      </c>
      <c r="AX31" s="56">
        <v>-12.2</v>
      </c>
      <c r="AY31" s="2">
        <f t="shared" si="3"/>
        <v>12.2</v>
      </c>
      <c r="AZ31" s="2">
        <v>17.89</v>
      </c>
      <c r="BA31" s="37">
        <f t="shared" si="6"/>
        <v>8.9524969549330008E-2</v>
      </c>
      <c r="BB31" s="74">
        <v>381.41300000000001</v>
      </c>
      <c r="BC31" s="37">
        <f t="shared" si="6"/>
        <v>1.0978845445316486E-2</v>
      </c>
      <c r="BD31" s="37">
        <f t="shared" si="7"/>
        <v>5.025190749732325E-2</v>
      </c>
      <c r="BT31" s="70">
        <v>0.99</v>
      </c>
      <c r="BU31" s="71">
        <v>1.44</v>
      </c>
      <c r="BV31" s="72">
        <v>3.28</v>
      </c>
    </row>
    <row r="32" spans="1:74" x14ac:dyDescent="0.25">
      <c r="A32" s="57">
        <v>34515</v>
      </c>
      <c r="B32" s="38">
        <f>'MONTHLY DATA'!O560</f>
        <v>9972.0478399103886</v>
      </c>
      <c r="C32" s="37">
        <f t="shared" si="9"/>
        <v>3.2748269710633875E-2</v>
      </c>
      <c r="D32" s="38">
        <f>'MONTHLY DATA'!M560</f>
        <v>9896.1666895749895</v>
      </c>
      <c r="E32" s="37">
        <f t="shared" si="5"/>
        <v>-4.0216699737754321E-3</v>
      </c>
      <c r="F32" s="37">
        <f t="shared" si="4"/>
        <v>-7.6093849080532449E-3</v>
      </c>
      <c r="G32" s="37"/>
      <c r="H32" s="37"/>
      <c r="I32" s="37">
        <v>4.8469000000000012E-2</v>
      </c>
      <c r="J32" s="37">
        <v>7.3400000000000007E-2</v>
      </c>
      <c r="K32" s="37">
        <v>6.1899999999999997E-2</v>
      </c>
      <c r="L32" s="37">
        <v>6.5199999999999994E-2</v>
      </c>
      <c r="M32" s="37">
        <v>4.2599999999999999E-2</v>
      </c>
      <c r="N32" s="37">
        <v>4.1399999999999999E-2</v>
      </c>
      <c r="O32" s="38">
        <v>1145300</v>
      </c>
      <c r="P32" s="67">
        <v>3478.1</v>
      </c>
      <c r="Q32" s="2">
        <v>6.359</v>
      </c>
      <c r="R32" s="74">
        <v>89.606999999999999</v>
      </c>
      <c r="S32" s="74">
        <v>4728.8</v>
      </c>
      <c r="T32" s="2">
        <v>7002.8</v>
      </c>
      <c r="U32" s="37">
        <v>6.7450000000000001E-3</v>
      </c>
      <c r="V32" s="2">
        <v>138.80000000000001</v>
      </c>
      <c r="W32" s="2">
        <v>114136</v>
      </c>
      <c r="X32" s="2">
        <v>341000</v>
      </c>
      <c r="Y32" s="74">
        <v>41.8</v>
      </c>
      <c r="Z32" s="2">
        <v>58.8</v>
      </c>
      <c r="AA32" s="73">
        <v>-1.1399999999999999</v>
      </c>
      <c r="AB32" s="16">
        <v>454.83</v>
      </c>
      <c r="AC32" s="16">
        <v>20.291499999999999</v>
      </c>
      <c r="AD32" s="16">
        <v>12.84</v>
      </c>
      <c r="AE32" s="37">
        <v>2.8230327814787945E-2</v>
      </c>
      <c r="AF32" s="73">
        <v>13.41</v>
      </c>
      <c r="AG32" s="37">
        <v>3.0800000000000001E-2</v>
      </c>
      <c r="AH32" s="37"/>
      <c r="AI32" s="37">
        <f t="shared" si="0"/>
        <v>1.3000000000000001E-2</v>
      </c>
      <c r="AJ32" s="37">
        <f t="shared" si="1"/>
        <v>1.3600000000000001E-2</v>
      </c>
      <c r="AK32" s="37">
        <f t="shared" si="2"/>
        <v>3.3700000000000001E-2</v>
      </c>
      <c r="AL32" s="37">
        <v>-1.4800000000000008E-2</v>
      </c>
      <c r="AM32" s="16">
        <v>72.5</v>
      </c>
      <c r="AN32" s="37">
        <v>2.4930999999999998E-2</v>
      </c>
      <c r="AO32" s="37">
        <v>2.3680371918475038E-2</v>
      </c>
      <c r="AP32" s="37">
        <f t="shared" si="8"/>
        <v>1.4160950787090176E-2</v>
      </c>
      <c r="AQ32" s="37"/>
      <c r="AR32" s="37"/>
      <c r="AS32" s="16">
        <v>41.04</v>
      </c>
      <c r="AT32" s="16">
        <v>33.948799999999991</v>
      </c>
      <c r="AU32" s="16">
        <v>120.24</v>
      </c>
      <c r="AV32" s="16">
        <v>-32.630000000000003</v>
      </c>
      <c r="AW32" s="16">
        <v>1.22</v>
      </c>
      <c r="AX32" s="56">
        <v>-7</v>
      </c>
      <c r="AY32" s="2">
        <f t="shared" si="3"/>
        <v>7</v>
      </c>
      <c r="AZ32" s="2">
        <v>19.059999999999999</v>
      </c>
      <c r="BA32" s="37">
        <f t="shared" si="6"/>
        <v>6.5399664617104419E-2</v>
      </c>
      <c r="BB32" s="74">
        <v>385.64299999999997</v>
      </c>
      <c r="BC32" s="37">
        <f t="shared" si="6"/>
        <v>1.1090340392173211E-2</v>
      </c>
      <c r="BD32" s="37">
        <f t="shared" si="7"/>
        <v>3.8245002504638817E-2</v>
      </c>
      <c r="BT32" s="70">
        <v>1.3</v>
      </c>
      <c r="BU32" s="71">
        <v>1.36</v>
      </c>
      <c r="BV32" s="72">
        <v>3.37</v>
      </c>
    </row>
    <row r="33" spans="1:74" x14ac:dyDescent="0.25">
      <c r="A33" s="57">
        <v>34546</v>
      </c>
      <c r="B33" s="38">
        <f>'MONTHLY DATA'!O561</f>
        <v>9990.5305153885784</v>
      </c>
      <c r="C33" s="37">
        <f t="shared" si="9"/>
        <v>3.8791276245726466E-2</v>
      </c>
      <c r="D33" s="38">
        <f>'MONTHLY DATA'!M561</f>
        <v>9911.3662482301897</v>
      </c>
      <c r="E33" s="37">
        <f t="shared" si="5"/>
        <v>1.5359036616887272E-3</v>
      </c>
      <c r="F33" s="37">
        <f t="shared" si="4"/>
        <v>-7.9239302694136798E-3</v>
      </c>
      <c r="G33" s="37"/>
      <c r="H33" s="37"/>
      <c r="I33" s="37">
        <v>4.3498999999999996E-2</v>
      </c>
      <c r="J33" s="37">
        <v>7.1199999999999999E-2</v>
      </c>
      <c r="K33" s="37">
        <v>5.9900000000000002E-2</v>
      </c>
      <c r="L33" s="37">
        <v>6.3299999999999995E-2</v>
      </c>
      <c r="M33" s="37">
        <v>4.3900000000000002E-2</v>
      </c>
      <c r="N33" s="37">
        <v>4.3299999999999998E-2</v>
      </c>
      <c r="O33" s="38">
        <v>1151400</v>
      </c>
      <c r="P33" s="67">
        <v>3484.3</v>
      </c>
      <c r="Q33" s="2">
        <v>6.359</v>
      </c>
      <c r="R33" s="74">
        <v>88.290999999999997</v>
      </c>
      <c r="S33" s="74">
        <v>4740.8</v>
      </c>
      <c r="T33" s="2">
        <v>7008.8</v>
      </c>
      <c r="U33" s="37">
        <v>1.676E-3</v>
      </c>
      <c r="V33" s="2">
        <v>114.8</v>
      </c>
      <c r="W33" s="2">
        <v>114499</v>
      </c>
      <c r="X33" s="2">
        <v>332000</v>
      </c>
      <c r="Y33" s="74">
        <v>41.8</v>
      </c>
      <c r="Z33" s="2">
        <v>58.5</v>
      </c>
      <c r="AA33" s="73">
        <v>-0.71</v>
      </c>
      <c r="AB33" s="16">
        <v>451.4</v>
      </c>
      <c r="AC33" s="16">
        <v>20.0687</v>
      </c>
      <c r="AD33" s="16">
        <v>12.87</v>
      </c>
      <c r="AE33" s="37">
        <v>2.8511298183429332E-2</v>
      </c>
      <c r="AF33" s="73">
        <v>12.48</v>
      </c>
      <c r="AG33" s="37">
        <v>2.7300000000000001E-2</v>
      </c>
      <c r="AH33" s="37"/>
      <c r="AI33" s="37">
        <f t="shared" si="0"/>
        <v>1.23E-2</v>
      </c>
      <c r="AJ33" s="37">
        <f t="shared" si="1"/>
        <v>6.0999999999999995E-3</v>
      </c>
      <c r="AK33" s="37">
        <f t="shared" si="2"/>
        <v>3.6900000000000002E-2</v>
      </c>
      <c r="AL33" s="37">
        <v>-1.4700000000000005E-2</v>
      </c>
      <c r="AM33" s="16">
        <v>60.5</v>
      </c>
      <c r="AN33" s="37">
        <v>2.7701E-2</v>
      </c>
      <c r="AO33" s="37">
        <v>2.9032735419893665E-2</v>
      </c>
      <c r="AP33" s="37">
        <f t="shared" si="8"/>
        <v>2.5729992563219936E-2</v>
      </c>
      <c r="AQ33" s="37"/>
      <c r="AR33" s="37"/>
      <c r="AS33" s="16">
        <v>42.08</v>
      </c>
      <c r="AT33" s="16">
        <v>34.459599999999995</v>
      </c>
      <c r="AU33" s="16">
        <v>120.39</v>
      </c>
      <c r="AV33" s="16">
        <v>-29.26</v>
      </c>
      <c r="AW33" s="16">
        <v>1.17</v>
      </c>
      <c r="AX33" s="56">
        <v>-7</v>
      </c>
      <c r="AY33" s="2">
        <f t="shared" si="3"/>
        <v>7</v>
      </c>
      <c r="AZ33" s="2">
        <v>19.649999999999999</v>
      </c>
      <c r="BA33" s="37">
        <f t="shared" si="6"/>
        <v>3.0954879328436512E-2</v>
      </c>
      <c r="BB33" s="74">
        <v>385.49</v>
      </c>
      <c r="BC33" s="37">
        <f t="shared" si="6"/>
        <v>-3.9673999009437011E-4</v>
      </c>
      <c r="BD33" s="37">
        <f t="shared" si="7"/>
        <v>1.527906966917107E-2</v>
      </c>
      <c r="BT33" s="70">
        <v>1.23</v>
      </c>
      <c r="BU33" s="71">
        <v>0.61</v>
      </c>
      <c r="BV33" s="72">
        <v>3.69</v>
      </c>
    </row>
    <row r="34" spans="1:74" x14ac:dyDescent="0.25">
      <c r="A34" s="57">
        <v>34577</v>
      </c>
      <c r="B34" s="38">
        <f>'MONTHLY DATA'!O562</f>
        <v>10040.966865721239</v>
      </c>
      <c r="C34" s="37">
        <f t="shared" si="9"/>
        <v>4.0608902777592326E-2</v>
      </c>
      <c r="D34" s="38">
        <f>'MONTHLY DATA'!M562</f>
        <v>9972.0114672772997</v>
      </c>
      <c r="E34" s="37">
        <f t="shared" si="5"/>
        <v>6.1187547234407809E-3</v>
      </c>
      <c r="F34" s="37">
        <f t="shared" si="4"/>
        <v>-6.8674062334918322E-3</v>
      </c>
      <c r="G34" s="37"/>
      <c r="H34" s="37"/>
      <c r="I34" s="37">
        <v>4.2894000000000002E-2</v>
      </c>
      <c r="J34" s="37">
        <v>7.1900000000000006E-2</v>
      </c>
      <c r="K34" s="37">
        <v>6.1699999999999998E-2</v>
      </c>
      <c r="L34" s="37">
        <v>6.4399999999999999E-2</v>
      </c>
      <c r="M34" s="37">
        <v>4.6800000000000001E-2</v>
      </c>
      <c r="N34" s="37">
        <v>4.4800000000000006E-2</v>
      </c>
      <c r="O34" s="38">
        <v>1151600</v>
      </c>
      <c r="P34" s="67">
        <v>3485</v>
      </c>
      <c r="Q34" s="2">
        <v>6.359</v>
      </c>
      <c r="R34" s="74">
        <v>88.031999999999996</v>
      </c>
      <c r="S34" s="74">
        <v>4783</v>
      </c>
      <c r="T34" s="2">
        <v>7019.1</v>
      </c>
      <c r="U34" s="37">
        <v>5.6160000000000003E-3</v>
      </c>
      <c r="V34" s="2">
        <v>131.5</v>
      </c>
      <c r="W34" s="2">
        <v>114799</v>
      </c>
      <c r="X34" s="2">
        <v>341000</v>
      </c>
      <c r="Y34" s="74">
        <v>41.7</v>
      </c>
      <c r="Z34" s="2">
        <v>58</v>
      </c>
      <c r="AA34" s="73">
        <v>-0.97</v>
      </c>
      <c r="AB34" s="16">
        <v>464.24</v>
      </c>
      <c r="AC34" s="16">
        <v>20.536300000000001</v>
      </c>
      <c r="AD34" s="16">
        <v>12.9</v>
      </c>
      <c r="AE34" s="37">
        <v>2.7787351369981044E-2</v>
      </c>
      <c r="AF34" s="73">
        <v>11.89</v>
      </c>
      <c r="AG34" s="37">
        <v>2.5100000000000001E-2</v>
      </c>
      <c r="AH34" s="37"/>
      <c r="AI34" s="37">
        <f t="shared" si="0"/>
        <v>1.44E-2</v>
      </c>
      <c r="AJ34" s="37">
        <f t="shared" si="1"/>
        <v>8.1000000000000013E-3</v>
      </c>
      <c r="AK34" s="37">
        <f t="shared" si="2"/>
        <v>3.04E-2</v>
      </c>
      <c r="AL34" s="37">
        <v>-1.2900000000000009E-2</v>
      </c>
      <c r="AM34" s="16">
        <v>44</v>
      </c>
      <c r="AN34" s="37">
        <v>2.9006000000000001E-2</v>
      </c>
      <c r="AO34" s="37">
        <v>2.8900272037739094E-2</v>
      </c>
      <c r="AP34" s="37">
        <f t="shared" si="8"/>
        <v>2.7469398683781183E-2</v>
      </c>
      <c r="AQ34" s="37"/>
      <c r="AR34" s="37"/>
      <c r="AS34" s="16">
        <v>43.06</v>
      </c>
      <c r="AT34" s="16">
        <v>34.98919999999999</v>
      </c>
      <c r="AU34" s="16">
        <v>118.4</v>
      </c>
      <c r="AV34" s="16">
        <v>-25</v>
      </c>
      <c r="AW34" s="16">
        <v>1.17</v>
      </c>
      <c r="AX34" s="56">
        <v>-7</v>
      </c>
      <c r="AY34" s="2">
        <f t="shared" si="3"/>
        <v>7</v>
      </c>
      <c r="AZ34" s="2">
        <v>18.38</v>
      </c>
      <c r="BA34" s="37">
        <f t="shared" si="6"/>
        <v>-6.4631043256997436E-2</v>
      </c>
      <c r="BB34" s="74">
        <v>380.35500000000002</v>
      </c>
      <c r="BC34" s="37">
        <f t="shared" si="6"/>
        <v>-1.3320708708397081E-2</v>
      </c>
      <c r="BD34" s="37">
        <f t="shared" si="7"/>
        <v>-3.8975875982697257E-2</v>
      </c>
      <c r="BT34" s="70">
        <v>1.44</v>
      </c>
      <c r="BU34" s="71">
        <v>0.81</v>
      </c>
      <c r="BV34" s="72">
        <v>3.04</v>
      </c>
    </row>
    <row r="35" spans="1:74" x14ac:dyDescent="0.25">
      <c r="A35" s="57">
        <v>34607</v>
      </c>
      <c r="B35" s="38">
        <f>'MONTHLY DATA'!O563</f>
        <v>9993.1685557035762</v>
      </c>
      <c r="C35" s="37">
        <f t="shared" si="9"/>
        <v>2.8471549574648012E-2</v>
      </c>
      <c r="D35" s="38">
        <f>'MONTHLY DATA'!M563</f>
        <v>9935.09943044592</v>
      </c>
      <c r="E35" s="37">
        <f t="shared" si="5"/>
        <v>-3.7015638171400927E-3</v>
      </c>
      <c r="F35" s="37">
        <f t="shared" si="4"/>
        <v>-5.8108821975701979E-3</v>
      </c>
      <c r="G35" s="37"/>
      <c r="H35" s="37"/>
      <c r="I35" s="37">
        <v>4.6565000000000002E-2</v>
      </c>
      <c r="J35" s="37">
        <v>7.6200000000000004E-2</v>
      </c>
      <c r="K35" s="37">
        <v>6.6199999999999995E-2</v>
      </c>
      <c r="L35" s="37">
        <v>6.9199999999999998E-2</v>
      </c>
      <c r="M35" s="37">
        <v>4.8000000000000001E-2</v>
      </c>
      <c r="N35" s="37">
        <v>4.6199999999999998E-2</v>
      </c>
      <c r="O35" s="38">
        <v>1152300</v>
      </c>
      <c r="P35" s="67">
        <v>3484.7</v>
      </c>
      <c r="Q35" s="2">
        <v>6.3869999999999996</v>
      </c>
      <c r="R35" s="74">
        <v>87.025000000000006</v>
      </c>
      <c r="S35" s="74">
        <v>4795.5</v>
      </c>
      <c r="T35" s="2">
        <v>7048.2</v>
      </c>
      <c r="U35" s="37">
        <v>3.5400000000000002E-3</v>
      </c>
      <c r="V35" s="2">
        <v>127.2</v>
      </c>
      <c r="W35" s="2">
        <v>115153</v>
      </c>
      <c r="X35" s="2">
        <v>325000</v>
      </c>
      <c r="Y35" s="74">
        <v>41.6</v>
      </c>
      <c r="Z35" s="2">
        <v>59</v>
      </c>
      <c r="AA35" s="73">
        <v>-1.01</v>
      </c>
      <c r="AB35" s="16">
        <v>466.96</v>
      </c>
      <c r="AC35" s="16">
        <v>20.577200000000001</v>
      </c>
      <c r="AD35" s="16">
        <v>12.93</v>
      </c>
      <c r="AE35" s="37">
        <v>2.7689737879047455E-2</v>
      </c>
      <c r="AF35" s="73">
        <v>13.23</v>
      </c>
      <c r="AG35" s="37">
        <v>2.8199999999999999E-2</v>
      </c>
      <c r="AH35" s="37"/>
      <c r="AI35" s="37">
        <f t="shared" si="0"/>
        <v>1.78E-2</v>
      </c>
      <c r="AJ35" s="37">
        <f t="shared" si="1"/>
        <v>1.1599999999999999E-2</v>
      </c>
      <c r="AK35" s="37">
        <f t="shared" si="2"/>
        <v>2.9500000000000002E-2</v>
      </c>
      <c r="AL35" s="37">
        <v>-1.3000000000000012E-2</v>
      </c>
      <c r="AM35" s="16">
        <v>83</v>
      </c>
      <c r="AN35" s="37">
        <v>2.9635000000000002E-2</v>
      </c>
      <c r="AO35" s="37">
        <v>2.6171267161320025E-2</v>
      </c>
      <c r="AP35" s="37">
        <f t="shared" si="8"/>
        <v>1.1228605917858486E-2</v>
      </c>
      <c r="AQ35" s="37"/>
      <c r="AR35" s="37"/>
      <c r="AS35" s="16">
        <v>44.09</v>
      </c>
      <c r="AT35" s="16">
        <v>35.540799999999997</v>
      </c>
      <c r="AU35" s="16">
        <v>116.03</v>
      </c>
      <c r="AV35" s="16">
        <v>-38.93</v>
      </c>
      <c r="AW35" s="16">
        <v>1.17</v>
      </c>
      <c r="AX35" s="56">
        <v>-17.399999999999999</v>
      </c>
      <c r="AY35" s="2">
        <f t="shared" si="3"/>
        <v>17.399999999999999</v>
      </c>
      <c r="AZ35" s="2">
        <v>17.45</v>
      </c>
      <c r="BA35" s="37">
        <f t="shared" si="6"/>
        <v>-5.0598476605005431E-2</v>
      </c>
      <c r="BB35" s="74">
        <v>391.57499999999999</v>
      </c>
      <c r="BC35" s="37">
        <f t="shared" si="6"/>
        <v>2.9498757739480144E-2</v>
      </c>
      <c r="BD35" s="37">
        <f t="shared" si="7"/>
        <v>-1.0549859432762643E-2</v>
      </c>
      <c r="BT35" s="70">
        <v>1.78</v>
      </c>
      <c r="BU35" s="71">
        <v>1.1599999999999999</v>
      </c>
      <c r="BV35" s="72">
        <v>2.95</v>
      </c>
    </row>
    <row r="36" spans="1:74" x14ac:dyDescent="0.25">
      <c r="A36" s="57">
        <v>34638</v>
      </c>
      <c r="B36" s="38">
        <f>'MONTHLY DATA'!O564</f>
        <v>10080.583889005597</v>
      </c>
      <c r="C36" s="37">
        <f t="shared" si="9"/>
        <v>3.7725338840467547E-2</v>
      </c>
      <c r="D36" s="38">
        <f>'MONTHLY DATA'!M564</f>
        <v>10030.537681887899</v>
      </c>
      <c r="E36" s="37">
        <f t="shared" si="5"/>
        <v>9.6061697328877014E-3</v>
      </c>
      <c r="F36" s="37">
        <f t="shared" si="4"/>
        <v>-4.9646139220447432E-3</v>
      </c>
      <c r="G36" s="37"/>
      <c r="H36" s="37"/>
      <c r="I36" s="37">
        <v>5.2019000000000003E-2</v>
      </c>
      <c r="J36" s="37">
        <v>7.8100000000000003E-2</v>
      </c>
      <c r="K36" s="37">
        <v>6.8400000000000002E-2</v>
      </c>
      <c r="L36" s="37">
        <v>7.0999999999999994E-2</v>
      </c>
      <c r="M36" s="37">
        <v>5.1999999999999998E-2</v>
      </c>
      <c r="N36" s="37">
        <v>4.9500000000000002E-2</v>
      </c>
      <c r="O36" s="38">
        <v>1148100</v>
      </c>
      <c r="P36" s="67">
        <v>3481.7</v>
      </c>
      <c r="Q36" s="2">
        <v>6.3869999999999996</v>
      </c>
      <c r="R36" s="74">
        <v>86.31</v>
      </c>
      <c r="S36" s="74">
        <v>4833.3</v>
      </c>
      <c r="T36" s="2">
        <v>7113.4</v>
      </c>
      <c r="U36" s="37">
        <v>8.4239999999999992E-3</v>
      </c>
      <c r="V36" s="2">
        <v>117</v>
      </c>
      <c r="W36" s="2">
        <v>115360</v>
      </c>
      <c r="X36" s="2">
        <v>331000</v>
      </c>
      <c r="Y36" s="74">
        <v>41.8</v>
      </c>
      <c r="Z36" s="2">
        <v>59.4</v>
      </c>
      <c r="AA36" s="73">
        <v>-0.34</v>
      </c>
      <c r="AB36" s="16">
        <v>463.81</v>
      </c>
      <c r="AC36" s="16">
        <v>20.3965</v>
      </c>
      <c r="AD36" s="16">
        <v>13.013299999999999</v>
      </c>
      <c r="AE36" s="37">
        <v>2.8057394191587072E-2</v>
      </c>
      <c r="AF36" s="73">
        <v>15.25</v>
      </c>
      <c r="AG36" s="37">
        <v>2.6100000000000002E-2</v>
      </c>
      <c r="AH36" s="37"/>
      <c r="AI36" s="37">
        <f t="shared" si="0"/>
        <v>1.55E-2</v>
      </c>
      <c r="AJ36" s="37">
        <f t="shared" si="1"/>
        <v>8.1000000000000013E-3</v>
      </c>
      <c r="AK36" s="37">
        <f t="shared" si="2"/>
        <v>3.9699999999999999E-2</v>
      </c>
      <c r="AL36" s="37">
        <v>-1.2300000000000005E-2</v>
      </c>
      <c r="AM36" s="16">
        <v>59.5</v>
      </c>
      <c r="AN36" s="37">
        <v>2.6081E-2</v>
      </c>
      <c r="AO36" s="37">
        <v>2.1008092930346264E-2</v>
      </c>
      <c r="AP36" s="37">
        <f t="shared" si="8"/>
        <v>1.5581578711548832E-2</v>
      </c>
      <c r="AQ36" s="37"/>
      <c r="AR36" s="37"/>
      <c r="AS36" s="16">
        <v>45.82</v>
      </c>
      <c r="AT36" s="16">
        <v>36.142799999999994</v>
      </c>
      <c r="AU36" s="16">
        <v>118.63</v>
      </c>
      <c r="AV36" s="16">
        <v>-28.99</v>
      </c>
      <c r="AW36" s="16">
        <v>1.18</v>
      </c>
      <c r="AX36" s="56">
        <v>-17.399999999999999</v>
      </c>
      <c r="AY36" s="2">
        <f t="shared" si="3"/>
        <v>17.399999999999999</v>
      </c>
      <c r="AZ36" s="2">
        <v>17.72</v>
      </c>
      <c r="BA36" s="37">
        <f t="shared" si="6"/>
        <v>1.5472779369627484E-2</v>
      </c>
      <c r="BB36" s="74">
        <v>389.77100000000002</v>
      </c>
      <c r="BC36" s="37">
        <f t="shared" si="6"/>
        <v>-4.6070356892037893E-3</v>
      </c>
      <c r="BD36" s="37">
        <f t="shared" si="7"/>
        <v>5.4328718402118469E-3</v>
      </c>
      <c r="BT36" s="70">
        <v>1.55</v>
      </c>
      <c r="BU36" s="71">
        <v>0.81</v>
      </c>
      <c r="BV36" s="72">
        <v>3.97</v>
      </c>
    </row>
    <row r="37" spans="1:74" x14ac:dyDescent="0.25">
      <c r="A37" s="57">
        <v>34668</v>
      </c>
      <c r="B37" s="38">
        <f>'MONTHLY DATA'!O565</f>
        <v>10052.009010262234</v>
      </c>
      <c r="C37" s="37">
        <f t="shared" si="9"/>
        <v>2.6179983411295658E-2</v>
      </c>
      <c r="D37" s="38">
        <f>'MONTHLY DATA'!M565</f>
        <v>10023.340557396799</v>
      </c>
      <c r="E37" s="37">
        <f t="shared" si="5"/>
        <v>-7.1752130537288447E-4</v>
      </c>
      <c r="F37" s="37">
        <f t="shared" si="4"/>
        <v>-2.8520122530896071E-3</v>
      </c>
      <c r="G37" s="37"/>
      <c r="H37" s="37"/>
      <c r="I37" s="37">
        <v>5.2351000000000009E-2</v>
      </c>
      <c r="J37" s="37">
        <v>7.9100000000000004E-2</v>
      </c>
      <c r="K37" s="37">
        <v>7.3999999999999996E-2</v>
      </c>
      <c r="L37" s="37">
        <v>7.6200000000000004E-2</v>
      </c>
      <c r="M37" s="37">
        <v>5.7200000000000001E-2</v>
      </c>
      <c r="N37" s="37">
        <v>5.2900000000000003E-2</v>
      </c>
      <c r="O37" s="38">
        <v>1151200</v>
      </c>
      <c r="P37" s="67">
        <v>3484.8</v>
      </c>
      <c r="Q37" s="2">
        <v>6.3869999999999996</v>
      </c>
      <c r="R37" s="74">
        <v>86.492999999999995</v>
      </c>
      <c r="S37" s="74">
        <v>4846</v>
      </c>
      <c r="T37" s="2">
        <v>7111.1</v>
      </c>
      <c r="U37" s="37">
        <v>6.1850000000000004E-3</v>
      </c>
      <c r="V37" s="2">
        <v>100.5</v>
      </c>
      <c r="W37" s="2">
        <v>115783</v>
      </c>
      <c r="X37" s="2">
        <v>329000</v>
      </c>
      <c r="Y37" s="74">
        <v>41.7</v>
      </c>
      <c r="Z37" s="2">
        <v>59.2</v>
      </c>
      <c r="AA37" s="73">
        <v>-0.52</v>
      </c>
      <c r="AB37" s="16">
        <v>461.01</v>
      </c>
      <c r="AC37" s="16">
        <v>20.2102</v>
      </c>
      <c r="AD37" s="16">
        <v>13.0967</v>
      </c>
      <c r="AE37" s="37">
        <v>2.8408711307780745E-2</v>
      </c>
      <c r="AF37" s="73">
        <v>16.38</v>
      </c>
      <c r="AG37" s="37">
        <v>2.1899999999999999E-2</v>
      </c>
      <c r="AH37" s="37"/>
      <c r="AI37" s="37">
        <f t="shared" si="0"/>
        <v>1.7100000000000001E-2</v>
      </c>
      <c r="AJ37" s="37">
        <f t="shared" si="1"/>
        <v>3.8E-3</v>
      </c>
      <c r="AK37" s="37">
        <f t="shared" si="2"/>
        <v>4.0999999999999995E-2</v>
      </c>
      <c r="AL37" s="37">
        <v>-7.3000000000000009E-3</v>
      </c>
      <c r="AM37" s="16">
        <v>62.75</v>
      </c>
      <c r="AN37" s="37">
        <v>2.6748999999999998E-2</v>
      </c>
      <c r="AO37" s="37">
        <v>2.1071866411394316E-2</v>
      </c>
      <c r="AP37" s="37">
        <f t="shared" si="8"/>
        <v>3.7612332189358236E-3</v>
      </c>
      <c r="AQ37" s="37"/>
      <c r="AR37" s="37"/>
      <c r="AS37" s="16">
        <v>47.52</v>
      </c>
      <c r="AT37" s="16">
        <v>36.793199999999992</v>
      </c>
      <c r="AU37" s="16">
        <v>123.93</v>
      </c>
      <c r="AV37" s="16">
        <v>-24.21</v>
      </c>
      <c r="AW37" s="16">
        <v>1.18</v>
      </c>
      <c r="AX37" s="56">
        <v>-17.399999999999999</v>
      </c>
      <c r="AY37" s="2">
        <f t="shared" si="3"/>
        <v>17.399999999999999</v>
      </c>
      <c r="AZ37" s="2">
        <v>18.07</v>
      </c>
      <c r="BA37" s="37">
        <f t="shared" si="6"/>
        <v>1.9751693002257417E-2</v>
      </c>
      <c r="BB37" s="74">
        <v>384.38900000000001</v>
      </c>
      <c r="BC37" s="37">
        <f t="shared" si="6"/>
        <v>-1.380810783767906E-2</v>
      </c>
      <c r="BD37" s="37">
        <f t="shared" si="7"/>
        <v>2.9717925822891787E-3</v>
      </c>
      <c r="BT37" s="70">
        <v>1.71</v>
      </c>
      <c r="BU37" s="71">
        <v>0.38</v>
      </c>
      <c r="BV37" s="72">
        <v>4.0999999999999996</v>
      </c>
    </row>
    <row r="38" spans="1:74" x14ac:dyDescent="0.25">
      <c r="A38" s="57">
        <v>34699</v>
      </c>
      <c r="B38" s="38">
        <f>'MONTHLY DATA'!O566</f>
        <v>10121.399608151694</v>
      </c>
      <c r="C38" s="37">
        <f t="shared" si="9"/>
        <v>3.0666526186114873E-2</v>
      </c>
      <c r="D38" s="38">
        <f>'MONTHLY DATA'!M566</f>
        <v>10103.224495303</v>
      </c>
      <c r="E38" s="37">
        <f t="shared" si="5"/>
        <v>7.9697918522034124E-3</v>
      </c>
      <c r="F38" s="37">
        <f t="shared" si="4"/>
        <v>-1.795711418612094E-3</v>
      </c>
      <c r="G38" s="37"/>
      <c r="H38" s="37"/>
      <c r="I38" s="37">
        <v>5.1651000000000002E-2</v>
      </c>
      <c r="J38" s="37">
        <v>7.8399999999999997E-2</v>
      </c>
      <c r="K38" s="37">
        <v>7.6899999999999996E-2</v>
      </c>
      <c r="L38" s="37">
        <v>7.8E-2</v>
      </c>
      <c r="M38" s="37">
        <v>5.6800000000000003E-2</v>
      </c>
      <c r="N38" s="37">
        <v>5.5999999999999994E-2</v>
      </c>
      <c r="O38" s="38">
        <v>1149300</v>
      </c>
      <c r="P38" s="67">
        <v>3485.2</v>
      </c>
      <c r="Q38" s="2">
        <v>6.4980000000000002</v>
      </c>
      <c r="R38" s="74">
        <v>88.125</v>
      </c>
      <c r="S38" s="74">
        <v>4862.3</v>
      </c>
      <c r="T38" s="2">
        <v>7144.2</v>
      </c>
      <c r="U38" s="37">
        <v>1.0274999999999999E-2</v>
      </c>
      <c r="V38" s="2">
        <v>94.2</v>
      </c>
      <c r="W38" s="2">
        <v>116057</v>
      </c>
      <c r="X38" s="2">
        <v>319000</v>
      </c>
      <c r="Y38" s="74">
        <v>41.8</v>
      </c>
      <c r="Z38" s="2">
        <v>56.1</v>
      </c>
      <c r="AA38" s="73">
        <v>-0.35</v>
      </c>
      <c r="AB38" s="16">
        <v>455.19</v>
      </c>
      <c r="AC38" s="16">
        <v>19.912199999999999</v>
      </c>
      <c r="AD38" s="16">
        <v>13.18</v>
      </c>
      <c r="AE38" s="37">
        <v>2.8954941892396582E-2</v>
      </c>
      <c r="AF38" s="73">
        <v>14.18</v>
      </c>
      <c r="AG38" s="37">
        <v>2.1600000000000001E-2</v>
      </c>
      <c r="AH38" s="37"/>
      <c r="AI38" s="37">
        <f t="shared" si="0"/>
        <v>2.3599999999999999E-2</v>
      </c>
      <c r="AJ38" s="37">
        <f t="shared" si="1"/>
        <v>1.7000000000000001E-3</v>
      </c>
      <c r="AK38" s="37">
        <f t="shared" si="2"/>
        <v>4.5499999999999999E-2</v>
      </c>
      <c r="AL38" s="37">
        <v>-2.5999999999999912E-3</v>
      </c>
      <c r="AM38" s="16">
        <v>97</v>
      </c>
      <c r="AN38" s="37">
        <v>2.6748999999999998E-2</v>
      </c>
      <c r="AO38" s="37">
        <v>2.0297365396032427E-2</v>
      </c>
      <c r="AP38" s="37">
        <f t="shared" si="8"/>
        <v>9.6566830101948858E-3</v>
      </c>
      <c r="AQ38" s="37"/>
      <c r="AR38" s="37"/>
      <c r="AS38" s="16">
        <v>49.27</v>
      </c>
      <c r="AT38" s="16">
        <v>37.491599999999991</v>
      </c>
      <c r="AU38" s="16">
        <v>127.72</v>
      </c>
      <c r="AV38" s="16">
        <v>-18.850000000000001</v>
      </c>
      <c r="AW38" s="16">
        <v>1.18</v>
      </c>
      <c r="AX38" s="56">
        <v>-6.9</v>
      </c>
      <c r="AY38" s="2">
        <f t="shared" si="3"/>
        <v>6.9</v>
      </c>
      <c r="AZ38" s="2">
        <v>17.16</v>
      </c>
      <c r="BA38" s="37">
        <f t="shared" si="6"/>
        <v>-5.0359712230215833E-2</v>
      </c>
      <c r="BB38" s="74">
        <v>379.286</v>
      </c>
      <c r="BC38" s="37">
        <f t="shared" si="6"/>
        <v>-1.327561402641597E-2</v>
      </c>
      <c r="BD38" s="37">
        <f t="shared" si="7"/>
        <v>-3.1817663128315903E-2</v>
      </c>
      <c r="BT38" s="70">
        <v>2.36</v>
      </c>
      <c r="BU38" s="71">
        <v>0.17</v>
      </c>
      <c r="BV38" s="72">
        <v>4.55</v>
      </c>
    </row>
    <row r="39" spans="1:74" x14ac:dyDescent="0.25">
      <c r="A39" s="57">
        <v>34730</v>
      </c>
      <c r="B39" s="38">
        <f>'MONTHLY DATA'!O567</f>
        <v>10161.429825770092</v>
      </c>
      <c r="C39" s="37">
        <f t="shared" si="9"/>
        <v>3.3035459559374113E-2</v>
      </c>
      <c r="D39" s="38">
        <f>'MONTHLY DATA'!M567</f>
        <v>10129.239446174201</v>
      </c>
      <c r="E39" s="37">
        <f t="shared" si="5"/>
        <v>2.5749156502752738E-3</v>
      </c>
      <c r="F39" s="37">
        <f t="shared" si="4"/>
        <v>-3.1678986272438217E-3</v>
      </c>
      <c r="G39" s="37"/>
      <c r="H39" s="37"/>
      <c r="I39" s="37">
        <v>4.7955999999999999E-2</v>
      </c>
      <c r="J39" s="37">
        <v>7.5999999999999998E-2</v>
      </c>
      <c r="K39" s="37">
        <v>7.2599999999999998E-2</v>
      </c>
      <c r="L39" s="37">
        <v>7.3899999999999993E-2</v>
      </c>
      <c r="M39" s="37">
        <v>0.06</v>
      </c>
      <c r="N39" s="37">
        <v>5.7099999999999998E-2</v>
      </c>
      <c r="O39" s="38">
        <v>1148000</v>
      </c>
      <c r="P39" s="67">
        <v>3487.7</v>
      </c>
      <c r="Q39" s="2">
        <v>6.4980000000000002</v>
      </c>
      <c r="R39" s="74">
        <v>89.582999999999998</v>
      </c>
      <c r="S39" s="74">
        <v>4871.8999999999996</v>
      </c>
      <c r="T39" s="2">
        <v>7174.2</v>
      </c>
      <c r="U39" s="37">
        <v>2.0409999999999998E-3</v>
      </c>
      <c r="V39" s="2">
        <v>78</v>
      </c>
      <c r="W39" s="2">
        <v>116378</v>
      </c>
      <c r="X39" s="2">
        <v>324000</v>
      </c>
      <c r="Y39" s="74">
        <v>41.8</v>
      </c>
      <c r="Z39" s="2">
        <v>57.4</v>
      </c>
      <c r="AA39" s="73">
        <v>-0.5</v>
      </c>
      <c r="AB39" s="16">
        <v>465.25</v>
      </c>
      <c r="AC39" s="16">
        <v>20.219799999999999</v>
      </c>
      <c r="AD39" s="16">
        <v>13.18</v>
      </c>
      <c r="AE39" s="37">
        <v>2.8328855454056959E-2</v>
      </c>
      <c r="AF39" s="73">
        <v>12.27</v>
      </c>
      <c r="AG39" s="37">
        <v>1.6E-2</v>
      </c>
      <c r="AH39" s="37"/>
      <c r="AI39" s="37">
        <f t="shared" si="0"/>
        <v>2.7300000000000001E-2</v>
      </c>
      <c r="AJ39" s="37">
        <f t="shared" si="1"/>
        <v>1.2999999999999999E-3</v>
      </c>
      <c r="AK39" s="37">
        <f t="shared" si="2"/>
        <v>4.2999999999999997E-2</v>
      </c>
      <c r="AL39" s="37">
        <v>-4.699999999999982E-3</v>
      </c>
      <c r="AM39" s="16">
        <v>48.25</v>
      </c>
      <c r="AN39" s="37">
        <v>2.8043999999999999E-2</v>
      </c>
      <c r="AO39" s="37">
        <v>2.3361365581343357E-2</v>
      </c>
      <c r="AP39" s="37">
        <f t="shared" si="8"/>
        <v>1.5164871361441921E-2</v>
      </c>
      <c r="AQ39" s="37"/>
      <c r="AR39" s="37"/>
      <c r="AS39" s="16">
        <v>50.12</v>
      </c>
      <c r="AT39" s="16">
        <v>38.19919999999999</v>
      </c>
      <c r="AU39" s="16">
        <v>127.32</v>
      </c>
      <c r="AV39" s="16">
        <v>-23.54</v>
      </c>
      <c r="AW39" s="16">
        <v>1.19</v>
      </c>
      <c r="AX39" s="56">
        <v>-6.9</v>
      </c>
      <c r="AY39" s="2">
        <f t="shared" si="3"/>
        <v>6.9</v>
      </c>
      <c r="AZ39" s="2">
        <v>18.04</v>
      </c>
      <c r="BA39" s="37">
        <f t="shared" si="6"/>
        <v>5.1282051282051225E-2</v>
      </c>
      <c r="BB39" s="74">
        <v>378.55</v>
      </c>
      <c r="BC39" s="37">
        <f t="shared" si="6"/>
        <v>-1.9404881804231898E-3</v>
      </c>
      <c r="BD39" s="37">
        <f t="shared" si="7"/>
        <v>2.4670781550814019E-2</v>
      </c>
      <c r="BT39" s="70">
        <v>2.73</v>
      </c>
      <c r="BU39" s="71">
        <v>0.13</v>
      </c>
      <c r="BV39" s="72">
        <v>4.3</v>
      </c>
    </row>
    <row r="40" spans="1:74" x14ac:dyDescent="0.25">
      <c r="A40" s="57">
        <v>34758</v>
      </c>
      <c r="B40" s="38">
        <f>'MONTHLY DATA'!O568</f>
        <v>10050.718180165051</v>
      </c>
      <c r="C40" s="37">
        <f t="shared" si="9"/>
        <v>1.7083079792313091E-2</v>
      </c>
      <c r="D40" s="38">
        <f>'MONTHLY DATA'!M568</f>
        <v>10040.104961389799</v>
      </c>
      <c r="E40" s="37">
        <f t="shared" si="5"/>
        <v>-8.7997213668462651E-3</v>
      </c>
      <c r="F40" s="37">
        <f t="shared" si="4"/>
        <v>-1.0559662090811497E-3</v>
      </c>
      <c r="G40" s="37"/>
      <c r="H40" s="37"/>
      <c r="I40" s="37">
        <v>4.3569999999999998E-2</v>
      </c>
      <c r="J40" s="37">
        <v>7.22E-2</v>
      </c>
      <c r="K40" s="37">
        <v>6.7900000000000002E-2</v>
      </c>
      <c r="L40" s="37">
        <v>6.9000000000000006E-2</v>
      </c>
      <c r="M40" s="37">
        <v>5.9400000000000001E-2</v>
      </c>
      <c r="N40" s="37">
        <v>5.7699999999999994E-2</v>
      </c>
      <c r="O40" s="38">
        <v>1146200</v>
      </c>
      <c r="P40" s="67">
        <v>3486.9</v>
      </c>
      <c r="Q40" s="2">
        <v>6.4980000000000002</v>
      </c>
      <c r="R40" s="74">
        <v>88.908000000000001</v>
      </c>
      <c r="S40" s="74">
        <v>4871.7</v>
      </c>
      <c r="T40" s="2">
        <v>7190.3</v>
      </c>
      <c r="U40" s="37">
        <v>-9.4499999999999998E-4</v>
      </c>
      <c r="V40" s="2">
        <v>80.400000000000006</v>
      </c>
      <c r="W40" s="2">
        <v>116587</v>
      </c>
      <c r="X40" s="2">
        <v>336000</v>
      </c>
      <c r="Y40" s="74">
        <v>41.7</v>
      </c>
      <c r="Z40" s="2">
        <v>55.1</v>
      </c>
      <c r="AA40" s="73">
        <v>-1.31</v>
      </c>
      <c r="AB40" s="16">
        <v>481.92</v>
      </c>
      <c r="AC40" s="16">
        <v>20.8033</v>
      </c>
      <c r="AD40" s="16">
        <v>13.18</v>
      </c>
      <c r="AE40" s="37">
        <v>2.7348937583001328E-2</v>
      </c>
      <c r="AF40" s="73">
        <v>11.47</v>
      </c>
      <c r="AG40" s="37">
        <v>1.2800000000000001E-2</v>
      </c>
      <c r="AH40" s="37"/>
      <c r="AI40" s="37">
        <f t="shared" si="0"/>
        <v>3.0899999999999997E-2</v>
      </c>
      <c r="AJ40" s="37">
        <f t="shared" si="1"/>
        <v>5.9999999999999995E-4</v>
      </c>
      <c r="AK40" s="37">
        <f t="shared" si="2"/>
        <v>3.2799999999999996E-2</v>
      </c>
      <c r="AL40" s="37">
        <v>-5.3999999999999881E-3</v>
      </c>
      <c r="AM40" s="16">
        <v>49</v>
      </c>
      <c r="AN40" s="37">
        <v>2.8629999999999999E-2</v>
      </c>
      <c r="AO40" s="37">
        <v>2.6715347110308756E-2</v>
      </c>
      <c r="AP40" s="37">
        <f t="shared" si="8"/>
        <v>2.125597594176451E-3</v>
      </c>
      <c r="AQ40" s="37"/>
      <c r="AR40" s="37"/>
      <c r="AS40" s="16">
        <v>50.96</v>
      </c>
      <c r="AT40" s="16">
        <v>38.929999999999993</v>
      </c>
      <c r="AU40" s="16">
        <v>123.87</v>
      </c>
      <c r="AV40" s="16">
        <v>-26.91</v>
      </c>
      <c r="AW40" s="16">
        <v>1.19</v>
      </c>
      <c r="AX40" s="56">
        <v>-6.9</v>
      </c>
      <c r="AY40" s="2">
        <f t="shared" si="3"/>
        <v>6.9</v>
      </c>
      <c r="AZ40" s="2">
        <v>18.57</v>
      </c>
      <c r="BA40" s="37">
        <f t="shared" si="6"/>
        <v>2.937915742793798E-2</v>
      </c>
      <c r="BB40" s="74">
        <v>376.64</v>
      </c>
      <c r="BC40" s="37">
        <f t="shared" si="6"/>
        <v>-5.0455686170915994E-3</v>
      </c>
      <c r="BD40" s="37">
        <f t="shared" si="7"/>
        <v>1.216679440542319E-2</v>
      </c>
      <c r="BT40" s="70">
        <v>3.09</v>
      </c>
      <c r="BU40" s="71">
        <v>0.06</v>
      </c>
      <c r="BV40" s="72">
        <v>3.28</v>
      </c>
    </row>
    <row r="41" spans="1:74" x14ac:dyDescent="0.25">
      <c r="A41" s="57">
        <v>34789</v>
      </c>
      <c r="B41" s="38">
        <f>'MONTHLY DATA'!O569</f>
        <v>10101.447786376111</v>
      </c>
      <c r="C41" s="37">
        <f t="shared" si="9"/>
        <v>2.1635529947587526E-2</v>
      </c>
      <c r="D41" s="38">
        <f>'MONTHLY DATA'!M569</f>
        <v>10090.7809988509</v>
      </c>
      <c r="E41" s="37">
        <f t="shared" si="5"/>
        <v>5.0473613230120583E-3</v>
      </c>
      <c r="F41" s="37">
        <f t="shared" si="4"/>
        <v>-1.0559662090812211E-3</v>
      </c>
      <c r="G41" s="37"/>
      <c r="H41" s="37"/>
      <c r="I41" s="37">
        <v>4.3466999999999992E-2</v>
      </c>
      <c r="J41" s="37">
        <v>7.1999999999999995E-2</v>
      </c>
      <c r="K41" s="37">
        <v>6.8000000000000005E-2</v>
      </c>
      <c r="L41" s="37">
        <v>6.9199999999999998E-2</v>
      </c>
      <c r="M41" s="37">
        <v>5.8799999999999998E-2</v>
      </c>
      <c r="N41" s="37">
        <v>5.7300000000000004E-2</v>
      </c>
      <c r="O41" s="38">
        <v>1147200</v>
      </c>
      <c r="P41" s="67">
        <v>3488.6</v>
      </c>
      <c r="Q41" s="2">
        <v>6.57</v>
      </c>
      <c r="R41" s="74">
        <v>87.781999999999996</v>
      </c>
      <c r="S41" s="74">
        <v>4906.5</v>
      </c>
      <c r="T41" s="2">
        <v>7208.3</v>
      </c>
      <c r="U41" s="37">
        <v>1.456E-3</v>
      </c>
      <c r="V41" s="2">
        <v>111.5</v>
      </c>
      <c r="W41" s="2">
        <v>116809</v>
      </c>
      <c r="X41" s="2">
        <v>332000</v>
      </c>
      <c r="Y41" s="74">
        <v>41.5</v>
      </c>
      <c r="Z41" s="2">
        <v>52.1</v>
      </c>
      <c r="AA41" s="73">
        <v>-1.17</v>
      </c>
      <c r="AB41" s="16">
        <v>493.15</v>
      </c>
      <c r="AC41" s="16">
        <v>21.153500000000001</v>
      </c>
      <c r="AD41" s="16">
        <v>13.18</v>
      </c>
      <c r="AE41" s="37">
        <v>2.6726148230761432E-2</v>
      </c>
      <c r="AF41" s="73">
        <v>12.17</v>
      </c>
      <c r="AG41" s="37">
        <v>1.32E-2</v>
      </c>
      <c r="AH41" s="37"/>
      <c r="AI41" s="37">
        <f t="shared" si="0"/>
        <v>3.5699999999999996E-2</v>
      </c>
      <c r="AJ41" s="37">
        <f t="shared" si="1"/>
        <v>5.0000000000000001E-4</v>
      </c>
      <c r="AK41" s="37">
        <f t="shared" si="2"/>
        <v>3.3399999999999999E-2</v>
      </c>
      <c r="AL41" s="37">
        <v>-5.1999999999999824E-3</v>
      </c>
      <c r="AM41" s="16">
        <v>55</v>
      </c>
      <c r="AN41" s="37">
        <v>2.8532999999999999E-2</v>
      </c>
      <c r="AO41" s="37">
        <v>1.9983830807867795E-2</v>
      </c>
      <c r="AP41" s="37">
        <f t="shared" si="8"/>
        <v>6.2519885078243936E-3</v>
      </c>
      <c r="AQ41" s="37"/>
      <c r="AR41" s="37"/>
      <c r="AS41" s="16">
        <v>51.82</v>
      </c>
      <c r="AT41" s="16">
        <v>39.682799999999993</v>
      </c>
      <c r="AU41" s="16">
        <v>124.39</v>
      </c>
      <c r="AV41" s="16">
        <v>-27.4</v>
      </c>
      <c r="AW41" s="16">
        <v>1.19</v>
      </c>
      <c r="AX41" s="56">
        <v>-5.9</v>
      </c>
      <c r="AY41" s="2">
        <f t="shared" si="3"/>
        <v>5.9</v>
      </c>
      <c r="AZ41" s="2">
        <v>18.54</v>
      </c>
      <c r="BA41" s="37">
        <f t="shared" si="6"/>
        <v>-1.6155088852989304E-3</v>
      </c>
      <c r="BB41" s="74">
        <v>382.12</v>
      </c>
      <c r="BC41" s="37">
        <f t="shared" si="6"/>
        <v>1.4549702633814832E-2</v>
      </c>
      <c r="BD41" s="37">
        <f t="shared" si="7"/>
        <v>6.4670968742579511E-3</v>
      </c>
      <c r="BT41" s="70">
        <v>3.57</v>
      </c>
      <c r="BU41" s="71">
        <v>0.05</v>
      </c>
      <c r="BV41" s="72">
        <v>3.34</v>
      </c>
    </row>
    <row r="42" spans="1:74" x14ac:dyDescent="0.25">
      <c r="A42" s="57">
        <v>34819</v>
      </c>
      <c r="B42" s="38">
        <f>'MONTHLY DATA'!O570</f>
        <v>10131.70942010651</v>
      </c>
      <c r="C42" s="37">
        <f t="shared" si="9"/>
        <v>2.1519718138228144E-2</v>
      </c>
      <c r="D42" s="38">
        <f>'MONTHLY DATA'!M570</f>
        <v>10075.0240406844</v>
      </c>
      <c r="E42" s="37">
        <f t="shared" si="5"/>
        <v>-1.56152018047896E-3</v>
      </c>
      <c r="F42" s="37">
        <f t="shared" si="4"/>
        <v>-5.5948485168373276E-3</v>
      </c>
      <c r="G42" s="37"/>
      <c r="H42" s="37"/>
      <c r="I42" s="37">
        <v>4.0170999999999998E-2</v>
      </c>
      <c r="J42" s="37">
        <v>7.0699999999999999E-2</v>
      </c>
      <c r="K42" s="37">
        <v>6.6000000000000003E-2</v>
      </c>
      <c r="L42" s="37">
        <v>6.7199999999999996E-2</v>
      </c>
      <c r="M42" s="37">
        <v>5.8700000000000002E-2</v>
      </c>
      <c r="N42" s="37">
        <v>5.6500000000000002E-2</v>
      </c>
      <c r="O42" s="38">
        <v>1149800</v>
      </c>
      <c r="P42" s="67">
        <v>3491.5</v>
      </c>
      <c r="Q42" s="2">
        <v>6.57</v>
      </c>
      <c r="R42" s="74">
        <v>84.756</v>
      </c>
      <c r="S42" s="74">
        <v>4911.5</v>
      </c>
      <c r="T42" s="2">
        <v>7153.1</v>
      </c>
      <c r="U42" s="37">
        <v>-2.9500000000000001E-4</v>
      </c>
      <c r="V42" s="2">
        <v>109.7</v>
      </c>
      <c r="W42" s="2">
        <v>116971</v>
      </c>
      <c r="X42" s="2">
        <v>365000</v>
      </c>
      <c r="Y42" s="74">
        <v>41</v>
      </c>
      <c r="Z42" s="2">
        <v>51.5</v>
      </c>
      <c r="AA42" s="73">
        <v>-1.1499999999999999</v>
      </c>
      <c r="AB42" s="16">
        <v>507.91</v>
      </c>
      <c r="AC42" s="16">
        <v>21.6435</v>
      </c>
      <c r="AD42" s="16">
        <v>13.2433</v>
      </c>
      <c r="AE42" s="37">
        <v>2.6074107617491286E-2</v>
      </c>
      <c r="AF42" s="73">
        <v>12.44</v>
      </c>
      <c r="AG42" s="37">
        <v>1.2E-2</v>
      </c>
      <c r="AH42" s="37"/>
      <c r="AI42" s="37">
        <f t="shared" si="0"/>
        <v>3.7200000000000004E-2</v>
      </c>
      <c r="AJ42" s="37">
        <f t="shared" si="1"/>
        <v>8.0000000000000004E-4</v>
      </c>
      <c r="AK42" s="37">
        <f t="shared" si="2"/>
        <v>3.8300000000000001E-2</v>
      </c>
      <c r="AL42" s="37">
        <v>-5.8999999999999886E-3</v>
      </c>
      <c r="AM42" s="16">
        <v>49.75</v>
      </c>
      <c r="AN42" s="37">
        <v>3.0529000000000001E-2</v>
      </c>
      <c r="AO42" s="37">
        <v>2.2639578390658777E-2</v>
      </c>
      <c r="AP42" s="37">
        <f t="shared" si="8"/>
        <v>8.7970796830463618E-3</v>
      </c>
      <c r="AQ42" s="37"/>
      <c r="AR42" s="37"/>
      <c r="AS42" s="16">
        <v>52.65</v>
      </c>
      <c r="AT42" s="16">
        <v>40.456800000000001</v>
      </c>
      <c r="AU42" s="16">
        <v>121.12</v>
      </c>
      <c r="AV42" s="16">
        <v>-22.37</v>
      </c>
      <c r="AW42" s="16">
        <v>1.17</v>
      </c>
      <c r="AX42" s="56">
        <v>-5.9</v>
      </c>
      <c r="AY42" s="2">
        <f t="shared" si="3"/>
        <v>5.9</v>
      </c>
      <c r="AZ42" s="2">
        <v>19.899999999999999</v>
      </c>
      <c r="BA42" s="37">
        <f t="shared" si="6"/>
        <v>7.3354908306364583E-2</v>
      </c>
      <c r="BB42" s="74">
        <v>391.03100000000001</v>
      </c>
      <c r="BC42" s="37">
        <f t="shared" si="6"/>
        <v>2.331989950800796E-2</v>
      </c>
      <c r="BD42" s="37">
        <f t="shared" si="7"/>
        <v>4.8337403907186272E-2</v>
      </c>
      <c r="BT42" s="70">
        <v>3.72</v>
      </c>
      <c r="BU42" s="71">
        <v>0.08</v>
      </c>
      <c r="BV42" s="72">
        <v>3.83</v>
      </c>
    </row>
    <row r="43" spans="1:74" x14ac:dyDescent="0.25">
      <c r="A43" s="57">
        <v>34850</v>
      </c>
      <c r="B43" s="38">
        <f>'MONTHLY DATA'!O571</f>
        <v>10134.376730907819</v>
      </c>
      <c r="C43" s="37">
        <f t="shared" si="9"/>
        <v>1.2191254429130714E-2</v>
      </c>
      <c r="D43" s="38">
        <f>'MONTHLY DATA'!M571</f>
        <v>10099.0727688979</v>
      </c>
      <c r="E43" s="37">
        <f t="shared" si="5"/>
        <v>2.3869648465738411E-3</v>
      </c>
      <c r="F43" s="37">
        <f t="shared" si="4"/>
        <v>-3.4835849255779976E-3</v>
      </c>
      <c r="G43" s="37"/>
      <c r="H43" s="37"/>
      <c r="I43" s="37">
        <v>3.1135999999999997E-2</v>
      </c>
      <c r="J43" s="37">
        <v>6.3E-2</v>
      </c>
      <c r="K43" s="37">
        <v>5.8900000000000001E-2</v>
      </c>
      <c r="L43" s="37">
        <v>5.9499999999999997E-2</v>
      </c>
      <c r="M43" s="37">
        <v>5.8099999999999999E-2</v>
      </c>
      <c r="N43" s="37">
        <v>5.67E-2</v>
      </c>
      <c r="O43" s="38">
        <v>1142800</v>
      </c>
      <c r="P43" s="67">
        <v>3517.6</v>
      </c>
      <c r="Q43" s="2">
        <v>6.57</v>
      </c>
      <c r="R43" s="74">
        <v>84.3</v>
      </c>
      <c r="S43" s="74">
        <v>4954.3999999999996</v>
      </c>
      <c r="T43" s="2">
        <v>7223.3</v>
      </c>
      <c r="U43" s="37">
        <v>2.9689999999999999E-3</v>
      </c>
      <c r="V43" s="2">
        <v>122.8</v>
      </c>
      <c r="W43" s="2">
        <v>116955</v>
      </c>
      <c r="X43" s="2">
        <v>374000</v>
      </c>
      <c r="Y43" s="74">
        <v>41.1</v>
      </c>
      <c r="Z43" s="2">
        <v>46.7</v>
      </c>
      <c r="AA43" s="73">
        <v>-1.25</v>
      </c>
      <c r="AB43" s="16">
        <v>523.80999999999995</v>
      </c>
      <c r="AC43" s="16">
        <v>22.196200000000001</v>
      </c>
      <c r="AD43" s="16">
        <v>13.306699999999999</v>
      </c>
      <c r="AE43" s="37">
        <v>2.5403676905748268E-2</v>
      </c>
      <c r="AF43" s="73">
        <v>12.27</v>
      </c>
      <c r="AG43" s="37">
        <v>4.8999999999999998E-3</v>
      </c>
      <c r="AH43" s="37"/>
      <c r="AI43" s="37">
        <f t="shared" si="0"/>
        <v>3.8399999999999997E-2</v>
      </c>
      <c r="AJ43" s="37">
        <f t="shared" si="1"/>
        <v>1E-3</v>
      </c>
      <c r="AK43" s="37">
        <f t="shared" si="2"/>
        <v>3.04E-2</v>
      </c>
      <c r="AL43" s="37">
        <v>-4.6999999999999958E-3</v>
      </c>
      <c r="AM43" s="16">
        <v>43.25</v>
      </c>
      <c r="AN43" s="37">
        <v>3.1864000000000003E-2</v>
      </c>
      <c r="AO43" s="37">
        <v>3.0994599555006594E-2</v>
      </c>
      <c r="AP43" s="37">
        <f t="shared" si="8"/>
        <v>7.5879651508665019E-3</v>
      </c>
      <c r="AQ43" s="37"/>
      <c r="AR43" s="37"/>
      <c r="AS43" s="16">
        <v>53.53</v>
      </c>
      <c r="AT43" s="16">
        <v>41.280799999999999</v>
      </c>
      <c r="AU43" s="16">
        <v>132.74</v>
      </c>
      <c r="AV43" s="16">
        <v>-33.380000000000003</v>
      </c>
      <c r="AW43" s="16">
        <v>1.17</v>
      </c>
      <c r="AX43" s="56">
        <v>-5.9</v>
      </c>
      <c r="AY43" s="2">
        <f t="shared" si="3"/>
        <v>5.9</v>
      </c>
      <c r="AZ43" s="2">
        <v>19.739999999999998</v>
      </c>
      <c r="BA43" s="37">
        <f t="shared" si="6"/>
        <v>-8.0402010050251334E-3</v>
      </c>
      <c r="BB43" s="74">
        <v>385.21899999999999</v>
      </c>
      <c r="BC43" s="37">
        <f t="shared" si="6"/>
        <v>-1.4863271709915611E-2</v>
      </c>
      <c r="BD43" s="37">
        <f t="shared" si="7"/>
        <v>-1.1451736357470373E-2</v>
      </c>
      <c r="BT43" s="70">
        <v>3.84</v>
      </c>
      <c r="BU43" s="71">
        <v>0.1</v>
      </c>
      <c r="BV43" s="72">
        <v>3.04</v>
      </c>
    </row>
    <row r="44" spans="1:74" x14ac:dyDescent="0.25">
      <c r="A44" s="57">
        <v>34880</v>
      </c>
      <c r="B44" s="38">
        <f>'MONTHLY DATA'!O572</f>
        <v>10227.402869531814</v>
      </c>
      <c r="C44" s="37">
        <f t="shared" si="9"/>
        <v>2.560708028289202E-2</v>
      </c>
      <c r="D44" s="38">
        <f>'MONTHLY DATA'!M572</f>
        <v>10191.7748430677</v>
      </c>
      <c r="E44" s="37">
        <f t="shared" si="5"/>
        <v>9.1792658881807623E-3</v>
      </c>
      <c r="F44" s="37">
        <f t="shared" si="4"/>
        <v>-3.4835849255779451E-3</v>
      </c>
      <c r="G44" s="37"/>
      <c r="H44" s="37"/>
      <c r="I44" s="37">
        <v>3.1695000000000001E-2</v>
      </c>
      <c r="J44" s="37">
        <v>6.2100000000000002E-2</v>
      </c>
      <c r="K44" s="37">
        <v>5.79E-2</v>
      </c>
      <c r="L44" s="37">
        <v>5.8799999999999998E-2</v>
      </c>
      <c r="M44" s="37">
        <v>5.6000000000000001E-2</v>
      </c>
      <c r="N44" s="37">
        <v>5.4699999999999999E-2</v>
      </c>
      <c r="O44" s="38">
        <v>1143800</v>
      </c>
      <c r="P44" s="67">
        <v>3544.6</v>
      </c>
      <c r="Q44" s="2">
        <v>6.6340000000000003</v>
      </c>
      <c r="R44" s="74">
        <v>84.233999999999995</v>
      </c>
      <c r="S44" s="74">
        <v>4999</v>
      </c>
      <c r="T44" s="2">
        <v>7245.4</v>
      </c>
      <c r="U44" s="37">
        <v>3.9719999999999998E-3</v>
      </c>
      <c r="V44" s="2">
        <v>129.30000000000001</v>
      </c>
      <c r="W44" s="2">
        <v>117186</v>
      </c>
      <c r="X44" s="2">
        <v>358000</v>
      </c>
      <c r="Y44" s="74">
        <v>41.2</v>
      </c>
      <c r="Z44" s="2">
        <v>45.9</v>
      </c>
      <c r="AA44" s="73">
        <v>-0.88</v>
      </c>
      <c r="AB44" s="16">
        <v>539.35</v>
      </c>
      <c r="AC44" s="16">
        <v>22.719100000000001</v>
      </c>
      <c r="AD44" s="16">
        <v>13.37</v>
      </c>
      <c r="AE44" s="37">
        <v>2.478909798831927E-2</v>
      </c>
      <c r="AF44" s="73">
        <v>11.9</v>
      </c>
      <c r="AG44" s="37">
        <v>6.1000000000000004E-3</v>
      </c>
      <c r="AH44" s="37"/>
      <c r="AI44" s="37">
        <f t="shared" si="0"/>
        <v>4.2900000000000001E-2</v>
      </c>
      <c r="AJ44" s="37">
        <f t="shared" si="1"/>
        <v>1.1999999999999999E-3</v>
      </c>
      <c r="AK44" s="37">
        <f t="shared" si="2"/>
        <v>2.8399999999999998E-2</v>
      </c>
      <c r="AL44" s="37">
        <v>-5.1000000000000073E-3</v>
      </c>
      <c r="AM44" s="16">
        <v>61.859000000000002</v>
      </c>
      <c r="AN44" s="37">
        <v>3.0405000000000001E-2</v>
      </c>
      <c r="AO44" s="37">
        <v>1.8460837964957816E-2</v>
      </c>
      <c r="AP44" s="37">
        <f t="shared" si="8"/>
        <v>2.0108967594994372E-2</v>
      </c>
      <c r="AQ44" s="37"/>
      <c r="AR44" s="37"/>
      <c r="AS44" s="16">
        <v>54.42</v>
      </c>
      <c r="AT44" s="16">
        <v>42.153600000000004</v>
      </c>
      <c r="AU44" s="16">
        <v>134.88999999999999</v>
      </c>
      <c r="AV44" s="16">
        <v>-13.22</v>
      </c>
      <c r="AW44" s="16">
        <v>1.17</v>
      </c>
      <c r="AX44" s="56">
        <v>-6.1</v>
      </c>
      <c r="AY44" s="2">
        <f t="shared" si="3"/>
        <v>6.1</v>
      </c>
      <c r="AZ44" s="2">
        <v>18.45</v>
      </c>
      <c r="BA44" s="37">
        <f t="shared" si="6"/>
        <v>-6.5349544072948296E-2</v>
      </c>
      <c r="BB44" s="74">
        <v>387.55900000000003</v>
      </c>
      <c r="BC44" s="37">
        <f t="shared" si="6"/>
        <v>6.074466731911022E-3</v>
      </c>
      <c r="BD44" s="37">
        <f t="shared" si="7"/>
        <v>-2.9637538670518639E-2</v>
      </c>
      <c r="BT44" s="70">
        <v>4.29</v>
      </c>
      <c r="BU44" s="71">
        <v>0.12</v>
      </c>
      <c r="BV44" s="72">
        <v>2.84</v>
      </c>
    </row>
    <row r="45" spans="1:74" x14ac:dyDescent="0.25">
      <c r="A45" s="57">
        <v>34911</v>
      </c>
      <c r="B45" s="38">
        <f>'MONTHLY DATA'!O573</f>
        <v>10198.262930504432</v>
      </c>
      <c r="C45" s="37">
        <f t="shared" si="9"/>
        <v>2.0792931345926025E-2</v>
      </c>
      <c r="D45" s="38">
        <f>'MONTHLY DATA'!M573</f>
        <v>10149.827908670901</v>
      </c>
      <c r="E45" s="37">
        <f t="shared" si="5"/>
        <v>-4.1157634506938812E-3</v>
      </c>
      <c r="F45" s="37">
        <f t="shared" si="4"/>
        <v>-4.7493403693932307E-3</v>
      </c>
      <c r="G45" s="37"/>
      <c r="H45" s="37"/>
      <c r="I45" s="37">
        <v>3.6872000000000002E-2</v>
      </c>
      <c r="J45" s="37">
        <v>6.4500000000000002E-2</v>
      </c>
      <c r="K45" s="37">
        <v>5.8799999999999998E-2</v>
      </c>
      <c r="L45" s="37">
        <v>6.0199999999999997E-2</v>
      </c>
      <c r="M45" s="37">
        <v>5.6000000000000001E-2</v>
      </c>
      <c r="N45" s="37">
        <v>5.4199999999999998E-2</v>
      </c>
      <c r="O45" s="38">
        <v>1146200</v>
      </c>
      <c r="P45" s="67">
        <v>3562.4</v>
      </c>
      <c r="Q45" s="2">
        <v>6.6340000000000003</v>
      </c>
      <c r="R45" s="74">
        <v>84.049000000000007</v>
      </c>
      <c r="S45" s="74">
        <v>4991.8</v>
      </c>
      <c r="T45" s="2">
        <v>7259.9</v>
      </c>
      <c r="U45" s="37">
        <v>-4.0819999999999997E-3</v>
      </c>
      <c r="V45" s="2">
        <v>115.6</v>
      </c>
      <c r="W45" s="2">
        <v>117265</v>
      </c>
      <c r="X45" s="2">
        <v>351000</v>
      </c>
      <c r="Y45" s="74">
        <v>41.1</v>
      </c>
      <c r="Z45" s="2">
        <v>50.7</v>
      </c>
      <c r="AA45" s="73">
        <v>-0.81</v>
      </c>
      <c r="AB45" s="16">
        <v>557.37</v>
      </c>
      <c r="AC45" s="16">
        <v>23.377199999999998</v>
      </c>
      <c r="AD45" s="16">
        <v>13.44</v>
      </c>
      <c r="AE45" s="37">
        <v>2.4113246138112922E-2</v>
      </c>
      <c r="AF45" s="73">
        <v>12.51</v>
      </c>
      <c r="AG45" s="37">
        <v>8.5000000000000006E-3</v>
      </c>
      <c r="AH45" s="37"/>
      <c r="AI45" s="37">
        <f t="shared" si="0"/>
        <v>4.3400000000000001E-2</v>
      </c>
      <c r="AJ45" s="37">
        <f t="shared" si="1"/>
        <v>5.6000000000000008E-3</v>
      </c>
      <c r="AK45" s="37">
        <f t="shared" si="2"/>
        <v>2.2700000000000001E-2</v>
      </c>
      <c r="AL45" s="37">
        <v>-7.1000000000000091E-3</v>
      </c>
      <c r="AM45" s="16">
        <v>45.5</v>
      </c>
      <c r="AN45" s="37">
        <v>2.7628E-2</v>
      </c>
      <c r="AO45" s="37">
        <v>1.2502153628074705E-2</v>
      </c>
      <c r="AP45" s="37">
        <f t="shared" si="8"/>
        <v>9.2156155865747019E-3</v>
      </c>
      <c r="AQ45" s="37"/>
      <c r="AR45" s="37"/>
      <c r="AS45" s="16">
        <v>54.81</v>
      </c>
      <c r="AT45" s="16">
        <v>43.055199999999992</v>
      </c>
      <c r="AU45" s="16">
        <v>127.1</v>
      </c>
      <c r="AV45" s="16">
        <v>-31.11</v>
      </c>
      <c r="AW45" s="16">
        <v>1.1100000000000001</v>
      </c>
      <c r="AX45" s="56">
        <v>-6.1</v>
      </c>
      <c r="AY45" s="2">
        <f t="shared" si="3"/>
        <v>6.1</v>
      </c>
      <c r="AZ45" s="2">
        <v>17.329999999999998</v>
      </c>
      <c r="BA45" s="37">
        <f t="shared" si="6"/>
        <v>-6.0704607046070516E-2</v>
      </c>
      <c r="BB45" s="74">
        <v>386.233</v>
      </c>
      <c r="BC45" s="37">
        <f t="shared" si="6"/>
        <v>-3.4214145459143556E-3</v>
      </c>
      <c r="BD45" s="37">
        <f t="shared" si="7"/>
        <v>-3.2063010795992435E-2</v>
      </c>
      <c r="BT45" s="70">
        <v>4.34</v>
      </c>
      <c r="BU45" s="71">
        <v>0.56000000000000005</v>
      </c>
      <c r="BV45" s="72">
        <v>2.27</v>
      </c>
    </row>
    <row r="46" spans="1:74" x14ac:dyDescent="0.25">
      <c r="A46" s="57">
        <v>34942</v>
      </c>
      <c r="B46" s="38">
        <f>'MONTHLY DATA'!O574</f>
        <v>10245.259059357499</v>
      </c>
      <c r="C46" s="37">
        <f t="shared" si="9"/>
        <v>2.0345868716457095E-2</v>
      </c>
      <c r="D46" s="38">
        <f>'MONTHLY DATA'!M574</f>
        <v>10196.600836912001</v>
      </c>
      <c r="E46" s="37">
        <f t="shared" si="5"/>
        <v>4.6082484020386616E-3</v>
      </c>
      <c r="F46" s="37">
        <f t="shared" si="4"/>
        <v>-4.7493403693931848E-3</v>
      </c>
      <c r="G46" s="37"/>
      <c r="H46" s="37"/>
      <c r="I46" s="37">
        <v>3.6625999999999992E-2</v>
      </c>
      <c r="J46" s="37">
        <v>6.2799999999999995E-2</v>
      </c>
      <c r="K46" s="37">
        <v>5.8500000000000003E-2</v>
      </c>
      <c r="L46" s="37">
        <v>5.9499999999999997E-2</v>
      </c>
      <c r="M46" s="37">
        <v>5.45E-2</v>
      </c>
      <c r="N46" s="37">
        <v>5.4000000000000006E-2</v>
      </c>
      <c r="O46" s="38">
        <v>1143400</v>
      </c>
      <c r="P46" s="67">
        <v>3584.9</v>
      </c>
      <c r="Q46" s="2">
        <v>6.6340000000000003</v>
      </c>
      <c r="R46" s="74">
        <v>85.927999999999997</v>
      </c>
      <c r="S46" s="74">
        <v>5027.1000000000004</v>
      </c>
      <c r="T46" s="2">
        <v>7265.8</v>
      </c>
      <c r="U46" s="37">
        <v>1.3344999999999999E-2</v>
      </c>
      <c r="V46" s="2">
        <v>133.5</v>
      </c>
      <c r="W46" s="2">
        <v>117536</v>
      </c>
      <c r="X46" s="2">
        <v>359000</v>
      </c>
      <c r="Y46" s="74">
        <v>41.2</v>
      </c>
      <c r="Z46" s="2">
        <v>47.1</v>
      </c>
      <c r="AA46" s="73">
        <v>-1.17</v>
      </c>
      <c r="AB46" s="16">
        <v>559.11</v>
      </c>
      <c r="AC46" s="16">
        <v>23.2849</v>
      </c>
      <c r="AD46" s="16">
        <v>13.51</v>
      </c>
      <c r="AE46" s="37">
        <v>2.4163402550482015E-2</v>
      </c>
      <c r="AF46" s="73">
        <v>12.8</v>
      </c>
      <c r="AG46" s="37">
        <v>8.3000000000000001E-3</v>
      </c>
      <c r="AH46" s="37"/>
      <c r="AI46" s="37">
        <f t="shared" si="0"/>
        <v>4.0399999999999998E-2</v>
      </c>
      <c r="AJ46" s="37">
        <f t="shared" si="1"/>
        <v>4.7999999999999996E-3</v>
      </c>
      <c r="AK46" s="37">
        <f t="shared" si="2"/>
        <v>2.5600000000000001E-2</v>
      </c>
      <c r="AL46" s="37">
        <v>-5.2999999999999853E-3</v>
      </c>
      <c r="AM46" s="16">
        <v>59.280999999999999</v>
      </c>
      <c r="AN46" s="37">
        <v>2.6173999999999999E-2</v>
      </c>
      <c r="AO46" s="37">
        <v>1.276495597961045E-2</v>
      </c>
      <c r="AP46" s="37">
        <f t="shared" si="8"/>
        <v>9.0202173849697337E-3</v>
      </c>
      <c r="AQ46" s="37"/>
      <c r="AR46" s="37"/>
      <c r="AS46" s="16">
        <v>55.07</v>
      </c>
      <c r="AT46" s="16">
        <v>43.943200000000019</v>
      </c>
      <c r="AU46" s="16">
        <v>128.88</v>
      </c>
      <c r="AV46" s="16">
        <v>-19.920000000000002</v>
      </c>
      <c r="AW46" s="16">
        <v>1.1100000000000001</v>
      </c>
      <c r="AX46" s="56">
        <v>-6.1</v>
      </c>
      <c r="AY46" s="2">
        <f t="shared" si="3"/>
        <v>6.1</v>
      </c>
      <c r="AZ46" s="2">
        <v>18.02</v>
      </c>
      <c r="BA46" s="37">
        <f t="shared" si="6"/>
        <v>3.9815349105597309E-2</v>
      </c>
      <c r="BB46" s="74">
        <v>383.65499999999997</v>
      </c>
      <c r="BC46" s="37">
        <f t="shared" si="6"/>
        <v>-6.6747274313692286E-3</v>
      </c>
      <c r="BD46" s="37">
        <f t="shared" si="7"/>
        <v>1.6570310837114039E-2</v>
      </c>
      <c r="BT46" s="70">
        <v>4.04</v>
      </c>
      <c r="BU46" s="71">
        <v>0.48</v>
      </c>
      <c r="BV46" s="72">
        <v>2.56</v>
      </c>
    </row>
    <row r="47" spans="1:74" x14ac:dyDescent="0.25">
      <c r="A47" s="57">
        <v>34972</v>
      </c>
      <c r="B47" s="38">
        <f>'MONTHLY DATA'!O575</f>
        <v>10317.541296301471</v>
      </c>
      <c r="C47" s="37">
        <f t="shared" si="9"/>
        <v>3.2459448551256577E-2</v>
      </c>
      <c r="D47" s="38">
        <f>'MONTHLY DATA'!M575</f>
        <v>10279.4290065526</v>
      </c>
      <c r="E47" s="37">
        <f t="shared" si="5"/>
        <v>8.1231158270664901E-3</v>
      </c>
      <c r="F47" s="37">
        <f t="shared" si="4"/>
        <v>-3.6939313984169246E-3</v>
      </c>
      <c r="G47" s="37"/>
      <c r="H47" s="37"/>
      <c r="I47" s="37">
        <v>3.6264999999999999E-2</v>
      </c>
      <c r="J47" s="37">
        <v>6.1699999999999998E-2</v>
      </c>
      <c r="K47" s="37">
        <v>5.8299999999999998E-2</v>
      </c>
      <c r="L47" s="37">
        <v>5.91E-2</v>
      </c>
      <c r="M47" s="37">
        <v>5.3999999999999999E-2</v>
      </c>
      <c r="N47" s="37">
        <v>5.28E-2</v>
      </c>
      <c r="O47" s="38">
        <v>1140000</v>
      </c>
      <c r="P47" s="67">
        <v>3597.3</v>
      </c>
      <c r="Q47" s="2">
        <v>6.7350000000000003</v>
      </c>
      <c r="R47" s="74">
        <v>86.802000000000007</v>
      </c>
      <c r="S47" s="74">
        <v>5042.5</v>
      </c>
      <c r="T47" s="2">
        <v>7289.4</v>
      </c>
      <c r="U47" s="37">
        <v>3.722E-3</v>
      </c>
      <c r="V47" s="2">
        <v>124.1</v>
      </c>
      <c r="W47" s="2">
        <v>117781</v>
      </c>
      <c r="X47" s="2">
        <v>355000</v>
      </c>
      <c r="Y47" s="74">
        <v>41.2</v>
      </c>
      <c r="Z47" s="2">
        <v>48.1</v>
      </c>
      <c r="AA47" s="73">
        <v>-1.3</v>
      </c>
      <c r="AB47" s="16">
        <v>578.77</v>
      </c>
      <c r="AC47" s="16">
        <v>23.9468</v>
      </c>
      <c r="AD47" s="16">
        <v>13.58</v>
      </c>
      <c r="AE47" s="37">
        <v>2.3463552015481108E-2</v>
      </c>
      <c r="AF47" s="73">
        <v>12.06</v>
      </c>
      <c r="AG47" s="37">
        <v>7.7000000000000002E-3</v>
      </c>
      <c r="AH47" s="37"/>
      <c r="AI47" s="37">
        <f t="shared" si="0"/>
        <v>3.9599999999999996E-2</v>
      </c>
      <c r="AJ47" s="37">
        <f t="shared" si="1"/>
        <v>2.3E-3</v>
      </c>
      <c r="AK47" s="37">
        <f t="shared" si="2"/>
        <v>3.2300000000000002E-2</v>
      </c>
      <c r="AL47" s="37">
        <v>-4.1999999999999954E-3</v>
      </c>
      <c r="AM47" s="16">
        <v>71.313000000000002</v>
      </c>
      <c r="AN47" s="37">
        <v>2.5434999999999999E-2</v>
      </c>
      <c r="AO47" s="37">
        <v>1.5444976842441727E-2</v>
      </c>
      <c r="AP47" s="37">
        <f t="shared" si="8"/>
        <v>2.1035781622786971E-2</v>
      </c>
      <c r="AQ47" s="37"/>
      <c r="AR47" s="37"/>
      <c r="AS47" s="16">
        <v>55.35</v>
      </c>
      <c r="AT47" s="16">
        <v>44.821999999999996</v>
      </c>
      <c r="AU47" s="16">
        <v>127.9</v>
      </c>
      <c r="AV47" s="16">
        <v>-16.61</v>
      </c>
      <c r="AW47" s="16">
        <v>1.1100000000000001</v>
      </c>
      <c r="AX47" s="56">
        <v>-3.5</v>
      </c>
      <c r="AY47" s="2">
        <f t="shared" si="3"/>
        <v>3.5</v>
      </c>
      <c r="AZ47" s="2">
        <v>18.23</v>
      </c>
      <c r="BA47" s="37">
        <f t="shared" si="6"/>
        <v>1.1653718091010037E-2</v>
      </c>
      <c r="BB47" s="74">
        <v>383.05500000000001</v>
      </c>
      <c r="BC47" s="37">
        <f t="shared" si="6"/>
        <v>-1.5639050709621038E-3</v>
      </c>
      <c r="BD47" s="37">
        <f t="shared" si="7"/>
        <v>5.0449065100239667E-3</v>
      </c>
      <c r="BT47" s="70">
        <v>3.96</v>
      </c>
      <c r="BU47" s="71">
        <v>0.23</v>
      </c>
      <c r="BV47" s="72">
        <v>3.23</v>
      </c>
    </row>
    <row r="48" spans="1:74" x14ac:dyDescent="0.25">
      <c r="A48" s="57">
        <v>35003</v>
      </c>
      <c r="B48" s="38">
        <f>'MONTHLY DATA'!O576</f>
        <v>10282.333924843379</v>
      </c>
      <c r="C48" s="37">
        <f t="shared" si="9"/>
        <v>2.0013725202745542E-2</v>
      </c>
      <c r="D48" s="38">
        <f>'MONTHLY DATA'!M576</f>
        <v>10253.039526197101</v>
      </c>
      <c r="E48" s="37">
        <f t="shared" si="5"/>
        <v>-2.5672126670340887E-3</v>
      </c>
      <c r="F48" s="37">
        <f t="shared" si="4"/>
        <v>-2.8490028490028886E-3</v>
      </c>
      <c r="G48" s="37"/>
      <c r="H48" s="37"/>
      <c r="I48" s="37">
        <v>3.2205999999999999E-2</v>
      </c>
      <c r="J48" s="37">
        <v>6.0299999999999999E-2</v>
      </c>
      <c r="K48" s="37">
        <v>5.6099999999999997E-2</v>
      </c>
      <c r="L48" s="37">
        <v>5.7000000000000002E-2</v>
      </c>
      <c r="M48" s="37">
        <v>5.4800000000000001E-2</v>
      </c>
      <c r="N48" s="37">
        <v>5.28E-2</v>
      </c>
      <c r="O48" s="38">
        <v>1135200</v>
      </c>
      <c r="P48" s="67">
        <v>3608.4</v>
      </c>
      <c r="Q48" s="2">
        <v>6.7350000000000003</v>
      </c>
      <c r="R48" s="74">
        <v>86.683999999999997</v>
      </c>
      <c r="S48" s="74">
        <v>5035.8999999999996</v>
      </c>
      <c r="T48" s="2">
        <v>7297.7</v>
      </c>
      <c r="U48" s="37">
        <v>-1.4580000000000001E-3</v>
      </c>
      <c r="V48" s="2">
        <v>122.2</v>
      </c>
      <c r="W48" s="2">
        <v>117928</v>
      </c>
      <c r="X48" s="2">
        <v>377000</v>
      </c>
      <c r="Y48" s="74">
        <v>41.2</v>
      </c>
      <c r="Z48" s="2">
        <v>46.7</v>
      </c>
      <c r="AA48" s="73">
        <v>-0.94</v>
      </c>
      <c r="AB48" s="16">
        <v>582.91999999999996</v>
      </c>
      <c r="AC48" s="16">
        <v>23.927600000000002</v>
      </c>
      <c r="AD48" s="16">
        <v>13.65</v>
      </c>
      <c r="AE48" s="37">
        <v>2.3416592328278325E-2</v>
      </c>
      <c r="AF48" s="73">
        <v>14.36</v>
      </c>
      <c r="AG48" s="37">
        <v>5.4999999999999997E-3</v>
      </c>
      <c r="AH48" s="37"/>
      <c r="AI48" s="37">
        <f t="shared" si="0"/>
        <v>4.0599999999999997E-2</v>
      </c>
      <c r="AJ48" s="37">
        <f t="shared" si="1"/>
        <v>4.5000000000000005E-3</v>
      </c>
      <c r="AK48" s="37">
        <f t="shared" si="2"/>
        <v>3.73E-2</v>
      </c>
      <c r="AL48" s="37">
        <v>-5.1000000000000073E-3</v>
      </c>
      <c r="AM48" s="16">
        <v>61.75</v>
      </c>
      <c r="AN48" s="37">
        <v>2.8094000000000001E-2</v>
      </c>
      <c r="AO48" s="37">
        <v>1.9518468441123996E-2</v>
      </c>
      <c r="AP48" s="37">
        <f t="shared" si="8"/>
        <v>1.236400286417555E-2</v>
      </c>
      <c r="AQ48" s="37"/>
      <c r="AR48" s="37"/>
      <c r="AS48" s="16">
        <v>54.53</v>
      </c>
      <c r="AT48" s="16">
        <v>45.647200000000005</v>
      </c>
      <c r="AU48" s="16">
        <v>136.37</v>
      </c>
      <c r="AV48" s="16">
        <v>-12.81</v>
      </c>
      <c r="AW48" s="16">
        <v>1.1399999999999999</v>
      </c>
      <c r="AX48" s="56">
        <v>-3.5</v>
      </c>
      <c r="AY48" s="2">
        <f t="shared" si="3"/>
        <v>3.5</v>
      </c>
      <c r="AZ48" s="2">
        <v>17.43</v>
      </c>
      <c r="BA48" s="37">
        <f t="shared" si="6"/>
        <v>-4.3883708173340683E-2</v>
      </c>
      <c r="BB48" s="74">
        <v>383.13600000000002</v>
      </c>
      <c r="BC48" s="37">
        <f t="shared" si="6"/>
        <v>2.1145788463802138E-4</v>
      </c>
      <c r="BD48" s="37">
        <f t="shared" si="7"/>
        <v>-2.1836125144351331E-2</v>
      </c>
      <c r="BT48" s="70">
        <v>4.0599999999999996</v>
      </c>
      <c r="BU48" s="71">
        <v>0.45</v>
      </c>
      <c r="BV48" s="72">
        <v>3.73</v>
      </c>
    </row>
    <row r="49" spans="1:74" x14ac:dyDescent="0.25">
      <c r="A49" s="57">
        <v>35033</v>
      </c>
      <c r="B49" s="38">
        <f>'MONTHLY DATA'!O577</f>
        <v>10292.495435839839</v>
      </c>
      <c r="C49" s="37">
        <f t="shared" si="9"/>
        <v>2.3924215082983789E-2</v>
      </c>
      <c r="D49" s="38">
        <f>'MONTHLY DATA'!M577</f>
        <v>10252.311587456799</v>
      </c>
      <c r="E49" s="37">
        <f t="shared" si="5"/>
        <v>-7.099736019172383E-5</v>
      </c>
      <c r="F49" s="37">
        <f t="shared" si="4"/>
        <v>-3.9041890893742079E-3</v>
      </c>
      <c r="G49" s="37"/>
      <c r="H49" s="37"/>
      <c r="I49" s="37">
        <v>3.1548E-2</v>
      </c>
      <c r="J49" s="37">
        <v>5.7599999999999998E-2</v>
      </c>
      <c r="K49" s="37">
        <v>5.3600000000000002E-2</v>
      </c>
      <c r="L49" s="37">
        <v>5.4100000000000002E-2</v>
      </c>
      <c r="M49" s="37">
        <v>5.4800000000000001E-2</v>
      </c>
      <c r="N49" s="37">
        <v>5.3600000000000002E-2</v>
      </c>
      <c r="O49" s="38">
        <v>1133800</v>
      </c>
      <c r="P49" s="67">
        <v>3616.2</v>
      </c>
      <c r="Q49" s="2">
        <v>6.7350000000000003</v>
      </c>
      <c r="R49" s="74">
        <v>87.442999999999998</v>
      </c>
      <c r="S49" s="74">
        <v>5077.8</v>
      </c>
      <c r="T49" s="2">
        <v>7317.5</v>
      </c>
      <c r="U49" s="37">
        <v>2.496E-3</v>
      </c>
      <c r="V49" s="2">
        <v>107.8</v>
      </c>
      <c r="W49" s="2">
        <v>118076</v>
      </c>
      <c r="X49" s="2">
        <v>379000</v>
      </c>
      <c r="Y49" s="74">
        <v>41.3</v>
      </c>
      <c r="Z49" s="2">
        <v>45.9</v>
      </c>
      <c r="AA49" s="73">
        <v>-0.53</v>
      </c>
      <c r="AB49" s="16">
        <v>595.53</v>
      </c>
      <c r="AC49" s="16">
        <v>24.348400000000002</v>
      </c>
      <c r="AD49" s="16">
        <v>13.72</v>
      </c>
      <c r="AE49" s="37">
        <v>2.3038302016691017E-2</v>
      </c>
      <c r="AF49" s="73">
        <v>12.47</v>
      </c>
      <c r="AG49" s="37">
        <v>2.8E-3</v>
      </c>
      <c r="AH49" s="37"/>
      <c r="AI49" s="37">
        <f t="shared" si="0"/>
        <v>4.2199999999999994E-2</v>
      </c>
      <c r="AJ49" s="37">
        <f t="shared" si="1"/>
        <v>2.8000000000000004E-3</v>
      </c>
      <c r="AK49" s="37">
        <f t="shared" si="2"/>
        <v>2.9100000000000001E-2</v>
      </c>
      <c r="AL49" s="37">
        <v>-4.4999999999999901E-3</v>
      </c>
      <c r="AM49" s="16">
        <v>55.5</v>
      </c>
      <c r="AN49" s="37">
        <v>2.6051999999999999E-2</v>
      </c>
      <c r="AO49" s="37">
        <v>1.972873524907226E-2</v>
      </c>
      <c r="AP49" s="37">
        <f t="shared" si="8"/>
        <v>1.6580243403026357E-2</v>
      </c>
      <c r="AQ49" s="37"/>
      <c r="AR49" s="37"/>
      <c r="AS49" s="16">
        <v>53.93</v>
      </c>
      <c r="AT49" s="16">
        <v>46.421199999999999</v>
      </c>
      <c r="AU49" s="16">
        <v>141.63999999999999</v>
      </c>
      <c r="AV49" s="16">
        <v>-3.84</v>
      </c>
      <c r="AW49" s="16">
        <v>1.1399999999999999</v>
      </c>
      <c r="AX49" s="56">
        <v>-3.5</v>
      </c>
      <c r="AY49" s="2">
        <f t="shared" si="3"/>
        <v>3.5</v>
      </c>
      <c r="AZ49" s="2">
        <v>17.989999999999998</v>
      </c>
      <c r="BA49" s="37">
        <f t="shared" si="6"/>
        <v>3.2128514056224827E-2</v>
      </c>
      <c r="BB49" s="74">
        <v>385.30700000000002</v>
      </c>
      <c r="BC49" s="37">
        <f t="shared" si="6"/>
        <v>5.6663952225841268E-3</v>
      </c>
      <c r="BD49" s="37">
        <f t="shared" si="7"/>
        <v>1.8897454639404478E-2</v>
      </c>
      <c r="BT49" s="70">
        <v>4.22</v>
      </c>
      <c r="BU49" s="71">
        <v>0.28000000000000003</v>
      </c>
      <c r="BV49" s="72">
        <v>2.91</v>
      </c>
    </row>
    <row r="50" spans="1:74" x14ac:dyDescent="0.25">
      <c r="A50" s="57">
        <v>35064</v>
      </c>
      <c r="B50" s="38">
        <f>'MONTHLY DATA'!O578</f>
        <v>10378.733325501147</v>
      </c>
      <c r="C50" s="37">
        <f t="shared" si="9"/>
        <v>2.5424716670824687E-2</v>
      </c>
      <c r="D50" s="38">
        <f>'MONTHLY DATA'!M578</f>
        <v>10338.212788090201</v>
      </c>
      <c r="E50" s="37">
        <f t="shared" si="5"/>
        <v>8.3787153658592822E-3</v>
      </c>
      <c r="F50" s="37">
        <f t="shared" si="4"/>
        <v>-3.9041890893742417E-3</v>
      </c>
      <c r="G50" s="37"/>
      <c r="H50" s="37"/>
      <c r="I50" s="37">
        <v>3.0416000000000002E-2</v>
      </c>
      <c r="J50" s="37">
        <v>5.5800000000000002E-2</v>
      </c>
      <c r="K50" s="37">
        <v>5.1799999999999999E-2</v>
      </c>
      <c r="L50" s="37">
        <v>5.2499999999999998E-2</v>
      </c>
      <c r="M50" s="37">
        <v>5.0999999999999997E-2</v>
      </c>
      <c r="N50" s="37">
        <v>5.1399999999999994E-2</v>
      </c>
      <c r="O50" s="38">
        <v>1127000</v>
      </c>
      <c r="P50" s="67">
        <v>3623.9</v>
      </c>
      <c r="Q50" s="2">
        <v>6.8840000000000003</v>
      </c>
      <c r="R50" s="74">
        <v>87.673000000000002</v>
      </c>
      <c r="S50" s="74">
        <v>5120.1000000000004</v>
      </c>
      <c r="T50" s="2">
        <v>7326.1</v>
      </c>
      <c r="U50" s="37">
        <v>3.82E-3</v>
      </c>
      <c r="V50" s="2">
        <v>97.4</v>
      </c>
      <c r="W50" s="2">
        <v>118207</v>
      </c>
      <c r="X50" s="2">
        <v>359000</v>
      </c>
      <c r="Y50" s="74">
        <v>40.9</v>
      </c>
      <c r="Z50" s="2">
        <v>46.2</v>
      </c>
      <c r="AA50" s="73">
        <v>-0.82</v>
      </c>
      <c r="AB50" s="16">
        <v>614.57000000000005</v>
      </c>
      <c r="AC50" s="16">
        <v>25.028199999999998</v>
      </c>
      <c r="AD50" s="16">
        <v>13.79</v>
      </c>
      <c r="AE50" s="37">
        <v>2.2438452902029057E-2</v>
      </c>
      <c r="AF50" s="73">
        <v>11.75</v>
      </c>
      <c r="AG50" s="37">
        <v>4.7999999999999996E-3</v>
      </c>
      <c r="AH50" s="37"/>
      <c r="AI50" s="37">
        <f t="shared" si="0"/>
        <v>4.4299999999999999E-2</v>
      </c>
      <c r="AJ50" s="37">
        <f t="shared" si="1"/>
        <v>1.7000000000000001E-3</v>
      </c>
      <c r="AK50" s="37">
        <f t="shared" si="2"/>
        <v>2.8500000000000001E-2</v>
      </c>
      <c r="AL50" s="37">
        <v>-4.7000000000000097E-3</v>
      </c>
      <c r="AM50" s="16">
        <v>66.5</v>
      </c>
      <c r="AN50" s="37">
        <v>2.5384E-2</v>
      </c>
      <c r="AO50" s="37">
        <v>1.6121215294075522E-2</v>
      </c>
      <c r="AP50" s="37">
        <f t="shared" si="8"/>
        <v>1.8601719920235835E-2</v>
      </c>
      <c r="AQ50" s="37">
        <v>1.8150534172811535E-2</v>
      </c>
      <c r="AR50" s="37">
        <v>2.0293188787360132E-3</v>
      </c>
      <c r="AS50" s="16">
        <v>53.33</v>
      </c>
      <c r="AT50" s="16">
        <v>47.139600000000009</v>
      </c>
      <c r="AU50" s="16">
        <v>143.61000000000001</v>
      </c>
      <c r="AV50" s="16">
        <v>-4.4800000000000004</v>
      </c>
      <c r="AW50" s="16">
        <v>1.1399999999999999</v>
      </c>
      <c r="AX50" s="56">
        <v>7</v>
      </c>
      <c r="AY50" s="2">
        <f t="shared" si="3"/>
        <v>-7</v>
      </c>
      <c r="AZ50" s="2">
        <v>19.03</v>
      </c>
      <c r="BA50" s="37">
        <f t="shared" si="6"/>
        <v>5.7809894385770028E-2</v>
      </c>
      <c r="BB50" s="74">
        <v>387.44400000000002</v>
      </c>
      <c r="BC50" s="37">
        <f t="shared" si="6"/>
        <v>5.5462267750131721E-3</v>
      </c>
      <c r="BD50" s="37">
        <f t="shared" si="7"/>
        <v>3.1678060580391597E-2</v>
      </c>
      <c r="BT50" s="70">
        <v>4.43</v>
      </c>
      <c r="BU50" s="71">
        <v>0.17</v>
      </c>
      <c r="BV50" s="72">
        <v>2.85</v>
      </c>
    </row>
    <row r="51" spans="1:74" x14ac:dyDescent="0.25">
      <c r="A51" s="57">
        <v>35095</v>
      </c>
      <c r="B51" s="38">
        <f>'MONTHLY DATA'!O579</f>
        <v>10369.73613465217</v>
      </c>
      <c r="C51" s="37">
        <f t="shared" si="9"/>
        <v>2.0499704515382165E-2</v>
      </c>
      <c r="D51" s="38">
        <f>'MONTHLY DATA'!M579</f>
        <v>10327.071327262</v>
      </c>
      <c r="E51" s="37">
        <f t="shared" si="5"/>
        <v>-1.0776969923695435E-3</v>
      </c>
      <c r="F51" s="37">
        <f t="shared" si="4"/>
        <v>-4.1143580546470389E-3</v>
      </c>
      <c r="G51" s="37"/>
      <c r="H51" s="37"/>
      <c r="I51" s="37">
        <v>2.8721E-2</v>
      </c>
      <c r="J51" s="37">
        <v>5.6000000000000001E-2</v>
      </c>
      <c r="K51" s="37">
        <v>4.9299999999999997E-2</v>
      </c>
      <c r="L51" s="37">
        <v>5.0599999999999999E-2</v>
      </c>
      <c r="M51" s="37">
        <v>5.0500000000000003E-2</v>
      </c>
      <c r="N51" s="37">
        <v>0.05</v>
      </c>
      <c r="O51" s="38">
        <v>1117900</v>
      </c>
      <c r="P51" s="67">
        <v>3642.4</v>
      </c>
      <c r="Q51" s="2">
        <v>6.8840000000000003</v>
      </c>
      <c r="R51" s="74">
        <v>88.278000000000006</v>
      </c>
      <c r="S51" s="74">
        <v>5108.8999999999996</v>
      </c>
      <c r="T51" s="2">
        <v>7337.5</v>
      </c>
      <c r="U51" s="37">
        <v>-6.6080000000000002E-3</v>
      </c>
      <c r="V51" s="2">
        <v>88.3</v>
      </c>
      <c r="W51" s="2">
        <v>118188</v>
      </c>
      <c r="X51" s="2">
        <v>387000</v>
      </c>
      <c r="Y51" s="74">
        <v>39.700000000000003</v>
      </c>
      <c r="Z51" s="2">
        <v>45.5</v>
      </c>
      <c r="AA51" s="73">
        <v>-0.55000000000000004</v>
      </c>
      <c r="AB51" s="16">
        <v>614.41999999999996</v>
      </c>
      <c r="AC51" s="16">
        <v>24.763300000000001</v>
      </c>
      <c r="AD51" s="16">
        <v>13.8933</v>
      </c>
      <c r="AE51" s="37">
        <v>2.2612056899189482E-2</v>
      </c>
      <c r="AF51" s="73">
        <v>13.47</v>
      </c>
      <c r="AG51" s="37">
        <v>5.4999999999999997E-3</v>
      </c>
      <c r="AH51" s="37"/>
      <c r="AI51" s="37">
        <f t="shared" si="0"/>
        <v>4.2300000000000004E-2</v>
      </c>
      <c r="AJ51" s="37">
        <f t="shared" si="1"/>
        <v>3.3E-3</v>
      </c>
      <c r="AK51" s="37">
        <f t="shared" si="2"/>
        <v>3.2199999999999999E-2</v>
      </c>
      <c r="AL51" s="37">
        <v>-8.0000000000000071E-3</v>
      </c>
      <c r="AM51" s="16">
        <v>46.5</v>
      </c>
      <c r="AN51" s="37">
        <v>2.7279000000000001E-2</v>
      </c>
      <c r="AO51" s="37">
        <v>1.8042155696927353E-2</v>
      </c>
      <c r="AP51" s="37">
        <f t="shared" si="8"/>
        <v>1.5483781120531115E-2</v>
      </c>
      <c r="AQ51" s="37">
        <v>1.8088767057405523E-2</v>
      </c>
      <c r="AR51" s="37">
        <v>4.6611360478170105E-5</v>
      </c>
      <c r="AS51" s="16">
        <v>53.06</v>
      </c>
      <c r="AT51" s="16">
        <v>47.814400000000006</v>
      </c>
      <c r="AU51" s="16">
        <v>142.18</v>
      </c>
      <c r="AV51" s="16">
        <v>-9.2100000000000009</v>
      </c>
      <c r="AW51" s="16">
        <v>1.21</v>
      </c>
      <c r="AX51" s="56">
        <v>7</v>
      </c>
      <c r="AY51" s="2">
        <f t="shared" si="3"/>
        <v>-7</v>
      </c>
      <c r="AZ51" s="2">
        <v>18.850000000000001</v>
      </c>
      <c r="BA51" s="37">
        <f t="shared" si="6"/>
        <v>-9.4587493431423919E-3</v>
      </c>
      <c r="BB51" s="74">
        <v>399.452</v>
      </c>
      <c r="BC51" s="37">
        <f t="shared" si="6"/>
        <v>3.0992866065805591E-2</v>
      </c>
      <c r="BD51" s="37">
        <f t="shared" si="7"/>
        <v>1.07670583613316E-2</v>
      </c>
      <c r="BT51" s="70">
        <v>4.2300000000000004</v>
      </c>
      <c r="BU51" s="71">
        <v>0.33</v>
      </c>
      <c r="BV51" s="72">
        <v>3.22</v>
      </c>
    </row>
    <row r="52" spans="1:74" x14ac:dyDescent="0.25">
      <c r="A52" s="57">
        <v>35124</v>
      </c>
      <c r="B52" s="38">
        <f>'MONTHLY DATA'!O580</f>
        <v>10362.930534606348</v>
      </c>
      <c r="C52" s="37">
        <f t="shared" si="9"/>
        <v>3.1063686081402989E-2</v>
      </c>
      <c r="D52" s="38">
        <f>'MONTHLY DATA'!M580</f>
        <v>10331.226242433801</v>
      </c>
      <c r="E52" s="37">
        <f t="shared" si="5"/>
        <v>4.0233237867085404E-4</v>
      </c>
      <c r="F52" s="37">
        <f t="shared" si="4"/>
        <v>-3.0593944508914149E-3</v>
      </c>
      <c r="G52" s="37"/>
      <c r="H52" s="37"/>
      <c r="I52" s="37">
        <v>3.4792000000000003E-2</v>
      </c>
      <c r="J52" s="37">
        <v>6.13E-2</v>
      </c>
      <c r="K52" s="37">
        <v>5.4399999999999997E-2</v>
      </c>
      <c r="L52" s="37">
        <v>5.5599999999999997E-2</v>
      </c>
      <c r="M52" s="37">
        <v>5.0200000000000002E-2</v>
      </c>
      <c r="N52" s="37">
        <v>4.8300000000000003E-2</v>
      </c>
      <c r="O52" s="38">
        <v>1116900</v>
      </c>
      <c r="P52" s="67">
        <v>3655.8</v>
      </c>
      <c r="Q52" s="2">
        <v>6.8840000000000003</v>
      </c>
      <c r="R52" s="74">
        <v>88.186999999999998</v>
      </c>
      <c r="S52" s="74">
        <v>5156.1000000000004</v>
      </c>
      <c r="T52" s="2">
        <v>7394.6</v>
      </c>
      <c r="U52" s="37">
        <v>1.5618E-2</v>
      </c>
      <c r="V52" s="2">
        <v>96</v>
      </c>
      <c r="W52" s="2">
        <v>118622</v>
      </c>
      <c r="X52" s="2">
        <v>365000</v>
      </c>
      <c r="Y52" s="74">
        <v>41.3</v>
      </c>
      <c r="Z52" s="2">
        <v>45.9</v>
      </c>
      <c r="AA52" s="73">
        <v>-1.32</v>
      </c>
      <c r="AB52" s="16">
        <v>649.54</v>
      </c>
      <c r="AC52" s="16">
        <v>25.976900000000001</v>
      </c>
      <c r="AD52" s="16">
        <v>13.996700000000001</v>
      </c>
      <c r="AE52" s="37">
        <v>2.1548634418203653E-2</v>
      </c>
      <c r="AF52" s="73">
        <v>15.03</v>
      </c>
      <c r="AG52" s="37">
        <v>1.11E-2</v>
      </c>
      <c r="AH52" s="37"/>
      <c r="AI52" s="37">
        <f t="shared" si="0"/>
        <v>4.0999999999999995E-2</v>
      </c>
      <c r="AJ52" s="37">
        <f t="shared" si="1"/>
        <v>4.4000000000000003E-3</v>
      </c>
      <c r="AK52" s="37">
        <f t="shared" si="2"/>
        <v>2.1400000000000002E-2</v>
      </c>
      <c r="AL52" s="37">
        <v>-8.10000000000001E-3</v>
      </c>
      <c r="AM52" s="16">
        <v>41.469000000000001</v>
      </c>
      <c r="AN52" s="37">
        <v>2.6508E-2</v>
      </c>
      <c r="AO52" s="37">
        <v>1.0836602068606691E-2</v>
      </c>
      <c r="AP52" s="37">
        <f t="shared" si="8"/>
        <v>1.9078655641253321E-2</v>
      </c>
      <c r="AQ52" s="37">
        <v>1.8030196647041811E-2</v>
      </c>
      <c r="AR52" s="37">
        <v>7.1935945784351203E-3</v>
      </c>
      <c r="AS52" s="16">
        <v>52.93</v>
      </c>
      <c r="AT52" s="16">
        <v>48.470000000000006</v>
      </c>
      <c r="AU52" s="16">
        <v>132.19999999999999</v>
      </c>
      <c r="AV52" s="16">
        <v>-33.020000000000003</v>
      </c>
      <c r="AW52" s="16">
        <v>1.21</v>
      </c>
      <c r="AX52" s="56">
        <v>7</v>
      </c>
      <c r="AY52" s="2">
        <f t="shared" si="3"/>
        <v>-7</v>
      </c>
      <c r="AZ52" s="2">
        <v>19.09</v>
      </c>
      <c r="BA52" s="37">
        <f t="shared" si="6"/>
        <v>1.2732095490716097E-2</v>
      </c>
      <c r="BB52" s="74">
        <v>404.762</v>
      </c>
      <c r="BC52" s="37">
        <f t="shared" si="6"/>
        <v>1.3293211700029046E-2</v>
      </c>
      <c r="BD52" s="37">
        <f t="shared" si="7"/>
        <v>1.3012653595372571E-2</v>
      </c>
      <c r="BT52" s="70">
        <v>4.0999999999999996</v>
      </c>
      <c r="BU52" s="71">
        <v>0.44</v>
      </c>
      <c r="BV52" s="72">
        <v>2.14</v>
      </c>
    </row>
    <row r="53" spans="1:74" x14ac:dyDescent="0.25">
      <c r="A53" s="57">
        <v>35155</v>
      </c>
      <c r="B53" s="38">
        <f>'MONTHLY DATA'!O581</f>
        <v>10419.709216070347</v>
      </c>
      <c r="C53" s="37">
        <f t="shared" si="9"/>
        <v>3.150651633555706E-2</v>
      </c>
      <c r="D53" s="38">
        <f>'MONTHLY DATA'!M581</f>
        <v>10387.8312155148</v>
      </c>
      <c r="E53" s="37">
        <f t="shared" si="5"/>
        <v>5.4790178583548552E-3</v>
      </c>
      <c r="F53" s="37">
        <f t="shared" si="4"/>
        <v>-3.0593944508913676E-3</v>
      </c>
      <c r="G53" s="37"/>
      <c r="H53" s="37"/>
      <c r="I53" s="37">
        <v>3.4998000000000001E-2</v>
      </c>
      <c r="J53" s="37">
        <v>6.3399999999999998E-2</v>
      </c>
      <c r="K53" s="37">
        <v>5.79E-2</v>
      </c>
      <c r="L53" s="37">
        <v>5.91E-2</v>
      </c>
      <c r="M53" s="37">
        <v>5.1299999999999998E-2</v>
      </c>
      <c r="N53" s="37">
        <v>4.9599999999999998E-2</v>
      </c>
      <c r="O53" s="38">
        <v>1123200</v>
      </c>
      <c r="P53" s="67">
        <v>3681.7</v>
      </c>
      <c r="Q53" s="2">
        <v>7.0380000000000003</v>
      </c>
      <c r="R53" s="74">
        <v>88.251000000000005</v>
      </c>
      <c r="S53" s="74">
        <v>5196.3999999999996</v>
      </c>
      <c r="T53" s="2">
        <v>7419.1</v>
      </c>
      <c r="U53" s="37">
        <v>-1.3860000000000001E-3</v>
      </c>
      <c r="V53" s="2">
        <v>120.4</v>
      </c>
      <c r="W53" s="2">
        <v>118885</v>
      </c>
      <c r="X53" s="2">
        <v>393000</v>
      </c>
      <c r="Y53" s="74">
        <v>41.1</v>
      </c>
      <c r="Z53" s="2">
        <v>46.9</v>
      </c>
      <c r="AA53" s="73">
        <v>-1.01</v>
      </c>
      <c r="AB53" s="16">
        <v>647.07000000000005</v>
      </c>
      <c r="AC53" s="16">
        <v>25.630800000000001</v>
      </c>
      <c r="AD53" s="16">
        <v>14.1</v>
      </c>
      <c r="AE53" s="37">
        <v>2.179053270898048E-2</v>
      </c>
      <c r="AF53" s="73">
        <v>17.760000000000002</v>
      </c>
      <c r="AG53" s="37">
        <v>1.21E-2</v>
      </c>
      <c r="AH53" s="37"/>
      <c r="AI53" s="37">
        <f t="shared" si="0"/>
        <v>3.7200000000000004E-2</v>
      </c>
      <c r="AJ53" s="37">
        <f t="shared" si="1"/>
        <v>5.1000000000000004E-3</v>
      </c>
      <c r="AK53" s="37">
        <f t="shared" si="2"/>
        <v>2.2400000000000003E-2</v>
      </c>
      <c r="AL53" s="37">
        <v>-6.6999999999999976E-3</v>
      </c>
      <c r="AM53" s="16">
        <v>47.265999999999998</v>
      </c>
      <c r="AN53" s="37">
        <v>2.8402E-2</v>
      </c>
      <c r="AO53" s="37">
        <v>1.399407253187445E-2</v>
      </c>
      <c r="AP53" s="37">
        <f t="shared" si="8"/>
        <v>1.9623986745584611E-2</v>
      </c>
      <c r="AQ53" s="37">
        <v>1.8375207055750589E-2</v>
      </c>
      <c r="AR53" s="37">
        <v>4.3811345238761387E-3</v>
      </c>
      <c r="AS53" s="16">
        <v>52.7</v>
      </c>
      <c r="AT53" s="16">
        <v>49.1036</v>
      </c>
      <c r="AU53" s="16">
        <v>128.24</v>
      </c>
      <c r="AV53" s="16">
        <v>-34.200000000000003</v>
      </c>
      <c r="AW53" s="16">
        <v>1.21</v>
      </c>
      <c r="AX53" s="56">
        <v>-0.9</v>
      </c>
      <c r="AY53" s="2">
        <f t="shared" si="3"/>
        <v>0.9</v>
      </c>
      <c r="AZ53" s="2">
        <v>21.33</v>
      </c>
      <c r="BA53" s="37">
        <f t="shared" si="6"/>
        <v>0.11733892090099521</v>
      </c>
      <c r="BB53" s="74">
        <v>396.20699999999999</v>
      </c>
      <c r="BC53" s="37">
        <f t="shared" si="6"/>
        <v>-2.1135877379793576E-2</v>
      </c>
      <c r="BD53" s="37">
        <f t="shared" si="7"/>
        <v>4.8101521760600813E-2</v>
      </c>
      <c r="BT53" s="70">
        <v>3.72</v>
      </c>
      <c r="BU53" s="71">
        <v>0.51</v>
      </c>
      <c r="BV53" s="72">
        <v>2.2400000000000002</v>
      </c>
    </row>
    <row r="54" spans="1:74" x14ac:dyDescent="0.25">
      <c r="A54" s="57">
        <v>35185</v>
      </c>
      <c r="B54" s="38">
        <f>'MONTHLY DATA'!O582</f>
        <v>10583.209182917653</v>
      </c>
      <c r="C54" s="37">
        <f t="shared" si="9"/>
        <v>4.4563039077604817E-2</v>
      </c>
      <c r="D54" s="38">
        <f>'MONTHLY DATA'!M582</f>
        <v>10537.4427472569</v>
      </c>
      <c r="E54" s="37">
        <f t="shared" si="5"/>
        <v>1.4402576306654633E-2</v>
      </c>
      <c r="F54" s="37">
        <f t="shared" si="4"/>
        <v>-4.3244383503847263E-3</v>
      </c>
      <c r="G54" s="37"/>
      <c r="H54" s="37"/>
      <c r="I54" s="37">
        <v>3.7634000000000008E-2</v>
      </c>
      <c r="J54" s="37">
        <v>6.6600000000000006E-2</v>
      </c>
      <c r="K54" s="37">
        <v>6.0299999999999999E-2</v>
      </c>
      <c r="L54" s="37">
        <v>6.1899999999999997E-2</v>
      </c>
      <c r="M54" s="37">
        <v>5.1400000000000001E-2</v>
      </c>
      <c r="N54" s="37">
        <v>4.9500000000000002E-2</v>
      </c>
      <c r="O54" s="38">
        <v>1118600</v>
      </c>
      <c r="P54" s="67">
        <v>3693.6</v>
      </c>
      <c r="Q54" s="2">
        <v>7.0380000000000003</v>
      </c>
      <c r="R54" s="74">
        <v>88.27</v>
      </c>
      <c r="S54" s="74">
        <v>5231.6000000000004</v>
      </c>
      <c r="T54" s="2">
        <v>7376.4</v>
      </c>
      <c r="U54" s="37">
        <v>8.6770000000000007E-3</v>
      </c>
      <c r="V54" s="2">
        <v>140.1</v>
      </c>
      <c r="W54" s="2">
        <v>119046</v>
      </c>
      <c r="X54" s="2">
        <v>343000</v>
      </c>
      <c r="Y54" s="74">
        <v>41.1</v>
      </c>
      <c r="Z54" s="2">
        <v>49.3</v>
      </c>
      <c r="AA54" s="73">
        <v>-0.88</v>
      </c>
      <c r="AB54" s="16">
        <v>647.16999999999996</v>
      </c>
      <c r="AC54" s="16">
        <v>25.425000000000001</v>
      </c>
      <c r="AD54" s="16">
        <v>14.156700000000001</v>
      </c>
      <c r="AE54" s="37">
        <v>2.1874777879073506E-2</v>
      </c>
      <c r="AF54" s="73">
        <v>16.579999999999998</v>
      </c>
      <c r="AG54" s="37">
        <v>1.52E-2</v>
      </c>
      <c r="AH54" s="37"/>
      <c r="AI54" s="37">
        <f t="shared" si="0"/>
        <v>3.4500000000000003E-2</v>
      </c>
      <c r="AJ54" s="37">
        <f t="shared" si="1"/>
        <v>3.9000000000000003E-3</v>
      </c>
      <c r="AK54" s="37">
        <f t="shared" si="2"/>
        <v>3.2000000000000001E-2</v>
      </c>
      <c r="AL54" s="37">
        <v>-7.9000000000000042E-3</v>
      </c>
      <c r="AM54" s="16">
        <v>47.438000000000002</v>
      </c>
      <c r="AN54" s="37">
        <v>2.8965999999999999E-2</v>
      </c>
      <c r="AO54" s="37">
        <v>1.1459621165191836E-2</v>
      </c>
      <c r="AP54" s="37">
        <f t="shared" si="8"/>
        <v>3.0440484601600606E-2</v>
      </c>
      <c r="AQ54" s="37">
        <v>1.8684820278190108E-2</v>
      </c>
      <c r="AR54" s="37">
        <v>7.2251991129982721E-3</v>
      </c>
      <c r="AS54" s="16">
        <v>52.94</v>
      </c>
      <c r="AT54" s="16">
        <v>49.733599999999988</v>
      </c>
      <c r="AU54" s="16">
        <v>127.32</v>
      </c>
      <c r="AV54" s="16">
        <v>-29.08</v>
      </c>
      <c r="AW54" s="16">
        <v>1.2</v>
      </c>
      <c r="AX54" s="56">
        <v>-0.9</v>
      </c>
      <c r="AY54" s="2">
        <f t="shared" si="3"/>
        <v>0.9</v>
      </c>
      <c r="AZ54" s="2">
        <v>23.5</v>
      </c>
      <c r="BA54" s="37">
        <f t="shared" si="6"/>
        <v>0.10173464603844359</v>
      </c>
      <c r="BB54" s="74">
        <v>392.84800000000001</v>
      </c>
      <c r="BC54" s="37">
        <f t="shared" si="6"/>
        <v>-8.4778916071648926E-3</v>
      </c>
      <c r="BD54" s="37">
        <f t="shared" si="7"/>
        <v>4.6628377215639352E-2</v>
      </c>
      <c r="BT54" s="70">
        <v>3.45</v>
      </c>
      <c r="BU54" s="71">
        <v>0.39</v>
      </c>
      <c r="BV54" s="72">
        <v>3.2</v>
      </c>
    </row>
    <row r="55" spans="1:74" x14ac:dyDescent="0.25">
      <c r="A55" s="57">
        <v>35216</v>
      </c>
      <c r="B55" s="38">
        <f>'MONTHLY DATA'!O583</f>
        <v>10541.679389486557</v>
      </c>
      <c r="C55" s="37">
        <f t="shared" si="9"/>
        <v>4.0190203047864394E-2</v>
      </c>
      <c r="D55" s="38">
        <f>'MONTHLY DATA'!M583</f>
        <v>10496.0925468572</v>
      </c>
      <c r="E55" s="37">
        <f t="shared" si="5"/>
        <v>-3.924121002741799E-3</v>
      </c>
      <c r="F55" s="37">
        <f t="shared" si="4"/>
        <v>-4.3244383503847723E-3</v>
      </c>
      <c r="G55" s="37"/>
      <c r="H55" s="37"/>
      <c r="I55" s="37">
        <v>3.9591000000000001E-2</v>
      </c>
      <c r="J55" s="37">
        <v>6.8500000000000005E-2</v>
      </c>
      <c r="K55" s="37">
        <v>6.2700000000000006E-2</v>
      </c>
      <c r="L55" s="37">
        <v>6.4399999999999999E-2</v>
      </c>
      <c r="M55" s="37">
        <v>5.1799999999999999E-2</v>
      </c>
      <c r="N55" s="37">
        <v>5.0199999999999995E-2</v>
      </c>
      <c r="O55" s="38">
        <v>1110800</v>
      </c>
      <c r="P55" s="67">
        <v>3704.8</v>
      </c>
      <c r="Q55" s="2">
        <v>7.0380000000000003</v>
      </c>
      <c r="R55" s="74">
        <v>88.509</v>
      </c>
      <c r="S55" s="74">
        <v>5247.2</v>
      </c>
      <c r="T55" s="2">
        <v>7470.8</v>
      </c>
      <c r="U55" s="37">
        <v>7.156E-3</v>
      </c>
      <c r="V55" s="2">
        <v>140.5</v>
      </c>
      <c r="W55" s="2">
        <v>119369</v>
      </c>
      <c r="X55" s="2">
        <v>343000</v>
      </c>
      <c r="Y55" s="74">
        <v>41.4</v>
      </c>
      <c r="Z55" s="2">
        <v>49.1</v>
      </c>
      <c r="AA55" s="73">
        <v>-0.97</v>
      </c>
      <c r="AB55" s="16">
        <v>661.23</v>
      </c>
      <c r="AC55" s="16">
        <v>25.814900000000002</v>
      </c>
      <c r="AD55" s="16">
        <v>14.2133</v>
      </c>
      <c r="AE55" s="37">
        <v>2.1495243712475236E-2</v>
      </c>
      <c r="AF55" s="73">
        <v>16.149999999999999</v>
      </c>
      <c r="AG55" s="37">
        <v>1.67E-2</v>
      </c>
      <c r="AH55" s="37"/>
      <c r="AI55" s="37">
        <f t="shared" si="0"/>
        <v>3.1600000000000003E-2</v>
      </c>
      <c r="AJ55" s="37">
        <f t="shared" si="1"/>
        <v>3.9000000000000003E-3</v>
      </c>
      <c r="AK55" s="37">
        <f t="shared" si="2"/>
        <v>2.9300000000000003E-2</v>
      </c>
      <c r="AL55" s="37">
        <v>-7.5000000000000067E-3</v>
      </c>
      <c r="AM55" s="16">
        <v>46</v>
      </c>
      <c r="AN55" s="37">
        <v>2.8909000000000001E-2</v>
      </c>
      <c r="AO55" s="37">
        <v>9.1006826054961173E-3</v>
      </c>
      <c r="AP55" s="37">
        <f t="shared" si="8"/>
        <v>2.3604725403525893E-2</v>
      </c>
      <c r="AQ55" s="37">
        <v>1.8947484354021538E-2</v>
      </c>
      <c r="AR55" s="37">
        <v>9.846801748525421E-3</v>
      </c>
      <c r="AS55" s="16">
        <v>53.29</v>
      </c>
      <c r="AT55" s="16">
        <v>50.325599999999987</v>
      </c>
      <c r="AU55" s="16">
        <v>122.33</v>
      </c>
      <c r="AV55" s="16">
        <v>-31.49</v>
      </c>
      <c r="AW55" s="16">
        <v>1.2</v>
      </c>
      <c r="AX55" s="56">
        <v>-0.9</v>
      </c>
      <c r="AY55" s="2">
        <f t="shared" si="3"/>
        <v>0.9</v>
      </c>
      <c r="AZ55" s="2">
        <v>21.17</v>
      </c>
      <c r="BA55" s="37">
        <f t="shared" si="6"/>
        <v>-9.9148936170212698E-2</v>
      </c>
      <c r="BB55" s="74">
        <v>391.93299999999999</v>
      </c>
      <c r="BC55" s="37">
        <f t="shared" si="6"/>
        <v>-2.329145114649993E-3</v>
      </c>
      <c r="BD55" s="37">
        <f t="shared" si="7"/>
        <v>-5.0739040642431343E-2</v>
      </c>
      <c r="BT55" s="70">
        <v>3.16</v>
      </c>
      <c r="BU55" s="71">
        <v>0.39</v>
      </c>
      <c r="BV55" s="72">
        <v>2.93</v>
      </c>
    </row>
    <row r="56" spans="1:74" x14ac:dyDescent="0.25">
      <c r="A56" s="57">
        <v>35246</v>
      </c>
      <c r="B56" s="38">
        <f>'MONTHLY DATA'!O584</f>
        <v>10566.880798762068</v>
      </c>
      <c r="C56" s="37">
        <f t="shared" si="9"/>
        <v>3.3192975143433869E-2</v>
      </c>
      <c r="D56" s="38">
        <f>'MONTHLY DATA'!M584</f>
        <v>10554.6209433896</v>
      </c>
      <c r="E56" s="37">
        <f t="shared" si="5"/>
        <v>5.5762081242247252E-3</v>
      </c>
      <c r="F56" s="37">
        <f t="shared" si="4"/>
        <v>-1.1602151671762679E-3</v>
      </c>
      <c r="G56" s="37"/>
      <c r="H56" s="37"/>
      <c r="I56" s="37">
        <v>3.9759000000000003E-2</v>
      </c>
      <c r="J56" s="37">
        <v>6.7299999999999999E-2</v>
      </c>
      <c r="K56" s="37">
        <v>6.1100000000000002E-2</v>
      </c>
      <c r="L56" s="37">
        <v>6.3E-2</v>
      </c>
      <c r="M56" s="37">
        <v>5.1799999999999999E-2</v>
      </c>
      <c r="N56" s="37">
        <v>5.0900000000000001E-2</v>
      </c>
      <c r="O56" s="38">
        <v>1113000</v>
      </c>
      <c r="P56" s="67">
        <v>3715.7</v>
      </c>
      <c r="Q56" s="2">
        <v>7.2050000000000001</v>
      </c>
      <c r="R56" s="74">
        <v>88.787000000000006</v>
      </c>
      <c r="S56" s="74">
        <v>5253.7</v>
      </c>
      <c r="T56" s="2">
        <v>7515.5</v>
      </c>
      <c r="U56" s="37">
        <v>8.3719999999999992E-3</v>
      </c>
      <c r="V56" s="2">
        <v>131.4</v>
      </c>
      <c r="W56" s="2">
        <v>119647</v>
      </c>
      <c r="X56" s="2">
        <v>337000</v>
      </c>
      <c r="Y56" s="74">
        <v>41.5</v>
      </c>
      <c r="Z56" s="2">
        <v>53.6</v>
      </c>
      <c r="AA56" s="73">
        <v>-1.38</v>
      </c>
      <c r="AB56" s="16">
        <v>668.5</v>
      </c>
      <c r="AC56" s="16">
        <v>25.967500000000001</v>
      </c>
      <c r="AD56" s="16">
        <v>14.27</v>
      </c>
      <c r="AE56" s="37">
        <v>2.1346297681376216E-2</v>
      </c>
      <c r="AF56" s="73">
        <v>16.399999999999999</v>
      </c>
      <c r="AG56" s="37">
        <v>1.55E-2</v>
      </c>
      <c r="AH56" s="37"/>
      <c r="AI56" s="37">
        <f t="shared" si="0"/>
        <v>3.04E-2</v>
      </c>
      <c r="AJ56" s="37">
        <f t="shared" si="1"/>
        <v>3.0999999999999999E-3</v>
      </c>
      <c r="AK56" s="37">
        <f t="shared" si="2"/>
        <v>2.7699999999999999E-2</v>
      </c>
      <c r="AL56" s="37">
        <v>-8.0999999999999961E-3</v>
      </c>
      <c r="AM56" s="16">
        <v>54.203000000000003</v>
      </c>
      <c r="AN56" s="37">
        <v>2.7541E-2</v>
      </c>
      <c r="AO56" s="37">
        <v>2.3052563908451763E-2</v>
      </c>
      <c r="AP56" s="37">
        <f t="shared" si="8"/>
        <v>1.6096232434056806E-2</v>
      </c>
      <c r="AQ56" s="37">
        <v>1.9448071698835404E-2</v>
      </c>
      <c r="AR56" s="37">
        <v>-3.6044922096163598E-3</v>
      </c>
      <c r="AS56" s="16">
        <v>53.7</v>
      </c>
      <c r="AT56" s="16">
        <v>50.880799999999994</v>
      </c>
      <c r="AU56" s="16">
        <v>128.22999999999999</v>
      </c>
      <c r="AV56" s="16">
        <v>-27.46</v>
      </c>
      <c r="AW56" s="16">
        <v>1.2</v>
      </c>
      <c r="AX56" s="56">
        <v>-3.7</v>
      </c>
      <c r="AY56" s="2">
        <f t="shared" si="3"/>
        <v>3.7</v>
      </c>
      <c r="AZ56" s="2">
        <v>20.420000000000002</v>
      </c>
      <c r="BA56" s="37">
        <f t="shared" si="6"/>
        <v>-3.542749173358526E-2</v>
      </c>
      <c r="BB56" s="74">
        <v>385.27300000000002</v>
      </c>
      <c r="BC56" s="37">
        <f t="shared" si="6"/>
        <v>-1.6992700282956446E-2</v>
      </c>
      <c r="BD56" s="37">
        <f t="shared" si="7"/>
        <v>-2.6210096008270851E-2</v>
      </c>
      <c r="BT56" s="70">
        <v>3.04</v>
      </c>
      <c r="BU56" s="71">
        <v>0.31</v>
      </c>
      <c r="BV56" s="72">
        <v>2.77</v>
      </c>
    </row>
    <row r="57" spans="1:74" x14ac:dyDescent="0.25">
      <c r="A57" s="57">
        <v>35277</v>
      </c>
      <c r="B57" s="38">
        <f>'MONTHLY DATA'!O585</f>
        <v>10635.415557250466</v>
      </c>
      <c r="C57" s="37">
        <f t="shared" si="9"/>
        <v>4.2865400679016549E-2</v>
      </c>
      <c r="D57" s="38">
        <f>'MONTHLY DATA'!M585</f>
        <v>10598.4052531917</v>
      </c>
      <c r="E57" s="37">
        <f t="shared" si="5"/>
        <v>4.1483545488691948E-3</v>
      </c>
      <c r="F57" s="37">
        <f t="shared" si="4"/>
        <v>-3.4799114204366525E-3</v>
      </c>
      <c r="G57" s="37"/>
      <c r="H57" s="37"/>
      <c r="I57" s="37">
        <v>3.8492000000000005E-2</v>
      </c>
      <c r="J57" s="37">
        <v>6.8000000000000005E-2</v>
      </c>
      <c r="K57" s="37">
        <v>6.2199999999999998E-2</v>
      </c>
      <c r="L57" s="37">
        <v>6.3899999999999998E-2</v>
      </c>
      <c r="M57" s="37">
        <v>5.3199999999999997E-2</v>
      </c>
      <c r="N57" s="37">
        <v>5.1500000000000004E-2</v>
      </c>
      <c r="O57" s="38">
        <v>1112100</v>
      </c>
      <c r="P57" s="67">
        <v>3731.4</v>
      </c>
      <c r="Q57" s="2">
        <v>7.2050000000000001</v>
      </c>
      <c r="R57" s="74">
        <v>88.698999999999998</v>
      </c>
      <c r="S57" s="74">
        <v>5275.8</v>
      </c>
      <c r="T57" s="2">
        <v>7495.6</v>
      </c>
      <c r="U57" s="37">
        <v>-1.9650000000000002E-3</v>
      </c>
      <c r="V57" s="2">
        <v>135.1</v>
      </c>
      <c r="W57" s="2">
        <v>119879</v>
      </c>
      <c r="X57" s="2">
        <v>327000</v>
      </c>
      <c r="Y57" s="74">
        <v>41.4</v>
      </c>
      <c r="Z57" s="2">
        <v>49.7</v>
      </c>
      <c r="AA57" s="73">
        <v>-0.97</v>
      </c>
      <c r="AB57" s="16">
        <v>644.07000000000005</v>
      </c>
      <c r="AC57" s="16">
        <v>24.859200000000001</v>
      </c>
      <c r="AD57" s="16">
        <v>14.4</v>
      </c>
      <c r="AE57" s="37">
        <v>2.2357818249569145E-2</v>
      </c>
      <c r="AF57" s="73">
        <v>17.98</v>
      </c>
      <c r="AG57" s="37">
        <v>1.4800000000000001E-2</v>
      </c>
      <c r="AH57" s="37"/>
      <c r="AI57" s="37">
        <f t="shared" si="0"/>
        <v>2.9100000000000001E-2</v>
      </c>
      <c r="AJ57" s="37">
        <f t="shared" si="1"/>
        <v>3.7000000000000002E-3</v>
      </c>
      <c r="AK57" s="37">
        <f t="shared" si="2"/>
        <v>2.9900000000000003E-2</v>
      </c>
      <c r="AL57" s="37">
        <v>-7.5000000000000205E-3</v>
      </c>
      <c r="AM57" s="16">
        <v>49.578000000000003</v>
      </c>
      <c r="AN57" s="37">
        <v>2.9508E-2</v>
      </c>
      <c r="AO57" s="37">
        <v>2.5446254860496523E-2</v>
      </c>
      <c r="AP57" s="37">
        <f t="shared" si="8"/>
        <v>2.8377610050793589E-2</v>
      </c>
      <c r="AQ57" s="37">
        <v>2.002540742343456E-2</v>
      </c>
      <c r="AR57" s="37">
        <v>-5.4208474370619625E-3</v>
      </c>
      <c r="AS57" s="16">
        <v>54.15</v>
      </c>
      <c r="AT57" s="16">
        <v>51.405199999999986</v>
      </c>
      <c r="AU57" s="16">
        <v>129.76</v>
      </c>
      <c r="AV57" s="16">
        <v>-32.65</v>
      </c>
      <c r="AW57" s="16">
        <v>1.1200000000000001</v>
      </c>
      <c r="AX57" s="56">
        <v>-3.7</v>
      </c>
      <c r="AY57" s="2">
        <f t="shared" si="3"/>
        <v>3.7</v>
      </c>
      <c r="AZ57" s="2">
        <v>21.3</v>
      </c>
      <c r="BA57" s="37">
        <f t="shared" si="6"/>
        <v>4.3095004897159596E-2</v>
      </c>
      <c r="BB57" s="74">
        <v>383.47399999999999</v>
      </c>
      <c r="BC57" s="37">
        <f t="shared" si="6"/>
        <v>-4.6694162321264015E-3</v>
      </c>
      <c r="BD57" s="37">
        <f t="shared" si="7"/>
        <v>1.9212794332516596E-2</v>
      </c>
      <c r="BT57" s="70">
        <v>2.91</v>
      </c>
      <c r="BU57" s="71">
        <v>0.37</v>
      </c>
      <c r="BV57" s="72">
        <v>2.99</v>
      </c>
    </row>
    <row r="58" spans="1:74" x14ac:dyDescent="0.25">
      <c r="A58" s="57">
        <v>35308</v>
      </c>
      <c r="B58" s="38">
        <f>'MONTHLY DATA'!O586</f>
        <v>10607.105637816847</v>
      </c>
      <c r="C58" s="37">
        <f t="shared" si="9"/>
        <v>3.5318441082156524E-2</v>
      </c>
      <c r="D58" s="38">
        <f>'MONTHLY DATA'!M586</f>
        <v>10614.935411038899</v>
      </c>
      <c r="E58" s="37">
        <f t="shared" si="5"/>
        <v>1.5596835044801637E-3</v>
      </c>
      <c r="F58" s="37">
        <f t="shared" si="4"/>
        <v>7.3816302857752361E-4</v>
      </c>
      <c r="G58" s="37"/>
      <c r="H58" s="37"/>
      <c r="I58" s="37">
        <v>4.0822999999999998E-2</v>
      </c>
      <c r="J58" s="37">
        <v>6.9599999999999995E-2</v>
      </c>
      <c r="K58" s="37">
        <v>6.3399999999999998E-2</v>
      </c>
      <c r="L58" s="37">
        <v>6.54E-2</v>
      </c>
      <c r="M58" s="37">
        <v>5.2900000000000003E-2</v>
      </c>
      <c r="N58" s="37">
        <v>5.0499999999999996E-2</v>
      </c>
      <c r="O58" s="38">
        <v>1098600</v>
      </c>
      <c r="P58" s="67">
        <v>3740.4</v>
      </c>
      <c r="Q58" s="2">
        <v>7.2050000000000001</v>
      </c>
      <c r="R58" s="74">
        <v>88.099000000000004</v>
      </c>
      <c r="S58" s="74">
        <v>5299</v>
      </c>
      <c r="T58" s="2">
        <v>7513.8</v>
      </c>
      <c r="U58" s="37">
        <v>6.2069999999999998E-3</v>
      </c>
      <c r="V58" s="2">
        <v>129.1</v>
      </c>
      <c r="W58" s="2">
        <v>120075</v>
      </c>
      <c r="X58" s="2">
        <v>329000</v>
      </c>
      <c r="Y58" s="74">
        <v>41.5</v>
      </c>
      <c r="Z58" s="2">
        <v>51.6</v>
      </c>
      <c r="AA58" s="73">
        <v>-1.35</v>
      </c>
      <c r="AB58" s="16">
        <v>662.68</v>
      </c>
      <c r="AC58" s="16">
        <v>25.4133</v>
      </c>
      <c r="AD58" s="16">
        <v>14.53</v>
      </c>
      <c r="AE58" s="37">
        <v>2.1926118186756806E-2</v>
      </c>
      <c r="AF58" s="73">
        <v>15.76</v>
      </c>
      <c r="AG58" s="37">
        <v>1.67E-2</v>
      </c>
      <c r="AH58" s="37"/>
      <c r="AI58" s="37">
        <f t="shared" si="0"/>
        <v>3.1699999999999999E-2</v>
      </c>
      <c r="AJ58" s="37">
        <f t="shared" si="1"/>
        <v>8.0000000000000002E-3</v>
      </c>
      <c r="AK58" s="37">
        <f t="shared" si="2"/>
        <v>2.8300000000000002E-2</v>
      </c>
      <c r="AL58" s="37">
        <v>-8.2000000000000128E-3</v>
      </c>
      <c r="AM58" s="16">
        <v>41.25</v>
      </c>
      <c r="AN58" s="37">
        <v>2.8777E-2</v>
      </c>
      <c r="AO58" s="37">
        <v>2.2636369533409806E-2</v>
      </c>
      <c r="AP58" s="37">
        <f t="shared" si="8"/>
        <v>1.7849208288021973E-2</v>
      </c>
      <c r="AQ58" s="37">
        <v>2.0615191091573948E-2</v>
      </c>
      <c r="AR58" s="37">
        <v>-2.021178441835858E-3</v>
      </c>
      <c r="AS58" s="16">
        <v>54.61</v>
      </c>
      <c r="AT58" s="16">
        <v>51.906399999999984</v>
      </c>
      <c r="AU58" s="16">
        <v>126.98</v>
      </c>
      <c r="AV58" s="16">
        <v>-39.92</v>
      </c>
      <c r="AW58" s="16">
        <v>1.1200000000000001</v>
      </c>
      <c r="AX58" s="56">
        <v>-3.7</v>
      </c>
      <c r="AY58" s="2">
        <f t="shared" si="3"/>
        <v>3.7</v>
      </c>
      <c r="AZ58" s="2">
        <v>21.9</v>
      </c>
      <c r="BA58" s="37">
        <f t="shared" si="6"/>
        <v>2.8169014084506942E-2</v>
      </c>
      <c r="BB58" s="74">
        <v>387.35</v>
      </c>
      <c r="BC58" s="37">
        <f t="shared" si="6"/>
        <v>1.0107595299811808E-2</v>
      </c>
      <c r="BD58" s="37">
        <f t="shared" si="7"/>
        <v>1.9138304692159373E-2</v>
      </c>
      <c r="BT58" s="70">
        <v>3.17</v>
      </c>
      <c r="BU58" s="71">
        <v>0.8</v>
      </c>
      <c r="BV58" s="72">
        <v>2.83</v>
      </c>
    </row>
    <row r="59" spans="1:74" x14ac:dyDescent="0.25">
      <c r="A59" s="57">
        <v>35338</v>
      </c>
      <c r="B59" s="38">
        <f>'MONTHLY DATA'!O587</f>
        <v>10670.115807508477</v>
      </c>
      <c r="C59" s="37">
        <f t="shared" si="9"/>
        <v>3.4172338261771018E-2</v>
      </c>
      <c r="D59" s="38">
        <f>'MONTHLY DATA'!M587</f>
        <v>10666.740256794301</v>
      </c>
      <c r="E59" s="37">
        <f t="shared" si="5"/>
        <v>4.8803731487171795E-3</v>
      </c>
      <c r="F59" s="37">
        <f t="shared" si="4"/>
        <v>-3.1635558367609909E-4</v>
      </c>
      <c r="G59" s="37"/>
      <c r="H59" s="37"/>
      <c r="I59" s="37">
        <v>3.7173999999999999E-2</v>
      </c>
      <c r="J59" s="37">
        <v>6.7199999999999996E-2</v>
      </c>
      <c r="K59" s="37">
        <v>6.0999999999999999E-2</v>
      </c>
      <c r="L59" s="37">
        <v>6.2799999999999995E-2</v>
      </c>
      <c r="M59" s="37">
        <v>5.1400000000000001E-2</v>
      </c>
      <c r="N59" s="37">
        <v>5.0900000000000001E-2</v>
      </c>
      <c r="O59" s="38">
        <v>1091800</v>
      </c>
      <c r="P59" s="67">
        <v>3747.2</v>
      </c>
      <c r="Q59" s="2">
        <v>7.3940000000000001</v>
      </c>
      <c r="R59" s="74">
        <v>88.507999999999996</v>
      </c>
      <c r="S59" s="74">
        <v>5320</v>
      </c>
      <c r="T59" s="2">
        <v>7531.8</v>
      </c>
      <c r="U59" s="37">
        <v>6.4149999999999997E-3</v>
      </c>
      <c r="V59" s="2">
        <v>121.1</v>
      </c>
      <c r="W59" s="2">
        <v>120295</v>
      </c>
      <c r="X59" s="2">
        <v>348000</v>
      </c>
      <c r="Y59" s="74">
        <v>41.6</v>
      </c>
      <c r="Z59" s="2">
        <v>51.1</v>
      </c>
      <c r="AA59" s="73">
        <v>-1.39</v>
      </c>
      <c r="AB59" s="16">
        <v>674.88</v>
      </c>
      <c r="AC59" s="16">
        <v>25.680900000000001</v>
      </c>
      <c r="AD59" s="16">
        <v>14.66</v>
      </c>
      <c r="AE59" s="37">
        <v>2.1722380275011853E-2</v>
      </c>
      <c r="AF59" s="73">
        <v>16.579999999999998</v>
      </c>
      <c r="AG59" s="37">
        <v>1.5800000000000002E-2</v>
      </c>
      <c r="AH59" s="37"/>
      <c r="AI59" s="37">
        <f t="shared" si="0"/>
        <v>3.0899999999999997E-2</v>
      </c>
      <c r="AJ59" s="37">
        <f t="shared" si="1"/>
        <v>9.300000000000001E-3</v>
      </c>
      <c r="AK59" s="37">
        <f t="shared" si="2"/>
        <v>2.6600000000000002E-2</v>
      </c>
      <c r="AL59" s="37">
        <v>-8.0000000000000071E-3</v>
      </c>
      <c r="AM59" s="16">
        <v>71.5</v>
      </c>
      <c r="AN59" s="37">
        <v>3.0026000000000001E-2</v>
      </c>
      <c r="AO59" s="37">
        <v>2.7117975740220492E-2</v>
      </c>
      <c r="AP59" s="37">
        <f t="shared" si="8"/>
        <v>2.0137547689244854E-2</v>
      </c>
      <c r="AQ59" s="37">
        <v>2.1217681206660614E-2</v>
      </c>
      <c r="AR59" s="37">
        <v>-5.9002945335598772E-3</v>
      </c>
      <c r="AS59" s="16">
        <v>54.99</v>
      </c>
      <c r="AT59" s="16">
        <v>52.383599999999987</v>
      </c>
      <c r="AU59" s="16">
        <v>124.95</v>
      </c>
      <c r="AV59" s="16">
        <v>-39.090000000000003</v>
      </c>
      <c r="AW59" s="16">
        <v>1.1200000000000001</v>
      </c>
      <c r="AX59" s="56">
        <v>-7.8</v>
      </c>
      <c r="AY59" s="2">
        <f t="shared" si="3"/>
        <v>7.8</v>
      </c>
      <c r="AZ59" s="2">
        <v>23.97</v>
      </c>
      <c r="BA59" s="37">
        <f t="shared" si="6"/>
        <v>9.4520547945205494E-2</v>
      </c>
      <c r="BB59" s="74">
        <v>383.13600000000002</v>
      </c>
      <c r="BC59" s="37">
        <f t="shared" si="6"/>
        <v>-1.0879049954821217E-2</v>
      </c>
      <c r="BD59" s="37">
        <f t="shared" si="7"/>
        <v>4.1820748995192142E-2</v>
      </c>
      <c r="BT59" s="70">
        <v>3.09</v>
      </c>
      <c r="BU59" s="71">
        <v>0.93</v>
      </c>
      <c r="BV59" s="72">
        <v>2.66</v>
      </c>
    </row>
    <row r="60" spans="1:74" x14ac:dyDescent="0.25">
      <c r="A60" s="57">
        <v>35369</v>
      </c>
      <c r="B60" s="38">
        <f>'MONTHLY DATA'!O588</f>
        <v>10754.481967769232</v>
      </c>
      <c r="C60" s="37">
        <f t="shared" si="9"/>
        <v>4.591837284967823E-2</v>
      </c>
      <c r="D60" s="38">
        <f>'MONTHLY DATA'!M588</f>
        <v>10748.8127627256</v>
      </c>
      <c r="E60" s="37">
        <f t="shared" si="5"/>
        <v>7.6942443478945693E-3</v>
      </c>
      <c r="F60" s="37">
        <f t="shared" si="4"/>
        <v>-5.2714812862419925E-4</v>
      </c>
      <c r="G60" s="37"/>
      <c r="H60" s="37"/>
      <c r="I60" s="37">
        <v>3.377200000000001E-2</v>
      </c>
      <c r="J60" s="37">
        <v>6.3700000000000007E-2</v>
      </c>
      <c r="K60" s="37">
        <v>5.7700000000000001E-2</v>
      </c>
      <c r="L60" s="37">
        <v>5.9200000000000003E-2</v>
      </c>
      <c r="M60" s="37">
        <v>5.1700000000000003E-2</v>
      </c>
      <c r="N60" s="37">
        <v>4.99E-2</v>
      </c>
      <c r="O60" s="38">
        <v>1077800</v>
      </c>
      <c r="P60" s="67">
        <v>3762.4</v>
      </c>
      <c r="Q60" s="2">
        <v>7.3940000000000001</v>
      </c>
      <c r="R60" s="74">
        <v>88.977000000000004</v>
      </c>
      <c r="S60" s="74">
        <v>5351.5</v>
      </c>
      <c r="T60" s="2">
        <v>7530.8</v>
      </c>
      <c r="U60" s="37">
        <v>-7.5600000000000005E-4</v>
      </c>
      <c r="V60" s="2">
        <v>123.7</v>
      </c>
      <c r="W60" s="2">
        <v>120538</v>
      </c>
      <c r="X60" s="2">
        <v>352000</v>
      </c>
      <c r="Y60" s="74">
        <v>41.4</v>
      </c>
      <c r="Z60" s="2">
        <v>50.5</v>
      </c>
      <c r="AA60" s="73">
        <v>-1.6</v>
      </c>
      <c r="AB60" s="16">
        <v>701.46</v>
      </c>
      <c r="AC60" s="16">
        <v>26.484300000000001</v>
      </c>
      <c r="AD60" s="16">
        <v>14.74</v>
      </c>
      <c r="AE60" s="37">
        <v>2.1013315085678441E-2</v>
      </c>
      <c r="AF60" s="73">
        <v>16.38</v>
      </c>
      <c r="AG60" s="37">
        <v>1.2E-2</v>
      </c>
      <c r="AH60" s="37"/>
      <c r="AI60" s="37">
        <f t="shared" si="0"/>
        <v>3.0600000000000002E-2</v>
      </c>
      <c r="AJ60" s="37">
        <f t="shared" si="1"/>
        <v>8.3999999999999995E-3</v>
      </c>
      <c r="AK60" s="37">
        <f t="shared" si="2"/>
        <v>3.2599999999999997E-2</v>
      </c>
      <c r="AL60" s="37">
        <v>-7.5000000000000067E-3</v>
      </c>
      <c r="AM60" s="16">
        <v>47</v>
      </c>
      <c r="AN60" s="37">
        <v>2.9928E-2</v>
      </c>
      <c r="AO60" s="37">
        <v>2.975753184432469E-2</v>
      </c>
      <c r="AP60" s="37">
        <f t="shared" si="8"/>
        <v>3.4782349110659097E-2</v>
      </c>
      <c r="AQ60" s="37">
        <v>2.1945677832775741E-2</v>
      </c>
      <c r="AR60" s="37">
        <v>-7.8118540115489493E-3</v>
      </c>
      <c r="AS60" s="16">
        <v>56.2</v>
      </c>
      <c r="AT60" s="16">
        <v>52.867999999999995</v>
      </c>
      <c r="AU60" s="16">
        <v>129.75</v>
      </c>
      <c r="AV60" s="16">
        <v>-33.270000000000003</v>
      </c>
      <c r="AW60" s="16">
        <v>1.21</v>
      </c>
      <c r="AX60" s="56">
        <v>-7.8</v>
      </c>
      <c r="AY60" s="2">
        <f t="shared" si="3"/>
        <v>7.8</v>
      </c>
      <c r="AZ60" s="2">
        <v>24.88</v>
      </c>
      <c r="BA60" s="37">
        <f t="shared" si="6"/>
        <v>3.796412181894035E-2</v>
      </c>
      <c r="BB60" s="74">
        <v>381.065</v>
      </c>
      <c r="BC60" s="37">
        <f t="shared" si="6"/>
        <v>-5.4053912970851766E-3</v>
      </c>
      <c r="BD60" s="37">
        <f t="shared" si="7"/>
        <v>1.6279365260927586E-2</v>
      </c>
      <c r="BT60" s="70">
        <v>3.06</v>
      </c>
      <c r="BU60" s="71">
        <v>0.84</v>
      </c>
      <c r="BV60" s="72">
        <v>3.26</v>
      </c>
    </row>
    <row r="61" spans="1:74" x14ac:dyDescent="0.25">
      <c r="A61" s="57">
        <v>35399</v>
      </c>
      <c r="B61" s="38">
        <f>'MONTHLY DATA'!O589</f>
        <v>10790.369938895656</v>
      </c>
      <c r="C61" s="37">
        <f t="shared" si="9"/>
        <v>4.8372574577215874E-2</v>
      </c>
      <c r="D61" s="38">
        <f>'MONTHLY DATA'!M589</f>
        <v>10761.929322293399</v>
      </c>
      <c r="E61" s="37">
        <f t="shared" si="5"/>
        <v>1.2202798446061516E-3</v>
      </c>
      <c r="F61" s="37">
        <f t="shared" si="4"/>
        <v>-2.6357406431208145E-3</v>
      </c>
      <c r="G61" s="37"/>
      <c r="H61" s="37"/>
      <c r="I61" s="37">
        <v>2.8048000000000003E-2</v>
      </c>
      <c r="J61" s="37">
        <v>6.0600000000000001E-2</v>
      </c>
      <c r="K61" s="37">
        <v>5.5899999999999998E-2</v>
      </c>
      <c r="L61" s="37">
        <v>5.7000000000000002E-2</v>
      </c>
      <c r="M61" s="37">
        <v>5.1299999999999998E-2</v>
      </c>
      <c r="N61" s="37">
        <v>5.0300000000000004E-2</v>
      </c>
      <c r="O61" s="38">
        <v>1078100</v>
      </c>
      <c r="P61" s="67">
        <v>3780.7</v>
      </c>
      <c r="Q61" s="2">
        <v>7.3940000000000001</v>
      </c>
      <c r="R61" s="74">
        <v>88.537000000000006</v>
      </c>
      <c r="S61" s="74">
        <v>5375</v>
      </c>
      <c r="T61" s="2">
        <v>7550.6</v>
      </c>
      <c r="U61" s="37">
        <v>8.6309999999999998E-3</v>
      </c>
      <c r="V61" s="2">
        <v>100.7</v>
      </c>
      <c r="W61" s="2">
        <v>120834</v>
      </c>
      <c r="X61" s="2">
        <v>332000</v>
      </c>
      <c r="Y61" s="74">
        <v>41.5</v>
      </c>
      <c r="Z61" s="2">
        <v>53</v>
      </c>
      <c r="AA61" s="73">
        <v>-1.56</v>
      </c>
      <c r="AB61" s="16">
        <v>735.67</v>
      </c>
      <c r="AC61" s="16">
        <v>27.586500000000001</v>
      </c>
      <c r="AD61" s="16">
        <v>14.82</v>
      </c>
      <c r="AE61" s="37">
        <v>2.0144901926135363E-2</v>
      </c>
      <c r="AF61" s="73">
        <v>16</v>
      </c>
      <c r="AG61" s="37">
        <v>9.2999999999999992E-3</v>
      </c>
      <c r="AH61" s="37"/>
      <c r="AI61" s="37">
        <f t="shared" si="0"/>
        <v>3.3300000000000003E-2</v>
      </c>
      <c r="AJ61" s="37">
        <f t="shared" si="1"/>
        <v>8.8000000000000005E-3</v>
      </c>
      <c r="AK61" s="37">
        <f t="shared" si="2"/>
        <v>2.76E-2</v>
      </c>
      <c r="AL61" s="37">
        <v>-5.8000000000000135E-3</v>
      </c>
      <c r="AM61" s="16">
        <v>50</v>
      </c>
      <c r="AN61" s="37">
        <v>3.2551999999999998E-2</v>
      </c>
      <c r="AO61" s="37">
        <v>3.4605485783353956E-2</v>
      </c>
      <c r="AP61" s="37">
        <f t="shared" si="8"/>
        <v>4.2131414768633663E-2</v>
      </c>
      <c r="AQ61" s="37">
        <v>2.2727578299807271E-2</v>
      </c>
      <c r="AR61" s="37">
        <v>-1.1877907483546685E-2</v>
      </c>
      <c r="AS61" s="16">
        <v>57.48</v>
      </c>
      <c r="AT61" s="16">
        <v>53.334399999999995</v>
      </c>
      <c r="AU61" s="16">
        <v>134.62</v>
      </c>
      <c r="AV61" s="16">
        <v>-29.63</v>
      </c>
      <c r="AW61" s="16">
        <v>1.21</v>
      </c>
      <c r="AX61" s="56">
        <v>-7.8</v>
      </c>
      <c r="AY61" s="2">
        <f t="shared" si="3"/>
        <v>7.8</v>
      </c>
      <c r="AZ61" s="2">
        <v>23.71</v>
      </c>
      <c r="BA61" s="37">
        <f t="shared" si="6"/>
        <v>-4.7025723472668736E-2</v>
      </c>
      <c r="BB61" s="74">
        <v>377.85</v>
      </c>
      <c r="BC61" s="37">
        <f t="shared" si="6"/>
        <v>-8.4368808470995111E-3</v>
      </c>
      <c r="BD61" s="37">
        <f t="shared" si="7"/>
        <v>-2.7731302159884123E-2</v>
      </c>
      <c r="BT61" s="70">
        <v>3.33</v>
      </c>
      <c r="BU61" s="71">
        <v>0.88</v>
      </c>
      <c r="BV61" s="72">
        <v>2.76</v>
      </c>
    </row>
    <row r="62" spans="1:74" x14ac:dyDescent="0.25">
      <c r="A62" s="57">
        <v>35430</v>
      </c>
      <c r="B62" s="38">
        <f>'MONTHLY DATA'!O590</f>
        <v>10734.376668508556</v>
      </c>
      <c r="C62" s="37">
        <f t="shared" si="9"/>
        <v>3.4266546008420148E-2</v>
      </c>
      <c r="D62" s="38">
        <f>'MONTHLY DATA'!M590</f>
        <v>10706.0836356448</v>
      </c>
      <c r="E62" s="37">
        <f t="shared" si="5"/>
        <v>-5.1891891292126192E-3</v>
      </c>
      <c r="F62" s="37">
        <f t="shared" si="4"/>
        <v>-2.6357406431208137E-3</v>
      </c>
      <c r="G62" s="37">
        <v>7.2599999999999998E-2</v>
      </c>
      <c r="H62" s="37">
        <v>8.3000000000000001E-3</v>
      </c>
      <c r="I62" s="37">
        <v>3.1074999999999998E-2</v>
      </c>
      <c r="J62" s="37">
        <v>6.4299999999999996E-2</v>
      </c>
      <c r="K62" s="37">
        <v>5.8799999999999998E-2</v>
      </c>
      <c r="L62" s="37">
        <v>6.0400000000000002E-2</v>
      </c>
      <c r="M62" s="37">
        <v>5.21E-2</v>
      </c>
      <c r="N62" s="37">
        <v>4.9100000000000005E-2</v>
      </c>
      <c r="O62" s="38">
        <v>1070700</v>
      </c>
      <c r="P62" s="67">
        <v>3803.5</v>
      </c>
      <c r="Q62" s="2">
        <v>7.6479999999999997</v>
      </c>
      <c r="R62" s="74">
        <v>89.085999999999999</v>
      </c>
      <c r="S62" s="74">
        <v>5401.7</v>
      </c>
      <c r="T62" s="2">
        <v>7577.2</v>
      </c>
      <c r="U62" s="37">
        <v>6.2659999999999999E-3</v>
      </c>
      <c r="V62" s="2">
        <v>99.2</v>
      </c>
      <c r="W62" s="2">
        <v>121001</v>
      </c>
      <c r="X62" s="2">
        <v>357000</v>
      </c>
      <c r="Y62" s="74">
        <v>41.7</v>
      </c>
      <c r="Z62" s="2">
        <v>55.2</v>
      </c>
      <c r="AA62" s="73">
        <v>-0.89</v>
      </c>
      <c r="AB62" s="16">
        <v>743.25</v>
      </c>
      <c r="AC62" s="16">
        <v>27.724799999999998</v>
      </c>
      <c r="AD62" s="16">
        <v>14.9</v>
      </c>
      <c r="AE62" s="37">
        <v>2.0047090480995629E-2</v>
      </c>
      <c r="AF62" s="73">
        <v>19.260000000000002</v>
      </c>
      <c r="AG62" s="37">
        <v>1.2200000000000001E-2</v>
      </c>
      <c r="AH62" s="37">
        <v>8.3000000000000001E-3</v>
      </c>
      <c r="AI62" s="37">
        <f t="shared" si="0"/>
        <v>3.4799999999999998E-2</v>
      </c>
      <c r="AJ62" s="37">
        <f t="shared" si="1"/>
        <v>6.3E-3</v>
      </c>
      <c r="AK62" s="37">
        <f t="shared" si="2"/>
        <v>3.5799999999999998E-2</v>
      </c>
      <c r="AL62" s="37">
        <v>-7.1000000000000091E-3</v>
      </c>
      <c r="AM62" s="16">
        <v>49.25</v>
      </c>
      <c r="AN62" s="37">
        <v>3.3224999999999998E-2</v>
      </c>
      <c r="AO62" s="37">
        <v>3.5570247040026898E-2</v>
      </c>
      <c r="AP62" s="37">
        <f t="shared" si="8"/>
        <v>2.4614469351566186E-2</v>
      </c>
      <c r="AQ62" s="37">
        <v>2.3182154973608926E-2</v>
      </c>
      <c r="AR62" s="37">
        <v>-1.2388092066417972E-2</v>
      </c>
      <c r="AS62" s="16">
        <v>58.86</v>
      </c>
      <c r="AT62" s="16">
        <v>53.788000000000004</v>
      </c>
      <c r="AU62" s="16">
        <v>127.03</v>
      </c>
      <c r="AV62" s="16">
        <v>-40.799999999999997</v>
      </c>
      <c r="AW62" s="16">
        <v>1.21</v>
      </c>
      <c r="AX62" s="56">
        <v>-5.5</v>
      </c>
      <c r="AY62" s="2">
        <f t="shared" si="3"/>
        <v>5.5</v>
      </c>
      <c r="AZ62" s="2">
        <v>25.23</v>
      </c>
      <c r="BA62" s="37">
        <f t="shared" si="6"/>
        <v>6.4107971320118071E-2</v>
      </c>
      <c r="BB62" s="74">
        <v>368.99700000000001</v>
      </c>
      <c r="BC62" s="37">
        <f t="shared" si="6"/>
        <v>-2.3429932512901968E-2</v>
      </c>
      <c r="BD62" s="37">
        <f t="shared" si="7"/>
        <v>2.033901940360805E-2</v>
      </c>
      <c r="BT62" s="70">
        <v>3.48</v>
      </c>
      <c r="BU62" s="71">
        <v>0.63</v>
      </c>
      <c r="BV62" s="72">
        <v>3.58</v>
      </c>
    </row>
    <row r="63" spans="1:74" x14ac:dyDescent="0.25">
      <c r="A63" s="57">
        <v>35461</v>
      </c>
      <c r="B63" s="38">
        <f>'MONTHLY DATA'!O591</f>
        <v>10733.49532724418</v>
      </c>
      <c r="C63" s="37">
        <f t="shared" si="9"/>
        <v>3.5078924658116302E-2</v>
      </c>
      <c r="D63" s="38">
        <f>'MONTHLY DATA'!M591</f>
        <v>10714.2617001162</v>
      </c>
      <c r="E63" s="37">
        <f t="shared" si="5"/>
        <v>7.6387078129783138E-4</v>
      </c>
      <c r="F63" s="37">
        <f t="shared" si="4"/>
        <v>-1.7919257931906414E-3</v>
      </c>
      <c r="G63" s="37">
        <v>7.3300000000000004E-2</v>
      </c>
      <c r="H63" s="37">
        <v>8.0000000000000002E-3</v>
      </c>
      <c r="I63" s="37">
        <v>3.4860000000000002E-2</v>
      </c>
      <c r="J63" s="37">
        <v>6.5299999999999997E-2</v>
      </c>
      <c r="K63" s="37">
        <v>5.9400000000000001E-2</v>
      </c>
      <c r="L63" s="37">
        <v>6.08E-2</v>
      </c>
      <c r="M63" s="37">
        <v>5.1499999999999997E-2</v>
      </c>
      <c r="N63" s="37">
        <v>5.0300000000000004E-2</v>
      </c>
      <c r="O63" s="38">
        <v>1075800</v>
      </c>
      <c r="P63" s="67">
        <v>3819.4</v>
      </c>
      <c r="Q63" s="2">
        <v>7.6479999999999997</v>
      </c>
      <c r="R63" s="74">
        <v>89.846000000000004</v>
      </c>
      <c r="S63" s="74">
        <v>5434.9</v>
      </c>
      <c r="T63" s="2">
        <v>7602.1</v>
      </c>
      <c r="U63" s="37">
        <v>1.5640000000000001E-3</v>
      </c>
      <c r="V63" s="2">
        <v>88.1</v>
      </c>
      <c r="W63" s="2">
        <v>121231</v>
      </c>
      <c r="X63" s="2">
        <v>340000</v>
      </c>
      <c r="Y63" s="74">
        <v>41.4</v>
      </c>
      <c r="Z63" s="2">
        <v>53.8</v>
      </c>
      <c r="AA63" s="73">
        <v>-1.21</v>
      </c>
      <c r="AB63" s="16">
        <v>766.22</v>
      </c>
      <c r="AC63" s="16">
        <v>28.3338</v>
      </c>
      <c r="AD63" s="16">
        <v>14.9533</v>
      </c>
      <c r="AE63" s="37">
        <v>1.9515674349403565E-2</v>
      </c>
      <c r="AF63" s="73">
        <v>19.47</v>
      </c>
      <c r="AG63" s="37">
        <v>1.38E-2</v>
      </c>
      <c r="AH63" s="37">
        <v>8.0000000000000002E-3</v>
      </c>
      <c r="AI63" s="37">
        <f t="shared" si="0"/>
        <v>3.2899999999999999E-2</v>
      </c>
      <c r="AJ63" s="37">
        <f t="shared" si="1"/>
        <v>7.0999999999999995E-3</v>
      </c>
      <c r="AK63" s="37">
        <f t="shared" si="2"/>
        <v>3.0200000000000001E-2</v>
      </c>
      <c r="AL63" s="37">
        <v>-7.2999999999999871E-3</v>
      </c>
      <c r="AM63" s="16">
        <v>54.25</v>
      </c>
      <c r="AN63" s="37">
        <v>3.0439999999999998E-2</v>
      </c>
      <c r="AO63" s="37">
        <v>3.1154669393046383E-2</v>
      </c>
      <c r="AP63" s="37">
        <f t="shared" si="8"/>
        <v>2.1034083890078298E-2</v>
      </c>
      <c r="AQ63" s="37">
        <v>2.3777273643112336E-2</v>
      </c>
      <c r="AR63" s="37">
        <v>-7.3773957499340473E-3</v>
      </c>
      <c r="AS63" s="16">
        <v>59.44</v>
      </c>
      <c r="AT63" s="16">
        <v>54.194800000000008</v>
      </c>
      <c r="AU63" s="16">
        <v>128.44999999999999</v>
      </c>
      <c r="AV63" s="16">
        <v>-30.78</v>
      </c>
      <c r="AW63" s="16">
        <v>1.24</v>
      </c>
      <c r="AX63" s="56">
        <v>-5.5</v>
      </c>
      <c r="AY63" s="2">
        <f t="shared" si="3"/>
        <v>5.5</v>
      </c>
      <c r="AZ63" s="2">
        <v>25.13</v>
      </c>
      <c r="BA63" s="37">
        <f t="shared" si="6"/>
        <v>-3.9635354736425451E-3</v>
      </c>
      <c r="BB63" s="74">
        <v>355.10500000000002</v>
      </c>
      <c r="BC63" s="37">
        <f t="shared" si="6"/>
        <v>-3.7648002558286368E-2</v>
      </c>
      <c r="BD63" s="37">
        <f t="shared" si="7"/>
        <v>-2.0805769015964457E-2</v>
      </c>
      <c r="BT63" s="70">
        <v>3.29</v>
      </c>
      <c r="BU63" s="71">
        <v>0.71</v>
      </c>
      <c r="BV63" s="72">
        <v>3.02</v>
      </c>
    </row>
    <row r="64" spans="1:74" x14ac:dyDescent="0.25">
      <c r="A64" s="57">
        <v>35489</v>
      </c>
      <c r="B64" s="38">
        <f>'MONTHLY DATA'!O592</f>
        <v>10888.003925845764</v>
      </c>
      <c r="C64" s="37">
        <f t="shared" si="9"/>
        <v>5.0668427187267738E-2</v>
      </c>
      <c r="D64" s="38">
        <f>'MONTHLY DATA'!M592</f>
        <v>10879.970192581201</v>
      </c>
      <c r="E64" s="37">
        <f t="shared" si="5"/>
        <v>1.5466160628053689E-2</v>
      </c>
      <c r="F64" s="37">
        <f t="shared" si="4"/>
        <v>-7.3785179719606652E-4</v>
      </c>
      <c r="G64" s="37">
        <v>7.3899999999999993E-2</v>
      </c>
      <c r="H64" s="37">
        <v>8.3000000000000001E-3</v>
      </c>
      <c r="I64" s="37">
        <v>3.5258000000000005E-2</v>
      </c>
      <c r="J64" s="37">
        <v>6.5600000000000006E-2</v>
      </c>
      <c r="K64" s="37">
        <v>6.0900000000000003E-2</v>
      </c>
      <c r="L64" s="37">
        <v>6.2300000000000001E-2</v>
      </c>
      <c r="M64" s="37">
        <v>5.2200000000000003E-2</v>
      </c>
      <c r="N64" s="37">
        <v>5.0099999999999999E-2</v>
      </c>
      <c r="O64" s="38">
        <v>1075300</v>
      </c>
      <c r="P64" s="67">
        <v>3830.4</v>
      </c>
      <c r="Q64" s="2">
        <v>7.6479999999999997</v>
      </c>
      <c r="R64" s="74">
        <v>91.393000000000001</v>
      </c>
      <c r="S64" s="74">
        <v>5457.7</v>
      </c>
      <c r="T64" s="2">
        <v>7624.6</v>
      </c>
      <c r="U64" s="37">
        <v>1.2114E-2</v>
      </c>
      <c r="V64" s="2">
        <v>94.1</v>
      </c>
      <c r="W64" s="2">
        <v>121532</v>
      </c>
      <c r="X64" s="2">
        <v>322000</v>
      </c>
      <c r="Y64" s="74">
        <v>41.6</v>
      </c>
      <c r="Z64" s="2">
        <v>53.1</v>
      </c>
      <c r="AA64" s="73">
        <v>-1.53</v>
      </c>
      <c r="AB64" s="16">
        <v>798.39</v>
      </c>
      <c r="AC64" s="16">
        <v>29.266500000000001</v>
      </c>
      <c r="AD64" s="16">
        <v>15.0067</v>
      </c>
      <c r="AE64" s="37">
        <v>1.8796202357243955E-2</v>
      </c>
      <c r="AF64" s="73">
        <v>20.14</v>
      </c>
      <c r="AG64" s="37">
        <v>1.34E-2</v>
      </c>
      <c r="AH64" s="37">
        <v>8.3000000000000001E-3</v>
      </c>
      <c r="AI64" s="37">
        <f t="shared" si="0"/>
        <v>3.2500000000000001E-2</v>
      </c>
      <c r="AJ64" s="37">
        <f t="shared" si="1"/>
        <v>6.8000000000000005E-3</v>
      </c>
      <c r="AK64" s="37">
        <f t="shared" si="2"/>
        <v>2.9100000000000001E-2</v>
      </c>
      <c r="AL64" s="37">
        <v>-6.1000000000000082E-3</v>
      </c>
      <c r="AM64" s="16">
        <v>44.905999999999999</v>
      </c>
      <c r="AN64" s="37">
        <v>3.0342000000000001E-2</v>
      </c>
      <c r="AO64" s="37">
        <v>2.9980009981979971E-2</v>
      </c>
      <c r="AP64" s="37">
        <f t="shared" si="8"/>
        <v>3.5758214859198008E-2</v>
      </c>
      <c r="AQ64" s="37">
        <v>2.4302578699337114E-2</v>
      </c>
      <c r="AR64" s="37">
        <v>-5.6774312826428572E-3</v>
      </c>
      <c r="AS64" s="16">
        <v>60.01</v>
      </c>
      <c r="AT64" s="16">
        <v>54.59040000000001</v>
      </c>
      <c r="AU64" s="16">
        <v>119.11</v>
      </c>
      <c r="AV64" s="16">
        <v>-45.44</v>
      </c>
      <c r="AW64" s="16">
        <v>1.24</v>
      </c>
      <c r="AX64" s="56">
        <v>-5.5</v>
      </c>
      <c r="AY64" s="2">
        <f t="shared" si="3"/>
        <v>5.5</v>
      </c>
      <c r="AZ64" s="2">
        <v>22.18</v>
      </c>
      <c r="BA64" s="37">
        <f t="shared" si="6"/>
        <v>-0.11738957421408673</v>
      </c>
      <c r="BB64" s="74">
        <v>346.58300000000003</v>
      </c>
      <c r="BC64" s="37">
        <f t="shared" si="6"/>
        <v>-2.3998535644386847E-2</v>
      </c>
      <c r="BD64" s="37">
        <f t="shared" si="7"/>
        <v>-7.0694054929236791E-2</v>
      </c>
      <c r="BT64" s="70">
        <v>3.25</v>
      </c>
      <c r="BU64" s="71">
        <v>0.68</v>
      </c>
      <c r="BV64" s="72">
        <v>2.91</v>
      </c>
    </row>
    <row r="65" spans="1:74" x14ac:dyDescent="0.25">
      <c r="A65" s="57">
        <v>35520</v>
      </c>
      <c r="B65" s="38">
        <f>'MONTHLY DATA'!O593</f>
        <v>10876.191626581523</v>
      </c>
      <c r="C65" s="37">
        <f t="shared" si="9"/>
        <v>4.3809515318061126E-2</v>
      </c>
      <c r="D65" s="38">
        <f>'MONTHLY DATA'!M593</f>
        <v>10868.166609043201</v>
      </c>
      <c r="E65" s="37">
        <f t="shared" si="5"/>
        <v>-1.0848911650556035E-3</v>
      </c>
      <c r="F65" s="37">
        <f t="shared" si="4"/>
        <v>-7.3785179719612029E-4</v>
      </c>
      <c r="G65" s="37">
        <v>7.7200000000000005E-2</v>
      </c>
      <c r="H65" s="37">
        <v>8.0000000000000002E-3</v>
      </c>
      <c r="I65" s="37">
        <v>4.1582999999999995E-2</v>
      </c>
      <c r="J65" s="37">
        <v>6.9199999999999998E-2</v>
      </c>
      <c r="K65" s="37">
        <v>6.4500000000000002E-2</v>
      </c>
      <c r="L65" s="37">
        <v>6.6000000000000003E-2</v>
      </c>
      <c r="M65" s="37">
        <v>5.3499999999999999E-2</v>
      </c>
      <c r="N65" s="37">
        <v>5.1399999999999994E-2</v>
      </c>
      <c r="O65" s="38">
        <v>1063600</v>
      </c>
      <c r="P65" s="67">
        <v>3845.4</v>
      </c>
      <c r="Q65" s="2">
        <v>7.798</v>
      </c>
      <c r="R65" s="74">
        <v>92.308999999999997</v>
      </c>
      <c r="S65" s="74">
        <v>5477.6</v>
      </c>
      <c r="T65" s="2">
        <v>7659.5</v>
      </c>
      <c r="U65" s="37">
        <v>7.0179999999999999E-3</v>
      </c>
      <c r="V65" s="2">
        <v>120.1</v>
      </c>
      <c r="W65" s="2">
        <v>121844</v>
      </c>
      <c r="X65" s="2">
        <v>325000</v>
      </c>
      <c r="Y65" s="74">
        <v>41.8</v>
      </c>
      <c r="Z65" s="2">
        <v>53.8</v>
      </c>
      <c r="AA65" s="73">
        <v>-0.97</v>
      </c>
      <c r="AB65" s="16">
        <v>792.16</v>
      </c>
      <c r="AC65" s="16">
        <v>28.8033</v>
      </c>
      <c r="AD65" s="16">
        <v>15.06</v>
      </c>
      <c r="AE65" s="37">
        <v>1.9011310846293681E-2</v>
      </c>
      <c r="AF65" s="73">
        <v>20.170000000000002</v>
      </c>
      <c r="AG65" s="37">
        <v>1.5699999999999999E-2</v>
      </c>
      <c r="AH65" s="37">
        <v>8.0000000000000002E-3</v>
      </c>
      <c r="AI65" s="37">
        <f t="shared" si="0"/>
        <v>3.2799999999999996E-2</v>
      </c>
      <c r="AJ65" s="37">
        <f t="shared" si="1"/>
        <v>6.0999999999999995E-3</v>
      </c>
      <c r="AK65" s="37">
        <f t="shared" si="2"/>
        <v>2.58E-2</v>
      </c>
      <c r="AL65" s="37">
        <v>-6.1999999999999833E-3</v>
      </c>
      <c r="AM65" s="16">
        <v>54.344000000000001</v>
      </c>
      <c r="AN65" s="37">
        <v>2.7616999999999999E-2</v>
      </c>
      <c r="AO65" s="37">
        <v>2.4852018143960819E-2</v>
      </c>
      <c r="AP65" s="37">
        <f t="shared" si="8"/>
        <v>2.2618739394890508E-2</v>
      </c>
      <c r="AQ65" s="37">
        <v>2.4424048434074766E-2</v>
      </c>
      <c r="AR65" s="37">
        <v>-4.2796970988605298E-4</v>
      </c>
      <c r="AS65" s="16">
        <v>60.62</v>
      </c>
      <c r="AT65" s="16">
        <v>54.976799999999997</v>
      </c>
      <c r="AU65" s="16">
        <v>120.45</v>
      </c>
      <c r="AV65" s="16">
        <v>-48.17</v>
      </c>
      <c r="AW65" s="16">
        <v>1.24</v>
      </c>
      <c r="AX65" s="56">
        <v>-7</v>
      </c>
      <c r="AY65" s="2">
        <f t="shared" si="3"/>
        <v>7</v>
      </c>
      <c r="AZ65" s="2">
        <v>20.97</v>
      </c>
      <c r="BA65" s="37">
        <f t="shared" si="6"/>
        <v>-5.4553651938683535E-2</v>
      </c>
      <c r="BB65" s="74">
        <v>351.80799999999999</v>
      </c>
      <c r="BC65" s="37">
        <f t="shared" si="6"/>
        <v>1.5075753859825685E-2</v>
      </c>
      <c r="BD65" s="37">
        <f t="shared" si="7"/>
        <v>-1.9738949039428924E-2</v>
      </c>
      <c r="BT65" s="70">
        <v>3.28</v>
      </c>
      <c r="BU65" s="71">
        <v>0.61</v>
      </c>
      <c r="BV65" s="72">
        <v>2.58</v>
      </c>
    </row>
    <row r="66" spans="1:74" x14ac:dyDescent="0.25">
      <c r="A66" s="57">
        <v>35550</v>
      </c>
      <c r="B66" s="38">
        <f>'MONTHLY DATA'!O594</f>
        <v>10971.680633607528</v>
      </c>
      <c r="C66" s="37">
        <f t="shared" si="9"/>
        <v>3.6706394438173424E-2</v>
      </c>
      <c r="D66" s="38">
        <f>'MONTHLY DATA'!M594</f>
        <v>10972.8368861772</v>
      </c>
      <c r="E66" s="37">
        <f t="shared" si="5"/>
        <v>9.6309047237925615E-3</v>
      </c>
      <c r="F66" s="37">
        <f t="shared" si="4"/>
        <v>1.0538518284336886E-4</v>
      </c>
      <c r="G66" s="37">
        <v>7.5499999999999998E-2</v>
      </c>
      <c r="H66" s="37">
        <v>8.3000000000000001E-3</v>
      </c>
      <c r="I66" s="37">
        <v>4.2247999999999994E-2</v>
      </c>
      <c r="J66" s="37">
        <v>6.7199999999999996E-2</v>
      </c>
      <c r="K66" s="37">
        <v>6.2899999999999998E-2</v>
      </c>
      <c r="L66" s="37">
        <v>6.4199999999999993E-2</v>
      </c>
      <c r="M66" s="37">
        <v>5.28E-2</v>
      </c>
      <c r="N66" s="37">
        <v>5.16E-2</v>
      </c>
      <c r="O66" s="38">
        <v>1055500</v>
      </c>
      <c r="P66" s="67">
        <v>3862.5</v>
      </c>
      <c r="Q66" s="2">
        <v>7.798</v>
      </c>
      <c r="R66" s="74">
        <v>92.665000000000006</v>
      </c>
      <c r="S66" s="74">
        <v>5482.8</v>
      </c>
      <c r="T66" s="2">
        <v>7664.7</v>
      </c>
      <c r="U66" s="37">
        <v>7.3300000000000004E-4</v>
      </c>
      <c r="V66" s="2">
        <v>137.19999999999999</v>
      </c>
      <c r="W66" s="2">
        <v>122135</v>
      </c>
      <c r="X66" s="2">
        <v>337000</v>
      </c>
      <c r="Y66" s="74">
        <v>41.8</v>
      </c>
      <c r="Z66" s="2">
        <v>53.7</v>
      </c>
      <c r="AA66" s="73">
        <v>-0.18</v>
      </c>
      <c r="AB66" s="16">
        <v>763.93</v>
      </c>
      <c r="AC66" s="16">
        <v>27.585999999999999</v>
      </c>
      <c r="AD66" s="16">
        <v>15.093299999999999</v>
      </c>
      <c r="AE66" s="37">
        <v>1.9757438508763891E-2</v>
      </c>
      <c r="AF66" s="73">
        <v>19.66</v>
      </c>
      <c r="AG66" s="37">
        <v>1.44E-2</v>
      </c>
      <c r="AH66" s="37">
        <v>8.3000000000000001E-3</v>
      </c>
      <c r="AI66" s="37">
        <f t="shared" ref="AI66:AI129" si="10">BT66/100</f>
        <v>3.1E-2</v>
      </c>
      <c r="AJ66" s="37">
        <f t="shared" ref="AJ66:AJ129" si="11">BU66/100</f>
        <v>4.5999999999999999E-3</v>
      </c>
      <c r="AK66" s="37">
        <f t="shared" ref="AK66:AK129" si="12">BV66/100</f>
        <v>3.6499999999999998E-2</v>
      </c>
      <c r="AL66" s="37">
        <v>-5.5999999999999939E-3</v>
      </c>
      <c r="AM66" s="16">
        <v>67.641000000000005</v>
      </c>
      <c r="AN66" s="37">
        <v>2.4951999999999998E-2</v>
      </c>
      <c r="AO66" s="37">
        <v>2.4933945715698569E-2</v>
      </c>
      <c r="AP66" s="37">
        <f t="shared" si="8"/>
        <v>1.5452140681105515E-2</v>
      </c>
      <c r="AQ66" s="37">
        <v>2.4559423686017229E-2</v>
      </c>
      <c r="AR66" s="37">
        <v>-3.7452202968133938E-4</v>
      </c>
      <c r="AS66" s="16">
        <v>60.7</v>
      </c>
      <c r="AT66" s="16">
        <v>55.332000000000001</v>
      </c>
      <c r="AU66" s="16">
        <v>123.06</v>
      </c>
      <c r="AV66" s="16">
        <v>-41.17</v>
      </c>
      <c r="AW66" s="16">
        <v>1.25</v>
      </c>
      <c r="AX66" s="56">
        <v>-7</v>
      </c>
      <c r="AY66" s="2">
        <f t="shared" ref="AY66:AY129" si="13">AX66*-1</f>
        <v>7</v>
      </c>
      <c r="AZ66" s="2">
        <v>19.7</v>
      </c>
      <c r="BA66" s="37">
        <f t="shared" si="6"/>
        <v>-6.0562708631378144E-2</v>
      </c>
      <c r="BB66" s="74">
        <v>344.47300000000001</v>
      </c>
      <c r="BC66" s="37">
        <f t="shared" si="6"/>
        <v>-2.0849440603965742E-2</v>
      </c>
      <c r="BD66" s="37">
        <f t="shared" si="7"/>
        <v>-4.0706074617671943E-2</v>
      </c>
      <c r="BT66" s="70">
        <v>3.1</v>
      </c>
      <c r="BU66" s="71">
        <v>0.46</v>
      </c>
      <c r="BV66" s="72">
        <v>3.65</v>
      </c>
    </row>
    <row r="67" spans="1:74" x14ac:dyDescent="0.25">
      <c r="A67" s="57">
        <v>35581</v>
      </c>
      <c r="B67" s="38">
        <f>'MONTHLY DATA'!O595</f>
        <v>10913.164933973419</v>
      </c>
      <c r="C67" s="37">
        <f t="shared" si="9"/>
        <v>3.5239692914333286E-2</v>
      </c>
      <c r="D67" s="38">
        <f>'MONTHLY DATA'!M595</f>
        <v>10937.316737494701</v>
      </c>
      <c r="E67" s="37">
        <f t="shared" si="5"/>
        <v>-3.2370980313436303E-3</v>
      </c>
      <c r="F67" s="37">
        <f t="shared" ref="F67:F130" si="14">(D67-B67)/B67</f>
        <v>2.2130888397090915E-3</v>
      </c>
      <c r="G67" s="37">
        <v>7.4899999999999994E-2</v>
      </c>
      <c r="H67" s="37">
        <v>8.1000000000000013E-3</v>
      </c>
      <c r="I67" s="37">
        <v>4.4350000000000001E-2</v>
      </c>
      <c r="J67" s="37">
        <v>6.6699999999999995E-2</v>
      </c>
      <c r="K67" s="37">
        <v>6.2199999999999998E-2</v>
      </c>
      <c r="L67" s="37">
        <v>6.3700000000000007E-2</v>
      </c>
      <c r="M67" s="37">
        <v>4.9599999999999998E-2</v>
      </c>
      <c r="N67" s="37">
        <v>5.0499999999999996E-2</v>
      </c>
      <c r="O67" s="38">
        <v>1060600</v>
      </c>
      <c r="P67" s="67">
        <v>3871.9</v>
      </c>
      <c r="Q67" s="2">
        <v>7.798</v>
      </c>
      <c r="R67" s="74">
        <v>91.575000000000003</v>
      </c>
      <c r="S67" s="74">
        <v>5484.3</v>
      </c>
      <c r="T67" s="2">
        <v>7696.3</v>
      </c>
      <c r="U67" s="37">
        <v>6.2769999999999996E-3</v>
      </c>
      <c r="V67" s="2">
        <v>131.6</v>
      </c>
      <c r="W67" s="2">
        <v>122391</v>
      </c>
      <c r="X67" s="2">
        <v>321000</v>
      </c>
      <c r="Y67" s="74">
        <v>41.7</v>
      </c>
      <c r="Z67" s="2">
        <v>56.1</v>
      </c>
      <c r="AA67" s="73">
        <v>-0.51</v>
      </c>
      <c r="AB67" s="16">
        <v>833.09</v>
      </c>
      <c r="AC67" s="16">
        <v>29.929300000000001</v>
      </c>
      <c r="AD67" s="16">
        <v>15.1267</v>
      </c>
      <c r="AE67" s="37">
        <v>1.8157341943847601E-2</v>
      </c>
      <c r="AF67" s="73">
        <v>19.920000000000002</v>
      </c>
      <c r="AG67" s="37">
        <v>1.7100000000000001E-2</v>
      </c>
      <c r="AH67" s="37">
        <v>8.1000000000000013E-3</v>
      </c>
      <c r="AI67" s="37">
        <f t="shared" si="10"/>
        <v>2.9900000000000003E-2</v>
      </c>
      <c r="AJ67" s="37">
        <f t="shared" si="11"/>
        <v>4.1999999999999997E-3</v>
      </c>
      <c r="AK67" s="37">
        <f t="shared" si="12"/>
        <v>3.9699999999999999E-2</v>
      </c>
      <c r="AL67" s="37">
        <v>-6.0000000000000192E-3</v>
      </c>
      <c r="AM67" s="16">
        <v>99.25</v>
      </c>
      <c r="AN67" s="37">
        <v>2.2349999999999998E-2</v>
      </c>
      <c r="AO67" s="37">
        <v>2.1067063828962056E-2</v>
      </c>
      <c r="AP67" s="37">
        <f t="shared" si="8"/>
        <v>1.0107011456964923E-2</v>
      </c>
      <c r="AQ67" s="37">
        <v>2.4620179467733028E-2</v>
      </c>
      <c r="AR67" s="37">
        <v>3.5531156387709727E-3</v>
      </c>
      <c r="AS67" s="16">
        <v>60.89</v>
      </c>
      <c r="AT67" s="16">
        <v>55.661599999999993</v>
      </c>
      <c r="AU67" s="16">
        <v>115.77</v>
      </c>
      <c r="AV67" s="16">
        <v>-43.27</v>
      </c>
      <c r="AW67" s="16">
        <v>1.25</v>
      </c>
      <c r="AX67" s="56">
        <v>-7</v>
      </c>
      <c r="AY67" s="2">
        <f t="shared" si="13"/>
        <v>7</v>
      </c>
      <c r="AZ67" s="2">
        <v>20.82</v>
      </c>
      <c r="BA67" s="37">
        <f t="shared" si="6"/>
        <v>5.6852791878172639E-2</v>
      </c>
      <c r="BB67" s="74">
        <v>343.84</v>
      </c>
      <c r="BC67" s="37">
        <f t="shared" si="6"/>
        <v>-1.8375895933789824E-3</v>
      </c>
      <c r="BD67" s="37">
        <f t="shared" si="7"/>
        <v>2.7507601142396827E-2</v>
      </c>
      <c r="BT67" s="70">
        <v>2.99</v>
      </c>
      <c r="BU67" s="71">
        <v>0.42</v>
      </c>
      <c r="BV67" s="72">
        <v>3.97</v>
      </c>
    </row>
    <row r="68" spans="1:74" x14ac:dyDescent="0.25">
      <c r="A68" s="57">
        <v>35611</v>
      </c>
      <c r="B68" s="38">
        <f>'MONTHLY DATA'!O596</f>
        <v>11029.160020440817</v>
      </c>
      <c r="C68" s="37">
        <f t="shared" si="9"/>
        <v>4.3747935694789547E-2</v>
      </c>
      <c r="D68" s="38">
        <f>'MONTHLY DATA'!M596</f>
        <v>11041.945430939801</v>
      </c>
      <c r="E68" s="37">
        <f t="shared" ref="E68:E131" si="15">(D68-D67)/D67</f>
        <v>9.5662122581142532E-3</v>
      </c>
      <c r="F68" s="37">
        <f t="shared" si="14"/>
        <v>1.1592370112762907E-3</v>
      </c>
      <c r="G68" s="37">
        <v>7.3300000000000004E-2</v>
      </c>
      <c r="H68" s="37">
        <v>8.199999999999999E-3</v>
      </c>
      <c r="I68" s="37">
        <v>4.2126000000000004E-2</v>
      </c>
      <c r="J68" s="37">
        <v>6.5100000000000005E-2</v>
      </c>
      <c r="K68" s="37">
        <v>6.08E-2</v>
      </c>
      <c r="L68" s="37">
        <v>6.25E-2</v>
      </c>
      <c r="M68" s="37">
        <v>5.2499999999999998E-2</v>
      </c>
      <c r="N68" s="37">
        <v>4.9299999999999997E-2</v>
      </c>
      <c r="O68" s="38">
        <v>1062100</v>
      </c>
      <c r="P68" s="67">
        <v>3889.7</v>
      </c>
      <c r="Q68" s="2">
        <v>8.0329999999999995</v>
      </c>
      <c r="R68" s="74">
        <v>91.135000000000005</v>
      </c>
      <c r="S68" s="74">
        <v>5518.2</v>
      </c>
      <c r="T68" s="2">
        <v>7720.6</v>
      </c>
      <c r="U68" s="37">
        <v>4.9410000000000001E-3</v>
      </c>
      <c r="V68" s="2">
        <v>133.6</v>
      </c>
      <c r="W68" s="2">
        <v>122644</v>
      </c>
      <c r="X68" s="2">
        <v>322000</v>
      </c>
      <c r="Y68" s="74">
        <v>41.6</v>
      </c>
      <c r="Z68" s="2">
        <v>54.9</v>
      </c>
      <c r="AA68" s="73">
        <v>-1.02</v>
      </c>
      <c r="AB68" s="16">
        <v>876.29</v>
      </c>
      <c r="AC68" s="16">
        <v>31.2575</v>
      </c>
      <c r="AD68" s="16">
        <v>15.16</v>
      </c>
      <c r="AE68" s="37">
        <v>1.7300208834974722E-2</v>
      </c>
      <c r="AF68" s="73">
        <v>20.190000000000001</v>
      </c>
      <c r="AG68" s="37">
        <v>1.26E-2</v>
      </c>
      <c r="AH68" s="37">
        <v>8.199999999999999E-3</v>
      </c>
      <c r="AI68" s="37">
        <f t="shared" si="10"/>
        <v>2.9500000000000002E-2</v>
      </c>
      <c r="AJ68" s="37">
        <f t="shared" si="11"/>
        <v>7.3000000000000001E-3</v>
      </c>
      <c r="AK68" s="37">
        <f t="shared" si="12"/>
        <v>4.1599999999999998E-2</v>
      </c>
      <c r="AL68" s="37">
        <v>-5.9999999999999915E-3</v>
      </c>
      <c r="AM68" s="16">
        <v>83.843999999999994</v>
      </c>
      <c r="AN68" s="37">
        <v>2.2974000000000001E-2</v>
      </c>
      <c r="AO68" s="37">
        <v>1.9332663377557652E-2</v>
      </c>
      <c r="AP68" s="37">
        <f t="shared" si="8"/>
        <v>2.0093835786842096E-2</v>
      </c>
      <c r="AQ68" s="37">
        <v>2.4549299460935054E-2</v>
      </c>
      <c r="AR68" s="37">
        <v>5.2166360833774024E-3</v>
      </c>
      <c r="AS68" s="16">
        <v>60.97</v>
      </c>
      <c r="AT68" s="16">
        <v>55.959200000000003</v>
      </c>
      <c r="AU68" s="16">
        <v>116.04</v>
      </c>
      <c r="AV68" s="16">
        <v>-52.3</v>
      </c>
      <c r="AW68" s="16">
        <v>1.25</v>
      </c>
      <c r="AX68" s="56">
        <v>-5.7</v>
      </c>
      <c r="AY68" s="2">
        <f t="shared" si="13"/>
        <v>5.7</v>
      </c>
      <c r="AZ68" s="2">
        <v>19.260000000000002</v>
      </c>
      <c r="BA68" s="37">
        <f t="shared" ref="BA68:BC131" si="16">(AZ68-AZ67)/AZ67</f>
        <v>-7.4927953890489854E-2</v>
      </c>
      <c r="BB68" s="74">
        <v>340.75700000000001</v>
      </c>
      <c r="BC68" s="37">
        <f t="shared" si="16"/>
        <v>-8.9663797114936314E-3</v>
      </c>
      <c r="BD68" s="37">
        <f t="shared" ref="BD68:BD131" si="17">(BA68+BC68)/2</f>
        <v>-4.1947166800991739E-2</v>
      </c>
      <c r="BT68" s="70">
        <v>2.95</v>
      </c>
      <c r="BU68" s="71">
        <v>0.73</v>
      </c>
      <c r="BV68" s="72">
        <v>4.16</v>
      </c>
    </row>
    <row r="69" spans="1:74" x14ac:dyDescent="0.25">
      <c r="A69" s="57">
        <v>35642</v>
      </c>
      <c r="B69" s="38">
        <f>'MONTHLY DATA'!O597</f>
        <v>11064.267613955913</v>
      </c>
      <c r="C69" s="37">
        <f t="shared" si="9"/>
        <v>4.0323018352873552E-2</v>
      </c>
      <c r="D69" s="38">
        <f>'MONTHLY DATA'!M597</f>
        <v>11087.585353922101</v>
      </c>
      <c r="E69" s="37">
        <f t="shared" si="15"/>
        <v>4.1333226348335209E-3</v>
      </c>
      <c r="F69" s="37">
        <f t="shared" si="14"/>
        <v>2.1074815595363392E-3</v>
      </c>
      <c r="G69" s="37">
        <v>6.8400000000000002E-2</v>
      </c>
      <c r="H69" s="37">
        <v>8.199999999999999E-3</v>
      </c>
      <c r="I69" s="37">
        <v>3.7906999999999996E-2</v>
      </c>
      <c r="J69" s="37">
        <v>6.0199999999999997E-2</v>
      </c>
      <c r="K69" s="37">
        <v>5.74E-2</v>
      </c>
      <c r="L69" s="37">
        <v>5.8099999999999999E-2</v>
      </c>
      <c r="M69" s="37">
        <v>5.2499999999999998E-2</v>
      </c>
      <c r="N69" s="37">
        <v>5.0499999999999996E-2</v>
      </c>
      <c r="O69" s="38">
        <v>1060600</v>
      </c>
      <c r="P69" s="67">
        <v>3907.4</v>
      </c>
      <c r="Q69" s="2">
        <v>8.0329999999999995</v>
      </c>
      <c r="R69" s="74">
        <v>92.16</v>
      </c>
      <c r="S69" s="74">
        <v>5573</v>
      </c>
      <c r="T69" s="2">
        <v>7751.8</v>
      </c>
      <c r="U69" s="37">
        <v>8.5489999999999993E-3</v>
      </c>
      <c r="V69" s="2">
        <v>133.69999999999999</v>
      </c>
      <c r="W69" s="2">
        <v>122927</v>
      </c>
      <c r="X69" s="2">
        <v>306000</v>
      </c>
      <c r="Y69" s="74">
        <v>41.6</v>
      </c>
      <c r="Z69" s="2">
        <v>57.7</v>
      </c>
      <c r="AA69" s="73">
        <v>-1.01</v>
      </c>
      <c r="AB69" s="16">
        <v>925.29</v>
      </c>
      <c r="AC69" s="16">
        <v>32.767600000000002</v>
      </c>
      <c r="AD69" s="16">
        <v>15.216699999999999</v>
      </c>
      <c r="AE69" s="37">
        <v>1.6445330653092543E-2</v>
      </c>
      <c r="AF69" s="73">
        <v>20.53</v>
      </c>
      <c r="AG69" s="37">
        <v>7.7000000000000002E-3</v>
      </c>
      <c r="AH69" s="37">
        <v>8.199999999999999E-3</v>
      </c>
      <c r="AI69" s="37">
        <f t="shared" si="10"/>
        <v>3.1200000000000002E-2</v>
      </c>
      <c r="AJ69" s="37">
        <f t="shared" si="11"/>
        <v>5.7999999999999996E-3</v>
      </c>
      <c r="AK69" s="37">
        <f t="shared" si="12"/>
        <v>3.7699999999999997E-2</v>
      </c>
      <c r="AL69" s="37">
        <v>-3.4999999999999892E-3</v>
      </c>
      <c r="AM69" s="16">
        <v>59.703000000000003</v>
      </c>
      <c r="AN69" s="37">
        <v>2.2293E-2</v>
      </c>
      <c r="AO69" s="37">
        <v>2.262786010494363E-2</v>
      </c>
      <c r="AP69" s="37">
        <f t="shared" si="8"/>
        <v>1.9905873185826914E-2</v>
      </c>
      <c r="AQ69" s="37">
        <v>2.4459248614526159E-2</v>
      </c>
      <c r="AR69" s="37">
        <v>1.8313885095825287E-3</v>
      </c>
      <c r="AS69" s="16">
        <v>60.94</v>
      </c>
      <c r="AT69" s="16">
        <v>56.219999999999992</v>
      </c>
      <c r="AU69" s="16">
        <v>121.62</v>
      </c>
      <c r="AV69" s="16">
        <v>-49.87</v>
      </c>
      <c r="AW69" s="16">
        <v>1.27</v>
      </c>
      <c r="AX69" s="56">
        <v>-5.7</v>
      </c>
      <c r="AY69" s="2">
        <f t="shared" si="13"/>
        <v>5.7</v>
      </c>
      <c r="AZ69" s="2">
        <v>19.66</v>
      </c>
      <c r="BA69" s="37">
        <f t="shared" si="16"/>
        <v>2.0768431983385179E-2</v>
      </c>
      <c r="BB69" s="74">
        <v>324.10399999999998</v>
      </c>
      <c r="BC69" s="37">
        <f t="shared" si="16"/>
        <v>-4.8870602804931433E-2</v>
      </c>
      <c r="BD69" s="37">
        <f t="shared" si="17"/>
        <v>-1.4051085410773127E-2</v>
      </c>
      <c r="BT69" s="70">
        <v>3.12</v>
      </c>
      <c r="BU69" s="71">
        <v>0.57999999999999996</v>
      </c>
      <c r="BV69" s="72">
        <v>3.77</v>
      </c>
    </row>
    <row r="70" spans="1:74" x14ac:dyDescent="0.25">
      <c r="A70" s="57">
        <v>35673</v>
      </c>
      <c r="B70" s="38">
        <f>'MONTHLY DATA'!O598</f>
        <v>11084.356381663272</v>
      </c>
      <c r="C70" s="37">
        <f t="shared" si="9"/>
        <v>4.4993493997543807E-2</v>
      </c>
      <c r="D70" s="38">
        <f>'MONTHLY DATA'!M598</f>
        <v>11119.3964966738</v>
      </c>
      <c r="E70" s="37">
        <f t="shared" si="15"/>
        <v>2.869077597715796E-3</v>
      </c>
      <c r="F70" s="37">
        <f t="shared" si="14"/>
        <v>3.161222339304659E-3</v>
      </c>
      <c r="G70" s="37">
        <v>7.17E-2</v>
      </c>
      <c r="H70" s="37">
        <v>8.199999999999999E-3</v>
      </c>
      <c r="I70" s="37">
        <v>4.1149999999999999E-2</v>
      </c>
      <c r="J70" s="37">
        <v>6.3399999999999998E-2</v>
      </c>
      <c r="K70" s="37">
        <v>5.9700000000000003E-2</v>
      </c>
      <c r="L70" s="37">
        <v>6.0999999999999999E-2</v>
      </c>
      <c r="M70" s="37">
        <v>5.2400000000000002E-2</v>
      </c>
      <c r="N70" s="37">
        <v>5.1399999999999994E-2</v>
      </c>
      <c r="O70" s="38">
        <v>1074500</v>
      </c>
      <c r="P70" s="67">
        <v>3937.3</v>
      </c>
      <c r="Q70" s="2">
        <v>8.0329999999999995</v>
      </c>
      <c r="R70" s="74">
        <v>93.710999999999999</v>
      </c>
      <c r="S70" s="74">
        <v>5611.8</v>
      </c>
      <c r="T70" s="2">
        <v>7791.7</v>
      </c>
      <c r="U70" s="37">
        <v>9.7579999999999993E-3</v>
      </c>
      <c r="V70" s="2">
        <v>126</v>
      </c>
      <c r="W70" s="2">
        <v>122909</v>
      </c>
      <c r="X70" s="2">
        <v>332000</v>
      </c>
      <c r="Y70" s="74">
        <v>41.7</v>
      </c>
      <c r="Z70" s="2">
        <v>56.3</v>
      </c>
      <c r="AA70" s="73">
        <v>-0.88</v>
      </c>
      <c r="AB70" s="16">
        <v>927.24</v>
      </c>
      <c r="AC70" s="16">
        <v>32.587299999999999</v>
      </c>
      <c r="AD70" s="16">
        <v>15.273300000000001</v>
      </c>
      <c r="AE70" s="37">
        <v>1.6471787239549632E-2</v>
      </c>
      <c r="AF70" s="73">
        <v>23.08</v>
      </c>
      <c r="AG70" s="37">
        <v>1.0999999999999999E-2</v>
      </c>
      <c r="AH70" s="37">
        <v>8.199999999999999E-3</v>
      </c>
      <c r="AI70" s="37">
        <f t="shared" si="10"/>
        <v>3.3300000000000003E-2</v>
      </c>
      <c r="AJ70" s="37">
        <f t="shared" si="11"/>
        <v>4.6999999999999993E-3</v>
      </c>
      <c r="AK70" s="37">
        <f t="shared" si="12"/>
        <v>3.1899999999999998E-2</v>
      </c>
      <c r="AL70" s="37">
        <v>-4.9999999999999906E-3</v>
      </c>
      <c r="AM70" s="16">
        <v>61.875</v>
      </c>
      <c r="AN70" s="37">
        <v>2.2249999999999999E-2</v>
      </c>
      <c r="AO70" s="37">
        <v>1.9412330739371694E-2</v>
      </c>
      <c r="AP70" s="37">
        <f t="shared" si="8"/>
        <v>2.1439391756006412E-2</v>
      </c>
      <c r="AQ70" s="37">
        <v>2.4303161863293014E-2</v>
      </c>
      <c r="AR70" s="37">
        <v>4.8908311239213194E-3</v>
      </c>
      <c r="AS70" s="16">
        <v>60.87</v>
      </c>
      <c r="AT70" s="16">
        <v>56.462399999999995</v>
      </c>
      <c r="AU70" s="16">
        <v>116.17</v>
      </c>
      <c r="AV70" s="16">
        <v>-48.45</v>
      </c>
      <c r="AW70" s="16">
        <v>1.27</v>
      </c>
      <c r="AX70" s="56">
        <v>-5.7</v>
      </c>
      <c r="AY70" s="2">
        <f t="shared" si="13"/>
        <v>5.7</v>
      </c>
      <c r="AZ70" s="2">
        <v>19.95</v>
      </c>
      <c r="BA70" s="37">
        <f t="shared" si="16"/>
        <v>1.475076297049843E-2</v>
      </c>
      <c r="BB70" s="74">
        <v>324.01</v>
      </c>
      <c r="BC70" s="37">
        <f t="shared" si="16"/>
        <v>-2.9003036062496634E-4</v>
      </c>
      <c r="BD70" s="37">
        <f t="shared" si="17"/>
        <v>7.2303663049367323E-3</v>
      </c>
      <c r="BT70" s="70">
        <v>3.33</v>
      </c>
      <c r="BU70" s="71">
        <v>0.47</v>
      </c>
      <c r="BV70" s="72">
        <v>3.19</v>
      </c>
    </row>
    <row r="71" spans="1:74" x14ac:dyDescent="0.25">
      <c r="A71" s="57">
        <v>35703</v>
      </c>
      <c r="B71" s="38">
        <f>'MONTHLY DATA'!O599</f>
        <v>11141.13633735135</v>
      </c>
      <c r="C71" s="37">
        <f t="shared" si="9"/>
        <v>4.4143900435590418E-2</v>
      </c>
      <c r="D71" s="38">
        <f>'MONTHLY DATA'!M599</f>
        <v>11164.616076734599</v>
      </c>
      <c r="E71" s="37">
        <f t="shared" si="15"/>
        <v>4.066729707347473E-3</v>
      </c>
      <c r="F71" s="37">
        <f t="shared" si="14"/>
        <v>2.1074815595363812E-3</v>
      </c>
      <c r="G71" s="37">
        <v>6.9599999999999995E-2</v>
      </c>
      <c r="H71" s="37">
        <v>8.3999999999999995E-3</v>
      </c>
      <c r="I71" s="37">
        <v>3.9653999999999995E-2</v>
      </c>
      <c r="J71" s="37">
        <v>6.1199999999999997E-2</v>
      </c>
      <c r="K71" s="37">
        <v>5.8000000000000003E-2</v>
      </c>
      <c r="L71" s="37">
        <v>5.8799999999999998E-2</v>
      </c>
      <c r="M71" s="37">
        <v>5.0599999999999999E-2</v>
      </c>
      <c r="N71" s="37">
        <v>4.9500000000000002E-2</v>
      </c>
      <c r="O71" s="38">
        <v>1060100</v>
      </c>
      <c r="P71" s="67">
        <v>3958</v>
      </c>
      <c r="Q71" s="2">
        <v>8.1289999999999996</v>
      </c>
      <c r="R71" s="74">
        <v>93.953000000000003</v>
      </c>
      <c r="S71" s="74">
        <v>5625.6</v>
      </c>
      <c r="T71" s="2">
        <v>7813</v>
      </c>
      <c r="U71" s="37">
        <v>8.8679999999999991E-3</v>
      </c>
      <c r="V71" s="2">
        <v>134.4</v>
      </c>
      <c r="W71" s="2">
        <v>123417</v>
      </c>
      <c r="X71" s="2">
        <v>317000</v>
      </c>
      <c r="Y71" s="74">
        <v>41.7</v>
      </c>
      <c r="Z71" s="2">
        <v>53.9</v>
      </c>
      <c r="AA71" s="73">
        <v>-0.77</v>
      </c>
      <c r="AB71" s="16">
        <v>937.02</v>
      </c>
      <c r="AC71" s="16">
        <v>32.6676</v>
      </c>
      <c r="AD71" s="16">
        <v>15.33</v>
      </c>
      <c r="AE71" s="37">
        <v>1.6360376512774541E-2</v>
      </c>
      <c r="AF71" s="73">
        <v>23.81</v>
      </c>
      <c r="AG71" s="37">
        <v>1.06E-2</v>
      </c>
      <c r="AH71" s="37">
        <v>8.3999999999999995E-3</v>
      </c>
      <c r="AI71" s="37">
        <f t="shared" si="10"/>
        <v>3.2199999999999999E-2</v>
      </c>
      <c r="AJ71" s="37">
        <f t="shared" si="11"/>
        <v>6.1999999999999998E-3</v>
      </c>
      <c r="AK71" s="37">
        <f t="shared" si="12"/>
        <v>3.6799999999999999E-2</v>
      </c>
      <c r="AL71" s="37">
        <v>-3.9999999999999897E-3</v>
      </c>
      <c r="AM71" s="16">
        <v>83.953000000000003</v>
      </c>
      <c r="AN71" s="37">
        <v>2.1545999999999999E-2</v>
      </c>
      <c r="AO71" s="37">
        <v>2.4844382412819367E-2</v>
      </c>
      <c r="AP71" s="37">
        <f t="shared" si="8"/>
        <v>2.1940549207161347E-2</v>
      </c>
      <c r="AQ71" s="37">
        <v>2.4137183229444598E-2</v>
      </c>
      <c r="AR71" s="37">
        <v>-7.0719918337476886E-4</v>
      </c>
      <c r="AS71" s="16">
        <v>60.77</v>
      </c>
      <c r="AT71" s="16">
        <v>56.690399999999997</v>
      </c>
      <c r="AU71" s="16">
        <v>116.97</v>
      </c>
      <c r="AV71" s="16">
        <v>-54.57</v>
      </c>
      <c r="AW71" s="16">
        <v>1.27</v>
      </c>
      <c r="AX71" s="56">
        <v>-7</v>
      </c>
      <c r="AY71" s="2">
        <f t="shared" si="13"/>
        <v>7</v>
      </c>
      <c r="AZ71" s="2">
        <v>19.8</v>
      </c>
      <c r="BA71" s="37">
        <f t="shared" si="16"/>
        <v>-7.5187969924811323E-3</v>
      </c>
      <c r="BB71" s="74">
        <v>322.82299999999998</v>
      </c>
      <c r="BC71" s="37">
        <f t="shared" si="16"/>
        <v>-3.66346717693902E-3</v>
      </c>
      <c r="BD71" s="37">
        <f t="shared" si="17"/>
        <v>-5.5911320847100762E-3</v>
      </c>
      <c r="BT71" s="70">
        <v>3.22</v>
      </c>
      <c r="BU71" s="71">
        <v>0.62</v>
      </c>
      <c r="BV71" s="72">
        <v>3.68</v>
      </c>
    </row>
    <row r="72" spans="1:74" x14ac:dyDescent="0.25">
      <c r="A72" s="57">
        <v>35734</v>
      </c>
      <c r="B72" s="38">
        <f>'MONTHLY DATA'!O600</f>
        <v>11150.171338007873</v>
      </c>
      <c r="C72" s="37">
        <f t="shared" si="9"/>
        <v>3.6792973517878996E-2</v>
      </c>
      <c r="D72" s="38">
        <f>'MONTHLY DATA'!M600</f>
        <v>11195.9891319371</v>
      </c>
      <c r="E72" s="37">
        <f t="shared" si="15"/>
        <v>2.8100433536516873E-3</v>
      </c>
      <c r="F72" s="37">
        <f t="shared" si="14"/>
        <v>4.1091560425665372E-3</v>
      </c>
      <c r="G72" s="37">
        <v>6.8099999999999994E-2</v>
      </c>
      <c r="H72" s="37">
        <v>9.7000000000000003E-3</v>
      </c>
      <c r="I72" s="37">
        <v>3.7554000000000004E-2</v>
      </c>
      <c r="J72" s="37">
        <v>5.8400000000000001E-2</v>
      </c>
      <c r="K72" s="37">
        <v>5.6300000000000003E-2</v>
      </c>
      <c r="L72" s="37">
        <v>5.7000000000000002E-2</v>
      </c>
      <c r="M72" s="37">
        <v>5.21E-2</v>
      </c>
      <c r="N72" s="37">
        <v>4.9699999999999994E-2</v>
      </c>
      <c r="O72" s="38">
        <v>1058700</v>
      </c>
      <c r="P72" s="67">
        <v>3975.8</v>
      </c>
      <c r="Q72" s="2">
        <v>8.1289999999999996</v>
      </c>
      <c r="R72" s="74">
        <v>94.614000000000004</v>
      </c>
      <c r="S72" s="74">
        <v>5661.2</v>
      </c>
      <c r="T72" s="2">
        <v>7849.7</v>
      </c>
      <c r="U72" s="37">
        <v>8.9499999999999996E-3</v>
      </c>
      <c r="V72" s="2">
        <v>135.5</v>
      </c>
      <c r="W72" s="2">
        <v>123756</v>
      </c>
      <c r="X72" s="2">
        <v>306000</v>
      </c>
      <c r="Y72" s="74">
        <v>41.7</v>
      </c>
      <c r="Z72" s="2">
        <v>56.4</v>
      </c>
      <c r="AA72" s="73">
        <v>-0.87</v>
      </c>
      <c r="AB72" s="16">
        <v>951.16</v>
      </c>
      <c r="AC72" s="16">
        <v>32.902500000000003</v>
      </c>
      <c r="AD72" s="16">
        <v>15.386699999999999</v>
      </c>
      <c r="AE72" s="37">
        <v>1.6176773623785692E-2</v>
      </c>
      <c r="AF72" s="73">
        <v>23.87</v>
      </c>
      <c r="AG72" s="37">
        <v>6.3E-3</v>
      </c>
      <c r="AH72" s="37">
        <v>9.7000000000000003E-3</v>
      </c>
      <c r="AI72" s="37">
        <f t="shared" si="10"/>
        <v>3.2199999999999999E-2</v>
      </c>
      <c r="AJ72" s="37">
        <f t="shared" si="11"/>
        <v>1.0500000000000001E-2</v>
      </c>
      <c r="AK72" s="37">
        <f t="shared" si="12"/>
        <v>3.9100000000000003E-2</v>
      </c>
      <c r="AL72" s="37">
        <v>-2.7999999999999969E-3</v>
      </c>
      <c r="AM72" s="16">
        <v>68</v>
      </c>
      <c r="AN72" s="37">
        <v>2.0846E-2</v>
      </c>
      <c r="AO72" s="37">
        <v>2.6736152395144236E-2</v>
      </c>
      <c r="AP72" s="37">
        <f t="shared" si="8"/>
        <v>1.6360567132338279E-2</v>
      </c>
      <c r="AQ72" s="37">
        <v>2.4030125927425015E-2</v>
      </c>
      <c r="AR72" s="37">
        <v>-2.7060264677192213E-3</v>
      </c>
      <c r="AS72" s="16">
        <v>60.16</v>
      </c>
      <c r="AT72" s="16">
        <v>56.882800000000017</v>
      </c>
      <c r="AU72" s="16">
        <v>133.87</v>
      </c>
      <c r="AV72" s="16">
        <v>-39.39</v>
      </c>
      <c r="AW72" s="16">
        <v>1.31</v>
      </c>
      <c r="AX72" s="56">
        <v>-7</v>
      </c>
      <c r="AY72" s="2">
        <f t="shared" si="13"/>
        <v>7</v>
      </c>
      <c r="AZ72" s="2">
        <v>21.33</v>
      </c>
      <c r="BA72" s="37">
        <f t="shared" si="16"/>
        <v>7.7272727272727146E-2</v>
      </c>
      <c r="BB72" s="74">
        <v>324.87200000000001</v>
      </c>
      <c r="BC72" s="37">
        <f t="shared" si="16"/>
        <v>6.3471314001791544E-3</v>
      </c>
      <c r="BD72" s="37">
        <f t="shared" si="17"/>
        <v>4.1809929336453153E-2</v>
      </c>
      <c r="BT72" s="70">
        <v>3.22</v>
      </c>
      <c r="BU72" s="71">
        <v>1.05</v>
      </c>
      <c r="BV72" s="72">
        <v>3.91</v>
      </c>
    </row>
    <row r="73" spans="1:74" x14ac:dyDescent="0.25">
      <c r="A73" s="57">
        <v>35764</v>
      </c>
      <c r="B73" s="38">
        <f>'MONTHLY DATA'!O601</f>
        <v>11114.96714832651</v>
      </c>
      <c r="C73" s="37">
        <f t="shared" si="9"/>
        <v>3.0082120563891947E-2</v>
      </c>
      <c r="D73" s="38">
        <f>'MONTHLY DATA'!M601</f>
        <v>11172.351342854799</v>
      </c>
      <c r="E73" s="37">
        <f t="shared" si="15"/>
        <v>-2.1112729571050206E-3</v>
      </c>
      <c r="F73" s="37">
        <f t="shared" si="14"/>
        <v>5.1627857970708594E-3</v>
      </c>
      <c r="G73" s="37">
        <v>6.8900000000000003E-2</v>
      </c>
      <c r="H73" s="37">
        <v>1.03E-2</v>
      </c>
      <c r="I73" s="37">
        <v>4.0315000000000004E-2</v>
      </c>
      <c r="J73" s="37">
        <v>5.8599999999999999E-2</v>
      </c>
      <c r="K73" s="37">
        <v>5.7599999999999998E-2</v>
      </c>
      <c r="L73" s="37">
        <v>5.8000000000000003E-2</v>
      </c>
      <c r="M73" s="37">
        <v>5.2200000000000003E-2</v>
      </c>
      <c r="N73" s="37">
        <v>5.1399999999999994E-2</v>
      </c>
      <c r="O73" s="38">
        <v>1066400</v>
      </c>
      <c r="P73" s="67">
        <v>3995.6</v>
      </c>
      <c r="Q73" s="2">
        <v>8.1289999999999996</v>
      </c>
      <c r="R73" s="74">
        <v>95.997</v>
      </c>
      <c r="S73" s="74">
        <v>5685.2</v>
      </c>
      <c r="T73" s="2">
        <v>7898.4</v>
      </c>
      <c r="U73" s="37">
        <v>8.8599999999999998E-3</v>
      </c>
      <c r="V73" s="2">
        <v>100.4</v>
      </c>
      <c r="W73" s="2">
        <v>124059</v>
      </c>
      <c r="X73" s="2">
        <v>318000</v>
      </c>
      <c r="Y73" s="74">
        <v>41.8</v>
      </c>
      <c r="Z73" s="2">
        <v>55.7</v>
      </c>
      <c r="AA73" s="73">
        <v>-0.08</v>
      </c>
      <c r="AB73" s="16">
        <v>938.92</v>
      </c>
      <c r="AC73" s="16">
        <v>32.337600000000002</v>
      </c>
      <c r="AD73" s="16">
        <v>15.443300000000001</v>
      </c>
      <c r="AE73" s="37">
        <v>1.6447940186597367E-2</v>
      </c>
      <c r="AF73" s="73">
        <v>32.21</v>
      </c>
      <c r="AG73" s="37">
        <v>6.4000000000000003E-3</v>
      </c>
      <c r="AH73" s="37">
        <v>1.03E-2</v>
      </c>
      <c r="AI73" s="37">
        <f t="shared" si="10"/>
        <v>3.4200000000000001E-2</v>
      </c>
      <c r="AJ73" s="37">
        <f t="shared" si="11"/>
        <v>8.6999999999999994E-3</v>
      </c>
      <c r="AK73" s="37">
        <f t="shared" si="12"/>
        <v>3.6699999999999997E-2</v>
      </c>
      <c r="AL73" s="37">
        <v>-1.4000000000000123E-3</v>
      </c>
      <c r="AM73" s="16">
        <v>82.233999999999995</v>
      </c>
      <c r="AN73" s="37">
        <v>1.8284999999999999E-2</v>
      </c>
      <c r="AO73" s="37">
        <v>2.4220879239236034E-2</v>
      </c>
      <c r="AP73" s="37">
        <f t="shared" si="8"/>
        <v>7.0196474719192506E-3</v>
      </c>
      <c r="AQ73" s="37">
        <v>2.3945903313063104E-2</v>
      </c>
      <c r="AR73" s="37">
        <v>-2.7497592617293024E-4</v>
      </c>
      <c r="AS73" s="16">
        <v>59.74</v>
      </c>
      <c r="AT73" s="16">
        <v>57.091200000000001</v>
      </c>
      <c r="AU73" s="16">
        <v>132.68</v>
      </c>
      <c r="AV73" s="16">
        <v>-32.33</v>
      </c>
      <c r="AW73" s="16">
        <v>1.31</v>
      </c>
      <c r="AX73" s="56">
        <v>-7</v>
      </c>
      <c r="AY73" s="2">
        <f t="shared" si="13"/>
        <v>7</v>
      </c>
      <c r="AZ73" s="2">
        <v>20.190000000000001</v>
      </c>
      <c r="BA73" s="37">
        <f t="shared" si="16"/>
        <v>-5.3445850914205208E-2</v>
      </c>
      <c r="BB73" s="74">
        <v>306.03800000000001</v>
      </c>
      <c r="BC73" s="37">
        <f t="shared" si="16"/>
        <v>-5.7973601910906454E-2</v>
      </c>
      <c r="BD73" s="37">
        <f t="shared" si="17"/>
        <v>-5.5709726412555831E-2</v>
      </c>
      <c r="BT73" s="70">
        <v>3.42</v>
      </c>
      <c r="BU73" s="71">
        <v>0.87</v>
      </c>
      <c r="BV73" s="72">
        <v>3.67</v>
      </c>
    </row>
    <row r="74" spans="1:74" x14ac:dyDescent="0.25">
      <c r="A74" s="57">
        <v>35795</v>
      </c>
      <c r="B74" s="38">
        <f>'MONTHLY DATA'!O602</f>
        <v>11216.15157893697</v>
      </c>
      <c r="C74" s="37">
        <f t="shared" si="9"/>
        <v>4.4881498507668094E-2</v>
      </c>
      <c r="D74" s="38">
        <f>'MONTHLY DATA'!M602</f>
        <v>11262.240495971901</v>
      </c>
      <c r="E74" s="37">
        <f t="shared" si="15"/>
        <v>8.0456790480894734E-3</v>
      </c>
      <c r="F74" s="37">
        <f t="shared" si="14"/>
        <v>4.109156042566532E-3</v>
      </c>
      <c r="G74" s="37">
        <v>6.8000000000000005E-2</v>
      </c>
      <c r="H74" s="37">
        <v>1.0500000000000001E-2</v>
      </c>
      <c r="I74" s="37">
        <v>4.0475999999999998E-2</v>
      </c>
      <c r="J74" s="37">
        <v>5.7500000000000002E-2</v>
      </c>
      <c r="K74" s="37">
        <v>5.6599999999999998E-2</v>
      </c>
      <c r="L74" s="37">
        <v>5.6800000000000003E-2</v>
      </c>
      <c r="M74" s="37">
        <v>5.3600000000000002E-2</v>
      </c>
      <c r="N74" s="37">
        <v>5.16E-2</v>
      </c>
      <c r="O74" s="38">
        <v>1071400</v>
      </c>
      <c r="P74" s="67">
        <v>4015.8</v>
      </c>
      <c r="Q74" s="2">
        <v>8.2159999999999993</v>
      </c>
      <c r="R74" s="74">
        <v>99.361999999999995</v>
      </c>
      <c r="S74" s="74">
        <v>5716.4</v>
      </c>
      <c r="T74" s="2">
        <v>7942.9</v>
      </c>
      <c r="U74" s="37">
        <v>3.1900000000000001E-3</v>
      </c>
      <c r="V74" s="2">
        <v>106.4</v>
      </c>
      <c r="W74" s="2">
        <v>124358</v>
      </c>
      <c r="X74" s="2">
        <v>303000</v>
      </c>
      <c r="Y74" s="74">
        <v>41.9</v>
      </c>
      <c r="Z74" s="2">
        <v>54.5</v>
      </c>
      <c r="AA74" s="73">
        <v>-0.83</v>
      </c>
      <c r="AB74" s="16">
        <v>962.37</v>
      </c>
      <c r="AC74" s="16">
        <v>33.031799999999997</v>
      </c>
      <c r="AD74" s="16">
        <v>15.5</v>
      </c>
      <c r="AE74" s="37">
        <v>1.6106071469393267E-2</v>
      </c>
      <c r="AF74" s="73">
        <v>26.28</v>
      </c>
      <c r="AG74" s="37">
        <v>3.8999999999999998E-3</v>
      </c>
      <c r="AH74" s="37">
        <v>1.0500000000000001E-2</v>
      </c>
      <c r="AI74" s="37">
        <f t="shared" si="10"/>
        <v>3.6200000000000003E-2</v>
      </c>
      <c r="AJ74" s="37">
        <f t="shared" si="11"/>
        <v>7.6E-3</v>
      </c>
      <c r="AK74" s="37">
        <f t="shared" si="12"/>
        <v>3.85E-2</v>
      </c>
      <c r="AL74" s="37">
        <v>-1.1000000000000176E-3</v>
      </c>
      <c r="AM74" s="16">
        <v>59.25</v>
      </c>
      <c r="AN74" s="37">
        <v>1.7024000000000001E-2</v>
      </c>
      <c r="AO74" s="37">
        <v>2.0624992724212102E-2</v>
      </c>
      <c r="AP74" s="37">
        <f t="shared" si="8"/>
        <v>2.1520930407709735E-2</v>
      </c>
      <c r="AQ74" s="37">
        <v>2.3697874899081983E-2</v>
      </c>
      <c r="AR74" s="37">
        <v>3.0728821748698815E-3</v>
      </c>
      <c r="AS74" s="16">
        <v>59.36</v>
      </c>
      <c r="AT74" s="16">
        <v>57.308400000000013</v>
      </c>
      <c r="AU74" s="16">
        <v>132.49</v>
      </c>
      <c r="AV74" s="16">
        <v>-40.229999999999997</v>
      </c>
      <c r="AW74" s="16">
        <v>1.31</v>
      </c>
      <c r="AX74" s="56">
        <v>1.8</v>
      </c>
      <c r="AY74" s="2">
        <f t="shared" si="13"/>
        <v>-1.8</v>
      </c>
      <c r="AZ74" s="2">
        <v>18.329999999999998</v>
      </c>
      <c r="BA74" s="37">
        <f t="shared" si="16"/>
        <v>-9.2124814264487515E-2</v>
      </c>
      <c r="BB74" s="74">
        <v>288.74200000000002</v>
      </c>
      <c r="BC74" s="37">
        <f t="shared" si="16"/>
        <v>-5.6515857507891148E-2</v>
      </c>
      <c r="BD74" s="37">
        <f t="shared" si="17"/>
        <v>-7.4320335886189332E-2</v>
      </c>
      <c r="BT74" s="70">
        <v>3.62</v>
      </c>
      <c r="BU74" s="71">
        <v>0.76</v>
      </c>
      <c r="BV74" s="72">
        <v>3.85</v>
      </c>
    </row>
    <row r="75" spans="1:74" x14ac:dyDescent="0.25">
      <c r="A75" s="57">
        <v>35826</v>
      </c>
      <c r="B75" s="38">
        <f>'MONTHLY DATA'!O603</f>
        <v>11149.881106027922</v>
      </c>
      <c r="C75" s="37">
        <f t="shared" si="9"/>
        <v>3.8793120608796985E-2</v>
      </c>
      <c r="D75" s="38">
        <f>'MONTHLY DATA'!M603</f>
        <v>11205.084351786199</v>
      </c>
      <c r="E75" s="37">
        <f t="shared" si="15"/>
        <v>-5.0750242996625604E-3</v>
      </c>
      <c r="F75" s="37">
        <f t="shared" si="14"/>
        <v>4.9510165385021837E-3</v>
      </c>
      <c r="G75" s="37">
        <v>6.6699999999999995E-2</v>
      </c>
      <c r="H75" s="37">
        <v>1.1599999999999999E-2</v>
      </c>
      <c r="I75" s="37">
        <v>3.9586999999999997E-2</v>
      </c>
      <c r="J75" s="37">
        <v>5.5300000000000002E-2</v>
      </c>
      <c r="K75" s="37">
        <v>5.3199999999999997E-2</v>
      </c>
      <c r="L75" s="37">
        <v>5.3499999999999999E-2</v>
      </c>
      <c r="M75" s="37">
        <v>5.1900000000000002E-2</v>
      </c>
      <c r="N75" s="37">
        <v>5.04E-2</v>
      </c>
      <c r="O75" s="38">
        <v>1070900</v>
      </c>
      <c r="P75" s="67">
        <v>4039.5</v>
      </c>
      <c r="Q75" s="2">
        <v>8.2159999999999993</v>
      </c>
      <c r="R75" s="74">
        <v>102.108</v>
      </c>
      <c r="S75" s="74">
        <v>5714.4</v>
      </c>
      <c r="T75" s="2">
        <v>8015</v>
      </c>
      <c r="U75" s="37">
        <v>5.0850000000000001E-3</v>
      </c>
      <c r="V75" s="2">
        <v>96.2</v>
      </c>
      <c r="W75" s="2">
        <v>124628</v>
      </c>
      <c r="X75" s="2">
        <v>315000</v>
      </c>
      <c r="Y75" s="74">
        <v>41.9</v>
      </c>
      <c r="Z75" s="2">
        <v>53.8</v>
      </c>
      <c r="AA75" s="73">
        <v>-0.42</v>
      </c>
      <c r="AB75" s="16">
        <v>963.36</v>
      </c>
      <c r="AC75" s="16">
        <v>32.860900000000001</v>
      </c>
      <c r="AD75" s="16">
        <v>15.55</v>
      </c>
      <c r="AE75" s="37">
        <v>1.6141421690749044E-2</v>
      </c>
      <c r="AF75" s="73">
        <v>23.87</v>
      </c>
      <c r="AG75" s="37">
        <v>3.3999999999999998E-3</v>
      </c>
      <c r="AH75" s="37">
        <v>1.1599999999999999E-2</v>
      </c>
      <c r="AI75" s="37">
        <f t="shared" si="10"/>
        <v>3.8100000000000002E-2</v>
      </c>
      <c r="AJ75" s="37">
        <f t="shared" si="11"/>
        <v>6.0000000000000001E-3</v>
      </c>
      <c r="AK75" s="37">
        <f t="shared" si="12"/>
        <v>3.3799999999999997E-2</v>
      </c>
      <c r="AL75" s="37">
        <v>-2.4000000000000132E-3</v>
      </c>
      <c r="AM75" s="16">
        <v>56.5</v>
      </c>
      <c r="AN75" s="37">
        <v>1.5713000000000001E-2</v>
      </c>
      <c r="AO75" s="37">
        <v>2.1529434131165918E-2</v>
      </c>
      <c r="AP75" s="37">
        <f t="shared" si="8"/>
        <v>1.6237187682368606E-2</v>
      </c>
      <c r="AQ75" s="37">
        <v>2.3349999095064407E-2</v>
      </c>
      <c r="AR75" s="37">
        <v>1.820564963898489E-3</v>
      </c>
      <c r="AS75" s="16">
        <v>59.16</v>
      </c>
      <c r="AT75" s="16">
        <v>57.541600000000017</v>
      </c>
      <c r="AU75" s="16">
        <v>138.63999999999999</v>
      </c>
      <c r="AV75" s="16">
        <v>-34.18</v>
      </c>
      <c r="AW75" s="16">
        <v>1.3</v>
      </c>
      <c r="AX75" s="56">
        <v>1.8</v>
      </c>
      <c r="AY75" s="2">
        <f t="shared" si="13"/>
        <v>-1.8</v>
      </c>
      <c r="AZ75" s="2">
        <v>16.72</v>
      </c>
      <c r="BA75" s="37">
        <f t="shared" si="16"/>
        <v>-8.7834151663938875E-2</v>
      </c>
      <c r="BB75" s="74">
        <v>289.09500000000003</v>
      </c>
      <c r="BC75" s="37">
        <f t="shared" si="16"/>
        <v>1.2225446938789945E-3</v>
      </c>
      <c r="BD75" s="37">
        <f t="shared" si="17"/>
        <v>-4.3305803485029944E-2</v>
      </c>
      <c r="BT75" s="70">
        <v>3.81</v>
      </c>
      <c r="BU75" s="71">
        <v>0.6</v>
      </c>
      <c r="BV75" s="72">
        <v>3.38</v>
      </c>
    </row>
    <row r="76" spans="1:74" x14ac:dyDescent="0.25">
      <c r="A76" s="57">
        <v>35854</v>
      </c>
      <c r="B76" s="38">
        <f>'MONTHLY DATA'!O604</f>
        <v>11302.967130259738</v>
      </c>
      <c r="C76" s="37">
        <f t="shared" si="9"/>
        <v>3.81119631513855E-2</v>
      </c>
      <c r="D76" s="38">
        <f>'MONTHLY DATA'!M604</f>
        <v>11358.928307455801</v>
      </c>
      <c r="E76" s="37">
        <f t="shared" si="15"/>
        <v>1.3729834675013132E-2</v>
      </c>
      <c r="F76" s="37">
        <f t="shared" si="14"/>
        <v>4.9510165385021933E-3</v>
      </c>
      <c r="G76" s="37">
        <v>6.7900000000000002E-2</v>
      </c>
      <c r="H76" s="37">
        <v>1.18E-2</v>
      </c>
      <c r="I76" s="37">
        <v>4.1789E-2</v>
      </c>
      <c r="J76" s="37">
        <v>5.62E-2</v>
      </c>
      <c r="K76" s="37">
        <v>5.5500000000000001E-2</v>
      </c>
      <c r="L76" s="37">
        <v>5.5500000000000001E-2</v>
      </c>
      <c r="M76" s="37">
        <v>5.3199999999999997E-2</v>
      </c>
      <c r="N76" s="37">
        <v>5.0900000000000001E-2</v>
      </c>
      <c r="O76" s="38">
        <v>1076800</v>
      </c>
      <c r="P76" s="67">
        <v>4066.9</v>
      </c>
      <c r="Q76" s="2">
        <v>8.2159999999999993</v>
      </c>
      <c r="R76" s="74">
        <v>100.39</v>
      </c>
      <c r="S76" s="74">
        <v>5748.4</v>
      </c>
      <c r="T76" s="2">
        <v>8067</v>
      </c>
      <c r="U76" s="37">
        <v>8.3699999999999996E-4</v>
      </c>
      <c r="V76" s="2">
        <v>107.4</v>
      </c>
      <c r="W76" s="2">
        <v>124817</v>
      </c>
      <c r="X76" s="2">
        <v>317000</v>
      </c>
      <c r="Y76" s="74">
        <v>41.7</v>
      </c>
      <c r="Z76" s="2">
        <v>52.9</v>
      </c>
      <c r="AA76" s="73">
        <v>-1.06</v>
      </c>
      <c r="AB76" s="16">
        <v>1023.74</v>
      </c>
      <c r="AC76" s="16">
        <v>34.710700000000003</v>
      </c>
      <c r="AD76" s="16">
        <v>15.6</v>
      </c>
      <c r="AE76" s="37">
        <v>1.5238244085412311E-2</v>
      </c>
      <c r="AF76" s="73">
        <v>20</v>
      </c>
      <c r="AG76" s="37">
        <v>3.0000000000000001E-3</v>
      </c>
      <c r="AH76" s="37">
        <v>1.18E-2</v>
      </c>
      <c r="AI76" s="37">
        <f t="shared" si="10"/>
        <v>3.78E-2</v>
      </c>
      <c r="AJ76" s="37">
        <f t="shared" si="11"/>
        <v>4.5999999999999999E-3</v>
      </c>
      <c r="AK76" s="37">
        <f t="shared" si="12"/>
        <v>3.1699999999999999E-2</v>
      </c>
      <c r="AL76" s="37">
        <v>-6.999999999999923E-4</v>
      </c>
      <c r="AM76" s="16">
        <v>49.969000000000001</v>
      </c>
      <c r="AN76" s="37">
        <v>1.4411E-2</v>
      </c>
      <c r="AO76" s="37">
        <v>1.8348987487447982E-2</v>
      </c>
      <c r="AP76" s="37">
        <f t="shared" si="8"/>
        <v>1.2369934293058986E-2</v>
      </c>
      <c r="AQ76" s="37">
        <v>2.2897264866742581E-2</v>
      </c>
      <c r="AR76" s="37">
        <v>4.5482773792945991E-3</v>
      </c>
      <c r="AS76" s="16">
        <v>58.96</v>
      </c>
      <c r="AT76" s="16">
        <v>57.7776</v>
      </c>
      <c r="AU76" s="16">
        <v>134.06</v>
      </c>
      <c r="AV76" s="16">
        <v>-32.270000000000003</v>
      </c>
      <c r="AW76" s="16">
        <v>1.3</v>
      </c>
      <c r="AX76" s="56">
        <v>1.8</v>
      </c>
      <c r="AY76" s="2">
        <f t="shared" si="13"/>
        <v>-1.8</v>
      </c>
      <c r="AZ76" s="2">
        <v>16.059999999999999</v>
      </c>
      <c r="BA76" s="37">
        <f t="shared" si="16"/>
        <v>-3.9473684210526327E-2</v>
      </c>
      <c r="BB76" s="74">
        <v>297.49299999999999</v>
      </c>
      <c r="BC76" s="37">
        <f t="shared" si="16"/>
        <v>2.9049274459952496E-2</v>
      </c>
      <c r="BD76" s="37">
        <f t="shared" si="17"/>
        <v>-5.2122048752869157E-3</v>
      </c>
      <c r="BT76" s="70">
        <v>3.78</v>
      </c>
      <c r="BU76" s="71">
        <v>0.46</v>
      </c>
      <c r="BV76" s="72">
        <v>3.17</v>
      </c>
    </row>
    <row r="77" spans="1:74" x14ac:dyDescent="0.25">
      <c r="A77" s="57">
        <v>35885</v>
      </c>
      <c r="B77" s="38">
        <f>'MONTHLY DATA'!O605</f>
        <v>11355.032604906506</v>
      </c>
      <c r="C77" s="37">
        <f t="shared" si="9"/>
        <v>4.40265301279439E-2</v>
      </c>
      <c r="D77" s="38">
        <f>'MONTHLY DATA'!M605</f>
        <v>11399.2900795069</v>
      </c>
      <c r="E77" s="37">
        <f t="shared" si="15"/>
        <v>3.5533081078262018E-3</v>
      </c>
      <c r="F77" s="37">
        <f t="shared" si="14"/>
        <v>3.8976087643526618E-3</v>
      </c>
      <c r="G77" s="37">
        <v>6.8099999999999994E-2</v>
      </c>
      <c r="H77" s="37">
        <v>1.1399999999999999E-2</v>
      </c>
      <c r="I77" s="37">
        <v>4.2950000000000002E-2</v>
      </c>
      <c r="J77" s="37">
        <v>5.67E-2</v>
      </c>
      <c r="K77" s="37">
        <v>5.6000000000000001E-2</v>
      </c>
      <c r="L77" s="37">
        <v>5.6099999999999997E-2</v>
      </c>
      <c r="M77" s="37">
        <v>5.16E-2</v>
      </c>
      <c r="N77" s="37">
        <v>5.0300000000000004E-2</v>
      </c>
      <c r="O77" s="38">
        <v>1064800</v>
      </c>
      <c r="P77" s="67">
        <v>4097.3</v>
      </c>
      <c r="Q77" s="2">
        <v>8.26</v>
      </c>
      <c r="R77" s="74">
        <v>100.06</v>
      </c>
      <c r="S77" s="74">
        <v>5775</v>
      </c>
      <c r="T77" s="2">
        <v>8114</v>
      </c>
      <c r="U77" s="37">
        <v>8.0000000000000004E-4</v>
      </c>
      <c r="V77" s="2">
        <v>140.9</v>
      </c>
      <c r="W77" s="2">
        <v>124961</v>
      </c>
      <c r="X77" s="2">
        <v>312000</v>
      </c>
      <c r="Y77" s="74">
        <v>41.6</v>
      </c>
      <c r="Z77" s="2">
        <v>52.9</v>
      </c>
      <c r="AA77" s="73">
        <v>-1.34</v>
      </c>
      <c r="AB77" s="16">
        <v>1076.83</v>
      </c>
      <c r="AC77" s="16">
        <v>36.298000000000002</v>
      </c>
      <c r="AD77" s="16">
        <v>15.65</v>
      </c>
      <c r="AE77" s="37">
        <v>1.4533398958052805E-2</v>
      </c>
      <c r="AF77" s="73">
        <v>20.16</v>
      </c>
      <c r="AG77" s="37">
        <v>5.1000000000000004E-3</v>
      </c>
      <c r="AH77" s="37">
        <v>1.1399999999999999E-2</v>
      </c>
      <c r="AI77" s="37">
        <f t="shared" si="10"/>
        <v>3.73E-2</v>
      </c>
      <c r="AJ77" s="37">
        <f t="shared" si="11"/>
        <v>3.9000000000000003E-3</v>
      </c>
      <c r="AK77" s="37">
        <f t="shared" si="12"/>
        <v>3.3700000000000001E-2</v>
      </c>
      <c r="AL77" s="37">
        <v>-7.9999999999999516E-4</v>
      </c>
      <c r="AM77" s="16">
        <v>69.093999999999994</v>
      </c>
      <c r="AN77" s="37">
        <v>1.375E-2</v>
      </c>
      <c r="AO77" s="37">
        <v>1.8460961920637425E-2</v>
      </c>
      <c r="AP77" s="37">
        <f t="shared" si="8"/>
        <v>1.6458416456755526E-2</v>
      </c>
      <c r="AQ77" s="37">
        <v>2.2653424431091328E-2</v>
      </c>
      <c r="AR77" s="37">
        <v>4.1924625104539023E-3</v>
      </c>
      <c r="AS77" s="16">
        <v>58.76</v>
      </c>
      <c r="AT77" s="16">
        <v>58.01080000000001</v>
      </c>
      <c r="AU77" s="16">
        <v>132.75</v>
      </c>
      <c r="AV77" s="16">
        <v>-36.93</v>
      </c>
      <c r="AW77" s="16">
        <v>1.3</v>
      </c>
      <c r="AX77" s="56">
        <v>-7.1</v>
      </c>
      <c r="AY77" s="2">
        <f t="shared" si="13"/>
        <v>7.1</v>
      </c>
      <c r="AZ77" s="2">
        <v>15.12</v>
      </c>
      <c r="BA77" s="37">
        <f t="shared" si="16"/>
        <v>-5.8530510585305076E-2</v>
      </c>
      <c r="BB77" s="74">
        <v>295.94099999999997</v>
      </c>
      <c r="BC77" s="37">
        <f t="shared" si="16"/>
        <v>-5.2169294739708863E-3</v>
      </c>
      <c r="BD77" s="37">
        <f t="shared" si="17"/>
        <v>-3.1873720029637981E-2</v>
      </c>
      <c r="BT77" s="70">
        <v>3.73</v>
      </c>
      <c r="BU77" s="71">
        <v>0.39</v>
      </c>
      <c r="BV77" s="72">
        <v>3.37</v>
      </c>
    </row>
    <row r="78" spans="1:74" x14ac:dyDescent="0.25">
      <c r="A78" s="57">
        <v>35915</v>
      </c>
      <c r="B78" s="38">
        <f>'MONTHLY DATA'!O606</f>
        <v>11293.146504533735</v>
      </c>
      <c r="C78" s="37">
        <f t="shared" si="9"/>
        <v>2.9299601552520621E-2</v>
      </c>
      <c r="D78" s="38">
        <f>'MONTHLY DATA'!M606</f>
        <v>11383.548772739399</v>
      </c>
      <c r="E78" s="37">
        <f t="shared" si="15"/>
        <v>-1.3809023770523759E-3</v>
      </c>
      <c r="F78" s="37">
        <f t="shared" si="14"/>
        <v>8.0050558247314919E-3</v>
      </c>
      <c r="G78" s="37">
        <v>6.8199999999999997E-2</v>
      </c>
      <c r="H78" s="37">
        <v>1.1399999999999999E-2</v>
      </c>
      <c r="I78" s="37">
        <v>4.2443000000000002E-2</v>
      </c>
      <c r="J78" s="37">
        <v>5.6800000000000003E-2</v>
      </c>
      <c r="K78" s="37">
        <v>5.5899999999999998E-2</v>
      </c>
      <c r="L78" s="37">
        <v>5.62E-2</v>
      </c>
      <c r="M78" s="37">
        <v>0.05</v>
      </c>
      <c r="N78" s="37">
        <v>4.9500000000000002E-2</v>
      </c>
      <c r="O78" s="38">
        <v>1068500</v>
      </c>
      <c r="P78" s="67">
        <v>4123.8999999999996</v>
      </c>
      <c r="Q78" s="2">
        <v>8.26</v>
      </c>
      <c r="R78" s="74">
        <v>99.784999999999997</v>
      </c>
      <c r="S78" s="74">
        <v>5812.9</v>
      </c>
      <c r="T78" s="2">
        <v>8140.5</v>
      </c>
      <c r="U78" s="37">
        <v>3.4789999999999999E-3</v>
      </c>
      <c r="V78" s="2">
        <v>146.30000000000001</v>
      </c>
      <c r="W78" s="2">
        <v>125238</v>
      </c>
      <c r="X78" s="2">
        <v>311000</v>
      </c>
      <c r="Y78" s="74">
        <v>41.3</v>
      </c>
      <c r="Z78" s="2">
        <v>52.2</v>
      </c>
      <c r="AA78" s="73">
        <v>-1.01</v>
      </c>
      <c r="AB78" s="16">
        <v>1112.2</v>
      </c>
      <c r="AC78" s="16">
        <v>37.277999999999999</v>
      </c>
      <c r="AD78" s="16">
        <v>15.75</v>
      </c>
      <c r="AE78" s="37">
        <v>1.4161122100341664E-2</v>
      </c>
      <c r="AF78" s="73">
        <v>22.03</v>
      </c>
      <c r="AG78" s="37">
        <v>6.7999999999999996E-3</v>
      </c>
      <c r="AH78" s="37">
        <v>1.1399999999999999E-2</v>
      </c>
      <c r="AI78" s="37">
        <f t="shared" si="10"/>
        <v>3.6200000000000003E-2</v>
      </c>
      <c r="AJ78" s="37">
        <f t="shared" si="11"/>
        <v>4.4000000000000003E-3</v>
      </c>
      <c r="AK78" s="37">
        <f t="shared" si="12"/>
        <v>3.6000000000000004E-2</v>
      </c>
      <c r="AL78" s="37">
        <v>-1.2000000000000066E-3</v>
      </c>
      <c r="AM78" s="16">
        <v>84.875</v>
      </c>
      <c r="AN78" s="37">
        <v>1.4357E-2</v>
      </c>
      <c r="AO78" s="37">
        <v>1.8582197263531733E-2</v>
      </c>
      <c r="AP78" s="37">
        <f t="shared" ref="AP78:AP94" si="18">((1+C78)*(1+AN78)*AE78)-((J78-AN78)+AN78)+(C78+AN78)</f>
        <v>1.6419070559634888E-3</v>
      </c>
      <c r="AQ78" s="37">
        <v>2.238271854875893E-2</v>
      </c>
      <c r="AR78" s="37">
        <v>3.8005212852271972E-3</v>
      </c>
      <c r="AS78" s="16">
        <v>58.37</v>
      </c>
      <c r="AT78" s="16">
        <v>58.2376</v>
      </c>
      <c r="AU78" s="16">
        <v>121.95</v>
      </c>
      <c r="AV78" s="16">
        <v>-44.94</v>
      </c>
      <c r="AW78" s="16">
        <v>1.3</v>
      </c>
      <c r="AX78" s="56">
        <v>-7.1</v>
      </c>
      <c r="AY78" s="2">
        <f t="shared" si="13"/>
        <v>7.1</v>
      </c>
      <c r="AZ78" s="2">
        <v>15.35</v>
      </c>
      <c r="BA78" s="37">
        <f t="shared" si="16"/>
        <v>1.521164021164024E-2</v>
      </c>
      <c r="BB78" s="74">
        <v>308.28500000000003</v>
      </c>
      <c r="BC78" s="37">
        <f t="shared" si="16"/>
        <v>4.1711016722928054E-2</v>
      </c>
      <c r="BD78" s="37">
        <f t="shared" si="17"/>
        <v>2.8461328467284146E-2</v>
      </c>
      <c r="BT78" s="70">
        <v>3.62</v>
      </c>
      <c r="BU78" s="71">
        <v>0.44</v>
      </c>
      <c r="BV78" s="72">
        <v>3.6</v>
      </c>
    </row>
    <row r="79" spans="1:74" x14ac:dyDescent="0.25">
      <c r="A79" s="57">
        <v>35946</v>
      </c>
      <c r="B79" s="38">
        <f>'MONTHLY DATA'!O607</f>
        <v>11327.574485907395</v>
      </c>
      <c r="C79" s="37">
        <f t="shared" ref="C79:C142" si="19">(B79-B67)/B67</f>
        <v>3.7973361022327297E-2</v>
      </c>
      <c r="D79" s="38">
        <f>'MONTHLY DATA'!M607</f>
        <v>11406.3210538524</v>
      </c>
      <c r="E79" s="37">
        <f t="shared" si="15"/>
        <v>2.0004553560252019E-3</v>
      </c>
      <c r="F79" s="37">
        <f t="shared" si="14"/>
        <v>6.9517590056877177E-3</v>
      </c>
      <c r="G79" s="37">
        <v>6.7100000000000007E-2</v>
      </c>
      <c r="H79" s="37">
        <v>1.15E-2</v>
      </c>
      <c r="I79" s="37">
        <v>3.8735999999999993E-2</v>
      </c>
      <c r="J79" s="37">
        <v>5.5599999999999997E-2</v>
      </c>
      <c r="K79" s="37">
        <v>5.5300000000000002E-2</v>
      </c>
      <c r="L79" s="37">
        <v>5.5399999999999998E-2</v>
      </c>
      <c r="M79" s="37">
        <v>5.0299999999999997E-2</v>
      </c>
      <c r="N79" s="37">
        <v>0.05</v>
      </c>
      <c r="O79" s="38">
        <v>1072900</v>
      </c>
      <c r="P79" s="67">
        <v>4143.8</v>
      </c>
      <c r="Q79" s="2">
        <v>8.26</v>
      </c>
      <c r="R79" s="74">
        <v>100.562</v>
      </c>
      <c r="S79" s="74">
        <v>5863.3</v>
      </c>
      <c r="T79" s="2">
        <v>8173.6</v>
      </c>
      <c r="U79" s="37">
        <v>6.1760000000000001E-3</v>
      </c>
      <c r="V79" s="2">
        <v>138.19999999999999</v>
      </c>
      <c r="W79" s="2">
        <v>125639</v>
      </c>
      <c r="X79" s="2">
        <v>322000</v>
      </c>
      <c r="Y79" s="74">
        <v>41.5</v>
      </c>
      <c r="Z79" s="2">
        <v>50.9</v>
      </c>
      <c r="AA79" s="73">
        <v>-0.3</v>
      </c>
      <c r="AB79" s="16">
        <v>1108.42</v>
      </c>
      <c r="AC79" s="16">
        <v>36.957700000000003</v>
      </c>
      <c r="AD79" s="16">
        <v>15.85</v>
      </c>
      <c r="AE79" s="37">
        <v>1.4299633712852528E-2</v>
      </c>
      <c r="AF79" s="73">
        <v>20.87</v>
      </c>
      <c r="AG79" s="37">
        <v>5.3E-3</v>
      </c>
      <c r="AH79" s="37">
        <v>1.15E-2</v>
      </c>
      <c r="AI79" s="37">
        <f t="shared" si="10"/>
        <v>3.49E-2</v>
      </c>
      <c r="AJ79" s="37">
        <f t="shared" si="11"/>
        <v>5.1999999999999998E-3</v>
      </c>
      <c r="AK79" s="37">
        <f t="shared" si="12"/>
        <v>3.6000000000000004E-2</v>
      </c>
      <c r="AL79" s="37">
        <v>-3.999999999999837E-4</v>
      </c>
      <c r="AM79" s="16">
        <v>79.75</v>
      </c>
      <c r="AN79" s="37">
        <v>1.6864000000000001E-2</v>
      </c>
      <c r="AO79" s="37">
        <v>2.2473658741632235E-2</v>
      </c>
      <c r="AP79" s="37">
        <f t="shared" si="18"/>
        <v>1.4330306150486596E-2</v>
      </c>
      <c r="AQ79" s="37">
        <v>2.2197899984740154E-2</v>
      </c>
      <c r="AR79" s="37">
        <v>-2.7575875689208121E-4</v>
      </c>
      <c r="AS79" s="16">
        <v>57.98</v>
      </c>
      <c r="AT79" s="16">
        <v>58.4392</v>
      </c>
      <c r="AU79" s="16">
        <v>122.8</v>
      </c>
      <c r="AV79" s="16">
        <v>-39.799999999999997</v>
      </c>
      <c r="AW79" s="16">
        <v>1.3</v>
      </c>
      <c r="AX79" s="56">
        <v>-7.1</v>
      </c>
      <c r="AY79" s="2">
        <f t="shared" si="13"/>
        <v>7.1</v>
      </c>
      <c r="AZ79" s="2">
        <v>14.91</v>
      </c>
      <c r="BA79" s="37">
        <f t="shared" si="16"/>
        <v>-2.8664495114006483E-2</v>
      </c>
      <c r="BB79" s="74">
        <v>299.10000000000002</v>
      </c>
      <c r="BC79" s="37">
        <f t="shared" si="16"/>
        <v>-2.9793859577987906E-2</v>
      </c>
      <c r="BD79" s="37">
        <f t="shared" si="17"/>
        <v>-2.9229177345997195E-2</v>
      </c>
      <c r="BT79" s="70">
        <v>3.49</v>
      </c>
      <c r="BU79" s="71">
        <v>0.52</v>
      </c>
      <c r="BV79" s="72">
        <v>3.6</v>
      </c>
    </row>
    <row r="80" spans="1:74" x14ac:dyDescent="0.25">
      <c r="A80" s="57">
        <v>35976</v>
      </c>
      <c r="B80" s="38">
        <f>'MONTHLY DATA'!O608</f>
        <v>11435.393222158889</v>
      </c>
      <c r="C80" s="37">
        <f t="shared" si="19"/>
        <v>3.68326509874898E-2</v>
      </c>
      <c r="D80" s="38">
        <f>'MONTHLY DATA'!M608</f>
        <v>11502.8444566692</v>
      </c>
      <c r="E80" s="37">
        <f t="shared" si="15"/>
        <v>8.4622730116999164E-3</v>
      </c>
      <c r="F80" s="37">
        <f t="shared" si="14"/>
        <v>5.8984621866440884E-3</v>
      </c>
      <c r="G80" s="37">
        <v>6.6699999999999995E-2</v>
      </c>
      <c r="H80" s="37">
        <v>1.23E-2</v>
      </c>
      <c r="I80" s="37">
        <v>3.7556999999999993E-2</v>
      </c>
      <c r="J80" s="37">
        <v>5.4399999999999997E-2</v>
      </c>
      <c r="K80" s="37">
        <v>5.4899999999999997E-2</v>
      </c>
      <c r="L80" s="37">
        <v>5.4899999999999997E-2</v>
      </c>
      <c r="M80" s="37">
        <v>5.0999999999999997E-2</v>
      </c>
      <c r="N80" s="37">
        <v>4.9800000000000004E-2</v>
      </c>
      <c r="O80" s="38">
        <v>1066900</v>
      </c>
      <c r="P80" s="67">
        <v>4167.1000000000004</v>
      </c>
      <c r="Q80" s="2">
        <v>8.3490000000000002</v>
      </c>
      <c r="R80" s="74">
        <v>102.727</v>
      </c>
      <c r="S80" s="74">
        <v>5897.2</v>
      </c>
      <c r="T80" s="2">
        <v>8219.9</v>
      </c>
      <c r="U80" s="37">
        <v>-6.5180000000000004E-3</v>
      </c>
      <c r="V80" s="2">
        <v>153.4</v>
      </c>
      <c r="W80" s="2">
        <v>125851</v>
      </c>
      <c r="X80" s="2">
        <v>376000</v>
      </c>
      <c r="Y80" s="74">
        <v>41.4</v>
      </c>
      <c r="Z80" s="2">
        <v>48.9</v>
      </c>
      <c r="AA80" s="73">
        <v>-0.22</v>
      </c>
      <c r="AB80" s="16">
        <v>1108.3900000000001</v>
      </c>
      <c r="AC80" s="16">
        <v>36.8033</v>
      </c>
      <c r="AD80" s="16">
        <v>15.95</v>
      </c>
      <c r="AE80" s="37">
        <v>1.4390241701928019E-2</v>
      </c>
      <c r="AF80" s="73">
        <v>21.66</v>
      </c>
      <c r="AG80" s="37">
        <v>3.3999999999999998E-3</v>
      </c>
      <c r="AH80" s="37">
        <v>1.23E-2</v>
      </c>
      <c r="AI80" s="37">
        <f t="shared" si="10"/>
        <v>3.61E-2</v>
      </c>
      <c r="AJ80" s="37">
        <f t="shared" si="11"/>
        <v>5.7999999999999996E-3</v>
      </c>
      <c r="AK80" s="37">
        <f t="shared" si="12"/>
        <v>3.5900000000000001E-2</v>
      </c>
      <c r="AL80" s="37">
        <v>5.0000000000000044E-4</v>
      </c>
      <c r="AM80" s="16">
        <v>74.875</v>
      </c>
      <c r="AN80" s="37">
        <v>1.6843E-2</v>
      </c>
      <c r="AO80" s="37">
        <v>1.8675553821173065E-2</v>
      </c>
      <c r="AP80" s="37">
        <f t="shared" si="18"/>
        <v>1.4447225588562311E-2</v>
      </c>
      <c r="AQ80" s="37">
        <v>2.2016782569631861E-2</v>
      </c>
      <c r="AR80" s="37">
        <v>3.3412287484587966E-3</v>
      </c>
      <c r="AS80" s="16">
        <v>57.63</v>
      </c>
      <c r="AT80" s="16">
        <v>58.612800000000007</v>
      </c>
      <c r="AU80" s="16">
        <v>132.35</v>
      </c>
      <c r="AV80" s="16">
        <v>-38.299999999999997</v>
      </c>
      <c r="AW80" s="16">
        <v>1.3</v>
      </c>
      <c r="AX80" s="56">
        <v>0</v>
      </c>
      <c r="AY80" s="2">
        <f t="shared" si="13"/>
        <v>0</v>
      </c>
      <c r="AZ80" s="2">
        <v>13.72</v>
      </c>
      <c r="BA80" s="37">
        <f t="shared" si="16"/>
        <v>-7.9812206572769925E-2</v>
      </c>
      <c r="BB80" s="74">
        <v>292.31799999999998</v>
      </c>
      <c r="BC80" s="37">
        <f t="shared" si="16"/>
        <v>-2.2674690738883445E-2</v>
      </c>
      <c r="BD80" s="37">
        <f t="shared" si="17"/>
        <v>-5.1243448655826682E-2</v>
      </c>
      <c r="BT80" s="70">
        <v>3.61</v>
      </c>
      <c r="BU80" s="71">
        <v>0.57999999999999996</v>
      </c>
      <c r="BV80" s="72">
        <v>3.59</v>
      </c>
    </row>
    <row r="81" spans="1:74" x14ac:dyDescent="0.25">
      <c r="A81" s="57">
        <v>36007</v>
      </c>
      <c r="B81" s="38">
        <f>'MONTHLY DATA'!O609</f>
        <v>11430.029764824601</v>
      </c>
      <c r="C81" s="37">
        <f t="shared" si="19"/>
        <v>3.3057963132357163E-2</v>
      </c>
      <c r="D81" s="38">
        <f>'MONTHLY DATA'!M609</f>
        <v>11496.238468043701</v>
      </c>
      <c r="E81" s="37">
        <f t="shared" si="15"/>
        <v>-5.742917458706312E-4</v>
      </c>
      <c r="F81" s="37">
        <f t="shared" si="14"/>
        <v>5.7925223802000603E-3</v>
      </c>
      <c r="G81" s="37">
        <v>6.7900000000000002E-2</v>
      </c>
      <c r="H81" s="37">
        <v>1.29E-2</v>
      </c>
      <c r="I81" s="37">
        <v>3.8178000000000004E-2</v>
      </c>
      <c r="J81" s="37">
        <v>5.5E-2</v>
      </c>
      <c r="K81" s="37">
        <v>5.4899999999999997E-2</v>
      </c>
      <c r="L81" s="37">
        <v>5.4800000000000001E-2</v>
      </c>
      <c r="M81" s="37">
        <v>5.0999999999999997E-2</v>
      </c>
      <c r="N81" s="37">
        <v>4.9599999999999998E-2</v>
      </c>
      <c r="O81" s="38">
        <v>1067700</v>
      </c>
      <c r="P81" s="67">
        <v>4187.3999999999996</v>
      </c>
      <c r="Q81" s="2">
        <v>8.3490000000000002</v>
      </c>
      <c r="R81" s="74">
        <v>103.03100000000001</v>
      </c>
      <c r="S81" s="74">
        <v>5915.6</v>
      </c>
      <c r="T81" s="2">
        <v>8234.7999999999993</v>
      </c>
      <c r="U81" s="37">
        <v>-3.7810000000000001E-3</v>
      </c>
      <c r="V81" s="2">
        <v>149.30000000000001</v>
      </c>
      <c r="W81" s="2">
        <v>125970</v>
      </c>
      <c r="X81" s="2">
        <v>335000</v>
      </c>
      <c r="Y81" s="74">
        <v>41.4</v>
      </c>
      <c r="Z81" s="2">
        <v>49.2</v>
      </c>
      <c r="AA81" s="73">
        <v>-0.83</v>
      </c>
      <c r="AB81" s="16">
        <v>1156.58</v>
      </c>
      <c r="AC81" s="16">
        <v>38.2607</v>
      </c>
      <c r="AD81" s="16">
        <v>16.0167</v>
      </c>
      <c r="AE81" s="37">
        <v>1.3848328693216207E-2</v>
      </c>
      <c r="AF81" s="73">
        <v>19.93</v>
      </c>
      <c r="AG81" s="37">
        <v>4.0000000000000001E-3</v>
      </c>
      <c r="AH81" s="37">
        <v>1.29E-2</v>
      </c>
      <c r="AI81" s="37">
        <f t="shared" si="10"/>
        <v>3.7400000000000003E-2</v>
      </c>
      <c r="AJ81" s="37">
        <f t="shared" si="11"/>
        <v>5.8999999999999999E-3</v>
      </c>
      <c r="AK81" s="37">
        <f t="shared" si="12"/>
        <v>3.7000000000000005E-2</v>
      </c>
      <c r="AL81" s="37">
        <v>0</v>
      </c>
      <c r="AM81" s="16">
        <v>71.75</v>
      </c>
      <c r="AN81" s="37">
        <v>1.6822E-2</v>
      </c>
      <c r="AO81" s="37">
        <v>1.7480617974911711E-2</v>
      </c>
      <c r="AP81" s="37">
        <f t="shared" si="18"/>
        <v>9.4267470204432852E-3</v>
      </c>
      <c r="AQ81" s="37">
        <v>2.1857605294244471E-2</v>
      </c>
      <c r="AR81" s="37">
        <v>4.3769873193327605E-3</v>
      </c>
      <c r="AS81" s="16">
        <v>57.12</v>
      </c>
      <c r="AT81" s="16">
        <v>58.749600000000001</v>
      </c>
      <c r="AU81" s="16">
        <v>138.34</v>
      </c>
      <c r="AV81" s="16">
        <v>-32.94</v>
      </c>
      <c r="AW81" s="16">
        <v>1.26</v>
      </c>
      <c r="AX81" s="56">
        <v>0</v>
      </c>
      <c r="AY81" s="2">
        <f t="shared" si="13"/>
        <v>0</v>
      </c>
      <c r="AZ81" s="2">
        <v>14.17</v>
      </c>
      <c r="BA81" s="37">
        <f t="shared" si="16"/>
        <v>3.2798833819241931E-2</v>
      </c>
      <c r="BB81" s="74">
        <v>292.87200000000001</v>
      </c>
      <c r="BC81" s="37">
        <f t="shared" si="16"/>
        <v>1.8951963272875105E-3</v>
      </c>
      <c r="BD81" s="37">
        <f t="shared" si="17"/>
        <v>1.7347015073264721E-2</v>
      </c>
      <c r="BT81" s="70">
        <v>3.74</v>
      </c>
      <c r="BU81" s="71">
        <v>0.59</v>
      </c>
      <c r="BV81" s="72">
        <v>3.7</v>
      </c>
    </row>
    <row r="82" spans="1:74" x14ac:dyDescent="0.25">
      <c r="A82" s="57">
        <v>36038</v>
      </c>
      <c r="B82" s="38">
        <f>'MONTHLY DATA'!O610</f>
        <v>11481.010000523169</v>
      </c>
      <c r="C82" s="37">
        <f t="shared" si="19"/>
        <v>3.5784993300655349E-2</v>
      </c>
      <c r="D82" s="38">
        <f>'MONTHLY DATA'!M610</f>
        <v>11547.5140078985</v>
      </c>
      <c r="E82" s="37">
        <f t="shared" si="15"/>
        <v>4.4602014821918711E-3</v>
      </c>
      <c r="F82" s="37">
        <f t="shared" si="14"/>
        <v>5.7925223802001019E-3</v>
      </c>
      <c r="G82" s="37">
        <v>6.9199999999999998E-2</v>
      </c>
      <c r="H82" s="37">
        <v>1.8700000000000001E-2</v>
      </c>
      <c r="I82" s="37">
        <v>3.4331E-2</v>
      </c>
      <c r="J82" s="37">
        <v>5.0500000000000003E-2</v>
      </c>
      <c r="K82" s="37">
        <v>4.9099999999999998E-2</v>
      </c>
      <c r="L82" s="37">
        <v>4.8500000000000001E-2</v>
      </c>
      <c r="M82" s="37">
        <v>4.9599999999999998E-2</v>
      </c>
      <c r="N82" s="37">
        <v>4.9000000000000002E-2</v>
      </c>
      <c r="O82" s="38">
        <v>1069800</v>
      </c>
      <c r="P82" s="67">
        <v>4210.7</v>
      </c>
      <c r="Q82" s="2">
        <v>8.3490000000000002</v>
      </c>
      <c r="R82" s="74">
        <v>104.64100000000001</v>
      </c>
      <c r="S82" s="74">
        <v>5951</v>
      </c>
      <c r="T82" s="2">
        <v>8261.7999999999993</v>
      </c>
      <c r="U82" s="37">
        <v>2.0804E-2</v>
      </c>
      <c r="V82" s="2">
        <v>144.69999999999999</v>
      </c>
      <c r="W82" s="2">
        <v>126322</v>
      </c>
      <c r="X82" s="2">
        <v>310000</v>
      </c>
      <c r="Y82" s="74">
        <v>41.4</v>
      </c>
      <c r="Z82" s="2">
        <v>49.3</v>
      </c>
      <c r="AA82" s="73">
        <v>0.43</v>
      </c>
      <c r="AB82" s="16">
        <v>1074.6199999999999</v>
      </c>
      <c r="AC82" s="16">
        <v>35.424399999999999</v>
      </c>
      <c r="AD82" s="16">
        <v>16.083300000000001</v>
      </c>
      <c r="AE82" s="37">
        <v>1.4966499785970857E-2</v>
      </c>
      <c r="AF82" s="73">
        <v>31.59</v>
      </c>
      <c r="AG82" s="37">
        <v>8.9999999999999998E-4</v>
      </c>
      <c r="AH82" s="37">
        <v>1.8700000000000001E-2</v>
      </c>
      <c r="AI82" s="37">
        <f t="shared" si="10"/>
        <v>3.78E-2</v>
      </c>
      <c r="AJ82" s="37">
        <f t="shared" si="11"/>
        <v>6.8999999999999999E-3</v>
      </c>
      <c r="AK82" s="37">
        <f t="shared" si="12"/>
        <v>3.8300000000000001E-2</v>
      </c>
      <c r="AL82" s="37">
        <v>-8.0000000000000904E-4</v>
      </c>
      <c r="AM82" s="16">
        <v>84.5</v>
      </c>
      <c r="AN82" s="37">
        <v>1.6168999999999999E-2</v>
      </c>
      <c r="AO82" s="37">
        <v>2.2501041338971635E-2</v>
      </c>
      <c r="AP82" s="37">
        <f t="shared" si="18"/>
        <v>1.7206722246113984E-2</v>
      </c>
      <c r="AQ82" s="37">
        <v>2.172754614829607E-2</v>
      </c>
      <c r="AR82" s="37">
        <v>-7.7349519067556466E-4</v>
      </c>
      <c r="AS82" s="16">
        <v>56.62</v>
      </c>
      <c r="AT82" s="16">
        <v>58.848399999999991</v>
      </c>
      <c r="AU82" s="16">
        <v>202.75</v>
      </c>
      <c r="AV82" s="16">
        <v>3.48</v>
      </c>
      <c r="AW82" s="16">
        <v>1.26</v>
      </c>
      <c r="AX82" s="56">
        <v>0</v>
      </c>
      <c r="AY82" s="2">
        <f t="shared" si="13"/>
        <v>0</v>
      </c>
      <c r="AZ82" s="2">
        <v>13.47</v>
      </c>
      <c r="BA82" s="37">
        <f t="shared" si="16"/>
        <v>-4.9400141143260357E-2</v>
      </c>
      <c r="BB82" s="74">
        <v>284.11</v>
      </c>
      <c r="BC82" s="37">
        <f t="shared" si="16"/>
        <v>-2.9917506624054194E-2</v>
      </c>
      <c r="BD82" s="37">
        <f t="shared" si="17"/>
        <v>-3.9658823883657275E-2</v>
      </c>
      <c r="BT82" s="70">
        <v>3.78</v>
      </c>
      <c r="BU82" s="71">
        <v>0.69</v>
      </c>
      <c r="BV82" s="72">
        <v>3.83</v>
      </c>
    </row>
    <row r="83" spans="1:74" x14ac:dyDescent="0.25">
      <c r="A83" s="57">
        <v>36068</v>
      </c>
      <c r="B83" s="38">
        <f>'MONTHLY DATA'!O611</f>
        <v>11642.239227439528</v>
      </c>
      <c r="C83" s="37">
        <f t="shared" si="19"/>
        <v>4.497771815323711E-2</v>
      </c>
      <c r="D83" s="38">
        <f>'MONTHLY DATA'!M611</f>
        <v>11697.4157166691</v>
      </c>
      <c r="E83" s="37">
        <f t="shared" si="15"/>
        <v>1.2981296984620841E-2</v>
      </c>
      <c r="F83" s="37">
        <f t="shared" si="14"/>
        <v>4.7393364928910902E-3</v>
      </c>
      <c r="G83" s="37">
        <v>6.5000000000000002E-2</v>
      </c>
      <c r="H83" s="37">
        <v>2.06E-2</v>
      </c>
      <c r="I83" s="37">
        <v>2.9512000000000004E-2</v>
      </c>
      <c r="J83" s="37">
        <v>4.4400000000000002E-2</v>
      </c>
      <c r="K83" s="37">
        <v>4.2999999999999997E-2</v>
      </c>
      <c r="L83" s="37">
        <v>4.2599999999999999E-2</v>
      </c>
      <c r="M83" s="37">
        <v>4.3700000000000003E-2</v>
      </c>
      <c r="N83" s="37">
        <v>4.6100000000000002E-2</v>
      </c>
      <c r="O83" s="38">
        <v>1074500</v>
      </c>
      <c r="P83" s="67">
        <v>4249.7</v>
      </c>
      <c r="Q83" s="2">
        <v>8.4930000000000003</v>
      </c>
      <c r="R83" s="74">
        <v>102.837</v>
      </c>
      <c r="S83" s="74">
        <v>5991.8</v>
      </c>
      <c r="T83" s="2">
        <v>8287.2999999999993</v>
      </c>
      <c r="U83" s="37">
        <v>-2.5609999999999999E-3</v>
      </c>
      <c r="V83" s="2">
        <v>141.69999999999999</v>
      </c>
      <c r="W83" s="2">
        <v>126540</v>
      </c>
      <c r="X83" s="2">
        <v>294000</v>
      </c>
      <c r="Y83" s="74">
        <v>41.3</v>
      </c>
      <c r="Z83" s="2">
        <v>48.7</v>
      </c>
      <c r="AA83" s="73">
        <v>1.25</v>
      </c>
      <c r="AB83" s="16">
        <v>1020.64</v>
      </c>
      <c r="AC83" s="16">
        <v>33.533299999999997</v>
      </c>
      <c r="AD83" s="16">
        <v>16.149999999999999</v>
      </c>
      <c r="AE83" s="37">
        <v>1.582340492240163E-2</v>
      </c>
      <c r="AF83" s="73">
        <v>38.200000000000003</v>
      </c>
      <c r="AG83" s="37">
        <v>6.9999999999999999E-4</v>
      </c>
      <c r="AH83" s="37">
        <v>2.06E-2</v>
      </c>
      <c r="AI83" s="37">
        <f t="shared" si="10"/>
        <v>3.9800000000000002E-2</v>
      </c>
      <c r="AJ83" s="37">
        <f t="shared" si="11"/>
        <v>7.1999999999999998E-3</v>
      </c>
      <c r="AK83" s="37">
        <f t="shared" si="12"/>
        <v>4.0099999999999997E-2</v>
      </c>
      <c r="AL83" s="37">
        <v>-1.0000000000000009E-3</v>
      </c>
      <c r="AM83" s="16">
        <v>105.25</v>
      </c>
      <c r="AN83" s="37">
        <v>1.4888E-2</v>
      </c>
      <c r="AO83" s="37">
        <v>2.8205402109656684E-2</v>
      </c>
      <c r="AP83" s="37">
        <f t="shared" si="18"/>
        <v>3.2246998374177702E-2</v>
      </c>
      <c r="AQ83" s="37">
        <v>2.1788761165736435E-2</v>
      </c>
      <c r="AR83" s="37">
        <v>-6.4166409439202488E-3</v>
      </c>
      <c r="AS83" s="16">
        <v>56.12</v>
      </c>
      <c r="AT83" s="16">
        <v>58.908799999999992</v>
      </c>
      <c r="AU83" s="16">
        <v>213.65</v>
      </c>
      <c r="AV83" s="16">
        <v>1.1100000000000001</v>
      </c>
      <c r="AW83" s="16">
        <v>1.26</v>
      </c>
      <c r="AX83" s="56">
        <v>36.4</v>
      </c>
      <c r="AY83" s="2">
        <f t="shared" si="13"/>
        <v>-36.4</v>
      </c>
      <c r="AZ83" s="2">
        <v>15.03</v>
      </c>
      <c r="BA83" s="37">
        <f t="shared" si="16"/>
        <v>0.11581291759465469</v>
      </c>
      <c r="BB83" s="74">
        <v>288.98200000000003</v>
      </c>
      <c r="BC83" s="37">
        <f t="shared" si="16"/>
        <v>1.7148287635070973E-2</v>
      </c>
      <c r="BD83" s="37">
        <f t="shared" si="17"/>
        <v>6.6480602614862827E-2</v>
      </c>
      <c r="BT83" s="70">
        <v>3.98</v>
      </c>
      <c r="BU83" s="71">
        <v>0.72</v>
      </c>
      <c r="BV83" s="72">
        <v>4.01</v>
      </c>
    </row>
    <row r="84" spans="1:74" x14ac:dyDescent="0.25">
      <c r="A84" s="57">
        <v>36099</v>
      </c>
      <c r="B84" s="38">
        <f>'MONTHLY DATA'!O612</f>
        <v>11686.9913609416</v>
      </c>
      <c r="C84" s="37">
        <f t="shared" si="19"/>
        <v>4.814455371675367E-2</v>
      </c>
      <c r="D84" s="38">
        <f>'MONTHLY DATA'!M612</f>
        <v>11753.4506631205</v>
      </c>
      <c r="E84" s="37">
        <f t="shared" si="15"/>
        <v>4.7903697541969905E-3</v>
      </c>
      <c r="F84" s="37">
        <f t="shared" si="14"/>
        <v>5.6866048862678409E-3</v>
      </c>
      <c r="G84" s="37">
        <v>6.8099999999999994E-2</v>
      </c>
      <c r="H84" s="37">
        <v>2.1600000000000001E-2</v>
      </c>
      <c r="I84" s="37">
        <v>3.1548999999999994E-2</v>
      </c>
      <c r="J84" s="37">
        <v>4.6399999999999997E-2</v>
      </c>
      <c r="K84" s="37">
        <v>4.1200000000000001E-2</v>
      </c>
      <c r="L84" s="37">
        <v>4.24E-2</v>
      </c>
      <c r="M84" s="37">
        <v>4.3299999999999998E-2</v>
      </c>
      <c r="N84" s="37">
        <v>3.9599999999999996E-2</v>
      </c>
      <c r="O84" s="38">
        <v>1086900</v>
      </c>
      <c r="P84" s="67">
        <v>4285.3999999999996</v>
      </c>
      <c r="Q84" s="2">
        <v>8.4930000000000003</v>
      </c>
      <c r="R84" s="74">
        <v>99.945999999999998</v>
      </c>
      <c r="S84" s="74">
        <v>6025.8</v>
      </c>
      <c r="T84" s="2">
        <v>8301.1</v>
      </c>
      <c r="U84" s="37">
        <v>7.7270000000000004E-3</v>
      </c>
      <c r="V84" s="2">
        <v>149.80000000000001</v>
      </c>
      <c r="W84" s="2">
        <v>126733</v>
      </c>
      <c r="X84" s="2">
        <v>308000</v>
      </c>
      <c r="Y84" s="74">
        <v>41.4</v>
      </c>
      <c r="Z84" s="2">
        <v>48.7</v>
      </c>
      <c r="AA84" s="73">
        <v>1.73</v>
      </c>
      <c r="AB84" s="16">
        <v>1032.47</v>
      </c>
      <c r="AC84" s="16">
        <v>33.774099999999997</v>
      </c>
      <c r="AD84" s="16">
        <v>16.166699999999999</v>
      </c>
      <c r="AE84" s="37">
        <v>1.5658275785252838E-2</v>
      </c>
      <c r="AF84" s="73">
        <v>36.61</v>
      </c>
      <c r="AG84" s="37">
        <v>3.0999999999999999E-3</v>
      </c>
      <c r="AH84" s="37">
        <v>2.1600000000000001E-2</v>
      </c>
      <c r="AI84" s="37">
        <f t="shared" si="10"/>
        <v>0.04</v>
      </c>
      <c r="AJ84" s="37">
        <f t="shared" si="11"/>
        <v>1.03E-2</v>
      </c>
      <c r="AK84" s="37">
        <f t="shared" si="12"/>
        <v>4.2300000000000004E-2</v>
      </c>
      <c r="AL84" s="37">
        <v>-6.399999999999989E-3</v>
      </c>
      <c r="AM84" s="16">
        <v>98.953000000000003</v>
      </c>
      <c r="AN84" s="37">
        <v>1.4851E-2</v>
      </c>
      <c r="AO84" s="37">
        <v>2.5993340329336152E-2</v>
      </c>
      <c r="AP84" s="37">
        <f t="shared" si="18"/>
        <v>3.3251426840598716E-2</v>
      </c>
      <c r="AQ84" s="37">
        <v>2.1811683566939962E-2</v>
      </c>
      <c r="AR84" s="37">
        <v>-4.1816567623961902E-3</v>
      </c>
      <c r="AS84" s="16">
        <v>55.8</v>
      </c>
      <c r="AT84" s="16">
        <v>58.941200000000002</v>
      </c>
      <c r="AU84" s="16">
        <v>228.47</v>
      </c>
      <c r="AV84" s="16">
        <v>13.41</v>
      </c>
      <c r="AW84" s="16">
        <v>1.27</v>
      </c>
      <c r="AX84" s="56">
        <v>36.4</v>
      </c>
      <c r="AY84" s="2">
        <f t="shared" si="13"/>
        <v>-36.4</v>
      </c>
      <c r="AZ84" s="2">
        <v>14.46</v>
      </c>
      <c r="BA84" s="37">
        <f t="shared" si="16"/>
        <v>-3.7924151696606692E-2</v>
      </c>
      <c r="BB84" s="74">
        <v>295.92700000000002</v>
      </c>
      <c r="BC84" s="37">
        <f t="shared" si="16"/>
        <v>2.4032638711061562E-2</v>
      </c>
      <c r="BD84" s="37">
        <f t="shared" si="17"/>
        <v>-6.9457564927725649E-3</v>
      </c>
      <c r="BT84" s="70">
        <v>4</v>
      </c>
      <c r="BU84" s="71">
        <v>1.03</v>
      </c>
      <c r="BV84" s="72">
        <v>4.2300000000000004</v>
      </c>
    </row>
    <row r="85" spans="1:74" x14ac:dyDescent="0.25">
      <c r="A85" s="57">
        <v>36129</v>
      </c>
      <c r="B85" s="38">
        <f>'MONTHLY DATA'!O613</f>
        <v>11712.502650799728</v>
      </c>
      <c r="C85" s="37">
        <f t="shared" si="19"/>
        <v>5.375953833234532E-2</v>
      </c>
      <c r="D85" s="38">
        <f>'MONTHLY DATA'!M613</f>
        <v>11791.4411690865</v>
      </c>
      <c r="E85" s="37">
        <f t="shared" si="15"/>
        <v>3.2322853138954852E-3</v>
      </c>
      <c r="F85" s="37">
        <f t="shared" si="14"/>
        <v>6.739679865206424E-3</v>
      </c>
      <c r="G85" s="37">
        <v>6.7100000000000007E-2</v>
      </c>
      <c r="H85" s="37">
        <v>1.9699999999999999E-2</v>
      </c>
      <c r="I85" s="37">
        <v>3.1919999999999997E-2</v>
      </c>
      <c r="J85" s="37">
        <v>4.7399999999999998E-2</v>
      </c>
      <c r="K85" s="37">
        <v>4.5400000000000003E-2</v>
      </c>
      <c r="L85" s="37">
        <v>4.5400000000000003E-2</v>
      </c>
      <c r="M85" s="37">
        <v>4.5699999999999998E-2</v>
      </c>
      <c r="N85" s="37">
        <v>4.41E-2</v>
      </c>
      <c r="O85" s="38">
        <v>1096100</v>
      </c>
      <c r="P85" s="67">
        <v>4327</v>
      </c>
      <c r="Q85" s="2">
        <v>8.4930000000000003</v>
      </c>
      <c r="R85" s="74">
        <v>99.608000000000004</v>
      </c>
      <c r="S85" s="74">
        <v>6042.7</v>
      </c>
      <c r="T85" s="2">
        <v>8335</v>
      </c>
      <c r="U85" s="37">
        <v>-4.06E-4</v>
      </c>
      <c r="V85" s="2">
        <v>119.9</v>
      </c>
      <c r="W85" s="2">
        <v>127017</v>
      </c>
      <c r="X85" s="2">
        <v>310000</v>
      </c>
      <c r="Y85" s="74">
        <v>41.4</v>
      </c>
      <c r="Z85" s="2">
        <v>48.2</v>
      </c>
      <c r="AA85" s="73">
        <v>1.53</v>
      </c>
      <c r="AB85" s="16">
        <v>1144.43</v>
      </c>
      <c r="AC85" s="16">
        <v>37.3705</v>
      </c>
      <c r="AD85" s="16">
        <v>16.183299999999999</v>
      </c>
      <c r="AE85" s="37">
        <v>1.4140926050522966E-2</v>
      </c>
      <c r="AF85" s="73">
        <v>26.22</v>
      </c>
      <c r="AG85" s="37">
        <v>1.6999999999999999E-3</v>
      </c>
      <c r="AH85" s="37">
        <v>1.9699999999999999E-2</v>
      </c>
      <c r="AI85" s="37">
        <f t="shared" si="10"/>
        <v>3.6900000000000002E-2</v>
      </c>
      <c r="AJ85" s="37">
        <f t="shared" si="11"/>
        <v>1.0700000000000001E-2</v>
      </c>
      <c r="AK85" s="37">
        <f t="shared" si="12"/>
        <v>4.0300000000000002E-2</v>
      </c>
      <c r="AL85" s="37">
        <v>-1.9999999999999879E-3</v>
      </c>
      <c r="AM85" s="16">
        <v>86.266000000000005</v>
      </c>
      <c r="AN85" s="37">
        <v>1.5480000000000001E-2</v>
      </c>
      <c r="AO85" s="37">
        <v>2.4028580516802248E-2</v>
      </c>
      <c r="AP85" s="37">
        <f t="shared" si="18"/>
        <v>3.6971343619674267E-2</v>
      </c>
      <c r="AQ85" s="37">
        <v>2.1879463473892028E-2</v>
      </c>
      <c r="AR85" s="37">
        <v>-2.1491170429102195E-3</v>
      </c>
      <c r="AS85" s="16">
        <v>55.61</v>
      </c>
      <c r="AT85" s="16">
        <v>58.9176</v>
      </c>
      <c r="AU85" s="16">
        <v>202.06</v>
      </c>
      <c r="AV85" s="16">
        <v>15.62</v>
      </c>
      <c r="AW85" s="16">
        <v>1.27</v>
      </c>
      <c r="AX85" s="56">
        <v>36.4</v>
      </c>
      <c r="AY85" s="2">
        <f t="shared" si="13"/>
        <v>-36.4</v>
      </c>
      <c r="AZ85" s="2">
        <v>13</v>
      </c>
      <c r="BA85" s="37">
        <f t="shared" si="16"/>
        <v>-0.10096818810511762</v>
      </c>
      <c r="BB85" s="74">
        <v>294.12099999999998</v>
      </c>
      <c r="BC85" s="37">
        <f t="shared" si="16"/>
        <v>-6.1028564477051432E-3</v>
      </c>
      <c r="BD85" s="37">
        <f t="shared" si="17"/>
        <v>-5.3535522276411382E-2</v>
      </c>
      <c r="BT85" s="70">
        <v>3.69</v>
      </c>
      <c r="BU85" s="71">
        <v>1.07</v>
      </c>
      <c r="BV85" s="72">
        <v>4.03</v>
      </c>
    </row>
    <row r="86" spans="1:74" x14ac:dyDescent="0.25">
      <c r="A86" s="57">
        <v>36160</v>
      </c>
      <c r="B86" s="38">
        <f>'MONTHLY DATA'!O614</f>
        <v>11687.736386752165</v>
      </c>
      <c r="C86" s="37">
        <f t="shared" si="19"/>
        <v>4.2045152875857535E-2</v>
      </c>
      <c r="D86" s="38">
        <f>'MONTHLY DATA'!M614</f>
        <v>11766.507988347799</v>
      </c>
      <c r="E86" s="37">
        <f t="shared" si="15"/>
        <v>-2.1145151284872412E-3</v>
      </c>
      <c r="F86" s="37">
        <f t="shared" si="14"/>
        <v>6.7396798652064119E-3</v>
      </c>
      <c r="G86" s="37">
        <v>6.7000000000000004E-2</v>
      </c>
      <c r="H86" s="37">
        <v>2.0499999999999997E-2</v>
      </c>
      <c r="I86" s="37">
        <v>3.0380999999999998E-2</v>
      </c>
      <c r="J86" s="37">
        <v>4.65E-2</v>
      </c>
      <c r="K86" s="37">
        <v>4.5400000000000003E-2</v>
      </c>
      <c r="L86" s="37">
        <v>4.5499999999999999E-2</v>
      </c>
      <c r="M86" s="37">
        <v>4.48E-2</v>
      </c>
      <c r="N86" s="37">
        <v>4.3899999999999995E-2</v>
      </c>
      <c r="O86" s="38">
        <v>1091600</v>
      </c>
      <c r="P86" s="67">
        <v>4356.5</v>
      </c>
      <c r="Q86" s="2">
        <v>8.5399999999999991</v>
      </c>
      <c r="R86" s="74">
        <v>98.710999999999999</v>
      </c>
      <c r="S86" s="74">
        <v>6098.2</v>
      </c>
      <c r="T86" s="2">
        <v>8349.5</v>
      </c>
      <c r="U86" s="37">
        <v>3.509E-3</v>
      </c>
      <c r="V86" s="2">
        <v>124.5</v>
      </c>
      <c r="W86" s="2">
        <v>127359</v>
      </c>
      <c r="X86" s="2">
        <v>336000</v>
      </c>
      <c r="Y86" s="74">
        <v>41.5</v>
      </c>
      <c r="Z86" s="2">
        <v>46.8</v>
      </c>
      <c r="AA86" s="73">
        <v>1.34</v>
      </c>
      <c r="AB86" s="16">
        <v>1190.05</v>
      </c>
      <c r="AC86" s="16">
        <v>38.821399999999997</v>
      </c>
      <c r="AD86" s="16">
        <v>16.2</v>
      </c>
      <c r="AE86" s="37">
        <v>1.3612873408680308E-2</v>
      </c>
      <c r="AF86" s="73">
        <v>25.48</v>
      </c>
      <c r="AG86" s="37">
        <v>1.6999999999999999E-3</v>
      </c>
      <c r="AH86" s="37">
        <v>2.0499999999999997E-2</v>
      </c>
      <c r="AI86" s="37">
        <f t="shared" si="10"/>
        <v>3.8399999999999997E-2</v>
      </c>
      <c r="AJ86" s="37">
        <f t="shared" si="11"/>
        <v>9.1999999999999998E-3</v>
      </c>
      <c r="AK86" s="37">
        <f t="shared" si="12"/>
        <v>3.85E-2</v>
      </c>
      <c r="AL86" s="37">
        <v>-1.1999999999999927E-3</v>
      </c>
      <c r="AM86" s="16">
        <v>69.563000000000002</v>
      </c>
      <c r="AN86" s="37">
        <v>1.6119000000000001E-2</v>
      </c>
      <c r="AO86" s="37">
        <v>3.4142914280912581E-2</v>
      </c>
      <c r="AP86" s="37">
        <f t="shared" si="18"/>
        <v>2.607803333034267E-2</v>
      </c>
      <c r="AQ86" s="37">
        <v>2.2054413859214885E-2</v>
      </c>
      <c r="AR86" s="37">
        <v>-1.2088500421697696E-2</v>
      </c>
      <c r="AS86" s="16">
        <v>55.46</v>
      </c>
      <c r="AT86" s="16">
        <v>58.836800000000004</v>
      </c>
      <c r="AU86" s="16">
        <v>198.51</v>
      </c>
      <c r="AV86" s="16">
        <v>1.03</v>
      </c>
      <c r="AW86" s="16">
        <v>1.27</v>
      </c>
      <c r="AX86" s="56">
        <v>7.4</v>
      </c>
      <c r="AY86" s="2">
        <f t="shared" si="13"/>
        <v>-7.4</v>
      </c>
      <c r="AZ86" s="2">
        <v>11.35</v>
      </c>
      <c r="BA86" s="37">
        <f t="shared" si="16"/>
        <v>-0.12692307692307694</v>
      </c>
      <c r="BB86" s="74">
        <v>291.67899999999997</v>
      </c>
      <c r="BC86" s="37">
        <f t="shared" si="16"/>
        <v>-8.3027053491590442E-3</v>
      </c>
      <c r="BD86" s="37">
        <f t="shared" si="17"/>
        <v>-6.7612891136118E-2</v>
      </c>
      <c r="BT86" s="70">
        <v>3.84</v>
      </c>
      <c r="BU86" s="71">
        <v>0.92</v>
      </c>
      <c r="BV86" s="72">
        <v>3.85</v>
      </c>
    </row>
    <row r="87" spans="1:74" x14ac:dyDescent="0.25">
      <c r="A87" s="57">
        <v>36191</v>
      </c>
      <c r="B87" s="38">
        <f>'MONTHLY DATA'!O615</f>
        <v>11712.185722620656</v>
      </c>
      <c r="C87" s="37">
        <f t="shared" si="19"/>
        <v>5.043144507511714E-2</v>
      </c>
      <c r="D87" s="38">
        <f>'MONTHLY DATA'!M615</f>
        <v>11802.2130531199</v>
      </c>
      <c r="E87" s="37">
        <f t="shared" si="15"/>
        <v>3.0344656891797416E-3</v>
      </c>
      <c r="F87" s="37">
        <f t="shared" si="14"/>
        <v>7.6866378856482341E-3</v>
      </c>
      <c r="G87" s="37">
        <v>6.5799999999999997E-2</v>
      </c>
      <c r="H87" s="37">
        <v>1.9199999999999998E-2</v>
      </c>
      <c r="I87" s="37">
        <v>2.9892000000000002E-2</v>
      </c>
      <c r="J87" s="37">
        <v>4.6600000000000003E-2</v>
      </c>
      <c r="K87" s="37">
        <v>4.58E-2</v>
      </c>
      <c r="L87" s="37">
        <v>4.5699999999999998E-2</v>
      </c>
      <c r="M87" s="37">
        <v>4.48E-2</v>
      </c>
      <c r="N87" s="37">
        <v>4.3400000000000001E-2</v>
      </c>
      <c r="O87" s="38">
        <v>1093900</v>
      </c>
      <c r="P87" s="67">
        <v>4381.5</v>
      </c>
      <c r="Q87" s="2">
        <v>8.5399999999999991</v>
      </c>
      <c r="R87" s="74">
        <v>98.745999999999995</v>
      </c>
      <c r="S87" s="74">
        <v>6099.1</v>
      </c>
      <c r="T87" s="2">
        <v>8381.7000000000007</v>
      </c>
      <c r="U87" s="37">
        <v>4.6610000000000002E-3</v>
      </c>
      <c r="V87" s="2">
        <v>105.7</v>
      </c>
      <c r="W87" s="2">
        <v>127480</v>
      </c>
      <c r="X87" s="2">
        <v>305000</v>
      </c>
      <c r="Y87" s="74">
        <v>41.3</v>
      </c>
      <c r="Z87" s="2">
        <v>50.6</v>
      </c>
      <c r="AA87" s="73">
        <v>1</v>
      </c>
      <c r="AB87" s="16">
        <v>1248.77</v>
      </c>
      <c r="AC87" s="16">
        <v>40.578299999999999</v>
      </c>
      <c r="AD87" s="16">
        <v>16.283300000000001</v>
      </c>
      <c r="AE87" s="37">
        <v>1.3039470839305877E-2</v>
      </c>
      <c r="AF87" s="73">
        <v>28.04</v>
      </c>
      <c r="AG87" s="37">
        <v>1.8E-3</v>
      </c>
      <c r="AH87" s="37">
        <v>1.9199999999999998E-2</v>
      </c>
      <c r="AI87" s="37">
        <f t="shared" si="10"/>
        <v>3.8100000000000002E-2</v>
      </c>
      <c r="AJ87" s="37">
        <f t="shared" si="11"/>
        <v>8.8999999999999999E-3</v>
      </c>
      <c r="AK87" s="37">
        <f t="shared" si="12"/>
        <v>3.5000000000000003E-2</v>
      </c>
      <c r="AL87" s="37">
        <v>-6.999999999999923E-4</v>
      </c>
      <c r="AM87" s="16">
        <v>59.953000000000003</v>
      </c>
      <c r="AN87" s="37">
        <v>1.6708000000000001E-2</v>
      </c>
      <c r="AO87" s="37">
        <v>3.4028201033993448E-2</v>
      </c>
      <c r="AP87" s="37">
        <f t="shared" si="18"/>
        <v>3.4465365920711311E-2</v>
      </c>
      <c r="AQ87" s="37">
        <v>2.2249576184463049E-2</v>
      </c>
      <c r="AR87" s="37">
        <v>-1.1778624849530399E-2</v>
      </c>
      <c r="AS87" s="16">
        <v>55.65</v>
      </c>
      <c r="AT87" s="16">
        <v>58.708400000000005</v>
      </c>
      <c r="AU87" s="16">
        <v>194.7</v>
      </c>
      <c r="AV87" s="16">
        <v>1.51</v>
      </c>
      <c r="AW87" s="16">
        <v>1.24</v>
      </c>
      <c r="AX87" s="56">
        <v>7.4</v>
      </c>
      <c r="AY87" s="2">
        <f t="shared" si="13"/>
        <v>-7.4</v>
      </c>
      <c r="AZ87" s="2">
        <v>12.51</v>
      </c>
      <c r="BA87" s="37">
        <f t="shared" si="16"/>
        <v>0.10220264317180618</v>
      </c>
      <c r="BB87" s="74">
        <v>287.11799999999999</v>
      </c>
      <c r="BC87" s="37">
        <f t="shared" si="16"/>
        <v>-1.5637053061756175E-2</v>
      </c>
      <c r="BD87" s="37">
        <f t="shared" si="17"/>
        <v>4.3282795055024997E-2</v>
      </c>
      <c r="BT87" s="70">
        <v>3.81</v>
      </c>
      <c r="BU87" s="71">
        <v>0.89</v>
      </c>
      <c r="BV87" s="72">
        <v>3.5</v>
      </c>
    </row>
    <row r="88" spans="1:74" x14ac:dyDescent="0.25">
      <c r="A88" s="57">
        <v>36219</v>
      </c>
      <c r="B88" s="38">
        <f>'MONTHLY DATA'!O616</f>
        <v>11787.705224466394</v>
      </c>
      <c r="C88" s="37">
        <f t="shared" si="19"/>
        <v>4.28859155848502E-2</v>
      </c>
      <c r="D88" s="38">
        <f>'MONTHLY DATA'!M616</f>
        <v>11865.901015678501</v>
      </c>
      <c r="E88" s="37">
        <f t="shared" si="15"/>
        <v>5.3962729084749807E-3</v>
      </c>
      <c r="F88" s="37">
        <f t="shared" si="14"/>
        <v>6.6336737917236785E-3</v>
      </c>
      <c r="G88" s="37">
        <v>7.0800000000000002E-2</v>
      </c>
      <c r="H88" s="37">
        <v>1.7600000000000001E-2</v>
      </c>
      <c r="I88" s="37">
        <v>3.6840999999999999E-2</v>
      </c>
      <c r="J88" s="37">
        <v>5.2900000000000003E-2</v>
      </c>
      <c r="K88" s="37">
        <v>5.1299999999999998E-2</v>
      </c>
      <c r="L88" s="37">
        <v>5.16E-2</v>
      </c>
      <c r="M88" s="37">
        <v>4.6600000000000003E-2</v>
      </c>
      <c r="N88" s="37">
        <v>4.4400000000000002E-2</v>
      </c>
      <c r="O88" s="38">
        <v>1099800</v>
      </c>
      <c r="P88" s="67">
        <v>4406</v>
      </c>
      <c r="Q88" s="2">
        <v>8.5399999999999991</v>
      </c>
      <c r="R88" s="74">
        <v>99.994</v>
      </c>
      <c r="S88" s="74">
        <v>6128.2</v>
      </c>
      <c r="T88" s="2">
        <v>8409</v>
      </c>
      <c r="U88" s="37">
        <v>4.5279999999999999E-3</v>
      </c>
      <c r="V88" s="2">
        <v>114.7</v>
      </c>
      <c r="W88" s="2">
        <v>127890</v>
      </c>
      <c r="X88" s="2">
        <v>301000</v>
      </c>
      <c r="Y88" s="74">
        <v>41.4</v>
      </c>
      <c r="Z88" s="2">
        <v>51.7</v>
      </c>
      <c r="AA88" s="73">
        <v>0.91</v>
      </c>
      <c r="AB88" s="16">
        <v>1246.58</v>
      </c>
      <c r="AC88" s="16">
        <v>40.401400000000002</v>
      </c>
      <c r="AD88" s="16">
        <v>16.366700000000002</v>
      </c>
      <c r="AE88" s="37">
        <v>1.3129281714771616E-2</v>
      </c>
      <c r="AF88" s="73">
        <v>28.82</v>
      </c>
      <c r="AG88" s="37">
        <v>6.3E-3</v>
      </c>
      <c r="AH88" s="37">
        <v>1.7600000000000001E-2</v>
      </c>
      <c r="AI88" s="37">
        <f t="shared" si="10"/>
        <v>3.7200000000000004E-2</v>
      </c>
      <c r="AJ88" s="37">
        <f t="shared" si="11"/>
        <v>0.01</v>
      </c>
      <c r="AK88" s="37">
        <f t="shared" si="12"/>
        <v>3.1800000000000002E-2</v>
      </c>
      <c r="AL88" s="37">
        <v>-1.9000000000000128E-3</v>
      </c>
      <c r="AM88" s="16">
        <v>47.625</v>
      </c>
      <c r="AN88" s="37">
        <v>1.6059E-2</v>
      </c>
      <c r="AO88" s="37">
        <v>2.7166131092320592E-2</v>
      </c>
      <c r="AP88" s="37">
        <f t="shared" si="18"/>
        <v>1.9957143902880461E-2</v>
      </c>
      <c r="AQ88" s="37">
        <v>2.2403865333287108E-2</v>
      </c>
      <c r="AR88" s="37">
        <v>-4.7622657590334835E-3</v>
      </c>
      <c r="AS88" s="16">
        <v>55.91</v>
      </c>
      <c r="AT88" s="16">
        <v>58.5672</v>
      </c>
      <c r="AU88" s="16">
        <v>180.85</v>
      </c>
      <c r="AV88" s="16">
        <v>-23.34</v>
      </c>
      <c r="AW88" s="16">
        <v>1.24</v>
      </c>
      <c r="AX88" s="56">
        <v>7.4</v>
      </c>
      <c r="AY88" s="2">
        <f t="shared" si="13"/>
        <v>-7.4</v>
      </c>
      <c r="AZ88" s="2">
        <v>12.01</v>
      </c>
      <c r="BA88" s="37">
        <f t="shared" si="16"/>
        <v>-3.9968025579536375E-2</v>
      </c>
      <c r="BB88" s="74">
        <v>287.32799999999997</v>
      </c>
      <c r="BC88" s="37">
        <f t="shared" si="16"/>
        <v>7.3140659937718827E-4</v>
      </c>
      <c r="BD88" s="37">
        <f t="shared" si="17"/>
        <v>-1.9618309490079592E-2</v>
      </c>
      <c r="BT88" s="70">
        <v>3.72</v>
      </c>
      <c r="BU88" s="71">
        <v>1</v>
      </c>
      <c r="BV88" s="72">
        <v>3.18</v>
      </c>
    </row>
    <row r="89" spans="1:74" x14ac:dyDescent="0.25">
      <c r="A89" s="57">
        <v>36250</v>
      </c>
      <c r="B89" s="38">
        <f>'MONTHLY DATA'!O617</f>
        <v>11821.953544798367</v>
      </c>
      <c r="C89" s="37">
        <f t="shared" si="19"/>
        <v>4.112017606097447E-2</v>
      </c>
      <c r="D89" s="38">
        <f>'MONTHLY DATA'!M617</f>
        <v>11925.2727134009</v>
      </c>
      <c r="E89" s="37">
        <f t="shared" si="15"/>
        <v>5.0035557893118397E-3</v>
      </c>
      <c r="F89" s="37">
        <f t="shared" si="14"/>
        <v>8.7396019795724159E-3</v>
      </c>
      <c r="G89" s="37">
        <v>6.9699999999999998E-2</v>
      </c>
      <c r="H89" s="37">
        <v>1.72E-2</v>
      </c>
      <c r="I89" s="37">
        <v>3.5236999999999997E-2</v>
      </c>
      <c r="J89" s="37">
        <v>5.2499999999999998E-2</v>
      </c>
      <c r="K89" s="37">
        <v>4.99E-2</v>
      </c>
      <c r="L89" s="37">
        <v>5.0700000000000002E-2</v>
      </c>
      <c r="M89" s="37">
        <v>4.4900000000000002E-2</v>
      </c>
      <c r="N89" s="37">
        <v>4.4400000000000002E-2</v>
      </c>
      <c r="O89" s="38">
        <v>1093800</v>
      </c>
      <c r="P89" s="67">
        <v>4413.6000000000004</v>
      </c>
      <c r="Q89" s="2">
        <v>8.6110000000000007</v>
      </c>
      <c r="R89" s="74">
        <v>101.07899999999999</v>
      </c>
      <c r="S89" s="74">
        <v>6159.7</v>
      </c>
      <c r="T89" s="2">
        <v>8418.6</v>
      </c>
      <c r="U89" s="37">
        <v>1.92E-3</v>
      </c>
      <c r="V89" s="2">
        <v>154.6</v>
      </c>
      <c r="W89" s="2">
        <v>127996</v>
      </c>
      <c r="X89" s="2">
        <v>298000</v>
      </c>
      <c r="Y89" s="74">
        <v>41.3</v>
      </c>
      <c r="Z89" s="2">
        <v>52.4</v>
      </c>
      <c r="AA89" s="73">
        <v>-0.15</v>
      </c>
      <c r="AB89" s="16">
        <v>1281.6600000000001</v>
      </c>
      <c r="AC89" s="16">
        <v>41.357399999999998</v>
      </c>
      <c r="AD89" s="16">
        <v>16.45</v>
      </c>
      <c r="AE89" s="37">
        <v>1.2834917216734546E-2</v>
      </c>
      <c r="AF89" s="73">
        <v>25.31</v>
      </c>
      <c r="AG89" s="37">
        <v>7.6E-3</v>
      </c>
      <c r="AH89" s="37">
        <v>1.72E-2</v>
      </c>
      <c r="AI89" s="37">
        <f t="shared" si="10"/>
        <v>3.4500000000000003E-2</v>
      </c>
      <c r="AJ89" s="37">
        <f t="shared" si="11"/>
        <v>9.4999999999999998E-3</v>
      </c>
      <c r="AK89" s="37">
        <f t="shared" si="12"/>
        <v>0.03</v>
      </c>
      <c r="AL89" s="37">
        <v>-3.4000000000000002E-3</v>
      </c>
      <c r="AM89" s="16">
        <v>63</v>
      </c>
      <c r="AN89" s="37">
        <v>1.7263000000000001E-2</v>
      </c>
      <c r="AO89" s="37">
        <v>2.6446197739494096E-2</v>
      </c>
      <c r="AP89" s="37">
        <f t="shared" si="18"/>
        <v>1.9476547472824873E-2</v>
      </c>
      <c r="AQ89" s="37">
        <v>2.2504376240187019E-2</v>
      </c>
      <c r="AR89" s="37">
        <v>-3.9418214993070765E-3</v>
      </c>
      <c r="AS89" s="16">
        <v>56.07</v>
      </c>
      <c r="AT89" s="16">
        <v>58.409599999999998</v>
      </c>
      <c r="AU89" s="16">
        <v>170.6</v>
      </c>
      <c r="AV89" s="16">
        <v>-18.760000000000002</v>
      </c>
      <c r="AW89" s="16">
        <v>1.24</v>
      </c>
      <c r="AX89" s="56">
        <v>10</v>
      </c>
      <c r="AY89" s="2">
        <f t="shared" si="13"/>
        <v>-10</v>
      </c>
      <c r="AZ89" s="2">
        <v>14.68</v>
      </c>
      <c r="BA89" s="37">
        <f t="shared" si="16"/>
        <v>0.22231473771856786</v>
      </c>
      <c r="BB89" s="74">
        <v>285.96100000000001</v>
      </c>
      <c r="BC89" s="37">
        <f t="shared" si="16"/>
        <v>-4.7576289119054252E-3</v>
      </c>
      <c r="BD89" s="37">
        <f t="shared" si="17"/>
        <v>0.10877855440333122</v>
      </c>
      <c r="BT89" s="70">
        <v>3.45</v>
      </c>
      <c r="BU89" s="71">
        <v>0.95</v>
      </c>
      <c r="BV89" s="72">
        <v>3</v>
      </c>
    </row>
    <row r="90" spans="1:74" x14ac:dyDescent="0.25">
      <c r="A90" s="57">
        <v>36280</v>
      </c>
      <c r="B90" s="38">
        <f>'MONTHLY DATA'!O618</f>
        <v>11838.700866348967</v>
      </c>
      <c r="C90" s="37">
        <f t="shared" si="19"/>
        <v>4.8308446330366274E-2</v>
      </c>
      <c r="D90" s="38">
        <f>'MONTHLY DATA'!M618</f>
        <v>11929.7006729451</v>
      </c>
      <c r="E90" s="37">
        <f t="shared" si="15"/>
        <v>3.7130887071659799E-4</v>
      </c>
      <c r="F90" s="37">
        <f t="shared" si="14"/>
        <v>7.6866378856481517E-3</v>
      </c>
      <c r="G90" s="37">
        <v>7.0099999999999996E-2</v>
      </c>
      <c r="H90" s="37">
        <v>1.6500000000000001E-2</v>
      </c>
      <c r="I90" s="37">
        <v>3.0831000000000001E-2</v>
      </c>
      <c r="J90" s="37">
        <v>5.3600000000000002E-2</v>
      </c>
      <c r="K90" s="37">
        <v>5.0799999999999998E-2</v>
      </c>
      <c r="L90" s="37">
        <v>5.1700000000000003E-2</v>
      </c>
      <c r="M90" s="37">
        <v>4.5499999999999999E-2</v>
      </c>
      <c r="N90" s="37">
        <v>4.2900000000000001E-2</v>
      </c>
      <c r="O90" s="38">
        <v>1095100</v>
      </c>
      <c r="P90" s="67">
        <v>4442.1000000000004</v>
      </c>
      <c r="Q90" s="2">
        <v>8.6110000000000007</v>
      </c>
      <c r="R90" s="74">
        <v>100.958</v>
      </c>
      <c r="S90" s="74">
        <v>6223.6</v>
      </c>
      <c r="T90" s="2">
        <v>8402.6</v>
      </c>
      <c r="U90" s="37">
        <v>1.933E-3</v>
      </c>
      <c r="V90" s="2">
        <v>151.80000000000001</v>
      </c>
      <c r="W90" s="2">
        <v>128372</v>
      </c>
      <c r="X90" s="2">
        <v>291000</v>
      </c>
      <c r="Y90" s="74">
        <v>41.3</v>
      </c>
      <c r="Z90" s="2">
        <v>52.3</v>
      </c>
      <c r="AA90" s="73">
        <v>-0.5</v>
      </c>
      <c r="AB90" s="16">
        <v>1334.76</v>
      </c>
      <c r="AC90" s="16">
        <v>42.7059</v>
      </c>
      <c r="AD90" s="16">
        <v>16.37</v>
      </c>
      <c r="AE90" s="37">
        <v>1.2264377116485361E-2</v>
      </c>
      <c r="AF90" s="73">
        <v>23.48</v>
      </c>
      <c r="AG90" s="37">
        <v>8.0999999999999996E-3</v>
      </c>
      <c r="AH90" s="37">
        <v>1.6500000000000001E-2</v>
      </c>
      <c r="AI90" s="37">
        <f t="shared" si="10"/>
        <v>3.2899999999999999E-2</v>
      </c>
      <c r="AJ90" s="37">
        <f t="shared" si="11"/>
        <v>9.5999999999999992E-3</v>
      </c>
      <c r="AK90" s="37">
        <f t="shared" si="12"/>
        <v>3.5400000000000001E-2</v>
      </c>
      <c r="AL90" s="37">
        <v>-3.7000000000000088E-3</v>
      </c>
      <c r="AM90" s="16">
        <v>55.875</v>
      </c>
      <c r="AN90" s="37">
        <v>2.2769000000000001E-2</v>
      </c>
      <c r="AO90" s="37">
        <v>3.0314718705565041E-2</v>
      </c>
      <c r="AP90" s="37">
        <f t="shared" si="18"/>
        <v>3.0627034070945407E-2</v>
      </c>
      <c r="AQ90" s="37">
        <v>2.2723072575880642E-2</v>
      </c>
      <c r="AR90" s="37">
        <v>-7.5916461296843991E-3</v>
      </c>
      <c r="AS90" s="16">
        <v>56.94</v>
      </c>
      <c r="AT90" s="16">
        <v>58.262400000000007</v>
      </c>
      <c r="AU90" s="16">
        <v>164.2</v>
      </c>
      <c r="AV90" s="16">
        <v>-23.85</v>
      </c>
      <c r="AW90" s="16">
        <v>1.23</v>
      </c>
      <c r="AX90" s="56">
        <v>10</v>
      </c>
      <c r="AY90" s="2">
        <f t="shared" si="13"/>
        <v>-10</v>
      </c>
      <c r="AZ90" s="2">
        <v>17.309999999999999</v>
      </c>
      <c r="BA90" s="37">
        <f t="shared" si="16"/>
        <v>0.17915531335149856</v>
      </c>
      <c r="BB90" s="74">
        <v>282.61799999999999</v>
      </c>
      <c r="BC90" s="37">
        <f t="shared" si="16"/>
        <v>-1.1690405334993294E-2</v>
      </c>
      <c r="BD90" s="37">
        <f t="shared" si="17"/>
        <v>8.3732454008252633E-2</v>
      </c>
      <c r="BT90" s="70">
        <v>3.29</v>
      </c>
      <c r="BU90" s="71">
        <v>0.96</v>
      </c>
      <c r="BV90" s="72">
        <v>3.54</v>
      </c>
    </row>
    <row r="91" spans="1:74" x14ac:dyDescent="0.25">
      <c r="A91" s="57">
        <v>36311</v>
      </c>
      <c r="B91" s="38">
        <f>'MONTHLY DATA'!O619</f>
        <v>11876.463844224991</v>
      </c>
      <c r="C91" s="37">
        <f t="shared" si="19"/>
        <v>4.8456036109095352E-2</v>
      </c>
      <c r="D91" s="38">
        <f>'MONTHLY DATA'!M619</f>
        <v>11980.259411148299</v>
      </c>
      <c r="E91" s="37">
        <f t="shared" si="15"/>
        <v>4.2380558900240641E-3</v>
      </c>
      <c r="F91" s="37">
        <f t="shared" si="14"/>
        <v>8.739601979572402E-3</v>
      </c>
      <c r="G91" s="37">
        <v>7.3300000000000004E-2</v>
      </c>
      <c r="H91" s="37">
        <v>1.6799999999999999E-2</v>
      </c>
      <c r="I91" s="37">
        <v>3.5514999999999998E-2</v>
      </c>
      <c r="J91" s="37">
        <v>5.6399999999999999E-2</v>
      </c>
      <c r="K91" s="37">
        <v>5.4199999999999998E-2</v>
      </c>
      <c r="L91" s="37">
        <v>5.5100000000000003E-2</v>
      </c>
      <c r="M91" s="37">
        <v>4.6600000000000003E-2</v>
      </c>
      <c r="N91" s="37">
        <v>4.4999999999999998E-2</v>
      </c>
      <c r="O91" s="38">
        <v>1099200</v>
      </c>
      <c r="P91" s="67">
        <v>4465</v>
      </c>
      <c r="Q91" s="2">
        <v>8.6110000000000007</v>
      </c>
      <c r="R91" s="74">
        <v>100.718</v>
      </c>
      <c r="S91" s="74">
        <v>6253.4</v>
      </c>
      <c r="T91" s="2">
        <v>8420.1</v>
      </c>
      <c r="U91" s="37">
        <v>7.6969999999999998E-3</v>
      </c>
      <c r="V91" s="2">
        <v>145.1</v>
      </c>
      <c r="W91" s="2">
        <v>128585</v>
      </c>
      <c r="X91" s="2">
        <v>303000</v>
      </c>
      <c r="Y91" s="74">
        <v>41.4</v>
      </c>
      <c r="Z91" s="2">
        <v>54.3</v>
      </c>
      <c r="AA91" s="73">
        <v>-0.44</v>
      </c>
      <c r="AB91" s="16">
        <v>1332.07</v>
      </c>
      <c r="AC91" s="16">
        <v>42.558</v>
      </c>
      <c r="AD91" s="16">
        <v>16.29</v>
      </c>
      <c r="AE91" s="37">
        <v>1.2229087059989339E-2</v>
      </c>
      <c r="AF91" s="73">
        <v>26.2</v>
      </c>
      <c r="AG91" s="37">
        <v>9.7999999999999997E-3</v>
      </c>
      <c r="AH91" s="37">
        <v>1.6799999999999999E-2</v>
      </c>
      <c r="AI91" s="37">
        <f t="shared" si="10"/>
        <v>3.1699999999999999E-2</v>
      </c>
      <c r="AJ91" s="37">
        <f t="shared" si="11"/>
        <v>8.8999999999999999E-3</v>
      </c>
      <c r="AK91" s="37">
        <f t="shared" si="12"/>
        <v>2.8300000000000002E-2</v>
      </c>
      <c r="AL91" s="37">
        <v>-3.1000000000000055E-3</v>
      </c>
      <c r="AM91" s="16">
        <v>53.62</v>
      </c>
      <c r="AN91" s="37">
        <v>2.0885000000000001E-2</v>
      </c>
      <c r="AO91" s="37">
        <v>2.5568747137312609E-2</v>
      </c>
      <c r="AP91" s="37">
        <f t="shared" si="18"/>
        <v>2.6030476625355368E-2</v>
      </c>
      <c r="AQ91" s="37">
        <v>2.2895854209665344E-2</v>
      </c>
      <c r="AR91" s="37">
        <v>-2.6728929276472642E-3</v>
      </c>
      <c r="AS91" s="16">
        <v>58.21</v>
      </c>
      <c r="AT91" s="16">
        <v>58.162800000000004</v>
      </c>
      <c r="AU91" s="16">
        <v>168.3</v>
      </c>
      <c r="AV91" s="16">
        <v>-23.47</v>
      </c>
      <c r="AW91" s="16">
        <v>1.23</v>
      </c>
      <c r="AX91" s="56">
        <v>10</v>
      </c>
      <c r="AY91" s="2">
        <f t="shared" si="13"/>
        <v>-10</v>
      </c>
      <c r="AZ91" s="2">
        <v>17.72</v>
      </c>
      <c r="BA91" s="37">
        <f t="shared" si="16"/>
        <v>2.368573079145004E-2</v>
      </c>
      <c r="BB91" s="74">
        <v>276.44200000000001</v>
      </c>
      <c r="BC91" s="37">
        <f t="shared" si="16"/>
        <v>-2.1852818999497512E-2</v>
      </c>
      <c r="BD91" s="37">
        <f t="shared" si="17"/>
        <v>9.1645589597626372E-4</v>
      </c>
      <c r="BT91" s="70">
        <v>3.17</v>
      </c>
      <c r="BU91" s="71">
        <v>0.89</v>
      </c>
      <c r="BV91" s="72">
        <v>2.83</v>
      </c>
    </row>
    <row r="92" spans="1:74" x14ac:dyDescent="0.25">
      <c r="A92" s="57">
        <v>36341</v>
      </c>
      <c r="B92" s="38">
        <f>'MONTHLY DATA'!O620</f>
        <v>11885.743208926975</v>
      </c>
      <c r="C92" s="37">
        <f t="shared" si="19"/>
        <v>3.938211638366941E-2</v>
      </c>
      <c r="D92" s="38">
        <f>'MONTHLY DATA'!M620</f>
        <v>11977.1046129758</v>
      </c>
      <c r="E92" s="37">
        <f t="shared" si="15"/>
        <v>-2.6333304348686139E-4</v>
      </c>
      <c r="F92" s="37">
        <f t="shared" si="14"/>
        <v>7.686637885648261E-3</v>
      </c>
      <c r="G92" s="37">
        <v>7.4999999999999997E-2</v>
      </c>
      <c r="H92" s="37">
        <v>1.6899999999999998E-2</v>
      </c>
      <c r="I92" s="37">
        <v>3.8468000000000002E-2</v>
      </c>
      <c r="J92" s="37">
        <v>5.8099999999999999E-2</v>
      </c>
      <c r="K92" s="37">
        <v>5.5300000000000002E-2</v>
      </c>
      <c r="L92" s="37">
        <v>5.5899999999999998E-2</v>
      </c>
      <c r="M92" s="37">
        <v>4.7800000000000002E-2</v>
      </c>
      <c r="N92" s="37">
        <v>4.5700000000000005E-2</v>
      </c>
      <c r="O92" s="38">
        <v>1095100</v>
      </c>
      <c r="P92" s="67">
        <v>4488.2</v>
      </c>
      <c r="Q92" s="2">
        <v>8.6750000000000007</v>
      </c>
      <c r="R92" s="74">
        <v>101.143</v>
      </c>
      <c r="S92" s="74">
        <v>6281.9</v>
      </c>
      <c r="T92" s="2">
        <v>8448.9</v>
      </c>
      <c r="U92" s="37">
        <v>-1.57E-3</v>
      </c>
      <c r="V92" s="2">
        <v>169.3</v>
      </c>
      <c r="W92" s="2">
        <v>128851</v>
      </c>
      <c r="X92" s="2">
        <v>291000</v>
      </c>
      <c r="Y92" s="74">
        <v>41.3</v>
      </c>
      <c r="Z92" s="2">
        <v>55.8</v>
      </c>
      <c r="AA92" s="73">
        <v>0.28999999999999998</v>
      </c>
      <c r="AB92" s="16">
        <v>1322.55</v>
      </c>
      <c r="AC92" s="16">
        <v>42.182000000000002</v>
      </c>
      <c r="AD92" s="16">
        <v>16.21</v>
      </c>
      <c r="AE92" s="37">
        <v>1.2256625458394768E-2</v>
      </c>
      <c r="AF92" s="73">
        <v>23.63</v>
      </c>
      <c r="AG92" s="37">
        <v>1.03E-2</v>
      </c>
      <c r="AH92" s="37">
        <v>1.6899999999999998E-2</v>
      </c>
      <c r="AI92" s="37">
        <f t="shared" si="10"/>
        <v>2.9700000000000001E-2</v>
      </c>
      <c r="AJ92" s="37">
        <f t="shared" si="11"/>
        <v>9.1999999999999998E-3</v>
      </c>
      <c r="AK92" s="37">
        <f t="shared" si="12"/>
        <v>3.1699999999999999E-2</v>
      </c>
      <c r="AL92" s="37">
        <v>-3.3999999999999864E-3</v>
      </c>
      <c r="AM92" s="16">
        <v>71.75</v>
      </c>
      <c r="AN92" s="37">
        <v>1.9632E-2</v>
      </c>
      <c r="AO92" s="37">
        <v>2.0604120915746094E-2</v>
      </c>
      <c r="AP92" s="37">
        <f t="shared" si="18"/>
        <v>1.3903531969741499E-2</v>
      </c>
      <c r="AQ92" s="37">
        <v>2.284458335961986E-2</v>
      </c>
      <c r="AR92" s="37">
        <v>2.2404624438737662E-3</v>
      </c>
      <c r="AS92" s="16">
        <v>59.49</v>
      </c>
      <c r="AT92" s="16">
        <v>58.1068</v>
      </c>
      <c r="AU92" s="16">
        <v>171.41</v>
      </c>
      <c r="AV92" s="16">
        <v>-18.27</v>
      </c>
      <c r="AW92" s="16">
        <v>1.23</v>
      </c>
      <c r="AX92" s="56">
        <v>5.4</v>
      </c>
      <c r="AY92" s="2">
        <f t="shared" si="13"/>
        <v>-5.4</v>
      </c>
      <c r="AZ92" s="2">
        <v>17.920000000000002</v>
      </c>
      <c r="BA92" s="37">
        <f t="shared" si="16"/>
        <v>1.1286681715575782E-2</v>
      </c>
      <c r="BB92" s="74">
        <v>261.31400000000002</v>
      </c>
      <c r="BC92" s="37">
        <f t="shared" si="16"/>
        <v>-5.4723956562316815E-2</v>
      </c>
      <c r="BD92" s="37">
        <f t="shared" si="17"/>
        <v>-2.1718637423370518E-2</v>
      </c>
      <c r="BT92" s="70">
        <v>2.97</v>
      </c>
      <c r="BU92" s="71">
        <v>0.92</v>
      </c>
      <c r="BV92" s="72">
        <v>3.17</v>
      </c>
    </row>
    <row r="93" spans="1:74" x14ac:dyDescent="0.25">
      <c r="A93" s="57">
        <v>36372</v>
      </c>
      <c r="B93" s="38">
        <f>'MONTHLY DATA'!O621</f>
        <v>12002.850299052241</v>
      </c>
      <c r="C93" s="37">
        <f t="shared" si="19"/>
        <v>5.0115401798031083E-2</v>
      </c>
      <c r="D93" s="38">
        <f>'MONTHLY DATA'!M621</f>
        <v>12095.1118628967</v>
      </c>
      <c r="E93" s="37">
        <f t="shared" si="15"/>
        <v>9.8527360104254964E-3</v>
      </c>
      <c r="F93" s="37">
        <f t="shared" si="14"/>
        <v>7.6866378856481829E-3</v>
      </c>
      <c r="G93" s="37">
        <v>7.6999999999999999E-2</v>
      </c>
      <c r="H93" s="37">
        <v>1.77E-2</v>
      </c>
      <c r="I93" s="37">
        <v>3.7754000000000003E-2</v>
      </c>
      <c r="J93" s="37">
        <v>5.9200000000000003E-2</v>
      </c>
      <c r="K93" s="37">
        <v>5.6300000000000003E-2</v>
      </c>
      <c r="L93" s="37">
        <v>5.7000000000000002E-2</v>
      </c>
      <c r="M93" s="37">
        <v>4.7500000000000001E-2</v>
      </c>
      <c r="N93" s="37">
        <v>4.5499999999999999E-2</v>
      </c>
      <c r="O93" s="38">
        <v>1096500</v>
      </c>
      <c r="P93" s="67">
        <v>4512.8999999999996</v>
      </c>
      <c r="Q93" s="2">
        <v>8.6750000000000007</v>
      </c>
      <c r="R93" s="74">
        <v>101.379</v>
      </c>
      <c r="S93" s="74">
        <v>6309.5</v>
      </c>
      <c r="T93" s="2">
        <v>8458.4</v>
      </c>
      <c r="U93" s="37">
        <v>6.3420000000000004E-3</v>
      </c>
      <c r="V93" s="2">
        <v>149.1</v>
      </c>
      <c r="W93" s="2">
        <v>129142</v>
      </c>
      <c r="X93" s="2">
        <v>300000</v>
      </c>
      <c r="Y93" s="74">
        <v>41.4</v>
      </c>
      <c r="Z93" s="2">
        <v>53.6</v>
      </c>
      <c r="AA93" s="73">
        <v>-0.28000000000000003</v>
      </c>
      <c r="AB93" s="16">
        <v>1380.99</v>
      </c>
      <c r="AC93" s="16">
        <v>43.8294</v>
      </c>
      <c r="AD93" s="16">
        <v>16.293299999999999</v>
      </c>
      <c r="AE93" s="37">
        <v>1.1798275150435557E-2</v>
      </c>
      <c r="AF93" s="73">
        <v>21.05</v>
      </c>
      <c r="AG93" s="37">
        <v>1.17E-2</v>
      </c>
      <c r="AH93" s="37">
        <v>1.77E-2</v>
      </c>
      <c r="AI93" s="37">
        <f t="shared" si="10"/>
        <v>2.8399999999999998E-2</v>
      </c>
      <c r="AJ93" s="37">
        <f t="shared" si="11"/>
        <v>8.6E-3</v>
      </c>
      <c r="AK93" s="37">
        <f t="shared" si="12"/>
        <v>3.5699999999999996E-2</v>
      </c>
      <c r="AL93" s="37">
        <v>-3.5999999999999921E-3</v>
      </c>
      <c r="AM93" s="16">
        <v>72.25</v>
      </c>
      <c r="AN93" s="37">
        <v>2.1446E-2</v>
      </c>
      <c r="AO93" s="37">
        <v>2.0851660803440142E-2</v>
      </c>
      <c r="AP93" s="37">
        <f t="shared" si="18"/>
        <v>2.5016658547107787E-2</v>
      </c>
      <c r="AQ93" s="37">
        <v>2.2708232116012306E-2</v>
      </c>
      <c r="AR93" s="37">
        <v>1.8565713125721639E-3</v>
      </c>
      <c r="AS93" s="16">
        <v>60.73</v>
      </c>
      <c r="AT93" s="16">
        <v>58.097199999999994</v>
      </c>
      <c r="AU93" s="16">
        <v>177.99</v>
      </c>
      <c r="AV93" s="16">
        <v>-13.3</v>
      </c>
      <c r="AW93" s="16">
        <v>1.33</v>
      </c>
      <c r="AX93" s="56">
        <v>5.4</v>
      </c>
      <c r="AY93" s="2">
        <f t="shared" si="13"/>
        <v>-5.4</v>
      </c>
      <c r="AZ93" s="2">
        <v>20.100000000000001</v>
      </c>
      <c r="BA93" s="37">
        <f t="shared" si="16"/>
        <v>0.12165178571428568</v>
      </c>
      <c r="BB93" s="74">
        <v>256.08</v>
      </c>
      <c r="BC93" s="37">
        <f t="shared" si="16"/>
        <v>-2.0029543001905896E-2</v>
      </c>
      <c r="BD93" s="37">
        <f t="shared" si="17"/>
        <v>5.0811121356189898E-2</v>
      </c>
      <c r="BT93" s="70">
        <v>2.84</v>
      </c>
      <c r="BU93" s="71">
        <v>0.86</v>
      </c>
      <c r="BV93" s="72">
        <v>3.57</v>
      </c>
    </row>
    <row r="94" spans="1:74" x14ac:dyDescent="0.25">
      <c r="A94" s="57">
        <v>36403</v>
      </c>
      <c r="B94" s="38">
        <f>'MONTHLY DATA'!O622</f>
        <v>11980.971828204621</v>
      </c>
      <c r="C94" s="37">
        <f t="shared" si="19"/>
        <v>4.3546850639331405E-2</v>
      </c>
      <c r="D94" s="38">
        <f>'MONTHLY DATA'!M622</f>
        <v>12085.680753311601</v>
      </c>
      <c r="E94" s="37">
        <f t="shared" si="15"/>
        <v>-7.7974554448149416E-4</v>
      </c>
      <c r="F94" s="37">
        <f t="shared" si="14"/>
        <v>8.73960197957248E-3</v>
      </c>
      <c r="G94" s="37">
        <v>7.85E-2</v>
      </c>
      <c r="H94" s="37">
        <v>1.8700000000000001E-2</v>
      </c>
      <c r="I94" s="37">
        <v>3.7155999999999995E-2</v>
      </c>
      <c r="J94" s="37">
        <v>5.9799999999999999E-2</v>
      </c>
      <c r="K94" s="37">
        <v>5.7299999999999997E-2</v>
      </c>
      <c r="L94" s="37">
        <v>5.8200000000000002E-2</v>
      </c>
      <c r="M94" s="37">
        <v>4.9799999999999997E-2</v>
      </c>
      <c r="N94" s="37">
        <v>4.7199999999999999E-2</v>
      </c>
      <c r="O94" s="38">
        <v>1082800</v>
      </c>
      <c r="P94" s="67">
        <v>4531.6000000000004</v>
      </c>
      <c r="Q94" s="2">
        <v>8.6750000000000007</v>
      </c>
      <c r="R94" s="74">
        <v>100.435</v>
      </c>
      <c r="S94" s="74">
        <v>6354.8</v>
      </c>
      <c r="T94" s="2">
        <v>8494.4</v>
      </c>
      <c r="U94" s="37">
        <v>4.0600000000000002E-3</v>
      </c>
      <c r="V94" s="2">
        <v>151.9</v>
      </c>
      <c r="W94" s="2">
        <v>129334</v>
      </c>
      <c r="X94" s="2">
        <v>290000</v>
      </c>
      <c r="Y94" s="74">
        <v>41.5</v>
      </c>
      <c r="Z94" s="2">
        <v>54.8</v>
      </c>
      <c r="AA94" s="73">
        <v>0.54</v>
      </c>
      <c r="AB94" s="16">
        <v>1327.49</v>
      </c>
      <c r="AC94" s="16">
        <v>41.932000000000002</v>
      </c>
      <c r="AD94" s="16">
        <v>16.3767</v>
      </c>
      <c r="AE94" s="37">
        <v>1.2336590106140159E-2</v>
      </c>
      <c r="AF94" s="73">
        <v>24.32</v>
      </c>
      <c r="AG94" s="37">
        <v>0.01</v>
      </c>
      <c r="AH94" s="37">
        <v>1.8700000000000001E-2</v>
      </c>
      <c r="AI94" s="37">
        <f t="shared" si="10"/>
        <v>2.8999999999999998E-2</v>
      </c>
      <c r="AJ94" s="37">
        <f t="shared" si="11"/>
        <v>8.1000000000000013E-3</v>
      </c>
      <c r="AK94" s="37">
        <f t="shared" si="12"/>
        <v>3.5699999999999996E-2</v>
      </c>
      <c r="AL94" s="37">
        <v>-3.4000000000000002E-3</v>
      </c>
      <c r="AM94" s="16">
        <v>68</v>
      </c>
      <c r="AN94" s="37">
        <v>2.2644000000000001E-2</v>
      </c>
      <c r="AO94" s="37">
        <v>2.2040273085718765E-2</v>
      </c>
      <c r="AP94" s="37">
        <f t="shared" si="18"/>
        <v>1.955617494026677E-2</v>
      </c>
      <c r="AQ94" s="37">
        <v>2.2593898800145295E-2</v>
      </c>
      <c r="AR94" s="37">
        <v>5.5362571442653039E-4</v>
      </c>
      <c r="AS94" s="16">
        <v>62</v>
      </c>
      <c r="AT94" s="16">
        <v>58.139600000000002</v>
      </c>
      <c r="AU94" s="16">
        <v>199</v>
      </c>
      <c r="AV94" s="16">
        <v>-9.07</v>
      </c>
      <c r="AW94" s="16">
        <v>1.33</v>
      </c>
      <c r="AX94" s="56">
        <v>5.4</v>
      </c>
      <c r="AY94" s="2">
        <f t="shared" si="13"/>
        <v>-5.4</v>
      </c>
      <c r="AZ94" s="2">
        <v>21.28</v>
      </c>
      <c r="BA94" s="37">
        <f t="shared" si="16"/>
        <v>5.8706467661691526E-2</v>
      </c>
      <c r="BB94" s="74">
        <v>256.69299999999998</v>
      </c>
      <c r="BC94" s="37">
        <f t="shared" si="16"/>
        <v>2.3937831927522634E-3</v>
      </c>
      <c r="BD94" s="37">
        <f t="shared" si="17"/>
        <v>3.0550125427221894E-2</v>
      </c>
      <c r="BT94" s="70">
        <v>2.9</v>
      </c>
      <c r="BU94" s="71">
        <v>0.81</v>
      </c>
      <c r="BV94" s="72">
        <v>3.57</v>
      </c>
    </row>
    <row r="95" spans="1:74" x14ac:dyDescent="0.25">
      <c r="A95" s="57">
        <v>36433</v>
      </c>
      <c r="B95" s="38">
        <f>'MONTHLY DATA'!O623</f>
        <v>12052.580528810551</v>
      </c>
      <c r="C95" s="37">
        <v>3.2000000000000001E-2</v>
      </c>
      <c r="D95" s="38">
        <f>'MONTHLY DATA'!M623</f>
        <v>12157.915285459099</v>
      </c>
      <c r="E95" s="37">
        <f t="shared" si="15"/>
        <v>5.9768691248695783E-3</v>
      </c>
      <c r="F95" s="37">
        <f t="shared" si="14"/>
        <v>8.7396019795723742E-3</v>
      </c>
      <c r="G95" s="37">
        <v>7.7700000000000005E-2</v>
      </c>
      <c r="H95" s="37">
        <v>1.8700000000000001E-2</v>
      </c>
      <c r="I95" s="37">
        <v>3.2715999999999995E-2</v>
      </c>
      <c r="J95" s="37">
        <v>5.8999999999999997E-2</v>
      </c>
      <c r="K95" s="37">
        <v>5.6300000000000003E-2</v>
      </c>
      <c r="L95" s="37">
        <v>5.7000000000000002E-2</v>
      </c>
      <c r="M95" s="37">
        <v>4.8800000000000003E-2</v>
      </c>
      <c r="N95" s="37">
        <v>4.6799999999999994E-2</v>
      </c>
      <c r="O95" s="38">
        <v>1089600</v>
      </c>
      <c r="P95" s="67">
        <v>4547.3999999999996</v>
      </c>
      <c r="Q95" s="2">
        <v>8.843</v>
      </c>
      <c r="R95" s="74">
        <v>100.01900000000001</v>
      </c>
      <c r="S95" s="74">
        <v>6407.4</v>
      </c>
      <c r="T95" s="2">
        <v>8488.2999999999993</v>
      </c>
      <c r="U95" s="37">
        <v>-3.5439999999999998E-3</v>
      </c>
      <c r="V95" s="2">
        <v>137.30000000000001</v>
      </c>
      <c r="W95" s="2">
        <v>129536</v>
      </c>
      <c r="X95" s="2">
        <v>306000</v>
      </c>
      <c r="Y95" s="74">
        <v>41.4</v>
      </c>
      <c r="Z95" s="2">
        <v>57</v>
      </c>
      <c r="AA95" s="73">
        <v>0.69</v>
      </c>
      <c r="AB95" s="16">
        <v>1318.17</v>
      </c>
      <c r="AC95" s="16">
        <v>41.324800000000003</v>
      </c>
      <c r="AD95" s="16">
        <v>16.46</v>
      </c>
      <c r="AE95" s="37">
        <v>1.2487008504214176E-2</v>
      </c>
      <c r="AF95" s="73">
        <v>24.54</v>
      </c>
      <c r="AG95" s="37">
        <v>1.0200000000000001E-2</v>
      </c>
      <c r="AH95" s="37">
        <v>1.8700000000000001E-2</v>
      </c>
      <c r="AI95" s="37">
        <f t="shared" si="10"/>
        <v>2.98E-2</v>
      </c>
      <c r="AJ95" s="37">
        <f t="shared" si="11"/>
        <v>7.3000000000000001E-3</v>
      </c>
      <c r="AK95" s="37">
        <f t="shared" si="12"/>
        <v>3.6400000000000002E-2</v>
      </c>
      <c r="AL95" s="37">
        <v>-3.3999999999999864E-3</v>
      </c>
      <c r="AM95" s="16">
        <v>134.375</v>
      </c>
      <c r="AN95" s="37">
        <v>2.6283999999999998E-2</v>
      </c>
      <c r="AO95" s="37">
        <v>2.668871701938294E-2</v>
      </c>
      <c r="AP95" s="37">
        <f>((1+C95)*(1+AN95)*AE95)-((J95-AN95)+AN95)+(C95+AN95)</f>
        <v>1.2509303980882597E-2</v>
      </c>
      <c r="AQ95" s="37">
        <v>2.2602522964446335E-2</v>
      </c>
      <c r="AR95" s="37">
        <v>-4.0861940549366052E-3</v>
      </c>
      <c r="AS95" s="16">
        <v>63.11</v>
      </c>
      <c r="AT95" s="16">
        <v>58.229199999999999</v>
      </c>
      <c r="AU95" s="16">
        <v>204.17</v>
      </c>
      <c r="AV95" s="16">
        <v>4.95</v>
      </c>
      <c r="AW95" s="16">
        <v>1.33</v>
      </c>
      <c r="AX95" s="56">
        <v>9.1</v>
      </c>
      <c r="AY95" s="2">
        <f t="shared" si="13"/>
        <v>-9.1</v>
      </c>
      <c r="AZ95" s="2">
        <v>23.8</v>
      </c>
      <c r="BA95" s="37">
        <f t="shared" si="16"/>
        <v>0.11842105263157893</v>
      </c>
      <c r="BB95" s="74">
        <v>264.74299999999999</v>
      </c>
      <c r="BC95" s="37">
        <f t="shared" si="16"/>
        <v>3.1360418866116381E-2</v>
      </c>
      <c r="BD95" s="37">
        <f t="shared" si="17"/>
        <v>7.489073574884765E-2</v>
      </c>
      <c r="BT95" s="70">
        <v>2.98</v>
      </c>
      <c r="BU95" s="71">
        <v>0.73</v>
      </c>
      <c r="BV95" s="72">
        <v>3.64</v>
      </c>
    </row>
    <row r="96" spans="1:74" x14ac:dyDescent="0.25">
      <c r="A96" s="57">
        <v>36464</v>
      </c>
      <c r="B96" s="38">
        <f>'MONTHLY DATA'!O624</f>
        <v>12119.759226877339</v>
      </c>
      <c r="C96" s="37">
        <f t="shared" si="19"/>
        <v>3.7029878141440806E-2</v>
      </c>
      <c r="D96" s="38">
        <f>'MONTHLY DATA'!M624</f>
        <v>12237.1542414986</v>
      </c>
      <c r="E96" s="37">
        <f t="shared" si="15"/>
        <v>6.5174788752040752E-3</v>
      </c>
      <c r="F96" s="37">
        <f t="shared" si="14"/>
        <v>9.6862497367868807E-3</v>
      </c>
      <c r="G96" s="37">
        <v>7.8600000000000003E-2</v>
      </c>
      <c r="H96" s="37">
        <v>1.84E-2</v>
      </c>
      <c r="I96" s="37">
        <v>3.4589999999999996E-2</v>
      </c>
      <c r="J96" s="37">
        <v>6.0199999999999997E-2</v>
      </c>
      <c r="K96" s="37">
        <v>5.79E-2</v>
      </c>
      <c r="L96" s="37">
        <v>5.8999999999999997E-2</v>
      </c>
      <c r="M96" s="37">
        <v>5.1200000000000002E-2</v>
      </c>
      <c r="N96" s="37">
        <v>4.8600000000000004E-2</v>
      </c>
      <c r="O96" s="38">
        <v>1101600</v>
      </c>
      <c r="P96" s="67">
        <v>4567.6000000000004</v>
      </c>
      <c r="Q96" s="2">
        <v>8.843</v>
      </c>
      <c r="R96" s="74">
        <v>99.506</v>
      </c>
      <c r="S96" s="74">
        <v>6431.2</v>
      </c>
      <c r="T96" s="2">
        <v>8541.2999999999993</v>
      </c>
      <c r="U96" s="37">
        <v>1.3374E-2</v>
      </c>
      <c r="V96" s="2">
        <v>137.6</v>
      </c>
      <c r="W96" s="2">
        <v>129944</v>
      </c>
      <c r="X96" s="2">
        <v>285000</v>
      </c>
      <c r="Y96" s="74">
        <v>41.4</v>
      </c>
      <c r="Z96" s="2">
        <v>57.2</v>
      </c>
      <c r="AA96" s="73">
        <v>0.93</v>
      </c>
      <c r="AB96" s="16">
        <v>1300.01</v>
      </c>
      <c r="AC96" s="16">
        <v>40.554099999999998</v>
      </c>
      <c r="AD96" s="16">
        <v>16.466699999999999</v>
      </c>
      <c r="AE96" s="37">
        <v>1.2666594872347135E-2</v>
      </c>
      <c r="AF96" s="73">
        <v>24.02</v>
      </c>
      <c r="AG96" s="37">
        <v>8.9999999999999993E-3</v>
      </c>
      <c r="AH96" s="37">
        <v>1.84E-2</v>
      </c>
      <c r="AI96" s="37">
        <f t="shared" si="10"/>
        <v>2.9100000000000001E-2</v>
      </c>
      <c r="AJ96" s="37">
        <f t="shared" si="11"/>
        <v>8.1000000000000013E-3</v>
      </c>
      <c r="AK96" s="37">
        <f t="shared" si="12"/>
        <v>3.8699999999999998E-2</v>
      </c>
      <c r="AL96" s="37">
        <v>-3.4000000000000002E-3</v>
      </c>
      <c r="AM96" s="16">
        <v>121.5</v>
      </c>
      <c r="AN96" s="37">
        <v>2.5610000000000001E-2</v>
      </c>
      <c r="AO96" s="37">
        <v>2.4998571739911241E-2</v>
      </c>
      <c r="AP96" s="37">
        <f t="shared" ref="AP96:AP159" si="20">((1+C96)*(1+AN96)*AE96)-((J96-AN96)+AN96)+(C96+AN96)</f>
        <v>1.5911919150576923E-2</v>
      </c>
      <c r="AQ96" s="37">
        <v>2.2669030944605758E-2</v>
      </c>
      <c r="AR96" s="37">
        <v>-2.3295407953054827E-3</v>
      </c>
      <c r="AS96" s="16">
        <v>65.010000000000005</v>
      </c>
      <c r="AT96" s="16">
        <v>58.398799999999994</v>
      </c>
      <c r="AU96" s="16">
        <v>211.43</v>
      </c>
      <c r="AV96" s="16">
        <v>5.57</v>
      </c>
      <c r="AW96" s="16">
        <v>1.29</v>
      </c>
      <c r="AX96" s="56">
        <v>9.1</v>
      </c>
      <c r="AY96" s="2">
        <f t="shared" si="13"/>
        <v>-9.1</v>
      </c>
      <c r="AZ96" s="2">
        <v>22.69</v>
      </c>
      <c r="BA96" s="37">
        <f t="shared" si="16"/>
        <v>-4.6638655462184847E-2</v>
      </c>
      <c r="BB96" s="74">
        <v>310.71899999999999</v>
      </c>
      <c r="BC96" s="37">
        <f t="shared" si="16"/>
        <v>0.17366275973302411</v>
      </c>
      <c r="BD96" s="37">
        <f t="shared" si="17"/>
        <v>6.3512052135419633E-2</v>
      </c>
      <c r="BT96" s="70">
        <v>2.91</v>
      </c>
      <c r="BU96" s="71">
        <v>0.81</v>
      </c>
      <c r="BV96" s="72">
        <v>3.87</v>
      </c>
    </row>
    <row r="97" spans="1:74" x14ac:dyDescent="0.25">
      <c r="A97" s="57">
        <v>36494</v>
      </c>
      <c r="B97" s="38">
        <f>'MONTHLY DATA'!O625</f>
        <v>12192.543211867189</v>
      </c>
      <c r="C97" s="37">
        <f t="shared" si="19"/>
        <v>4.0985310772560082E-2</v>
      </c>
      <c r="D97" s="38">
        <f>'MONTHLY DATA'!M625</f>
        <v>12310.6432303439</v>
      </c>
      <c r="E97" s="37">
        <f t="shared" si="15"/>
        <v>6.0053985914539079E-3</v>
      </c>
      <c r="F97" s="37">
        <f t="shared" si="14"/>
        <v>9.6862497367868478E-3</v>
      </c>
      <c r="G97" s="37">
        <v>7.9500000000000001E-2</v>
      </c>
      <c r="H97" s="37">
        <v>1.77E-2</v>
      </c>
      <c r="I97" s="37">
        <v>3.5580000000000001E-2</v>
      </c>
      <c r="J97" s="37">
        <v>6.1800000000000001E-2</v>
      </c>
      <c r="K97" s="37">
        <v>6.0100000000000001E-2</v>
      </c>
      <c r="L97" s="37">
        <v>6.0499999999999998E-2</v>
      </c>
      <c r="M97" s="37">
        <v>5.2999999999999999E-2</v>
      </c>
      <c r="N97" s="37">
        <v>5.0700000000000002E-2</v>
      </c>
      <c r="O97" s="38">
        <v>1104800</v>
      </c>
      <c r="P97" s="67">
        <v>4590.5</v>
      </c>
      <c r="Q97" s="2">
        <v>8.843</v>
      </c>
      <c r="R97" s="74">
        <v>99.834999999999994</v>
      </c>
      <c r="S97" s="74">
        <v>6467.2</v>
      </c>
      <c r="T97" s="2">
        <v>8601.7000000000007</v>
      </c>
      <c r="U97" s="37">
        <v>4.9069999999999999E-3</v>
      </c>
      <c r="V97" s="2">
        <v>125.6</v>
      </c>
      <c r="W97" s="2">
        <v>130238</v>
      </c>
      <c r="X97" s="2">
        <v>288000</v>
      </c>
      <c r="Y97" s="74">
        <v>41.4</v>
      </c>
      <c r="Z97" s="2">
        <v>58.1</v>
      </c>
      <c r="AA97" s="73">
        <v>0.02</v>
      </c>
      <c r="AB97" s="16">
        <v>1391</v>
      </c>
      <c r="AC97" s="16">
        <v>43.209600000000002</v>
      </c>
      <c r="AD97" s="16">
        <v>16.473299999999998</v>
      </c>
      <c r="AE97" s="37">
        <v>1.1842774982027317E-2</v>
      </c>
      <c r="AF97" s="73">
        <v>21.82</v>
      </c>
      <c r="AG97" s="37">
        <v>8.8000000000000005E-3</v>
      </c>
      <c r="AH97" s="37">
        <v>1.77E-2</v>
      </c>
      <c r="AI97" s="37">
        <f t="shared" si="10"/>
        <v>2.9600000000000001E-2</v>
      </c>
      <c r="AJ97" s="37">
        <f t="shared" si="11"/>
        <v>6.5000000000000006E-3</v>
      </c>
      <c r="AK97" s="37">
        <f t="shared" si="12"/>
        <v>3.7499999999999999E-2</v>
      </c>
      <c r="AL97" s="37">
        <v>-2.0999999999999908E-3</v>
      </c>
      <c r="AM97" s="16">
        <v>96.5</v>
      </c>
      <c r="AN97" s="37">
        <v>2.622E-2</v>
      </c>
      <c r="AO97" s="37">
        <v>2.3132343998990654E-2</v>
      </c>
      <c r="AP97" s="37">
        <f t="shared" si="20"/>
        <v>1.8056709786362167E-2</v>
      </c>
      <c r="AQ97" s="37">
        <v>2.2703372237732364E-2</v>
      </c>
      <c r="AR97" s="37">
        <v>-4.2897176125828926E-4</v>
      </c>
      <c r="AS97" s="16">
        <v>66.98</v>
      </c>
      <c r="AT97" s="16">
        <v>58.671599999999998</v>
      </c>
      <c r="AU97" s="16">
        <v>206.21</v>
      </c>
      <c r="AV97" s="16">
        <v>1.6</v>
      </c>
      <c r="AW97" s="16">
        <v>1.29</v>
      </c>
      <c r="AX97" s="56">
        <v>9.1</v>
      </c>
      <c r="AY97" s="2">
        <f t="shared" si="13"/>
        <v>-9.1</v>
      </c>
      <c r="AZ97" s="2">
        <v>25</v>
      </c>
      <c r="BA97" s="37">
        <f t="shared" si="16"/>
        <v>0.10180696342000875</v>
      </c>
      <c r="BB97" s="74">
        <v>293.18400000000003</v>
      </c>
      <c r="BC97" s="37">
        <f t="shared" si="16"/>
        <v>-5.6433626524287114E-2</v>
      </c>
      <c r="BD97" s="37">
        <f t="shared" si="17"/>
        <v>2.2686668447860818E-2</v>
      </c>
      <c r="BT97" s="70">
        <v>2.96</v>
      </c>
      <c r="BU97" s="71">
        <v>0.65</v>
      </c>
      <c r="BV97" s="72">
        <v>3.75</v>
      </c>
    </row>
    <row r="98" spans="1:74" x14ac:dyDescent="0.25">
      <c r="A98" s="57">
        <v>36525</v>
      </c>
      <c r="B98" s="38">
        <f>'MONTHLY DATA'!O626</f>
        <v>12289.5011873904</v>
      </c>
      <c r="C98" s="37">
        <f t="shared" si="19"/>
        <v>5.1486856028026474E-2</v>
      </c>
      <c r="D98" s="38">
        <f>'MONTHLY DATA'!M626</f>
        <v>12421.47940608</v>
      </c>
      <c r="E98" s="37">
        <f t="shared" si="15"/>
        <v>9.0032806297972515E-3</v>
      </c>
      <c r="F98" s="37">
        <f t="shared" si="14"/>
        <v>1.073910296904604E-2</v>
      </c>
      <c r="G98" s="37">
        <v>8.1000000000000003E-2</v>
      </c>
      <c r="H98" s="37">
        <v>1.6500000000000001E-2</v>
      </c>
      <c r="I98" s="37">
        <v>3.7654000000000007E-2</v>
      </c>
      <c r="J98" s="37">
        <v>6.4500000000000002E-2</v>
      </c>
      <c r="K98" s="37">
        <v>6.2399999999999997E-2</v>
      </c>
      <c r="L98" s="37">
        <v>6.2899999999999998E-2</v>
      </c>
      <c r="M98" s="37">
        <v>5.33E-2</v>
      </c>
      <c r="N98" s="37">
        <v>5.2000000000000005E-2</v>
      </c>
      <c r="O98" s="38">
        <v>1126500</v>
      </c>
      <c r="P98" s="67">
        <v>4615.8999999999996</v>
      </c>
      <c r="Q98" s="2">
        <v>8.9260000000000002</v>
      </c>
      <c r="R98" s="74">
        <v>99.933000000000007</v>
      </c>
      <c r="S98" s="74">
        <v>6568.2</v>
      </c>
      <c r="T98" s="2">
        <v>8672.2000000000007</v>
      </c>
      <c r="U98" s="37">
        <v>7.6360000000000004E-3</v>
      </c>
      <c r="V98" s="2">
        <v>120.9</v>
      </c>
      <c r="W98" s="2">
        <v>130532</v>
      </c>
      <c r="X98" s="2">
        <v>268000</v>
      </c>
      <c r="Y98" s="74">
        <v>41.4</v>
      </c>
      <c r="Z98" s="2">
        <v>57.8</v>
      </c>
      <c r="AA98" s="73">
        <v>0.43</v>
      </c>
      <c r="AB98" s="16">
        <v>1428.68</v>
      </c>
      <c r="AC98" s="16">
        <v>44.199300000000001</v>
      </c>
      <c r="AD98" s="16">
        <v>16.48</v>
      </c>
      <c r="AE98" s="37">
        <v>1.1535123330626873E-2</v>
      </c>
      <c r="AF98" s="73">
        <v>22.16</v>
      </c>
      <c r="AG98" s="37">
        <v>1.12E-2</v>
      </c>
      <c r="AH98" s="37">
        <v>1.6500000000000001E-2</v>
      </c>
      <c r="AI98" s="37">
        <f t="shared" si="10"/>
        <v>0.03</v>
      </c>
      <c r="AJ98" s="37">
        <f t="shared" si="11"/>
        <v>3.7000000000000002E-3</v>
      </c>
      <c r="AK98" s="37">
        <f t="shared" si="12"/>
        <v>3.6200000000000003E-2</v>
      </c>
      <c r="AL98" s="37">
        <v>-2.600000000000019E-3</v>
      </c>
      <c r="AM98" s="16">
        <v>93.375</v>
      </c>
      <c r="AN98" s="37">
        <v>2.6845999999999998E-2</v>
      </c>
      <c r="AO98" s="37">
        <v>2.1747500628384236E-2</v>
      </c>
      <c r="AP98" s="37">
        <f t="shared" si="20"/>
        <v>2.6287502547385919E-2</v>
      </c>
      <c r="AQ98" s="37">
        <v>2.2727541158271559E-2</v>
      </c>
      <c r="AR98" s="37">
        <v>9.8004052988732299E-4</v>
      </c>
      <c r="AS98" s="16">
        <v>68.989999999999995</v>
      </c>
      <c r="AT98" s="16">
        <v>59.041599999999995</v>
      </c>
      <c r="AU98" s="16">
        <v>188.79</v>
      </c>
      <c r="AV98" s="16">
        <v>-21.08</v>
      </c>
      <c r="AW98" s="16">
        <v>1.29</v>
      </c>
      <c r="AX98" s="56">
        <v>10.9</v>
      </c>
      <c r="AY98" s="2">
        <f t="shared" si="13"/>
        <v>-10.9</v>
      </c>
      <c r="AZ98" s="2">
        <v>26.1</v>
      </c>
      <c r="BA98" s="37">
        <f t="shared" si="16"/>
        <v>4.400000000000006E-2</v>
      </c>
      <c r="BB98" s="74">
        <v>283.06799999999998</v>
      </c>
      <c r="BC98" s="37">
        <f t="shared" si="16"/>
        <v>-3.450392927308462E-2</v>
      </c>
      <c r="BD98" s="37">
        <f t="shared" si="17"/>
        <v>4.7480353634577199E-3</v>
      </c>
      <c r="BT98" s="70">
        <v>3</v>
      </c>
      <c r="BU98" s="71">
        <v>0.37</v>
      </c>
      <c r="BV98" s="72">
        <v>3.62</v>
      </c>
    </row>
    <row r="99" spans="1:74" x14ac:dyDescent="0.25">
      <c r="A99" s="57">
        <v>36556</v>
      </c>
      <c r="B99" s="38">
        <f>'MONTHLY DATA'!O627</f>
        <v>12165.545525319567</v>
      </c>
      <c r="C99" s="37">
        <f t="shared" si="19"/>
        <v>3.8708385730538926E-2</v>
      </c>
      <c r="D99" s="38">
        <f>'MONTHLY DATA'!M627</f>
        <v>12294.8980990702</v>
      </c>
      <c r="E99" s="37">
        <f t="shared" si="15"/>
        <v>-1.0190517801594625E-2</v>
      </c>
      <c r="F99" s="37">
        <f t="shared" si="14"/>
        <v>1.0632698178755574E-2</v>
      </c>
      <c r="G99" s="37">
        <v>8.2400000000000001E-2</v>
      </c>
      <c r="H99" s="37">
        <v>1.5600000000000001E-2</v>
      </c>
      <c r="I99" s="37">
        <v>3.9411000000000002E-2</v>
      </c>
      <c r="J99" s="37">
        <v>6.6799999999999998E-2</v>
      </c>
      <c r="K99" s="37">
        <v>6.6100000000000006E-2</v>
      </c>
      <c r="L99" s="37">
        <v>6.6500000000000004E-2</v>
      </c>
      <c r="M99" s="37">
        <v>5.7599999999999998E-2</v>
      </c>
      <c r="N99" s="37">
        <v>5.3200000000000004E-2</v>
      </c>
      <c r="O99" s="38">
        <v>1106300</v>
      </c>
      <c r="P99" s="67">
        <v>4649.8</v>
      </c>
      <c r="Q99" s="2">
        <v>8.9260000000000002</v>
      </c>
      <c r="R99" s="74">
        <v>99.843000000000004</v>
      </c>
      <c r="S99" s="74">
        <v>6564.7</v>
      </c>
      <c r="T99" s="2">
        <v>8744.7999999999993</v>
      </c>
      <c r="U99" s="37">
        <v>3.68E-4</v>
      </c>
      <c r="V99" s="2">
        <v>107.3</v>
      </c>
      <c r="W99" s="2">
        <v>130781</v>
      </c>
      <c r="X99" s="2">
        <v>285000</v>
      </c>
      <c r="Y99" s="74">
        <v>41.5</v>
      </c>
      <c r="Z99" s="2">
        <v>56.7</v>
      </c>
      <c r="AA99" s="73">
        <v>0.67</v>
      </c>
      <c r="AB99" s="16">
        <v>1425.59</v>
      </c>
      <c r="AC99" s="16">
        <v>43.7744</v>
      </c>
      <c r="AD99" s="16">
        <v>16.5733</v>
      </c>
      <c r="AE99" s="37">
        <v>1.1625572569953493E-2</v>
      </c>
      <c r="AF99" s="73">
        <v>23.2</v>
      </c>
      <c r="AG99" s="37">
        <v>9.1999999999999998E-3</v>
      </c>
      <c r="AH99" s="37">
        <v>1.5600000000000001E-2</v>
      </c>
      <c r="AI99" s="37">
        <f t="shared" si="10"/>
        <v>2.8199999999999999E-2</v>
      </c>
      <c r="AJ99" s="37">
        <f t="shared" si="11"/>
        <v>2.5999999999999999E-3</v>
      </c>
      <c r="AK99" s="37">
        <f t="shared" si="12"/>
        <v>3.32E-2</v>
      </c>
      <c r="AL99" s="37">
        <v>-1.0999999999999899E-3</v>
      </c>
      <c r="AM99" s="16">
        <v>54.75</v>
      </c>
      <c r="AN99" s="37">
        <v>2.7389E-2</v>
      </c>
      <c r="AO99" s="37">
        <v>2.0094352689794329E-2</v>
      </c>
      <c r="AP99" s="37">
        <f t="shared" si="20"/>
        <v>1.1703703500746496E-2</v>
      </c>
      <c r="AQ99" s="37">
        <v>2.2673090943412411E-2</v>
      </c>
      <c r="AR99" s="37">
        <v>2.578738253618082E-3</v>
      </c>
      <c r="AS99" s="16">
        <v>70.11</v>
      </c>
      <c r="AT99" s="16">
        <v>59.471599999999995</v>
      </c>
      <c r="AU99" s="16">
        <v>197.53</v>
      </c>
      <c r="AV99" s="16">
        <v>-3.49</v>
      </c>
      <c r="AW99" s="16">
        <v>1.38</v>
      </c>
      <c r="AX99" s="56">
        <v>10.9</v>
      </c>
      <c r="AY99" s="2">
        <f t="shared" si="13"/>
        <v>-10.9</v>
      </c>
      <c r="AZ99" s="2">
        <v>27.26</v>
      </c>
      <c r="BA99" s="37">
        <f t="shared" si="16"/>
        <v>4.4444444444444446E-2</v>
      </c>
      <c r="BB99" s="74">
        <v>284.315</v>
      </c>
      <c r="BC99" s="37">
        <f t="shared" si="16"/>
        <v>4.4053019062557904E-3</v>
      </c>
      <c r="BD99" s="37">
        <f t="shared" si="17"/>
        <v>2.442487317535012E-2</v>
      </c>
      <c r="BT99" s="70">
        <v>2.82</v>
      </c>
      <c r="BU99" s="71">
        <v>0.26</v>
      </c>
      <c r="BV99" s="72">
        <v>3.32</v>
      </c>
    </row>
    <row r="100" spans="1:74" x14ac:dyDescent="0.25">
      <c r="A100" s="57">
        <v>36585</v>
      </c>
      <c r="B100" s="38">
        <f>'MONTHLY DATA'!O628</f>
        <v>12237.609283588623</v>
      </c>
      <c r="C100" s="37">
        <f t="shared" si="19"/>
        <v>3.816723022462546E-2</v>
      </c>
      <c r="D100" s="38">
        <f>'MONTHLY DATA'!M628</f>
        <v>12354.845039437299</v>
      </c>
      <c r="E100" s="37">
        <f t="shared" si="15"/>
        <v>4.8757573982359916E-3</v>
      </c>
      <c r="F100" s="37">
        <f t="shared" si="14"/>
        <v>9.5799557848195698E-3</v>
      </c>
      <c r="G100" s="37">
        <v>8.2199999999999995E-2</v>
      </c>
      <c r="H100" s="37">
        <v>1.8000000000000002E-2</v>
      </c>
      <c r="I100" s="37">
        <v>3.1980999999999996E-2</v>
      </c>
      <c r="J100" s="37">
        <v>6.4199999999999993E-2</v>
      </c>
      <c r="K100" s="37">
        <v>6.5299999999999997E-2</v>
      </c>
      <c r="L100" s="37">
        <v>6.5799999999999997E-2</v>
      </c>
      <c r="M100" s="37">
        <v>5.7799999999999997E-2</v>
      </c>
      <c r="N100" s="37">
        <v>5.5500000000000001E-2</v>
      </c>
      <c r="O100" s="38">
        <v>1100600</v>
      </c>
      <c r="P100" s="67">
        <v>4660.2</v>
      </c>
      <c r="Q100" s="2">
        <v>8.9260000000000002</v>
      </c>
      <c r="R100" s="74">
        <v>101.245</v>
      </c>
      <c r="S100" s="74">
        <v>6648.7</v>
      </c>
      <c r="T100" s="2">
        <v>8778.7000000000007</v>
      </c>
      <c r="U100" s="37">
        <v>2.9870000000000001E-3</v>
      </c>
      <c r="V100" s="2">
        <v>121.8</v>
      </c>
      <c r="W100" s="2">
        <v>130902</v>
      </c>
      <c r="X100" s="2">
        <v>280000</v>
      </c>
      <c r="Y100" s="74">
        <v>41.5</v>
      </c>
      <c r="Z100" s="2">
        <v>55.8</v>
      </c>
      <c r="AA100" s="73">
        <v>0.7</v>
      </c>
      <c r="AB100" s="16">
        <v>1388.87</v>
      </c>
      <c r="AC100" s="16">
        <v>42.187399999999997</v>
      </c>
      <c r="AD100" s="16">
        <v>16.666699999999999</v>
      </c>
      <c r="AE100" s="37">
        <v>1.2000187202545955E-2</v>
      </c>
      <c r="AF100" s="73">
        <v>23.6</v>
      </c>
      <c r="AG100" s="37">
        <v>6.4000000000000003E-3</v>
      </c>
      <c r="AH100" s="37">
        <v>1.8000000000000002E-2</v>
      </c>
      <c r="AI100" s="37">
        <f t="shared" si="10"/>
        <v>2.7699999999999999E-2</v>
      </c>
      <c r="AJ100" s="37">
        <f t="shared" si="11"/>
        <v>2.5999999999999999E-3</v>
      </c>
      <c r="AK100" s="37">
        <f t="shared" si="12"/>
        <v>2.76E-2</v>
      </c>
      <c r="AL100" s="37">
        <v>5.9999999999998943E-4</v>
      </c>
      <c r="AM100" s="16">
        <v>48.875</v>
      </c>
      <c r="AN100" s="37">
        <v>3.2218999999999998E-2</v>
      </c>
      <c r="AO100" s="37">
        <v>2.7988001832023948E-2</v>
      </c>
      <c r="AP100" s="37">
        <f t="shared" si="20"/>
        <v>1.9045822116440542E-2</v>
      </c>
      <c r="AQ100" s="37">
        <v>2.2694301855440989E-2</v>
      </c>
      <c r="AR100" s="37">
        <v>-5.2936999765829593E-3</v>
      </c>
      <c r="AS100" s="16">
        <v>71.010000000000005</v>
      </c>
      <c r="AT100" s="16">
        <v>59.945599999999992</v>
      </c>
      <c r="AU100" s="16">
        <v>213.92</v>
      </c>
      <c r="AV100" s="16">
        <v>1.98</v>
      </c>
      <c r="AW100" s="16">
        <v>1.38</v>
      </c>
      <c r="AX100" s="56">
        <v>10.9</v>
      </c>
      <c r="AY100" s="2">
        <f t="shared" si="13"/>
        <v>-10.9</v>
      </c>
      <c r="AZ100" s="2">
        <v>29.37</v>
      </c>
      <c r="BA100" s="37">
        <f t="shared" si="16"/>
        <v>7.740278796771824E-2</v>
      </c>
      <c r="BB100" s="74">
        <v>299.86399999999998</v>
      </c>
      <c r="BC100" s="37">
        <f t="shared" si="16"/>
        <v>5.4689341047781434E-2</v>
      </c>
      <c r="BD100" s="37">
        <f t="shared" si="17"/>
        <v>6.604606450774983E-2</v>
      </c>
      <c r="BT100" s="70">
        <v>2.77</v>
      </c>
      <c r="BU100" s="71">
        <v>0.26</v>
      </c>
      <c r="BV100" s="72">
        <v>2.76</v>
      </c>
    </row>
    <row r="101" spans="1:74" x14ac:dyDescent="0.25">
      <c r="A101" s="57">
        <v>36616</v>
      </c>
      <c r="B101" s="38">
        <f>'MONTHLY DATA'!O629</f>
        <v>12296.176508026845</v>
      </c>
      <c r="C101" s="37">
        <f t="shared" si="19"/>
        <v>4.0113756278219767E-2</v>
      </c>
      <c r="D101" s="38">
        <f>'MONTHLY DATA'!M629</f>
        <v>12426.918041589401</v>
      </c>
      <c r="E101" s="37">
        <f t="shared" si="15"/>
        <v>5.8335820418662096E-3</v>
      </c>
      <c r="F101" s="37">
        <f t="shared" si="14"/>
        <v>1.0632698178755692E-2</v>
      </c>
      <c r="G101" s="37">
        <v>8.2100000000000006E-2</v>
      </c>
      <c r="H101" s="37">
        <v>2.18E-2</v>
      </c>
      <c r="I101" s="37">
        <v>2.2724000000000001E-2</v>
      </c>
      <c r="J101" s="37">
        <v>6.0299999999999999E-2</v>
      </c>
      <c r="K101" s="37">
        <v>6.5000000000000002E-2</v>
      </c>
      <c r="L101" s="37">
        <v>6.4399999999999999E-2</v>
      </c>
      <c r="M101" s="37">
        <v>5.8799999999999998E-2</v>
      </c>
      <c r="N101" s="37">
        <v>5.6900000000000006E-2</v>
      </c>
      <c r="O101" s="38">
        <v>1103100</v>
      </c>
      <c r="P101" s="67">
        <v>4687</v>
      </c>
      <c r="Q101" s="2">
        <v>9.0169999999999995</v>
      </c>
      <c r="R101" s="74">
        <v>101.71899999999999</v>
      </c>
      <c r="S101" s="74">
        <v>6714.8</v>
      </c>
      <c r="T101" s="2">
        <v>8800.6</v>
      </c>
      <c r="U101" s="37">
        <v>4.2849999999999997E-3</v>
      </c>
      <c r="V101" s="2">
        <v>153.69999999999999</v>
      </c>
      <c r="W101" s="2">
        <v>131374</v>
      </c>
      <c r="X101" s="2">
        <v>272000</v>
      </c>
      <c r="Y101" s="74">
        <v>41.4</v>
      </c>
      <c r="Z101" s="2">
        <v>54.9</v>
      </c>
      <c r="AA101" s="73">
        <v>0.77</v>
      </c>
      <c r="AB101" s="16">
        <v>1442.21</v>
      </c>
      <c r="AC101" s="16">
        <v>43.2226</v>
      </c>
      <c r="AD101" s="16">
        <v>16.760000000000002</v>
      </c>
      <c r="AE101" s="37">
        <v>1.1621053799377345E-2</v>
      </c>
      <c r="AF101" s="73">
        <v>22.72</v>
      </c>
      <c r="AG101" s="37">
        <v>1.5E-3</v>
      </c>
      <c r="AH101" s="37">
        <v>2.18E-2</v>
      </c>
      <c r="AI101" s="37">
        <f t="shared" si="10"/>
        <v>3.0699999999999998E-2</v>
      </c>
      <c r="AJ101" s="37">
        <f t="shared" si="11"/>
        <v>1.5E-3</v>
      </c>
      <c r="AK101" s="37">
        <f t="shared" si="12"/>
        <v>2.4700000000000003E-2</v>
      </c>
      <c r="AL101" s="37">
        <v>5.2999999999999992E-3</v>
      </c>
      <c r="AM101" s="16">
        <v>57</v>
      </c>
      <c r="AN101" s="37">
        <v>3.7575999999999998E-2</v>
      </c>
      <c r="AO101" s="37">
        <v>3.1840151030654351E-2</v>
      </c>
      <c r="AP101" s="37">
        <f t="shared" si="20"/>
        <v>2.9931163497932581E-2</v>
      </c>
      <c r="AQ101" s="37">
        <v>2.2891907192487439E-2</v>
      </c>
      <c r="AR101" s="37">
        <v>-8.9482438381669124E-3</v>
      </c>
      <c r="AS101" s="16">
        <v>71.73</v>
      </c>
      <c r="AT101" s="16">
        <v>60.456399999999995</v>
      </c>
      <c r="AU101" s="16">
        <v>248.99</v>
      </c>
      <c r="AV101" s="16">
        <v>25.62</v>
      </c>
      <c r="AW101" s="16">
        <v>1.38</v>
      </c>
      <c r="AX101" s="56">
        <v>24.6</v>
      </c>
      <c r="AY101" s="2">
        <f t="shared" si="13"/>
        <v>-24.6</v>
      </c>
      <c r="AZ101" s="2">
        <v>29.84</v>
      </c>
      <c r="BA101" s="37">
        <f t="shared" si="16"/>
        <v>1.6002723867892369E-2</v>
      </c>
      <c r="BB101" s="74">
        <v>286.38900000000001</v>
      </c>
      <c r="BC101" s="37">
        <f t="shared" si="16"/>
        <v>-4.4937038123949412E-2</v>
      </c>
      <c r="BD101" s="37">
        <f t="shared" si="17"/>
        <v>-1.4467157128028521E-2</v>
      </c>
      <c r="BT101" s="70">
        <v>3.07</v>
      </c>
      <c r="BU101" s="71">
        <v>0.15</v>
      </c>
      <c r="BV101" s="72">
        <v>2.4700000000000002</v>
      </c>
    </row>
    <row r="102" spans="1:74" x14ac:dyDescent="0.25">
      <c r="A102" s="57">
        <v>36646</v>
      </c>
      <c r="B102" s="38">
        <f>'MONTHLY DATA'!O630</f>
        <v>12424.696715504637</v>
      </c>
      <c r="C102" s="37">
        <f t="shared" si="19"/>
        <v>4.9498323825491672E-2</v>
      </c>
      <c r="D102" s="38">
        <f>'MONTHLY DATA'!M630</f>
        <v>12582.9647755716</v>
      </c>
      <c r="E102" s="37">
        <f t="shared" si="15"/>
        <v>1.2557154835974164E-2</v>
      </c>
      <c r="F102" s="37">
        <f t="shared" si="14"/>
        <v>1.2738182966628223E-2</v>
      </c>
      <c r="G102" s="37">
        <v>8.5800000000000001E-2</v>
      </c>
      <c r="H102" s="37">
        <v>2.4300000000000002E-2</v>
      </c>
      <c r="I102" s="37">
        <v>3.1614000000000003E-2</v>
      </c>
      <c r="J102" s="37">
        <v>6.2300000000000001E-2</v>
      </c>
      <c r="K102" s="37">
        <v>6.6799999999999998E-2</v>
      </c>
      <c r="L102" s="37">
        <v>6.6400000000000001E-2</v>
      </c>
      <c r="M102" s="37">
        <v>5.8200000000000002E-2</v>
      </c>
      <c r="N102" s="37">
        <v>5.6600000000000004E-2</v>
      </c>
      <c r="O102" s="38">
        <v>1113200</v>
      </c>
      <c r="P102" s="67">
        <v>4743.8999999999996</v>
      </c>
      <c r="Q102" s="2">
        <v>9.0169999999999995</v>
      </c>
      <c r="R102" s="74">
        <v>102.253</v>
      </c>
      <c r="S102" s="74">
        <v>6701</v>
      </c>
      <c r="T102" s="2">
        <v>8836.9</v>
      </c>
      <c r="U102" s="37">
        <v>7.3400000000000002E-3</v>
      </c>
      <c r="V102" s="2">
        <v>138.9</v>
      </c>
      <c r="W102" s="2">
        <v>131660</v>
      </c>
      <c r="X102" s="2">
        <v>291000</v>
      </c>
      <c r="Y102" s="74">
        <v>41.6</v>
      </c>
      <c r="Z102" s="2">
        <v>54.7</v>
      </c>
      <c r="AA102" s="73">
        <v>0.69</v>
      </c>
      <c r="AB102" s="16">
        <v>1461.36</v>
      </c>
      <c r="AC102" s="16">
        <v>43.5306</v>
      </c>
      <c r="AD102" s="16">
        <v>16.739999999999998</v>
      </c>
      <c r="AE102" s="37">
        <v>1.1455082936442765E-2</v>
      </c>
      <c r="AF102" s="73">
        <v>27.16</v>
      </c>
      <c r="AG102" s="37">
        <v>4.1000000000000003E-3</v>
      </c>
      <c r="AH102" s="37">
        <v>2.4300000000000002E-2</v>
      </c>
      <c r="AI102" s="37">
        <f t="shared" si="10"/>
        <v>3.4200000000000001E-2</v>
      </c>
      <c r="AJ102" s="37">
        <f t="shared" si="11"/>
        <v>6.9999999999999993E-3</v>
      </c>
      <c r="AK102" s="37">
        <f t="shared" si="12"/>
        <v>3.0099999999999998E-2</v>
      </c>
      <c r="AL102" s="37">
        <v>4.8999999999999877E-3</v>
      </c>
      <c r="AM102" s="16">
        <v>84.25</v>
      </c>
      <c r="AN102" s="37">
        <v>3.0686000000000001E-2</v>
      </c>
      <c r="AO102" s="37">
        <v>2.2688470543110517E-2</v>
      </c>
      <c r="AP102" s="37">
        <f t="shared" si="20"/>
        <v>3.0275324030776679E-2</v>
      </c>
      <c r="AQ102" s="37">
        <v>2.2892722061694962E-2</v>
      </c>
      <c r="AR102" s="37">
        <v>2.0425151858444526E-4</v>
      </c>
      <c r="AS102" s="16">
        <v>72.150000000000006</v>
      </c>
      <c r="AT102" s="16">
        <v>60.991999999999983</v>
      </c>
      <c r="AU102" s="16">
        <v>264.73</v>
      </c>
      <c r="AV102" s="16">
        <v>41.7</v>
      </c>
      <c r="AW102" s="16">
        <v>1.36</v>
      </c>
      <c r="AX102" s="56">
        <v>24.6</v>
      </c>
      <c r="AY102" s="2">
        <f t="shared" si="13"/>
        <v>-24.6</v>
      </c>
      <c r="AZ102" s="2">
        <v>25.72</v>
      </c>
      <c r="BA102" s="37">
        <f t="shared" si="16"/>
        <v>-0.13806970509383382</v>
      </c>
      <c r="BB102" s="74">
        <v>279.69400000000002</v>
      </c>
      <c r="BC102" s="37">
        <f t="shared" si="16"/>
        <v>-2.3377294518993372E-2</v>
      </c>
      <c r="BD102" s="37">
        <f t="shared" si="17"/>
        <v>-8.0723499806413593E-2</v>
      </c>
      <c r="BT102" s="70">
        <v>3.42</v>
      </c>
      <c r="BU102" s="71">
        <v>0.7</v>
      </c>
      <c r="BV102" s="72">
        <v>3.01</v>
      </c>
    </row>
    <row r="103" spans="1:74" x14ac:dyDescent="0.25">
      <c r="A103" s="57">
        <v>36677</v>
      </c>
      <c r="B103" s="38">
        <f>'MONTHLY DATA'!O631</f>
        <v>12445.944110747956</v>
      </c>
      <c r="C103" s="37">
        <f t="shared" si="19"/>
        <v>4.7950322081759963E-2</v>
      </c>
      <c r="D103" s="38">
        <f>'MONTHLY DATA'!M631</f>
        <v>12578.278078027201</v>
      </c>
      <c r="E103" s="37">
        <f t="shared" si="15"/>
        <v>-3.7246369420804219E-4</v>
      </c>
      <c r="F103" s="37">
        <f t="shared" si="14"/>
        <v>1.0632698178755656E-2</v>
      </c>
      <c r="G103" s="37">
        <v>8.7900000000000006E-2</v>
      </c>
      <c r="H103" s="37">
        <v>2.5000000000000001E-2</v>
      </c>
      <c r="I103" s="37">
        <v>3.1010999999999997E-2</v>
      </c>
      <c r="J103" s="37">
        <v>6.2899999999999998E-2</v>
      </c>
      <c r="K103" s="37">
        <v>6.6900000000000001E-2</v>
      </c>
      <c r="L103" s="37">
        <v>6.6600000000000006E-2</v>
      </c>
      <c r="M103" s="37">
        <v>5.6300000000000003E-2</v>
      </c>
      <c r="N103" s="37">
        <v>5.79E-2</v>
      </c>
      <c r="O103" s="38">
        <v>1096900</v>
      </c>
      <c r="P103" s="67">
        <v>4735.1000000000004</v>
      </c>
      <c r="Q103" s="2">
        <v>9.0169999999999995</v>
      </c>
      <c r="R103" s="74">
        <v>104.53400000000001</v>
      </c>
      <c r="S103" s="74">
        <v>6737.2</v>
      </c>
      <c r="T103" s="2">
        <v>8869.7999999999993</v>
      </c>
      <c r="U103" s="37">
        <v>2.1519999999999998E-3</v>
      </c>
      <c r="V103" s="2">
        <v>148.9</v>
      </c>
      <c r="W103" s="2">
        <v>131885</v>
      </c>
      <c r="X103" s="2">
        <v>280000</v>
      </c>
      <c r="Y103" s="74">
        <v>41.2</v>
      </c>
      <c r="Z103" s="2">
        <v>53.2</v>
      </c>
      <c r="AA103" s="73">
        <v>0.53</v>
      </c>
      <c r="AB103" s="16">
        <v>1418.48</v>
      </c>
      <c r="AC103" s="16">
        <v>41.968000000000004</v>
      </c>
      <c r="AD103" s="16">
        <v>16.72</v>
      </c>
      <c r="AE103" s="37">
        <v>1.1787265241667136E-2</v>
      </c>
      <c r="AF103" s="73">
        <v>26.37</v>
      </c>
      <c r="AG103" s="37">
        <v>6.6E-3</v>
      </c>
      <c r="AH103" s="37">
        <v>2.5000000000000001E-2</v>
      </c>
      <c r="AI103" s="37">
        <f t="shared" si="10"/>
        <v>3.3799999999999997E-2</v>
      </c>
      <c r="AJ103" s="37">
        <f t="shared" si="11"/>
        <v>1.4199999999999999E-2</v>
      </c>
      <c r="AK103" s="37">
        <f t="shared" si="12"/>
        <v>3.49E-2</v>
      </c>
      <c r="AL103" s="37">
        <v>4.2999999999999983E-3</v>
      </c>
      <c r="AM103" s="16">
        <v>138.25</v>
      </c>
      <c r="AN103" s="37">
        <v>3.1889000000000001E-2</v>
      </c>
      <c r="AO103" s="37">
        <v>2.3663001615362937E-2</v>
      </c>
      <c r="AP103" s="37">
        <f t="shared" si="20"/>
        <v>2.9685698353242036E-2</v>
      </c>
      <c r="AQ103" s="37">
        <v>2.2770528762700911E-2</v>
      </c>
      <c r="AR103" s="37">
        <v>-8.9247285266202611E-4</v>
      </c>
      <c r="AS103" s="16">
        <v>72.52</v>
      </c>
      <c r="AT103" s="16">
        <v>61.558</v>
      </c>
      <c r="AU103" s="16">
        <v>282.68</v>
      </c>
      <c r="AV103" s="16">
        <v>60.71</v>
      </c>
      <c r="AW103" s="16">
        <v>1.36</v>
      </c>
      <c r="AX103" s="56">
        <v>24.6</v>
      </c>
      <c r="AY103" s="2">
        <f t="shared" si="13"/>
        <v>-24.6</v>
      </c>
      <c r="AZ103" s="2">
        <v>28.79</v>
      </c>
      <c r="BA103" s="37">
        <f t="shared" si="16"/>
        <v>0.11936236391912911</v>
      </c>
      <c r="BB103" s="74">
        <v>275.18599999999998</v>
      </c>
      <c r="BC103" s="37">
        <f t="shared" si="16"/>
        <v>-1.611761424985891E-2</v>
      </c>
      <c r="BD103" s="37">
        <f t="shared" si="17"/>
        <v>5.1622374834635096E-2</v>
      </c>
      <c r="BT103" s="70">
        <v>3.38</v>
      </c>
      <c r="BU103" s="71">
        <v>1.42</v>
      </c>
      <c r="BV103" s="72">
        <v>3.49</v>
      </c>
    </row>
    <row r="104" spans="1:74" x14ac:dyDescent="0.25">
      <c r="A104" s="57">
        <v>36707</v>
      </c>
      <c r="B104" s="38">
        <f>'MONTHLY DATA'!O632</f>
        <v>12482.920107786485</v>
      </c>
      <c r="C104" s="37">
        <f t="shared" si="19"/>
        <v>5.0243126438319081E-2</v>
      </c>
      <c r="D104" s="38">
        <f>'MONTHLY DATA'!M632</f>
        <v>12615.647229682099</v>
      </c>
      <c r="E104" s="37">
        <f t="shared" si="15"/>
        <v>2.9709274531128714E-3</v>
      </c>
      <c r="F104" s="37">
        <f t="shared" si="14"/>
        <v>1.0632698178755669E-2</v>
      </c>
      <c r="G104" s="37">
        <v>8.43E-2</v>
      </c>
      <c r="H104" s="37">
        <v>2.4E-2</v>
      </c>
      <c r="I104" s="37">
        <v>2.2996000000000003E-2</v>
      </c>
      <c r="J104" s="37">
        <v>6.0299999999999999E-2</v>
      </c>
      <c r="K104" s="37">
        <v>6.3799999999999996E-2</v>
      </c>
      <c r="L104" s="37">
        <v>6.3100000000000003E-2</v>
      </c>
      <c r="M104" s="37">
        <v>5.8799999999999998E-2</v>
      </c>
      <c r="N104" s="37">
        <v>5.6900000000000006E-2</v>
      </c>
      <c r="O104" s="38">
        <v>1098000</v>
      </c>
      <c r="P104" s="67">
        <v>4751.6000000000004</v>
      </c>
      <c r="Q104" s="2">
        <v>9.2780000000000005</v>
      </c>
      <c r="R104" s="74">
        <v>103.645</v>
      </c>
      <c r="S104" s="74">
        <v>6773.6</v>
      </c>
      <c r="T104" s="2">
        <v>8890.2000000000007</v>
      </c>
      <c r="U104" s="37">
        <v>7.8600000000000002E-4</v>
      </c>
      <c r="V104" s="2">
        <v>155.1</v>
      </c>
      <c r="W104" s="2">
        <v>131839</v>
      </c>
      <c r="X104" s="2">
        <v>296000</v>
      </c>
      <c r="Y104" s="74">
        <v>41.3</v>
      </c>
      <c r="Z104" s="2">
        <v>51.4</v>
      </c>
      <c r="AA104" s="73">
        <v>0.42</v>
      </c>
      <c r="AB104" s="16">
        <v>1461.96</v>
      </c>
      <c r="AC104" s="16">
        <v>42.783999999999999</v>
      </c>
      <c r="AD104" s="16">
        <v>16.7</v>
      </c>
      <c r="AE104" s="37">
        <v>1.1423021149689457E-2</v>
      </c>
      <c r="AF104" s="73">
        <v>21.54</v>
      </c>
      <c r="AG104" s="37">
        <v>1.5E-3</v>
      </c>
      <c r="AH104" s="37">
        <v>2.4E-2</v>
      </c>
      <c r="AI104" s="37">
        <f t="shared" si="10"/>
        <v>3.3000000000000002E-2</v>
      </c>
      <c r="AJ104" s="37">
        <f t="shared" si="11"/>
        <v>1.3999999999999999E-2</v>
      </c>
      <c r="AK104" s="37">
        <f t="shared" si="12"/>
        <v>3.6200000000000003E-2</v>
      </c>
      <c r="AL104" s="37">
        <v>4.1999999999999815E-3</v>
      </c>
      <c r="AM104" s="16">
        <v>105.938</v>
      </c>
      <c r="AN104" s="37">
        <v>3.7303999999999997E-2</v>
      </c>
      <c r="AO104" s="37">
        <v>4.2481150243782316E-2</v>
      </c>
      <c r="AP104" s="37">
        <f t="shared" si="20"/>
        <v>3.9691610086059419E-2</v>
      </c>
      <c r="AQ104" s="37">
        <v>2.3170867300681318E-2</v>
      </c>
      <c r="AR104" s="37">
        <v>-1.9310282943100998E-2</v>
      </c>
      <c r="AS104" s="16">
        <v>72.59</v>
      </c>
      <c r="AT104" s="16">
        <v>62.142399999999995</v>
      </c>
      <c r="AU104" s="16">
        <v>282.58</v>
      </c>
      <c r="AV104" s="16">
        <v>65.38</v>
      </c>
      <c r="AW104" s="16">
        <v>1.36</v>
      </c>
      <c r="AX104" s="56">
        <v>33.9</v>
      </c>
      <c r="AY104" s="2">
        <f t="shared" si="13"/>
        <v>-33.9</v>
      </c>
      <c r="AZ104" s="2">
        <v>31.82</v>
      </c>
      <c r="BA104" s="37">
        <f t="shared" si="16"/>
        <v>0.10524487669329632</v>
      </c>
      <c r="BB104" s="74">
        <v>285.73200000000003</v>
      </c>
      <c r="BC104" s="37">
        <f t="shared" si="16"/>
        <v>3.8323170510127874E-2</v>
      </c>
      <c r="BD104" s="37">
        <f t="shared" si="17"/>
        <v>7.1784023601712099E-2</v>
      </c>
      <c r="BT104" s="70">
        <v>3.3</v>
      </c>
      <c r="BU104" s="71">
        <v>1.4</v>
      </c>
      <c r="BV104" s="72">
        <v>3.62</v>
      </c>
    </row>
    <row r="105" spans="1:74" x14ac:dyDescent="0.25">
      <c r="A105" s="57">
        <v>36738</v>
      </c>
      <c r="B105" s="38">
        <f>'MONTHLY DATA'!O633</f>
        <v>12396.000111708285</v>
      </c>
      <c r="C105" s="37">
        <f t="shared" si="19"/>
        <v>3.2754704329444752E-2</v>
      </c>
      <c r="D105" s="38">
        <f>'MONTHLY DATA'!M633</f>
        <v>12527.8030395199</v>
      </c>
      <c r="E105" s="37">
        <f t="shared" si="15"/>
        <v>-6.9631140252177665E-3</v>
      </c>
      <c r="F105" s="37">
        <f t="shared" si="14"/>
        <v>1.063269817875565E-2</v>
      </c>
      <c r="G105" s="37">
        <v>8.3199999999999996E-2</v>
      </c>
      <c r="H105" s="37">
        <v>2.2799999999999997E-2</v>
      </c>
      <c r="I105" s="37">
        <v>2.3807000000000002E-2</v>
      </c>
      <c r="J105" s="37">
        <v>6.0400000000000002E-2</v>
      </c>
      <c r="K105" s="37">
        <v>6.3E-2</v>
      </c>
      <c r="L105" s="37">
        <v>6.2399999999999997E-2</v>
      </c>
      <c r="M105" s="37">
        <v>6.2700000000000006E-2</v>
      </c>
      <c r="N105" s="37">
        <v>5.96E-2</v>
      </c>
      <c r="O105" s="38">
        <v>1094200</v>
      </c>
      <c r="P105" s="67">
        <v>4768.5</v>
      </c>
      <c r="Q105" s="2">
        <v>9.2780000000000005</v>
      </c>
      <c r="R105" s="74">
        <v>103.881</v>
      </c>
      <c r="S105" s="74">
        <v>6793.7</v>
      </c>
      <c r="T105" s="2">
        <v>8937.1</v>
      </c>
      <c r="U105" s="37">
        <v>-1.1789999999999999E-3</v>
      </c>
      <c r="V105" s="2">
        <v>129.80000000000001</v>
      </c>
      <c r="W105" s="2">
        <v>132002</v>
      </c>
      <c r="X105" s="2">
        <v>298000</v>
      </c>
      <c r="Y105" s="74">
        <v>41.5</v>
      </c>
      <c r="Z105" s="2">
        <v>52.5</v>
      </c>
      <c r="AA105" s="73">
        <v>0.48</v>
      </c>
      <c r="AB105" s="16">
        <v>1473</v>
      </c>
      <c r="AC105" s="16">
        <v>42.760100000000001</v>
      </c>
      <c r="AD105" s="16">
        <v>16.579999999999998</v>
      </c>
      <c r="AE105" s="37">
        <v>1.1255940257976917E-2</v>
      </c>
      <c r="AF105" s="73">
        <v>19.89</v>
      </c>
      <c r="AG105" s="37">
        <v>-2.3E-3</v>
      </c>
      <c r="AH105" s="37">
        <v>2.2799999999999997E-2</v>
      </c>
      <c r="AI105" s="37">
        <f t="shared" si="10"/>
        <v>3.5099999999999999E-2</v>
      </c>
      <c r="AJ105" s="37">
        <f t="shared" si="11"/>
        <v>1.1899999999999999E-2</v>
      </c>
      <c r="AK105" s="37">
        <f t="shared" si="12"/>
        <v>3.4500000000000003E-2</v>
      </c>
      <c r="AL105" s="37">
        <v>3.2000000000000084E-3</v>
      </c>
      <c r="AM105" s="16">
        <v>69.188000000000002</v>
      </c>
      <c r="AN105" s="37">
        <v>3.6593000000000001E-2</v>
      </c>
      <c r="AO105" s="37">
        <v>4.1479223810468438E-2</v>
      </c>
      <c r="AP105" s="37">
        <f t="shared" si="20"/>
        <v>2.0997709494407442E-2</v>
      </c>
      <c r="AQ105" s="37">
        <v>2.3653818470387878E-2</v>
      </c>
      <c r="AR105" s="37">
        <v>-1.782540534008056E-2</v>
      </c>
      <c r="AS105" s="16">
        <v>73.25</v>
      </c>
      <c r="AT105" s="16">
        <v>62.767199999999995</v>
      </c>
      <c r="AU105" s="16">
        <v>294.52</v>
      </c>
      <c r="AV105" s="16">
        <v>71.44</v>
      </c>
      <c r="AW105" s="16">
        <v>1.35</v>
      </c>
      <c r="AX105" s="56">
        <v>33.9</v>
      </c>
      <c r="AY105" s="2">
        <f t="shared" si="13"/>
        <v>-33.9</v>
      </c>
      <c r="AZ105" s="2">
        <v>29.7</v>
      </c>
      <c r="BA105" s="37">
        <f t="shared" si="16"/>
        <v>-6.6624764299182931E-2</v>
      </c>
      <c r="BB105" s="74">
        <v>281.58600000000001</v>
      </c>
      <c r="BC105" s="37">
        <f t="shared" si="16"/>
        <v>-1.4510100373776877E-2</v>
      </c>
      <c r="BD105" s="37">
        <f t="shared" si="17"/>
        <v>-4.0567432336479907E-2</v>
      </c>
      <c r="BT105" s="70">
        <v>3.51</v>
      </c>
      <c r="BU105" s="71">
        <v>1.19</v>
      </c>
      <c r="BV105" s="72">
        <v>3.45</v>
      </c>
    </row>
    <row r="106" spans="1:74" x14ac:dyDescent="0.25">
      <c r="A106" s="57">
        <v>36769</v>
      </c>
      <c r="B106" s="38">
        <f>'MONTHLY DATA'!O634</f>
        <v>12526.714772064921</v>
      </c>
      <c r="C106" s="37">
        <f t="shared" si="19"/>
        <v>4.5550807704560006E-2</v>
      </c>
      <c r="D106" s="38">
        <f>'MONTHLY DATA'!M634</f>
        <v>12645.3889120108</v>
      </c>
      <c r="E106" s="37">
        <f t="shared" si="15"/>
        <v>9.3859930683748705E-3</v>
      </c>
      <c r="F106" s="37">
        <f t="shared" si="14"/>
        <v>9.4736842105263615E-3</v>
      </c>
      <c r="G106" s="37">
        <v>8.1600000000000006E-2</v>
      </c>
      <c r="H106" s="37">
        <v>2.4300000000000002E-2</v>
      </c>
      <c r="I106" s="37">
        <v>2.3188999999999994E-2</v>
      </c>
      <c r="J106" s="37">
        <v>5.7299999999999997E-2</v>
      </c>
      <c r="K106" s="37">
        <v>6.1800000000000001E-2</v>
      </c>
      <c r="L106" s="37">
        <v>6.0900000000000003E-2</v>
      </c>
      <c r="M106" s="37">
        <v>6.3100000000000003E-2</v>
      </c>
      <c r="N106" s="37">
        <v>6.0899999999999996E-2</v>
      </c>
      <c r="O106" s="38">
        <v>1100300</v>
      </c>
      <c r="P106" s="67">
        <v>4796.2</v>
      </c>
      <c r="Q106" s="2">
        <v>9.2780000000000005</v>
      </c>
      <c r="R106" s="74">
        <v>104.399</v>
      </c>
      <c r="S106" s="74">
        <v>6828.7</v>
      </c>
      <c r="T106" s="2">
        <v>8985.2000000000007</v>
      </c>
      <c r="U106" s="37">
        <v>-3.405E-3</v>
      </c>
      <c r="V106" s="2">
        <v>146.80000000000001</v>
      </c>
      <c r="W106" s="2">
        <v>132005</v>
      </c>
      <c r="X106" s="2">
        <v>312000</v>
      </c>
      <c r="Y106" s="74">
        <v>41</v>
      </c>
      <c r="Z106" s="2">
        <v>49.9</v>
      </c>
      <c r="AA106" s="73">
        <v>-0.57999999999999996</v>
      </c>
      <c r="AB106" s="16">
        <v>1485.46</v>
      </c>
      <c r="AC106" s="16">
        <v>42.871600000000001</v>
      </c>
      <c r="AD106" s="16">
        <v>16.46</v>
      </c>
      <c r="AE106" s="37">
        <v>1.1080742665571608E-2</v>
      </c>
      <c r="AF106" s="73">
        <v>18.09</v>
      </c>
      <c r="AG106" s="37">
        <v>-5.7999999999999996E-3</v>
      </c>
      <c r="AH106" s="37">
        <v>2.4300000000000002E-2</v>
      </c>
      <c r="AI106" s="37">
        <f t="shared" si="10"/>
        <v>3.6600000000000001E-2</v>
      </c>
      <c r="AJ106" s="37">
        <f t="shared" si="11"/>
        <v>1.2800000000000001E-2</v>
      </c>
      <c r="AK106" s="37">
        <f t="shared" si="12"/>
        <v>2.98E-2</v>
      </c>
      <c r="AL106" s="37">
        <v>5.400000000000002E-3</v>
      </c>
      <c r="AM106" s="16">
        <v>55</v>
      </c>
      <c r="AN106" s="37">
        <v>3.4111000000000002E-2</v>
      </c>
      <c r="AO106" s="37">
        <v>4.1877029926204672E-2</v>
      </c>
      <c r="AP106" s="37">
        <f t="shared" si="20"/>
        <v>3.4342479437827526E-2</v>
      </c>
      <c r="AQ106" s="37">
        <v>2.4139019702831114E-2</v>
      </c>
      <c r="AR106" s="37">
        <v>-1.7738010223373558E-2</v>
      </c>
      <c r="AS106" s="16">
        <v>74.08</v>
      </c>
      <c r="AT106" s="16">
        <v>63.445599999999992</v>
      </c>
      <c r="AU106" s="16">
        <v>308</v>
      </c>
      <c r="AV106" s="16">
        <v>87.96</v>
      </c>
      <c r="AW106" s="16">
        <v>1.35</v>
      </c>
      <c r="AX106" s="56">
        <v>33.9</v>
      </c>
      <c r="AY106" s="2">
        <f t="shared" si="13"/>
        <v>-33.9</v>
      </c>
      <c r="AZ106" s="2">
        <v>31.26</v>
      </c>
      <c r="BA106" s="37">
        <f t="shared" si="16"/>
        <v>5.25252525252526E-2</v>
      </c>
      <c r="BB106" s="74">
        <v>274.46800000000002</v>
      </c>
      <c r="BC106" s="37">
        <f t="shared" si="16"/>
        <v>-2.5278245367312276E-2</v>
      </c>
      <c r="BD106" s="37">
        <f t="shared" si="17"/>
        <v>1.3623503578970162E-2</v>
      </c>
      <c r="BT106" s="70">
        <v>3.66</v>
      </c>
      <c r="BU106" s="71">
        <v>1.28</v>
      </c>
      <c r="BV106" s="72">
        <v>2.98</v>
      </c>
    </row>
    <row r="107" spans="1:74" x14ac:dyDescent="0.25">
      <c r="A107" s="57">
        <v>36799</v>
      </c>
      <c r="B107" s="38">
        <f>'MONTHLY DATA'!O635</f>
        <v>12504.034649198122</v>
      </c>
      <c r="C107" s="37">
        <f t="shared" si="19"/>
        <v>3.7457050737674996E-2</v>
      </c>
      <c r="D107" s="38">
        <f>'MONTHLY DATA'!M635</f>
        <v>12648.8182082941</v>
      </c>
      <c r="E107" s="37">
        <f t="shared" si="15"/>
        <v>2.7118946733566818E-4</v>
      </c>
      <c r="F107" s="37">
        <f t="shared" si="14"/>
        <v>1.1578947368421072E-2</v>
      </c>
      <c r="G107" s="37">
        <v>8.1299999999999997E-2</v>
      </c>
      <c r="H107" s="37">
        <v>2.3300000000000001E-2</v>
      </c>
      <c r="I107" s="37">
        <v>2.3456000000000005E-2</v>
      </c>
      <c r="J107" s="37">
        <v>5.8000000000000003E-2</v>
      </c>
      <c r="K107" s="37">
        <v>5.9799999999999999E-2</v>
      </c>
      <c r="L107" s="37">
        <v>5.91E-2</v>
      </c>
      <c r="M107" s="37">
        <v>6.2300000000000001E-2</v>
      </c>
      <c r="N107" s="37">
        <v>0.06</v>
      </c>
      <c r="O107" s="38">
        <v>1096100</v>
      </c>
      <c r="P107" s="67">
        <v>4830.6000000000004</v>
      </c>
      <c r="Q107" s="2">
        <v>9.4039999999999999</v>
      </c>
      <c r="R107" s="74">
        <v>105.88</v>
      </c>
      <c r="S107" s="74">
        <v>6913.1</v>
      </c>
      <c r="T107" s="2">
        <v>8985.5</v>
      </c>
      <c r="U107" s="37">
        <v>3.8E-3</v>
      </c>
      <c r="V107" s="2">
        <v>131.4</v>
      </c>
      <c r="W107" s="2">
        <v>132127</v>
      </c>
      <c r="X107" s="2">
        <v>292000</v>
      </c>
      <c r="Y107" s="74">
        <v>41.1</v>
      </c>
      <c r="Z107" s="2">
        <v>49.7</v>
      </c>
      <c r="AA107" s="73">
        <v>-0.63</v>
      </c>
      <c r="AB107" s="16">
        <v>1468.05</v>
      </c>
      <c r="AC107" s="16">
        <v>41.9</v>
      </c>
      <c r="AD107" s="16">
        <v>16.34</v>
      </c>
      <c r="AE107" s="37">
        <v>1.1130411089540547E-2</v>
      </c>
      <c r="AF107" s="73">
        <v>19.690000000000001</v>
      </c>
      <c r="AG107" s="37">
        <v>-4.3E-3</v>
      </c>
      <c r="AH107" s="37">
        <v>2.3300000000000001E-2</v>
      </c>
      <c r="AI107" s="37">
        <f t="shared" si="10"/>
        <v>3.7599999999999995E-2</v>
      </c>
      <c r="AJ107" s="37">
        <f t="shared" si="11"/>
        <v>1.32E-2</v>
      </c>
      <c r="AK107" s="37">
        <f t="shared" si="12"/>
        <v>3.0499999999999999E-2</v>
      </c>
      <c r="AL107" s="37">
        <v>2.4999999999999883E-3</v>
      </c>
      <c r="AM107" s="16">
        <v>76.125</v>
      </c>
      <c r="AN107" s="37">
        <v>3.4543999999999998E-2</v>
      </c>
      <c r="AO107" s="37">
        <v>2.9531010910636549E-2</v>
      </c>
      <c r="AP107" s="37">
        <f t="shared" si="20"/>
        <v>2.5947264941814596E-2</v>
      </c>
      <c r="AQ107" s="37">
        <v>2.4373786937301033E-2</v>
      </c>
      <c r="AR107" s="37">
        <v>-5.1572239733355153E-3</v>
      </c>
      <c r="AS107" s="16">
        <v>74.52</v>
      </c>
      <c r="AT107" s="16">
        <v>64.161599999999993</v>
      </c>
      <c r="AU107" s="16">
        <v>321.22000000000003</v>
      </c>
      <c r="AV107" s="16">
        <v>97.2</v>
      </c>
      <c r="AW107" s="16">
        <v>1.35</v>
      </c>
      <c r="AX107" s="56">
        <v>43.8</v>
      </c>
      <c r="AY107" s="2">
        <f t="shared" si="13"/>
        <v>-43.8</v>
      </c>
      <c r="AZ107" s="2">
        <v>33.880000000000003</v>
      </c>
      <c r="BA107" s="37">
        <f t="shared" si="16"/>
        <v>8.3813179782469632E-2</v>
      </c>
      <c r="BB107" s="74">
        <v>273.67899999999997</v>
      </c>
      <c r="BC107" s="37">
        <f t="shared" si="16"/>
        <v>-2.8746520541558362E-3</v>
      </c>
      <c r="BD107" s="37">
        <f t="shared" si="17"/>
        <v>4.0469263864156897E-2</v>
      </c>
      <c r="BT107" s="70">
        <v>3.76</v>
      </c>
      <c r="BU107" s="71">
        <v>1.32</v>
      </c>
      <c r="BV107" s="72">
        <v>3.05</v>
      </c>
    </row>
    <row r="108" spans="1:74" x14ac:dyDescent="0.25">
      <c r="A108" s="57">
        <v>36830</v>
      </c>
      <c r="B108" s="38">
        <f>'MONTHLY DATA'!O636</f>
        <v>12551.931336111331</v>
      </c>
      <c r="C108" s="37">
        <f t="shared" si="19"/>
        <v>3.5658473171281103E-2</v>
      </c>
      <c r="D108" s="38">
        <f>'MONTHLY DATA'!M636</f>
        <v>12697.269488424199</v>
      </c>
      <c r="E108" s="37">
        <f t="shared" si="15"/>
        <v>3.8304985756162069E-3</v>
      </c>
      <c r="F108" s="37">
        <f t="shared" si="14"/>
        <v>1.1578947368421071E-2</v>
      </c>
      <c r="G108" s="37">
        <v>8.4400000000000003E-2</v>
      </c>
      <c r="H108" s="37">
        <v>2.6699999999999998E-2</v>
      </c>
      <c r="I108" s="37">
        <v>2.3217000000000002E-2</v>
      </c>
      <c r="J108" s="37">
        <v>5.7700000000000001E-2</v>
      </c>
      <c r="K108" s="37">
        <v>5.9400000000000001E-2</v>
      </c>
      <c r="L108" s="37">
        <v>5.8700000000000002E-2</v>
      </c>
      <c r="M108" s="37">
        <v>6.3799999999999996E-2</v>
      </c>
      <c r="N108" s="37">
        <v>6.1100000000000002E-2</v>
      </c>
      <c r="O108" s="38">
        <v>1095600</v>
      </c>
      <c r="P108" s="67">
        <v>4849.3999999999996</v>
      </c>
      <c r="Q108" s="2">
        <v>9.4039999999999999</v>
      </c>
      <c r="R108" s="74">
        <v>107.348</v>
      </c>
      <c r="S108" s="74">
        <v>6919.6</v>
      </c>
      <c r="T108" s="2">
        <v>9000</v>
      </c>
      <c r="U108" s="37">
        <v>-3.467E-3</v>
      </c>
      <c r="V108" s="2">
        <v>134.80000000000001</v>
      </c>
      <c r="W108" s="2">
        <v>132116</v>
      </c>
      <c r="X108" s="2">
        <v>301000</v>
      </c>
      <c r="Y108" s="74">
        <v>41.1</v>
      </c>
      <c r="Z108" s="2">
        <v>48.7</v>
      </c>
      <c r="AA108" s="73">
        <v>0.18</v>
      </c>
      <c r="AB108" s="16">
        <v>1390.14</v>
      </c>
      <c r="AC108" s="16">
        <v>39.371499999999997</v>
      </c>
      <c r="AD108" s="16">
        <v>16.316700000000001</v>
      </c>
      <c r="AE108" s="37">
        <v>1.1737450904225474E-2</v>
      </c>
      <c r="AF108" s="73">
        <v>25.2</v>
      </c>
      <c r="AG108" s="37">
        <v>-6.1000000000000004E-3</v>
      </c>
      <c r="AH108" s="37">
        <v>2.6699999999999998E-2</v>
      </c>
      <c r="AI108" s="37">
        <f t="shared" si="10"/>
        <v>3.7499999999999999E-2</v>
      </c>
      <c r="AJ108" s="37">
        <f t="shared" si="11"/>
        <v>1.3500000000000002E-2</v>
      </c>
      <c r="AK108" s="37">
        <f t="shared" si="12"/>
        <v>3.04E-2</v>
      </c>
      <c r="AL108" s="37">
        <v>2.3999999999999994E-3</v>
      </c>
      <c r="AM108" s="16">
        <v>57</v>
      </c>
      <c r="AN108" s="37">
        <v>3.4483E-2</v>
      </c>
      <c r="AO108" s="37">
        <v>3.0423023354129865E-2</v>
      </c>
      <c r="AP108" s="37">
        <f t="shared" si="20"/>
        <v>2.5016638673478496E-2</v>
      </c>
      <c r="AQ108" s="37">
        <v>2.4555529519184469E-2</v>
      </c>
      <c r="AR108" s="37">
        <v>-5.8674938349453955E-3</v>
      </c>
      <c r="AS108" s="16">
        <v>72.680000000000007</v>
      </c>
      <c r="AT108" s="16">
        <v>64.824000000000012</v>
      </c>
      <c r="AU108" s="16">
        <v>368.46</v>
      </c>
      <c r="AV108" s="16">
        <v>137.15</v>
      </c>
      <c r="AW108" s="16">
        <v>1.17</v>
      </c>
      <c r="AX108" s="56">
        <v>43.8</v>
      </c>
      <c r="AY108" s="2">
        <f t="shared" si="13"/>
        <v>-43.8</v>
      </c>
      <c r="AZ108" s="2">
        <v>33.11</v>
      </c>
      <c r="BA108" s="37">
        <f t="shared" si="16"/>
        <v>-2.2727272727272818E-2</v>
      </c>
      <c r="BB108" s="74">
        <v>269.99799999999999</v>
      </c>
      <c r="BC108" s="37">
        <f t="shared" si="16"/>
        <v>-1.3450063760829233E-2</v>
      </c>
      <c r="BD108" s="37">
        <f t="shared" si="17"/>
        <v>-1.8088668244051025E-2</v>
      </c>
      <c r="BT108" s="70">
        <v>3.75</v>
      </c>
      <c r="BU108" s="71">
        <v>1.35</v>
      </c>
      <c r="BV108" s="72">
        <v>3.04</v>
      </c>
    </row>
    <row r="109" spans="1:74" x14ac:dyDescent="0.25">
      <c r="A109" s="57">
        <v>36860</v>
      </c>
      <c r="B109" s="38">
        <f>'MONTHLY DATA'!O637</f>
        <v>12543.683485836171</v>
      </c>
      <c r="C109" s="37">
        <f t="shared" si="19"/>
        <v>2.8799592330106469E-2</v>
      </c>
      <c r="D109" s="38">
        <f>'MONTHLY DATA'!M637</f>
        <v>12688.9261367248</v>
      </c>
      <c r="E109" s="37">
        <f t="shared" si="15"/>
        <v>-6.5709810341550777E-4</v>
      </c>
      <c r="F109" s="37">
        <f t="shared" si="14"/>
        <v>1.1578947368421043E-2</v>
      </c>
      <c r="G109" s="37">
        <v>8.2400000000000001E-2</v>
      </c>
      <c r="H109" s="37">
        <v>2.76E-2</v>
      </c>
      <c r="I109" s="37">
        <v>2.0338000000000002E-2</v>
      </c>
      <c r="J109" s="37">
        <v>5.4800000000000001E-2</v>
      </c>
      <c r="K109" s="37">
        <v>5.6099999999999997E-2</v>
      </c>
      <c r="L109" s="37">
        <v>5.5199999999999999E-2</v>
      </c>
      <c r="M109" s="37">
        <v>6.2100000000000002E-2</v>
      </c>
      <c r="N109" s="37">
        <v>6.1699999999999998E-2</v>
      </c>
      <c r="O109" s="38">
        <v>1095700</v>
      </c>
      <c r="P109" s="67">
        <v>4858.3</v>
      </c>
      <c r="Q109" s="2">
        <v>9.4039999999999999</v>
      </c>
      <c r="R109" s="74">
        <v>107.996</v>
      </c>
      <c r="S109" s="74">
        <v>6934.5</v>
      </c>
      <c r="T109" s="2">
        <v>8994</v>
      </c>
      <c r="U109" s="37">
        <v>-6.9999999999999994E-5</v>
      </c>
      <c r="V109" s="2">
        <v>121</v>
      </c>
      <c r="W109" s="2">
        <v>132347</v>
      </c>
      <c r="X109" s="2">
        <v>356000</v>
      </c>
      <c r="Y109" s="74">
        <v>41.1</v>
      </c>
      <c r="Z109" s="2">
        <v>48.5</v>
      </c>
      <c r="AA109" s="73">
        <v>0.1</v>
      </c>
      <c r="AB109" s="16">
        <v>1378.04</v>
      </c>
      <c r="AC109" s="16">
        <v>38.783900000000003</v>
      </c>
      <c r="AD109" s="16">
        <v>16.293299999999999</v>
      </c>
      <c r="AE109" s="37">
        <v>1.1823531972947084E-2</v>
      </c>
      <c r="AF109" s="73">
        <v>26.38</v>
      </c>
      <c r="AG109" s="37">
        <v>-7.3000000000000001E-3</v>
      </c>
      <c r="AH109" s="37">
        <v>2.76E-2</v>
      </c>
      <c r="AI109" s="37">
        <f t="shared" si="10"/>
        <v>3.8599999999999995E-2</v>
      </c>
      <c r="AJ109" s="37">
        <f t="shared" si="11"/>
        <v>1.3000000000000001E-2</v>
      </c>
      <c r="AK109" s="37">
        <f t="shared" si="12"/>
        <v>2.5899999999999999E-2</v>
      </c>
      <c r="AL109" s="37">
        <v>2.1999999999999936E-3</v>
      </c>
      <c r="AM109" s="16">
        <v>68.5</v>
      </c>
      <c r="AN109" s="37">
        <v>3.4462E-2</v>
      </c>
      <c r="AO109" s="37">
        <v>3.3394465307602539E-2</v>
      </c>
      <c r="AP109" s="37">
        <f t="shared" si="20"/>
        <v>2.1044834518212825E-2</v>
      </c>
      <c r="AQ109" s="37">
        <v>2.4783291686826633E-2</v>
      </c>
      <c r="AR109" s="37">
        <v>-8.6111736207759061E-3</v>
      </c>
      <c r="AS109" s="16">
        <v>70.930000000000007</v>
      </c>
      <c r="AT109" s="16">
        <v>65.429199999999994</v>
      </c>
      <c r="AU109" s="16">
        <v>379.8</v>
      </c>
      <c r="AV109" s="16">
        <v>144.72999999999999</v>
      </c>
      <c r="AW109" s="16">
        <v>1.17</v>
      </c>
      <c r="AX109" s="56">
        <v>43.8</v>
      </c>
      <c r="AY109" s="2">
        <f t="shared" si="13"/>
        <v>-43.8</v>
      </c>
      <c r="AZ109" s="2">
        <v>34.42</v>
      </c>
      <c r="BA109" s="37">
        <f t="shared" si="16"/>
        <v>3.9565086076714051E-2</v>
      </c>
      <c r="BB109" s="74">
        <v>266.00700000000001</v>
      </c>
      <c r="BC109" s="37">
        <f t="shared" si="16"/>
        <v>-1.4781590974747908E-2</v>
      </c>
      <c r="BD109" s="37">
        <f t="shared" si="17"/>
        <v>1.2391747550983071E-2</v>
      </c>
      <c r="BT109" s="70">
        <v>3.86</v>
      </c>
      <c r="BU109" s="71">
        <v>1.3</v>
      </c>
      <c r="BV109" s="72">
        <v>2.59</v>
      </c>
    </row>
    <row r="110" spans="1:74" x14ac:dyDescent="0.25">
      <c r="A110" s="57">
        <v>36891</v>
      </c>
      <c r="B110" s="38">
        <f>'MONTHLY DATA'!O638</f>
        <v>12506.200030293485</v>
      </c>
      <c r="C110" s="37">
        <f t="shared" si="19"/>
        <v>1.763284283054771E-2</v>
      </c>
      <c r="D110" s="38">
        <f>'MONTHLY DATA'!M638</f>
        <v>12651.008662223199</v>
      </c>
      <c r="E110" s="37">
        <f t="shared" si="15"/>
        <v>-2.9882335268591768E-3</v>
      </c>
      <c r="F110" s="37">
        <f t="shared" si="14"/>
        <v>1.1578947368421088E-2</v>
      </c>
      <c r="G110" s="37">
        <v>7.9699999999999993E-2</v>
      </c>
      <c r="H110" s="37">
        <v>2.9100000000000001E-2</v>
      </c>
      <c r="I110" s="37">
        <v>1.7332E-2</v>
      </c>
      <c r="J110" s="37">
        <v>5.1200000000000002E-2</v>
      </c>
      <c r="K110" s="37">
        <v>5.11E-2</v>
      </c>
      <c r="L110" s="37">
        <v>5.0599999999999999E-2</v>
      </c>
      <c r="M110" s="37">
        <v>5.8900000000000001E-2</v>
      </c>
      <c r="N110" s="37">
        <v>5.7699999999999994E-2</v>
      </c>
      <c r="O110" s="38">
        <v>1089600</v>
      </c>
      <c r="P110" s="67">
        <v>4895.7</v>
      </c>
      <c r="Q110" s="2">
        <v>9.5790000000000006</v>
      </c>
      <c r="R110" s="74">
        <v>107.128</v>
      </c>
      <c r="S110" s="74">
        <v>6979.1</v>
      </c>
      <c r="T110" s="2">
        <v>9004.6</v>
      </c>
      <c r="U110" s="37">
        <v>-2.9789999999999999E-3</v>
      </c>
      <c r="V110" s="2">
        <v>102.9</v>
      </c>
      <c r="W110" s="2">
        <v>132485</v>
      </c>
      <c r="X110" s="2">
        <v>353000</v>
      </c>
      <c r="Y110" s="74">
        <v>40.4</v>
      </c>
      <c r="Z110" s="2">
        <v>43.9</v>
      </c>
      <c r="AA110" s="73">
        <v>0.35</v>
      </c>
      <c r="AB110" s="16">
        <v>1330.93</v>
      </c>
      <c r="AC110" s="16">
        <v>37.276000000000003</v>
      </c>
      <c r="AD110" s="16">
        <v>16.27</v>
      </c>
      <c r="AE110" s="37">
        <v>1.222453472383972E-2</v>
      </c>
      <c r="AF110" s="73">
        <v>26.53</v>
      </c>
      <c r="AG110" s="37">
        <v>-7.7000000000000002E-3</v>
      </c>
      <c r="AH110" s="37">
        <v>2.9100000000000001E-2</v>
      </c>
      <c r="AI110" s="37">
        <f t="shared" si="10"/>
        <v>3.9300000000000002E-2</v>
      </c>
      <c r="AJ110" s="37">
        <f t="shared" si="11"/>
        <v>1.4199999999999999E-2</v>
      </c>
      <c r="AK110" s="37">
        <f t="shared" si="12"/>
        <v>3.2799999999999996E-2</v>
      </c>
      <c r="AL110" s="37">
        <v>3.9999999999999758E-4</v>
      </c>
      <c r="AM110" s="16">
        <v>66.875</v>
      </c>
      <c r="AN110" s="37">
        <v>3.3868000000000002E-2</v>
      </c>
      <c r="AO110" s="37">
        <v>2.467307336857686E-2</v>
      </c>
      <c r="AP110" s="37">
        <f t="shared" si="20"/>
        <v>1.3162251755022648E-2</v>
      </c>
      <c r="AQ110" s="37">
        <v>2.4925822654734989E-2</v>
      </c>
      <c r="AR110" s="37">
        <v>2.5274928615812847E-4</v>
      </c>
      <c r="AS110" s="16">
        <v>69.260000000000005</v>
      </c>
      <c r="AT110" s="16">
        <v>65.975200000000001</v>
      </c>
      <c r="AU110" s="16">
        <v>381.28</v>
      </c>
      <c r="AV110" s="16">
        <v>144.62</v>
      </c>
      <c r="AW110" s="16">
        <v>1.17</v>
      </c>
      <c r="AX110" s="56">
        <v>59.7</v>
      </c>
      <c r="AY110" s="2">
        <f t="shared" si="13"/>
        <v>-59.7</v>
      </c>
      <c r="AZ110" s="2">
        <v>28.44</v>
      </c>
      <c r="BA110" s="37">
        <f t="shared" si="16"/>
        <v>-0.17373619988378849</v>
      </c>
      <c r="BB110" s="74">
        <v>271.45</v>
      </c>
      <c r="BC110" s="37">
        <f t="shared" si="16"/>
        <v>2.0461867544838985E-2</v>
      </c>
      <c r="BD110" s="37">
        <f t="shared" si="17"/>
        <v>-7.663716616947476E-2</v>
      </c>
      <c r="BT110" s="70">
        <v>3.93</v>
      </c>
      <c r="BU110" s="71">
        <v>1.42</v>
      </c>
      <c r="BV110" s="72">
        <v>3.28</v>
      </c>
    </row>
    <row r="111" spans="1:74" x14ac:dyDescent="0.25">
      <c r="A111" s="57">
        <v>36922</v>
      </c>
      <c r="B111" s="38">
        <f>'MONTHLY DATA'!O639</f>
        <v>12556.92076358528</v>
      </c>
      <c r="C111" s="37">
        <f t="shared" si="19"/>
        <v>3.2170792296256877E-2</v>
      </c>
      <c r="D111" s="38">
        <f>'MONTHLY DATA'!M639</f>
        <v>12662.663254225999</v>
      </c>
      <c r="E111" s="37">
        <f t="shared" si="15"/>
        <v>9.2123816479563645E-4</v>
      </c>
      <c r="F111" s="37">
        <f t="shared" si="14"/>
        <v>8.4210526315790599E-3</v>
      </c>
      <c r="G111" s="37">
        <v>7.5200000000000003E-2</v>
      </c>
      <c r="H111" s="37">
        <v>2.3300000000000001E-2</v>
      </c>
      <c r="I111" s="37">
        <v>1.4578000000000001E-2</v>
      </c>
      <c r="J111" s="37">
        <v>5.1900000000000002E-2</v>
      </c>
      <c r="K111" s="37">
        <v>4.6199999999999998E-2</v>
      </c>
      <c r="L111" s="37">
        <v>4.6699999999999998E-2</v>
      </c>
      <c r="M111" s="37">
        <v>4.99E-2</v>
      </c>
      <c r="N111" s="37">
        <v>5.1500000000000004E-2</v>
      </c>
      <c r="O111" s="38">
        <v>1093300</v>
      </c>
      <c r="P111" s="67">
        <v>4950.8</v>
      </c>
      <c r="Q111" s="2">
        <v>9.5790000000000006</v>
      </c>
      <c r="R111" s="74">
        <v>107.459</v>
      </c>
      <c r="S111" s="74">
        <v>7009.8</v>
      </c>
      <c r="T111" s="2">
        <v>9054.5</v>
      </c>
      <c r="U111" s="37">
        <v>-7.293E-3</v>
      </c>
      <c r="V111" s="2">
        <v>117</v>
      </c>
      <c r="W111" s="2">
        <v>132469</v>
      </c>
      <c r="X111" s="2">
        <v>362000</v>
      </c>
      <c r="Y111" s="74">
        <v>40.6</v>
      </c>
      <c r="Z111" s="2">
        <v>42.3</v>
      </c>
      <c r="AA111" s="73">
        <v>0.17</v>
      </c>
      <c r="AB111" s="16">
        <v>1335.63</v>
      </c>
      <c r="AC111" s="16">
        <v>36.980600000000003</v>
      </c>
      <c r="AD111" s="16">
        <v>16.170000000000002</v>
      </c>
      <c r="AE111" s="37">
        <v>1.2106646301745244E-2</v>
      </c>
      <c r="AF111" s="73">
        <v>24.92</v>
      </c>
      <c r="AG111" s="37">
        <v>2E-3</v>
      </c>
      <c r="AH111" s="37">
        <v>2.3300000000000001E-2</v>
      </c>
      <c r="AI111" s="37">
        <f t="shared" si="10"/>
        <v>3.9399999999999998E-2</v>
      </c>
      <c r="AJ111" s="37">
        <f t="shared" si="11"/>
        <v>1.4499999999999999E-2</v>
      </c>
      <c r="AK111" s="37">
        <f t="shared" si="12"/>
        <v>2.9600000000000001E-2</v>
      </c>
      <c r="AL111" s="37">
        <v>-6.1999999999999972E-3</v>
      </c>
      <c r="AM111" s="16">
        <v>56.125</v>
      </c>
      <c r="AN111" s="37">
        <v>3.7322000000000001E-2</v>
      </c>
      <c r="AO111" s="37">
        <v>2.7344686781114534E-2</v>
      </c>
      <c r="AP111" s="37">
        <f t="shared" si="20"/>
        <v>3.0555299442475876E-2</v>
      </c>
      <c r="AQ111" s="37">
        <v>2.5080864839471438E-2</v>
      </c>
      <c r="AR111" s="37">
        <v>-2.263821941643096E-3</v>
      </c>
      <c r="AS111" s="16">
        <v>66.739999999999995</v>
      </c>
      <c r="AT111" s="16">
        <v>66.426400000000001</v>
      </c>
      <c r="AU111" s="16">
        <v>341.64</v>
      </c>
      <c r="AV111" s="16">
        <v>103.36</v>
      </c>
      <c r="AW111" s="16">
        <v>1.22</v>
      </c>
      <c r="AX111" s="56">
        <v>59.7</v>
      </c>
      <c r="AY111" s="2">
        <f t="shared" si="13"/>
        <v>-59.7</v>
      </c>
      <c r="AZ111" s="2">
        <v>29.59</v>
      </c>
      <c r="BA111" s="37">
        <f t="shared" si="16"/>
        <v>4.0436005625878992E-2</v>
      </c>
      <c r="BB111" s="74">
        <v>265.48599999999999</v>
      </c>
      <c r="BC111" s="37">
        <f t="shared" si="16"/>
        <v>-2.1970897034444645E-2</v>
      </c>
      <c r="BD111" s="37">
        <f t="shared" si="17"/>
        <v>9.2325542957171734E-3</v>
      </c>
      <c r="BT111" s="70">
        <v>3.94</v>
      </c>
      <c r="BU111" s="71">
        <v>1.45</v>
      </c>
      <c r="BV111" s="72">
        <v>2.96</v>
      </c>
    </row>
    <row r="112" spans="1:74" x14ac:dyDescent="0.25">
      <c r="A112" s="57">
        <v>36950</v>
      </c>
      <c r="B112" s="38">
        <f>'MONTHLY DATA'!O640</f>
        <v>12530.030189819061</v>
      </c>
      <c r="C112" s="37">
        <f t="shared" si="19"/>
        <v>2.3895264136483931E-2</v>
      </c>
      <c r="D112" s="38">
        <f>'MONTHLY DATA'!M640</f>
        <v>12635.5462335228</v>
      </c>
      <c r="E112" s="37">
        <f t="shared" si="15"/>
        <v>-2.1414942622081661E-3</v>
      </c>
      <c r="F112" s="37">
        <f t="shared" si="14"/>
        <v>8.4210526315789385E-3</v>
      </c>
      <c r="G112" s="37">
        <v>7.4200000000000002E-2</v>
      </c>
      <c r="H112" s="37">
        <v>2.5000000000000001E-2</v>
      </c>
      <c r="I112" s="37">
        <v>1.3864000000000001E-2</v>
      </c>
      <c r="J112" s="37">
        <v>4.9200000000000001E-2</v>
      </c>
      <c r="K112" s="37">
        <v>4.41E-2</v>
      </c>
      <c r="L112" s="37">
        <v>4.48E-2</v>
      </c>
      <c r="M112" s="37">
        <v>4.8500000000000001E-2</v>
      </c>
      <c r="N112" s="37">
        <v>4.8799999999999996E-2</v>
      </c>
      <c r="O112" s="38">
        <v>1103300</v>
      </c>
      <c r="P112" s="67">
        <v>4989.1000000000004</v>
      </c>
      <c r="Q112" s="2">
        <v>9.5790000000000006</v>
      </c>
      <c r="R112" s="74">
        <v>108.298</v>
      </c>
      <c r="S112" s="74">
        <v>7029.3</v>
      </c>
      <c r="T112" s="2">
        <v>9073</v>
      </c>
      <c r="U112" s="37">
        <v>-6.2189999999999997E-3</v>
      </c>
      <c r="V112" s="2">
        <v>114.3</v>
      </c>
      <c r="W112" s="2">
        <v>132530</v>
      </c>
      <c r="X112" s="2">
        <v>386000</v>
      </c>
      <c r="Y112" s="74">
        <v>40.5</v>
      </c>
      <c r="Z112" s="2">
        <v>42.1</v>
      </c>
      <c r="AA112" s="73">
        <v>0.08</v>
      </c>
      <c r="AB112" s="16">
        <v>1305.75</v>
      </c>
      <c r="AC112" s="16">
        <v>35.836300000000001</v>
      </c>
      <c r="AD112" s="16">
        <v>16.07</v>
      </c>
      <c r="AE112" s="37">
        <v>1.2307103197396132E-2</v>
      </c>
      <c r="AF112" s="73">
        <v>23.41</v>
      </c>
      <c r="AG112" s="37">
        <v>6.9999999999999999E-4</v>
      </c>
      <c r="AH112" s="37">
        <v>2.5000000000000001E-2</v>
      </c>
      <c r="AI112" s="37">
        <f t="shared" si="10"/>
        <v>3.8199999999999998E-2</v>
      </c>
      <c r="AJ112" s="37">
        <f t="shared" si="11"/>
        <v>1.7500000000000002E-2</v>
      </c>
      <c r="AK112" s="37">
        <f t="shared" si="12"/>
        <v>2.6499999999999999E-2</v>
      </c>
      <c r="AL112" s="37">
        <v>-5.7999999999999996E-3</v>
      </c>
      <c r="AM112" s="16">
        <v>32.25</v>
      </c>
      <c r="AN112" s="37">
        <v>3.5335999999999999E-2</v>
      </c>
      <c r="AO112" s="37">
        <v>2.8247504618862725E-2</v>
      </c>
      <c r="AP112" s="37">
        <f t="shared" si="20"/>
        <v>2.307772427735582E-2</v>
      </c>
      <c r="AQ112" s="37">
        <v>2.5371046548642372E-2</v>
      </c>
      <c r="AR112" s="37">
        <v>-2.8764580702203522E-3</v>
      </c>
      <c r="AS112" s="16">
        <v>64.39</v>
      </c>
      <c r="AT112" s="16">
        <v>66.775999999999996</v>
      </c>
      <c r="AU112" s="16">
        <v>332.15</v>
      </c>
      <c r="AV112" s="16">
        <v>106.85</v>
      </c>
      <c r="AW112" s="16">
        <v>1.22</v>
      </c>
      <c r="AX112" s="56">
        <v>59.7</v>
      </c>
      <c r="AY112" s="2">
        <f t="shared" si="13"/>
        <v>-59.7</v>
      </c>
      <c r="AZ112" s="2">
        <v>29.61</v>
      </c>
      <c r="BA112" s="37">
        <f t="shared" si="16"/>
        <v>6.7590402162891433E-4</v>
      </c>
      <c r="BB112" s="74">
        <v>261.86500000000001</v>
      </c>
      <c r="BC112" s="37">
        <f t="shared" si="16"/>
        <v>-1.3639137280308494E-2</v>
      </c>
      <c r="BD112" s="37">
        <f t="shared" si="17"/>
        <v>-6.4816166293397903E-3</v>
      </c>
      <c r="BT112" s="70">
        <v>3.82</v>
      </c>
      <c r="BU112" s="71">
        <v>1.75</v>
      </c>
      <c r="BV112" s="72">
        <v>2.65</v>
      </c>
    </row>
    <row r="113" spans="1:74" x14ac:dyDescent="0.25">
      <c r="A113" s="57">
        <v>36981</v>
      </c>
      <c r="B113" s="38">
        <f>'MONTHLY DATA'!O641</f>
        <v>12538.574919029425</v>
      </c>
      <c r="C113" s="37">
        <f t="shared" si="19"/>
        <v>1.9713315829871483E-2</v>
      </c>
      <c r="D113" s="38">
        <f>'MONTHLY DATA'!M641</f>
        <v>12630.964418432801</v>
      </c>
      <c r="E113" s="37">
        <f t="shared" si="15"/>
        <v>-3.6261313957632486E-4</v>
      </c>
      <c r="F113" s="37">
        <f t="shared" si="14"/>
        <v>7.3684210526317019E-3</v>
      </c>
      <c r="G113" s="37">
        <v>7.3499999999999996E-2</v>
      </c>
      <c r="H113" s="37">
        <v>2.46E-2</v>
      </c>
      <c r="I113" s="37">
        <v>2.0093999999999997E-2</v>
      </c>
      <c r="J113" s="37">
        <v>4.9299999999999997E-2</v>
      </c>
      <c r="K113" s="37">
        <v>4.1799999999999997E-2</v>
      </c>
      <c r="L113" s="37">
        <v>4.3299999999999998E-2</v>
      </c>
      <c r="M113" s="37">
        <v>4.2999999999999997E-2</v>
      </c>
      <c r="N113" s="37">
        <v>4.4199999999999996E-2</v>
      </c>
      <c r="O113" s="38">
        <v>1105100</v>
      </c>
      <c r="P113" s="67">
        <v>5043.3999999999996</v>
      </c>
      <c r="Q113" s="2">
        <v>9.5370000000000008</v>
      </c>
      <c r="R113" s="74">
        <v>109.884</v>
      </c>
      <c r="S113" s="74">
        <v>7022.1</v>
      </c>
      <c r="T113" s="2">
        <v>9101.2999999999993</v>
      </c>
      <c r="U113" s="37">
        <v>-2.954E-3</v>
      </c>
      <c r="V113" s="2">
        <v>147.69999999999999</v>
      </c>
      <c r="W113" s="2">
        <v>132500</v>
      </c>
      <c r="X113" s="2">
        <v>388000</v>
      </c>
      <c r="Y113" s="74">
        <v>40.5</v>
      </c>
      <c r="Z113" s="2">
        <v>43.1</v>
      </c>
      <c r="AA113" s="73">
        <v>0.91</v>
      </c>
      <c r="AB113" s="16">
        <v>1185.8499999999999</v>
      </c>
      <c r="AC113" s="16">
        <v>32.327300000000001</v>
      </c>
      <c r="AD113" s="16">
        <v>15.97</v>
      </c>
      <c r="AE113" s="37">
        <v>1.3467133279925794E-2</v>
      </c>
      <c r="AF113" s="73">
        <v>28.5</v>
      </c>
      <c r="AG113" s="37">
        <v>6.3E-3</v>
      </c>
      <c r="AH113" s="37">
        <v>2.46E-2</v>
      </c>
      <c r="AI113" s="37">
        <f t="shared" si="10"/>
        <v>3.7900000000000003E-2</v>
      </c>
      <c r="AJ113" s="37">
        <f t="shared" si="11"/>
        <v>2.1299999999999999E-2</v>
      </c>
      <c r="AK113" s="37">
        <f t="shared" si="12"/>
        <v>2.8300000000000002E-2</v>
      </c>
      <c r="AL113" s="37">
        <v>-8.9999999999999941E-3</v>
      </c>
      <c r="AM113" s="16">
        <v>67.875</v>
      </c>
      <c r="AN113" s="37">
        <v>2.9205999999999999E-2</v>
      </c>
      <c r="AO113" s="37">
        <v>1.7085244825112797E-2</v>
      </c>
      <c r="AP113" s="37">
        <f t="shared" si="20"/>
        <v>1.3753005719000823E-2</v>
      </c>
      <c r="AQ113" s="37">
        <v>2.5422566086863014E-2</v>
      </c>
      <c r="AR113" s="37">
        <v>8.337321261750217E-3</v>
      </c>
      <c r="AS113" s="16">
        <v>62.16</v>
      </c>
      <c r="AT113" s="16">
        <v>67.025999999999996</v>
      </c>
      <c r="AU113" s="16">
        <v>328.5</v>
      </c>
      <c r="AV113" s="16">
        <v>102.08</v>
      </c>
      <c r="AW113" s="16">
        <v>1.22</v>
      </c>
      <c r="AX113" s="56">
        <v>50.9</v>
      </c>
      <c r="AY113" s="2">
        <f t="shared" si="13"/>
        <v>-50.9</v>
      </c>
      <c r="AZ113" s="2">
        <v>27.24</v>
      </c>
      <c r="BA113" s="37">
        <f t="shared" si="16"/>
        <v>-8.0040526849037522E-2</v>
      </c>
      <c r="BB113" s="74">
        <v>263.02699999999999</v>
      </c>
      <c r="BC113" s="37">
        <f t="shared" si="16"/>
        <v>4.4374009508715475E-3</v>
      </c>
      <c r="BD113" s="37">
        <f t="shared" si="17"/>
        <v>-3.780156294908299E-2</v>
      </c>
      <c r="BT113" s="70">
        <v>3.79</v>
      </c>
      <c r="BU113" s="71">
        <v>2.13</v>
      </c>
      <c r="BV113" s="72">
        <v>2.83</v>
      </c>
    </row>
    <row r="114" spans="1:74" x14ac:dyDescent="0.25">
      <c r="A114" s="57">
        <v>37011</v>
      </c>
      <c r="B114" s="38">
        <f>'MONTHLY DATA'!O642</f>
        <v>12613.982177568969</v>
      </c>
      <c r="C114" s="37">
        <f t="shared" si="19"/>
        <v>1.5234614284638825E-2</v>
      </c>
      <c r="D114" s="38">
        <f>'MONTHLY DATA'!M642</f>
        <v>12693.649433427299</v>
      </c>
      <c r="E114" s="37">
        <f t="shared" si="15"/>
        <v>4.9628051285632701E-3</v>
      </c>
      <c r="F114" s="37">
        <f t="shared" si="14"/>
        <v>6.3157894736842208E-3</v>
      </c>
      <c r="G114" s="37">
        <v>7.4300000000000005E-2</v>
      </c>
      <c r="H114" s="37">
        <v>2.0799999999999999E-2</v>
      </c>
      <c r="I114" s="37">
        <v>2.0809000000000001E-2</v>
      </c>
      <c r="J114" s="37">
        <v>5.3499999999999999E-2</v>
      </c>
      <c r="K114" s="37">
        <v>4.2999999999999997E-2</v>
      </c>
      <c r="L114" s="37">
        <v>4.5499999999999999E-2</v>
      </c>
      <c r="M114" s="37">
        <v>3.95E-2</v>
      </c>
      <c r="N114" s="37">
        <v>3.8699999999999998E-2</v>
      </c>
      <c r="O114" s="38">
        <v>1115300</v>
      </c>
      <c r="P114" s="67">
        <v>5109.1000000000004</v>
      </c>
      <c r="Q114" s="2">
        <v>9.5370000000000008</v>
      </c>
      <c r="R114" s="74">
        <v>110.485</v>
      </c>
      <c r="S114" s="74">
        <v>7036.2</v>
      </c>
      <c r="T114" s="2">
        <v>9080.7999999999993</v>
      </c>
      <c r="U114" s="37">
        <v>-2.9870000000000001E-3</v>
      </c>
      <c r="V114" s="2">
        <v>148.6</v>
      </c>
      <c r="W114" s="2">
        <v>132219</v>
      </c>
      <c r="X114" s="2">
        <v>406000</v>
      </c>
      <c r="Y114" s="74">
        <v>40.4</v>
      </c>
      <c r="Z114" s="2">
        <v>42.7</v>
      </c>
      <c r="AA114" s="73">
        <v>0.79</v>
      </c>
      <c r="AB114" s="16">
        <v>1189.8399999999999</v>
      </c>
      <c r="AC114" s="16">
        <v>32.174700000000001</v>
      </c>
      <c r="AD114" s="16">
        <v>15.8767</v>
      </c>
      <c r="AE114" s="37">
        <v>1.3343558797821557E-2</v>
      </c>
      <c r="AF114" s="73">
        <v>28.13</v>
      </c>
      <c r="AG114" s="37">
        <v>1.4E-2</v>
      </c>
      <c r="AH114" s="37">
        <v>2.0799999999999999E-2</v>
      </c>
      <c r="AI114" s="37">
        <f t="shared" si="10"/>
        <v>3.39E-2</v>
      </c>
      <c r="AJ114" s="37">
        <f t="shared" si="11"/>
        <v>1.7899999999999999E-2</v>
      </c>
      <c r="AK114" s="37">
        <f t="shared" si="12"/>
        <v>3.6699999999999997E-2</v>
      </c>
      <c r="AL114" s="37">
        <v>-1.3000000000000012E-2</v>
      </c>
      <c r="AM114" s="16">
        <v>47.625</v>
      </c>
      <c r="AN114" s="37">
        <v>3.2690999999999998E-2</v>
      </c>
      <c r="AO114" s="37">
        <v>1.6287707859286203E-2</v>
      </c>
      <c r="AP114" s="37">
        <f t="shared" si="20"/>
        <v>8.4153168909004775E-3</v>
      </c>
      <c r="AQ114" s="37">
        <v>2.5503034198431255E-2</v>
      </c>
      <c r="AR114" s="37">
        <v>9.2153263391450517E-3</v>
      </c>
      <c r="AS114" s="16">
        <v>57.99</v>
      </c>
      <c r="AT114" s="16">
        <v>67.102800000000002</v>
      </c>
      <c r="AU114" s="16">
        <v>320.64</v>
      </c>
      <c r="AV114" s="16">
        <v>83.99</v>
      </c>
      <c r="AW114" s="16">
        <v>1.21</v>
      </c>
      <c r="AX114" s="56">
        <v>50.9</v>
      </c>
      <c r="AY114" s="2">
        <f t="shared" si="13"/>
        <v>-50.9</v>
      </c>
      <c r="AZ114" s="2">
        <v>27.49</v>
      </c>
      <c r="BA114" s="37">
        <f t="shared" si="16"/>
        <v>9.1776798825256977E-3</v>
      </c>
      <c r="BB114" s="74">
        <v>260.47899999999998</v>
      </c>
      <c r="BC114" s="37">
        <f t="shared" si="16"/>
        <v>-9.6872184224433312E-3</v>
      </c>
      <c r="BD114" s="37">
        <f t="shared" si="17"/>
        <v>-2.5476926995881676E-4</v>
      </c>
      <c r="BT114" s="70">
        <v>3.39</v>
      </c>
      <c r="BU114" s="71">
        <v>1.79</v>
      </c>
      <c r="BV114" s="72">
        <v>3.67</v>
      </c>
    </row>
    <row r="115" spans="1:74" x14ac:dyDescent="0.25">
      <c r="A115" s="57">
        <v>37042</v>
      </c>
      <c r="B115" s="38">
        <f>'MONTHLY DATA'!O643</f>
        <v>12667.663106883097</v>
      </c>
      <c r="C115" s="37">
        <f t="shared" si="19"/>
        <v>1.7814558233768006E-2</v>
      </c>
      <c r="D115" s="38">
        <f>'MONTHLY DATA'!M643</f>
        <v>12761.003782407501</v>
      </c>
      <c r="E115" s="37">
        <f t="shared" si="15"/>
        <v>5.3061453550805717E-3</v>
      </c>
      <c r="F115" s="37">
        <f t="shared" si="14"/>
        <v>7.3684210526316915E-3</v>
      </c>
      <c r="G115" s="37">
        <v>7.3200000000000001E-2</v>
      </c>
      <c r="H115" s="37">
        <v>1.89E-2</v>
      </c>
      <c r="I115" s="37">
        <v>1.8148000000000004E-2</v>
      </c>
      <c r="J115" s="37">
        <v>5.4300000000000001E-2</v>
      </c>
      <c r="K115" s="37">
        <v>4.2200000000000001E-2</v>
      </c>
      <c r="L115" s="37">
        <v>4.4900000000000002E-2</v>
      </c>
      <c r="M115" s="37">
        <v>3.6299999999999999E-2</v>
      </c>
      <c r="N115" s="37">
        <v>3.6200000000000003E-2</v>
      </c>
      <c r="O115" s="38">
        <v>1117500</v>
      </c>
      <c r="P115" s="67">
        <v>5107.5</v>
      </c>
      <c r="Q115" s="2">
        <v>9.5370000000000008</v>
      </c>
      <c r="R115" s="74">
        <v>110.572</v>
      </c>
      <c r="S115" s="74">
        <v>7083.1</v>
      </c>
      <c r="T115" s="2">
        <v>9061.7000000000007</v>
      </c>
      <c r="U115" s="37">
        <v>-7.2760000000000003E-3</v>
      </c>
      <c r="V115" s="2">
        <v>159.80000000000001</v>
      </c>
      <c r="W115" s="2">
        <v>132175</v>
      </c>
      <c r="X115" s="2">
        <v>405000</v>
      </c>
      <c r="Y115" s="74">
        <v>40.4</v>
      </c>
      <c r="Z115" s="2">
        <v>41.3</v>
      </c>
      <c r="AA115" s="73">
        <v>0</v>
      </c>
      <c r="AB115" s="16">
        <v>1270.3699999999999</v>
      </c>
      <c r="AC115" s="16">
        <v>34.075499999999998</v>
      </c>
      <c r="AD115" s="16">
        <v>15.783300000000001</v>
      </c>
      <c r="AE115" s="37">
        <v>1.2424175633870448E-2</v>
      </c>
      <c r="AF115" s="73">
        <v>22.94</v>
      </c>
      <c r="AG115" s="37">
        <v>1.7999999999999999E-2</v>
      </c>
      <c r="AH115" s="37">
        <v>1.89E-2</v>
      </c>
      <c r="AI115" s="37">
        <f t="shared" si="10"/>
        <v>2.7300000000000001E-2</v>
      </c>
      <c r="AJ115" s="37">
        <f t="shared" si="11"/>
        <v>1.9199999999999998E-2</v>
      </c>
      <c r="AK115" s="37">
        <f t="shared" si="12"/>
        <v>2.9399999999999999E-2</v>
      </c>
      <c r="AL115" s="37">
        <v>-1.4800000000000008E-2</v>
      </c>
      <c r="AM115" s="16">
        <v>44</v>
      </c>
      <c r="AN115" s="37">
        <v>3.6151999999999997E-2</v>
      </c>
      <c r="AO115" s="37">
        <v>1.8021421123308005E-2</v>
      </c>
      <c r="AP115" s="37">
        <f t="shared" si="20"/>
        <v>1.2769225431044834E-2</v>
      </c>
      <c r="AQ115" s="37">
        <v>2.5651713173728122E-2</v>
      </c>
      <c r="AR115" s="37">
        <v>7.6302920504201163E-3</v>
      </c>
      <c r="AS115" s="16">
        <v>53.81</v>
      </c>
      <c r="AT115" s="16">
        <v>66.977599999999995</v>
      </c>
      <c r="AU115" s="16">
        <v>300.04000000000002</v>
      </c>
      <c r="AV115" s="16">
        <v>68.510000000000005</v>
      </c>
      <c r="AW115" s="16">
        <v>1.21</v>
      </c>
      <c r="AX115" s="56">
        <v>50.9</v>
      </c>
      <c r="AY115" s="2">
        <f t="shared" si="13"/>
        <v>-50.9</v>
      </c>
      <c r="AZ115" s="2">
        <v>28.63</v>
      </c>
      <c r="BA115" s="37">
        <f t="shared" si="16"/>
        <v>4.1469625318297586E-2</v>
      </c>
      <c r="BB115" s="74">
        <v>272.35500000000002</v>
      </c>
      <c r="BC115" s="37">
        <f t="shared" si="16"/>
        <v>4.5592926877022849E-2</v>
      </c>
      <c r="BD115" s="37">
        <f t="shared" si="17"/>
        <v>4.3531276097660221E-2</v>
      </c>
      <c r="BT115" s="70">
        <v>2.73</v>
      </c>
      <c r="BU115" s="71">
        <v>1.92</v>
      </c>
      <c r="BV115" s="72">
        <v>2.94</v>
      </c>
    </row>
    <row r="116" spans="1:74" x14ac:dyDescent="0.25">
      <c r="A116" s="57">
        <v>37072</v>
      </c>
      <c r="B116" s="38">
        <f>'MONTHLY DATA'!O644</f>
        <v>12609.224260193258</v>
      </c>
      <c r="C116" s="37">
        <f t="shared" si="19"/>
        <v>1.0118157555777933E-2</v>
      </c>
      <c r="D116" s="38">
        <f>'MONTHLY DATA'!M644</f>
        <v>12675.5885984048</v>
      </c>
      <c r="E116" s="37">
        <f t="shared" si="15"/>
        <v>-6.6934533880834103E-3</v>
      </c>
      <c r="F116" s="37">
        <f t="shared" si="14"/>
        <v>5.2631578947367596E-3</v>
      </c>
      <c r="G116" s="37">
        <v>7.3499999999999996E-2</v>
      </c>
      <c r="H116" s="37">
        <v>1.9E-2</v>
      </c>
      <c r="I116" s="37">
        <v>2.1717E-2</v>
      </c>
      <c r="J116" s="37">
        <v>5.4199999999999998E-2</v>
      </c>
      <c r="K116" s="37">
        <v>4.2500000000000003E-2</v>
      </c>
      <c r="L116" s="37">
        <v>4.5199999999999997E-2</v>
      </c>
      <c r="M116" s="37">
        <v>3.6499999999999998E-2</v>
      </c>
      <c r="N116" s="37">
        <v>3.49E-2</v>
      </c>
      <c r="O116" s="38">
        <v>1123800</v>
      </c>
      <c r="P116" s="67">
        <v>5147.8999999999996</v>
      </c>
      <c r="Q116" s="2">
        <v>9.4930000000000003</v>
      </c>
      <c r="R116" s="74">
        <v>111.39100000000001</v>
      </c>
      <c r="S116" s="74">
        <v>7097.1</v>
      </c>
      <c r="T116" s="2">
        <v>9062.4</v>
      </c>
      <c r="U116" s="37">
        <v>-6.6369999999999997E-3</v>
      </c>
      <c r="V116" s="2">
        <v>153.9</v>
      </c>
      <c r="W116" s="2">
        <v>132047</v>
      </c>
      <c r="X116" s="2">
        <v>394000</v>
      </c>
      <c r="Y116" s="74">
        <v>40.299999999999997</v>
      </c>
      <c r="Z116" s="2">
        <v>43.2</v>
      </c>
      <c r="AA116" s="73">
        <v>-0.39</v>
      </c>
      <c r="AB116" s="16">
        <v>1238.71</v>
      </c>
      <c r="AC116" s="16">
        <v>33.069299999999998</v>
      </c>
      <c r="AD116" s="16">
        <v>15.69</v>
      </c>
      <c r="AE116" s="37">
        <v>1.2666402951457564E-2</v>
      </c>
      <c r="AF116" s="73">
        <v>20.94</v>
      </c>
      <c r="AG116" s="37">
        <v>1.77E-2</v>
      </c>
      <c r="AH116" s="37">
        <v>1.9E-2</v>
      </c>
      <c r="AI116" s="37">
        <f t="shared" si="10"/>
        <v>2.3099999999999999E-2</v>
      </c>
      <c r="AJ116" s="37">
        <f t="shared" si="11"/>
        <v>1.9299999999999998E-2</v>
      </c>
      <c r="AK116" s="37">
        <f t="shared" si="12"/>
        <v>2.0899999999999998E-2</v>
      </c>
      <c r="AL116" s="37">
        <v>-1.4399999999999982E-2</v>
      </c>
      <c r="AM116" s="16">
        <v>26.625</v>
      </c>
      <c r="AN116" s="37">
        <v>3.2482999999999998E-2</v>
      </c>
      <c r="AO116" s="37">
        <v>4.7854632999652646E-4</v>
      </c>
      <c r="AP116" s="37">
        <f t="shared" si="20"/>
        <v>1.6113269777779313E-3</v>
      </c>
      <c r="AQ116" s="37">
        <v>2.5275479547420533E-2</v>
      </c>
      <c r="AR116" s="37">
        <v>2.4796933217424006E-2</v>
      </c>
      <c r="AS116" s="16">
        <v>49.82</v>
      </c>
      <c r="AT116" s="16">
        <v>66.641999999999996</v>
      </c>
      <c r="AU116" s="16">
        <v>308.37</v>
      </c>
      <c r="AV116" s="16">
        <v>92.2</v>
      </c>
      <c r="AW116" s="16">
        <v>1.21</v>
      </c>
      <c r="AX116" s="56">
        <v>40.4</v>
      </c>
      <c r="AY116" s="2">
        <f t="shared" si="13"/>
        <v>-40.4</v>
      </c>
      <c r="AZ116" s="2">
        <v>27.6</v>
      </c>
      <c r="BA116" s="37">
        <f t="shared" si="16"/>
        <v>-3.5976248690185036E-2</v>
      </c>
      <c r="BB116" s="74">
        <v>270.23099999999999</v>
      </c>
      <c r="BC116" s="37">
        <f t="shared" si="16"/>
        <v>-7.798645150630697E-3</v>
      </c>
      <c r="BD116" s="37">
        <f t="shared" si="17"/>
        <v>-2.1887446920407866E-2</v>
      </c>
      <c r="BT116" s="70">
        <v>2.31</v>
      </c>
      <c r="BU116" s="71">
        <v>1.93</v>
      </c>
      <c r="BV116" s="72">
        <v>2.09</v>
      </c>
    </row>
    <row r="117" spans="1:74" x14ac:dyDescent="0.25">
      <c r="A117" s="57">
        <v>37103</v>
      </c>
      <c r="B117" s="38">
        <f>'MONTHLY DATA'!O645</f>
        <v>12588.998344241638</v>
      </c>
      <c r="C117" s="37">
        <f t="shared" si="19"/>
        <v>1.5569395836892753E-2</v>
      </c>
      <c r="D117" s="38">
        <f>'MONTHLY DATA'!M645</f>
        <v>12642.004653059499</v>
      </c>
      <c r="E117" s="37">
        <f t="shared" si="15"/>
        <v>-2.6494978978354794E-3</v>
      </c>
      <c r="F117" s="37">
        <f t="shared" si="14"/>
        <v>4.2105263157896132E-3</v>
      </c>
      <c r="G117" s="37">
        <v>6.9400000000000003E-2</v>
      </c>
      <c r="H117" s="37">
        <v>1.8700000000000001E-2</v>
      </c>
      <c r="I117" s="37">
        <v>2.3501000000000001E-2</v>
      </c>
      <c r="J117" s="37">
        <v>5.0700000000000002E-2</v>
      </c>
      <c r="K117" s="37">
        <v>3.7900000000000003E-2</v>
      </c>
      <c r="L117" s="37">
        <v>4.0599999999999997E-2</v>
      </c>
      <c r="M117" s="37">
        <v>3.5400000000000001E-2</v>
      </c>
      <c r="N117" s="37">
        <v>3.5099999999999999E-2</v>
      </c>
      <c r="O117" s="38">
        <v>1138200</v>
      </c>
      <c r="P117" s="67">
        <v>5177.8</v>
      </c>
      <c r="Q117" s="2">
        <v>9.4930000000000003</v>
      </c>
      <c r="R117" s="74">
        <v>111.498</v>
      </c>
      <c r="S117" s="74">
        <v>7109.2</v>
      </c>
      <c r="T117" s="2">
        <v>9198.4</v>
      </c>
      <c r="U117" s="37">
        <v>-5.3299999999999997E-3</v>
      </c>
      <c r="V117" s="2">
        <v>140.6</v>
      </c>
      <c r="W117" s="2">
        <v>131922</v>
      </c>
      <c r="X117" s="2">
        <v>388000</v>
      </c>
      <c r="Y117" s="74">
        <v>40.700000000000003</v>
      </c>
      <c r="Z117" s="2">
        <v>43.5</v>
      </c>
      <c r="AA117" s="73">
        <v>-0.39</v>
      </c>
      <c r="AB117" s="16">
        <v>1204.45</v>
      </c>
      <c r="AC117" s="16">
        <v>32.1633</v>
      </c>
      <c r="AD117" s="16">
        <v>15.7067</v>
      </c>
      <c r="AE117" s="37">
        <v>1.3040557931005852E-2</v>
      </c>
      <c r="AF117" s="73">
        <v>22.32</v>
      </c>
      <c r="AG117" s="37">
        <v>1.5299999999999999E-2</v>
      </c>
      <c r="AH117" s="37">
        <v>1.8700000000000001E-2</v>
      </c>
      <c r="AI117" s="37">
        <f t="shared" si="10"/>
        <v>2.3300000000000001E-2</v>
      </c>
      <c r="AJ117" s="37">
        <f t="shared" si="11"/>
        <v>1.9400000000000001E-2</v>
      </c>
      <c r="AK117" s="37">
        <f t="shared" si="12"/>
        <v>9.300000000000001E-3</v>
      </c>
      <c r="AL117" s="37">
        <v>-1.5499999999999986E-2</v>
      </c>
      <c r="AM117" s="16">
        <v>21</v>
      </c>
      <c r="AN117" s="37">
        <v>2.7199000000000001E-2</v>
      </c>
      <c r="AO117" s="37">
        <v>-9.8519470123317743E-4</v>
      </c>
      <c r="AP117" s="37">
        <f t="shared" si="20"/>
        <v>5.6721998225396225E-3</v>
      </c>
      <c r="AQ117" s="37">
        <v>2.4834955388058369E-2</v>
      </c>
      <c r="AR117" s="37">
        <v>2.5820150089291546E-2</v>
      </c>
      <c r="AS117" s="16">
        <v>46.12</v>
      </c>
      <c r="AT117" s="16">
        <v>66.107200000000006</v>
      </c>
      <c r="AU117" s="16">
        <v>302.94</v>
      </c>
      <c r="AV117" s="16">
        <v>66.790000000000006</v>
      </c>
      <c r="AW117" s="16">
        <v>1.28</v>
      </c>
      <c r="AX117" s="56">
        <v>40.4</v>
      </c>
      <c r="AY117" s="2">
        <f t="shared" si="13"/>
        <v>-40.4</v>
      </c>
      <c r="AZ117" s="2">
        <v>26.42</v>
      </c>
      <c r="BA117" s="37">
        <f t="shared" si="16"/>
        <v>-4.2753623188405782E-2</v>
      </c>
      <c r="BB117" s="74">
        <v>267.53199999999998</v>
      </c>
      <c r="BC117" s="37">
        <f t="shared" si="16"/>
        <v>-9.9877512202523489E-3</v>
      </c>
      <c r="BD117" s="37">
        <f t="shared" si="17"/>
        <v>-2.6370687204329064E-2</v>
      </c>
      <c r="BT117" s="70">
        <v>2.33</v>
      </c>
      <c r="BU117" s="71">
        <v>1.94</v>
      </c>
      <c r="BV117" s="72">
        <v>0.93</v>
      </c>
    </row>
    <row r="118" spans="1:74" x14ac:dyDescent="0.25">
      <c r="A118" s="57">
        <v>37134</v>
      </c>
      <c r="B118" s="38">
        <f>'MONTHLY DATA'!O646</f>
        <v>12759.688898163449</v>
      </c>
      <c r="C118" s="37">
        <f t="shared" si="19"/>
        <v>1.8598182391609177E-2</v>
      </c>
      <c r="D118" s="38">
        <f>'MONTHLY DATA'!M646</f>
        <v>12773.120149635201</v>
      </c>
      <c r="E118" s="37">
        <f t="shared" si="15"/>
        <v>1.0371416573080446E-2</v>
      </c>
      <c r="F118" s="37">
        <f t="shared" si="14"/>
        <v>1.0526315789473873E-3</v>
      </c>
      <c r="G118" s="37">
        <v>6.8599999999999994E-2</v>
      </c>
      <c r="H118" s="37">
        <v>2.0099999999999996E-2</v>
      </c>
      <c r="I118" s="37">
        <v>2.1301E-2</v>
      </c>
      <c r="J118" s="37">
        <v>4.8500000000000001E-2</v>
      </c>
      <c r="K118" s="37">
        <v>3.6400000000000002E-2</v>
      </c>
      <c r="L118" s="37">
        <v>3.9100000000000003E-2</v>
      </c>
      <c r="M118" s="37">
        <v>3.3700000000000001E-2</v>
      </c>
      <c r="N118" s="37">
        <v>3.3599999999999998E-2</v>
      </c>
      <c r="O118" s="38">
        <v>1148900</v>
      </c>
      <c r="P118" s="67">
        <v>5211.8999999999996</v>
      </c>
      <c r="Q118" s="2">
        <v>9.4930000000000003</v>
      </c>
      <c r="R118" s="74">
        <v>109.554</v>
      </c>
      <c r="S118" s="74">
        <v>7146.1</v>
      </c>
      <c r="T118" s="2">
        <v>9359</v>
      </c>
      <c r="U118" s="37">
        <v>-2.0079999999999998E-3</v>
      </c>
      <c r="V118" s="2">
        <v>151.4</v>
      </c>
      <c r="W118" s="2">
        <v>131762</v>
      </c>
      <c r="X118" s="2">
        <v>395000</v>
      </c>
      <c r="Y118" s="74">
        <v>40.299999999999997</v>
      </c>
      <c r="Z118" s="2">
        <v>46.3</v>
      </c>
      <c r="AA118" s="73">
        <v>-0.02</v>
      </c>
      <c r="AB118" s="16">
        <v>1178.5</v>
      </c>
      <c r="AC118" s="16">
        <v>31.404499999999999</v>
      </c>
      <c r="AD118" s="16">
        <v>15.7233</v>
      </c>
      <c r="AE118" s="37">
        <v>1.3341790411540093E-2</v>
      </c>
      <c r="AF118" s="73">
        <v>21.86</v>
      </c>
      <c r="AG118" s="37">
        <v>1.4800000000000001E-2</v>
      </c>
      <c r="AH118" s="37">
        <v>2.0099999999999996E-2</v>
      </c>
      <c r="AI118" s="37">
        <f t="shared" si="10"/>
        <v>2.5000000000000001E-2</v>
      </c>
      <c r="AJ118" s="37">
        <f t="shared" si="11"/>
        <v>0.02</v>
      </c>
      <c r="AK118" s="37">
        <f t="shared" si="12"/>
        <v>4.1999999999999997E-3</v>
      </c>
      <c r="AL118" s="37">
        <v>-1.4800000000000008E-2</v>
      </c>
      <c r="AM118" s="16">
        <v>16.25</v>
      </c>
      <c r="AN118" s="37">
        <v>2.7199000000000001E-2</v>
      </c>
      <c r="AO118" s="37">
        <v>1.5270158328640621E-3</v>
      </c>
      <c r="AP118" s="37">
        <f t="shared" si="20"/>
        <v>1.1256738182925066E-2</v>
      </c>
      <c r="AQ118" s="37">
        <v>2.4483132826382609E-2</v>
      </c>
      <c r="AR118" s="37">
        <v>2.2956116993518547E-2</v>
      </c>
      <c r="AS118" s="16">
        <v>42.28</v>
      </c>
      <c r="AT118" s="16">
        <v>65.369200000000006</v>
      </c>
      <c r="AU118" s="16">
        <v>301.66000000000003</v>
      </c>
      <c r="AV118" s="16">
        <v>65.22</v>
      </c>
      <c r="AW118" s="16">
        <v>1.28</v>
      </c>
      <c r="AX118" s="56">
        <v>40.4</v>
      </c>
      <c r="AY118" s="2">
        <f t="shared" si="13"/>
        <v>-40.4</v>
      </c>
      <c r="AZ118" s="2">
        <v>27.37</v>
      </c>
      <c r="BA118" s="37">
        <f t="shared" si="16"/>
        <v>3.5957607872823587E-2</v>
      </c>
      <c r="BB118" s="74">
        <v>272.38600000000002</v>
      </c>
      <c r="BC118" s="37">
        <f t="shared" si="16"/>
        <v>1.8143623940313838E-2</v>
      </c>
      <c r="BD118" s="37">
        <f t="shared" si="17"/>
        <v>2.7050615906568713E-2</v>
      </c>
      <c r="BT118" s="70">
        <v>2.5</v>
      </c>
      <c r="BU118" s="71">
        <v>2</v>
      </c>
      <c r="BV118" s="72">
        <v>0.42</v>
      </c>
    </row>
    <row r="119" spans="1:74" x14ac:dyDescent="0.25">
      <c r="A119" s="57">
        <v>37164</v>
      </c>
      <c r="B119" s="38">
        <f>'MONTHLY DATA'!O647</f>
        <v>12594.4741960096</v>
      </c>
      <c r="C119" s="37">
        <f t="shared" si="19"/>
        <v>7.2328291906387128E-3</v>
      </c>
      <c r="D119" s="38">
        <f>'MONTHLY DATA'!M647</f>
        <v>12594.4741960096</v>
      </c>
      <c r="E119" s="37">
        <f t="shared" si="15"/>
        <v>-1.3986085743560691E-2</v>
      </c>
      <c r="F119" s="37">
        <f t="shared" si="14"/>
        <v>0</v>
      </c>
      <c r="G119" s="37">
        <v>6.8500000000000005E-2</v>
      </c>
      <c r="H119" s="37">
        <v>2.2499999999999999E-2</v>
      </c>
      <c r="I119" s="37">
        <v>1.9518000000000001E-2</v>
      </c>
      <c r="J119" s="37">
        <v>4.5999999999999999E-2</v>
      </c>
      <c r="K119" s="37">
        <v>2.86E-2</v>
      </c>
      <c r="L119" s="37">
        <v>3.2199999999999999E-2</v>
      </c>
      <c r="M119" s="37">
        <v>2.4E-2</v>
      </c>
      <c r="N119" s="37">
        <v>2.64E-2</v>
      </c>
      <c r="O119" s="38">
        <v>1205500</v>
      </c>
      <c r="P119" s="67">
        <v>5315.1</v>
      </c>
      <c r="Q119" s="2">
        <v>9.1310000000000002</v>
      </c>
      <c r="R119" s="74">
        <v>110.15300000000001</v>
      </c>
      <c r="S119" s="74">
        <v>7054.8</v>
      </c>
      <c r="T119" s="2">
        <v>9290.6</v>
      </c>
      <c r="U119" s="37">
        <v>-3.5149999999999999E-3</v>
      </c>
      <c r="V119" s="2">
        <v>125.2</v>
      </c>
      <c r="W119" s="2">
        <v>131518</v>
      </c>
      <c r="X119" s="2">
        <v>517000</v>
      </c>
      <c r="Y119" s="74">
        <v>40.200000000000003</v>
      </c>
      <c r="Z119" s="2">
        <v>46.2</v>
      </c>
      <c r="AA119" s="73">
        <v>0.7</v>
      </c>
      <c r="AB119" s="16">
        <v>1044.6400000000001</v>
      </c>
      <c r="AC119" s="16">
        <v>27.6676</v>
      </c>
      <c r="AD119" s="16">
        <v>15.74</v>
      </c>
      <c r="AE119" s="37">
        <v>1.5067391637310459E-2</v>
      </c>
      <c r="AF119" s="73">
        <v>35.07</v>
      </c>
      <c r="AG119" s="37">
        <v>2.1999999999999999E-2</v>
      </c>
      <c r="AH119" s="37">
        <v>2.2499999999999999E-2</v>
      </c>
      <c r="AI119" s="37">
        <f t="shared" si="10"/>
        <v>2.63E-2</v>
      </c>
      <c r="AJ119" s="37">
        <f t="shared" si="11"/>
        <v>2.3399999999999997E-2</v>
      </c>
      <c r="AK119" s="37">
        <f t="shared" si="12"/>
        <v>1.2E-2</v>
      </c>
      <c r="AL119" s="37">
        <v>-2.0999999999999991E-2</v>
      </c>
      <c r="AM119" s="16">
        <v>24</v>
      </c>
      <c r="AN119" s="37">
        <v>2.6481999999999999E-2</v>
      </c>
      <c r="AO119" s="37">
        <v>1.025738334162956E-3</v>
      </c>
      <c r="AP119" s="37">
        <f t="shared" si="20"/>
        <v>3.2931013682685126E-3</v>
      </c>
      <c r="AQ119" s="37">
        <v>2.4048262202948319E-2</v>
      </c>
      <c r="AR119" s="37">
        <v>2.3022523868785363E-2</v>
      </c>
      <c r="AS119" s="16">
        <v>38.270000000000003</v>
      </c>
      <c r="AT119" s="16">
        <v>64.42</v>
      </c>
      <c r="AU119" s="16">
        <v>351.11</v>
      </c>
      <c r="AV119" s="16">
        <v>111.94</v>
      </c>
      <c r="AW119" s="16">
        <v>1.28</v>
      </c>
      <c r="AX119" s="56">
        <v>50.9</v>
      </c>
      <c r="AY119" s="2">
        <f t="shared" si="13"/>
        <v>-50.9</v>
      </c>
      <c r="AZ119" s="2">
        <v>26.2</v>
      </c>
      <c r="BA119" s="37">
        <f t="shared" si="16"/>
        <v>-4.274753379612721E-2</v>
      </c>
      <c r="BB119" s="74">
        <v>283.42</v>
      </c>
      <c r="BC119" s="37">
        <f t="shared" si="16"/>
        <v>4.0508689873928874E-2</v>
      </c>
      <c r="BD119" s="37">
        <f t="shared" si="17"/>
        <v>-1.1194219610991679E-3</v>
      </c>
      <c r="BT119" s="70">
        <v>2.63</v>
      </c>
      <c r="BU119" s="71">
        <v>2.34</v>
      </c>
      <c r="BV119" s="72">
        <v>1.2</v>
      </c>
    </row>
    <row r="120" spans="1:74" x14ac:dyDescent="0.25">
      <c r="A120" s="57">
        <v>37195</v>
      </c>
      <c r="B120" s="38">
        <f>'MONTHLY DATA'!O648</f>
        <v>12733.843279261653</v>
      </c>
      <c r="C120" s="37">
        <f t="shared" si="19"/>
        <v>1.44927452420784E-2</v>
      </c>
      <c r="D120" s="38">
        <f>'MONTHLY DATA'!M648</f>
        <v>12693.6311425903</v>
      </c>
      <c r="E120" s="37">
        <f t="shared" si="15"/>
        <v>7.8730517080353567E-3</v>
      </c>
      <c r="F120" s="37">
        <f t="shared" si="14"/>
        <v>-3.1578947368421147E-3</v>
      </c>
      <c r="G120" s="37">
        <v>6.6299999999999998E-2</v>
      </c>
      <c r="H120" s="37">
        <v>2.3300000000000001E-2</v>
      </c>
      <c r="I120" s="37">
        <v>2.1735999999999995E-2</v>
      </c>
      <c r="J120" s="37">
        <v>4.2999999999999997E-2</v>
      </c>
      <c r="K120" s="37">
        <v>2.4400000000000002E-2</v>
      </c>
      <c r="L120" s="37">
        <v>2.87E-2</v>
      </c>
      <c r="M120" s="37">
        <v>2.0500000000000001E-2</v>
      </c>
      <c r="N120" s="37">
        <v>2.1600000000000001E-2</v>
      </c>
      <c r="O120" s="38">
        <v>1160800</v>
      </c>
      <c r="P120" s="67">
        <v>5310.9</v>
      </c>
      <c r="Q120" s="2">
        <v>9.1310000000000002</v>
      </c>
      <c r="R120" s="74">
        <v>110.501</v>
      </c>
      <c r="S120" s="74">
        <v>7250.2</v>
      </c>
      <c r="T120" s="2">
        <v>9145.7000000000007</v>
      </c>
      <c r="U120" s="37">
        <v>-4.9659999999999999E-3</v>
      </c>
      <c r="V120" s="2">
        <v>140.19999999999999</v>
      </c>
      <c r="W120" s="2">
        <v>131193</v>
      </c>
      <c r="X120" s="2">
        <v>483000</v>
      </c>
      <c r="Y120" s="74">
        <v>40.1</v>
      </c>
      <c r="Z120" s="2">
        <v>40.799999999999997</v>
      </c>
      <c r="AA120" s="73">
        <v>0.86</v>
      </c>
      <c r="AB120" s="16">
        <v>1076.5899999999999</v>
      </c>
      <c r="AC120" s="16">
        <v>28.5776</v>
      </c>
      <c r="AD120" s="16">
        <v>15.74</v>
      </c>
      <c r="AE120" s="37">
        <v>1.4620236115884415E-2</v>
      </c>
      <c r="AF120" s="73">
        <v>32.72</v>
      </c>
      <c r="AG120" s="37">
        <v>2.2499999999999999E-2</v>
      </c>
      <c r="AH120" s="37">
        <v>2.3300000000000001E-2</v>
      </c>
      <c r="AI120" s="37">
        <f t="shared" si="10"/>
        <v>1.95E-2</v>
      </c>
      <c r="AJ120" s="37">
        <f t="shared" si="11"/>
        <v>2.5099999999999997E-2</v>
      </c>
      <c r="AK120" s="37">
        <f t="shared" si="12"/>
        <v>1.3000000000000001E-2</v>
      </c>
      <c r="AL120" s="37">
        <v>-2.2899999999999997E-2</v>
      </c>
      <c r="AM120" s="16">
        <v>19</v>
      </c>
      <c r="AN120" s="37">
        <v>2.1264000000000002E-2</v>
      </c>
      <c r="AO120" s="37">
        <v>-1.7302235792641535E-3</v>
      </c>
      <c r="AP120" s="37">
        <f t="shared" si="20"/>
        <v>7.9042589889054306E-3</v>
      </c>
      <c r="AQ120" s="37">
        <v>2.352346627922184E-2</v>
      </c>
      <c r="AR120" s="37">
        <v>2.5253689858485993E-2</v>
      </c>
      <c r="AS120" s="16">
        <v>36.76</v>
      </c>
      <c r="AT120" s="16">
        <v>63.366000000000007</v>
      </c>
      <c r="AU120" s="16">
        <v>340.63</v>
      </c>
      <c r="AV120" s="16">
        <v>92.25</v>
      </c>
      <c r="AW120" s="16">
        <v>1.24</v>
      </c>
      <c r="AX120" s="56">
        <v>50.9</v>
      </c>
      <c r="AY120" s="2">
        <f t="shared" si="13"/>
        <v>-50.9</v>
      </c>
      <c r="AZ120" s="2">
        <v>22.17</v>
      </c>
      <c r="BA120" s="37">
        <f t="shared" si="16"/>
        <v>-0.15381679389312969</v>
      </c>
      <c r="BB120" s="74">
        <v>283.06099999999998</v>
      </c>
      <c r="BC120" s="37">
        <f t="shared" si="16"/>
        <v>-1.2666713711101448E-3</v>
      </c>
      <c r="BD120" s="37">
        <f t="shared" si="17"/>
        <v>-7.7541732632119914E-2</v>
      </c>
      <c r="BT120" s="70">
        <v>1.95</v>
      </c>
      <c r="BU120" s="71">
        <v>2.5099999999999998</v>
      </c>
      <c r="BV120" s="72">
        <v>1.3</v>
      </c>
    </row>
    <row r="121" spans="1:74" x14ac:dyDescent="0.25">
      <c r="A121" s="57">
        <v>37225</v>
      </c>
      <c r="B121" s="38">
        <f>'MONTHLY DATA'!O649</f>
        <v>12681.585658130471</v>
      </c>
      <c r="C121" s="37">
        <f t="shared" si="19"/>
        <v>1.0993754143271669E-2</v>
      </c>
      <c r="D121" s="38">
        <f>'MONTHLY DATA'!M649</f>
        <v>12614.8404704561</v>
      </c>
      <c r="E121" s="37">
        <f t="shared" si="15"/>
        <v>-6.2071026997025467E-3</v>
      </c>
      <c r="F121" s="37">
        <f t="shared" si="14"/>
        <v>-5.2631578947368307E-3</v>
      </c>
      <c r="G121" s="37">
        <v>6.8599999999999994E-2</v>
      </c>
      <c r="H121" s="37">
        <v>2.0799999999999999E-2</v>
      </c>
      <c r="I121" s="37">
        <v>2.8845000000000003E-2</v>
      </c>
      <c r="J121" s="37">
        <v>4.7800000000000002E-2</v>
      </c>
      <c r="K121" s="37">
        <v>2.8400000000000002E-2</v>
      </c>
      <c r="L121" s="37">
        <v>3.3000000000000002E-2</v>
      </c>
      <c r="M121" s="37">
        <v>1.78E-2</v>
      </c>
      <c r="N121" s="37">
        <v>1.8700000000000001E-2</v>
      </c>
      <c r="O121" s="38">
        <v>1171300</v>
      </c>
      <c r="P121" s="67">
        <v>5351.6</v>
      </c>
      <c r="Q121" s="2">
        <v>9.1310000000000002</v>
      </c>
      <c r="R121" s="74">
        <v>111.006</v>
      </c>
      <c r="S121" s="74">
        <v>7209.6</v>
      </c>
      <c r="T121" s="2">
        <v>9167.5</v>
      </c>
      <c r="U121" s="37">
        <v>-5.4190000000000002E-3</v>
      </c>
      <c r="V121" s="2">
        <v>124.4</v>
      </c>
      <c r="W121" s="2">
        <v>130901</v>
      </c>
      <c r="X121" s="2">
        <v>491000</v>
      </c>
      <c r="Y121" s="74">
        <v>40.1</v>
      </c>
      <c r="Z121" s="2">
        <v>44.1</v>
      </c>
      <c r="AA121" s="73">
        <v>0.88</v>
      </c>
      <c r="AB121" s="16">
        <v>1129.68</v>
      </c>
      <c r="AC121" s="16">
        <v>30.005299999999998</v>
      </c>
      <c r="AD121" s="16">
        <v>15.74</v>
      </c>
      <c r="AE121" s="37">
        <v>1.3933149210395865E-2</v>
      </c>
      <c r="AF121" s="73">
        <v>26.63</v>
      </c>
      <c r="AG121" s="37">
        <v>0.03</v>
      </c>
      <c r="AH121" s="37">
        <v>2.0799999999999999E-2</v>
      </c>
      <c r="AI121" s="37">
        <f t="shared" si="10"/>
        <v>1.5900000000000001E-2</v>
      </c>
      <c r="AJ121" s="37">
        <f t="shared" si="11"/>
        <v>2.2499999999999999E-2</v>
      </c>
      <c r="AK121" s="37">
        <f t="shared" si="12"/>
        <v>9.1000000000000004E-3</v>
      </c>
      <c r="AL121" s="37">
        <v>-2.4000000000000007E-2</v>
      </c>
      <c r="AM121" s="16">
        <v>28.187999999999999</v>
      </c>
      <c r="AN121" s="37">
        <v>1.8955E-2</v>
      </c>
      <c r="AO121" s="37">
        <v>-9.5767616860526934E-3</v>
      </c>
      <c r="AP121" s="37">
        <f t="shared" si="20"/>
        <v>-3.4979127044612104E-3</v>
      </c>
      <c r="AQ121" s="37">
        <v>2.2787095488065061E-2</v>
      </c>
      <c r="AR121" s="37">
        <v>3.2363857174117758E-2</v>
      </c>
      <c r="AS121" s="16">
        <v>35.19</v>
      </c>
      <c r="AT121" s="16">
        <v>62.173200000000008</v>
      </c>
      <c r="AU121" s="16">
        <v>296.31</v>
      </c>
      <c r="AV121" s="16">
        <v>-28.96</v>
      </c>
      <c r="AW121" s="16">
        <v>1.24</v>
      </c>
      <c r="AX121" s="56">
        <v>50.9</v>
      </c>
      <c r="AY121" s="2">
        <f t="shared" si="13"/>
        <v>-50.9</v>
      </c>
      <c r="AZ121" s="2">
        <v>19.64</v>
      </c>
      <c r="BA121" s="37">
        <f t="shared" si="16"/>
        <v>-0.11411817771763649</v>
      </c>
      <c r="BB121" s="74">
        <v>276.16399999999999</v>
      </c>
      <c r="BC121" s="37">
        <f t="shared" si="16"/>
        <v>-2.4365772748630124E-2</v>
      </c>
      <c r="BD121" s="37">
        <f t="shared" si="17"/>
        <v>-6.9241975233133302E-2</v>
      </c>
      <c r="BT121" s="70">
        <v>1.59</v>
      </c>
      <c r="BU121" s="71">
        <v>2.25</v>
      </c>
      <c r="BV121" s="72">
        <v>0.91</v>
      </c>
    </row>
    <row r="122" spans="1:74" x14ac:dyDescent="0.25">
      <c r="A122" s="57">
        <v>37256</v>
      </c>
      <c r="B122" s="38">
        <f>'MONTHLY DATA'!O650</f>
        <v>12901.920000006618</v>
      </c>
      <c r="C122" s="37">
        <f t="shared" si="19"/>
        <v>3.1641903116421392E-2</v>
      </c>
      <c r="D122" s="38">
        <f>'MONTHLY DATA'!M650</f>
        <v>12806.8532210592</v>
      </c>
      <c r="E122" s="37">
        <f t="shared" si="15"/>
        <v>1.5221179455482878E-2</v>
      </c>
      <c r="F122" s="37">
        <f t="shared" si="14"/>
        <v>-7.3684210526315909E-3</v>
      </c>
      <c r="G122" s="37">
        <v>6.9900000000000004E-2</v>
      </c>
      <c r="H122" s="37">
        <v>1.9199999999999998E-2</v>
      </c>
      <c r="I122" s="37">
        <v>3.5183000000000006E-2</v>
      </c>
      <c r="J122" s="37">
        <v>5.0700000000000002E-2</v>
      </c>
      <c r="K122" s="37">
        <v>3.0700000000000002E-2</v>
      </c>
      <c r="L122" s="37">
        <v>3.5900000000000001E-2</v>
      </c>
      <c r="M122" s="37">
        <v>1.7399999999999999E-2</v>
      </c>
      <c r="N122" s="37">
        <v>1.6899999999999998E-2</v>
      </c>
      <c r="O122" s="38">
        <v>1182400</v>
      </c>
      <c r="P122" s="67">
        <v>5404.7</v>
      </c>
      <c r="Q122" s="2">
        <v>9.1199999999999992</v>
      </c>
      <c r="R122" s="74">
        <v>110.93</v>
      </c>
      <c r="S122" s="74">
        <v>7190</v>
      </c>
      <c r="T122" s="2">
        <v>9190.4</v>
      </c>
      <c r="U122" s="37">
        <v>1.74E-4</v>
      </c>
      <c r="V122" s="2">
        <v>113.6</v>
      </c>
      <c r="W122" s="2">
        <v>130723</v>
      </c>
      <c r="X122" s="2">
        <v>421000</v>
      </c>
      <c r="Y122" s="74">
        <v>40.200000000000003</v>
      </c>
      <c r="Z122" s="2">
        <v>45.3</v>
      </c>
      <c r="AA122" s="73">
        <v>0.31</v>
      </c>
      <c r="AB122" s="16">
        <v>1144.93</v>
      </c>
      <c r="AC122" s="16">
        <v>30.5002</v>
      </c>
      <c r="AD122" s="16">
        <v>15.74</v>
      </c>
      <c r="AE122" s="37">
        <v>1.3747565353340378E-2</v>
      </c>
      <c r="AF122" s="73">
        <v>23.72</v>
      </c>
      <c r="AG122" s="37">
        <v>3.3300000000000003E-2</v>
      </c>
      <c r="AH122" s="37">
        <v>1.9199999999999998E-2</v>
      </c>
      <c r="AI122" s="37">
        <f t="shared" si="10"/>
        <v>8.199999999999999E-3</v>
      </c>
      <c r="AJ122" s="37">
        <f t="shared" si="11"/>
        <v>2.29E-2</v>
      </c>
      <c r="AK122" s="37">
        <f t="shared" si="12"/>
        <v>1.09E-2</v>
      </c>
      <c r="AL122" s="37">
        <v>-2.5200000000000007E-2</v>
      </c>
      <c r="AM122" s="16">
        <v>17.125</v>
      </c>
      <c r="AN122" s="37">
        <v>1.5517E-2</v>
      </c>
      <c r="AO122" s="37">
        <v>-1.9194191902421991E-2</v>
      </c>
      <c r="AP122" s="37">
        <f t="shared" si="20"/>
        <v>1.0861538453862292E-2</v>
      </c>
      <c r="AQ122" s="37">
        <v>2.1874354839024245E-2</v>
      </c>
      <c r="AR122" s="37">
        <v>4.1068546741446235E-2</v>
      </c>
      <c r="AS122" s="16">
        <v>33.68</v>
      </c>
      <c r="AT122" s="16">
        <v>60.841200000000008</v>
      </c>
      <c r="AU122" s="16">
        <v>288.19</v>
      </c>
      <c r="AV122" s="16">
        <v>33.92</v>
      </c>
      <c r="AW122" s="16">
        <v>1.24</v>
      </c>
      <c r="AX122" s="56">
        <v>45.4</v>
      </c>
      <c r="AY122" s="2">
        <f t="shared" si="13"/>
        <v>-45.4</v>
      </c>
      <c r="AZ122" s="2">
        <v>19.39</v>
      </c>
      <c r="BA122" s="37">
        <f t="shared" si="16"/>
        <v>-1.2729124236252545E-2</v>
      </c>
      <c r="BB122" s="74">
        <v>275.84699999999998</v>
      </c>
      <c r="BC122" s="37">
        <f t="shared" si="16"/>
        <v>-1.1478686577541147E-3</v>
      </c>
      <c r="BD122" s="37">
        <f t="shared" si="17"/>
        <v>-6.9384964470033299E-3</v>
      </c>
      <c r="BT122" s="70">
        <v>0.82</v>
      </c>
      <c r="BU122" s="71">
        <v>2.29</v>
      </c>
      <c r="BV122" s="72">
        <v>1.0900000000000001</v>
      </c>
    </row>
    <row r="123" spans="1:74" x14ac:dyDescent="0.25">
      <c r="A123" s="57">
        <v>37287</v>
      </c>
      <c r="B123" s="38">
        <f>'MONTHLY DATA'!O651</f>
        <v>12947.563592967306</v>
      </c>
      <c r="C123" s="37">
        <f t="shared" si="19"/>
        <v>3.1109763033217476E-2</v>
      </c>
      <c r="D123" s="38">
        <f>'MONTHLY DATA'!M651</f>
        <v>12852.1604928086</v>
      </c>
      <c r="E123" s="37">
        <f t="shared" si="15"/>
        <v>3.5377364733826856E-3</v>
      </c>
      <c r="F123" s="37">
        <f t="shared" si="14"/>
        <v>-7.368421052631571E-3</v>
      </c>
      <c r="G123" s="37">
        <v>6.9900000000000004E-2</v>
      </c>
      <c r="H123" s="37">
        <v>1.9199999999999998E-2</v>
      </c>
      <c r="I123" s="37">
        <v>3.9278E-2</v>
      </c>
      <c r="J123" s="37">
        <v>5.0700000000000002E-2</v>
      </c>
      <c r="K123" s="37">
        <v>3.1600000000000003E-2</v>
      </c>
      <c r="L123" s="37">
        <v>3.6999999999999998E-2</v>
      </c>
      <c r="M123" s="37">
        <v>1.7600000000000001E-2</v>
      </c>
      <c r="N123" s="37">
        <v>1.6500000000000001E-2</v>
      </c>
      <c r="O123" s="38">
        <v>1183600</v>
      </c>
      <c r="P123" s="67">
        <v>5426.6</v>
      </c>
      <c r="Q123" s="2">
        <v>9.1199999999999992</v>
      </c>
      <c r="R123" s="74">
        <v>112.151</v>
      </c>
      <c r="S123" s="74">
        <v>7217.7</v>
      </c>
      <c r="T123" s="2">
        <v>9385.7000000000007</v>
      </c>
      <c r="U123" s="37">
        <v>6.1809999999999999E-3</v>
      </c>
      <c r="V123" s="2">
        <v>115.7</v>
      </c>
      <c r="W123" s="2">
        <v>130591</v>
      </c>
      <c r="X123" s="2">
        <v>414000</v>
      </c>
      <c r="Y123" s="74">
        <v>40.1</v>
      </c>
      <c r="Z123" s="2">
        <v>47.5</v>
      </c>
      <c r="AA123" s="73">
        <v>-0.14000000000000001</v>
      </c>
      <c r="AB123" s="16">
        <v>1140.21</v>
      </c>
      <c r="AC123" s="16">
        <v>30.2774</v>
      </c>
      <c r="AD123" s="16">
        <v>15.736700000000001</v>
      </c>
      <c r="AE123" s="37">
        <v>1.3801580410626114E-2</v>
      </c>
      <c r="AF123" s="73">
        <v>22.25</v>
      </c>
      <c r="AG123" s="37">
        <v>3.3099999999999997E-2</v>
      </c>
      <c r="AH123" s="37">
        <v>1.9199999999999998E-2</v>
      </c>
      <c r="AI123" s="37">
        <f t="shared" si="10"/>
        <v>3.7000000000000002E-3</v>
      </c>
      <c r="AJ123" s="37">
        <f t="shared" si="11"/>
        <v>2.3900000000000001E-2</v>
      </c>
      <c r="AK123" s="37">
        <f t="shared" si="12"/>
        <v>3.7000000000000002E-3</v>
      </c>
      <c r="AL123" s="37">
        <v>-2.4499999999999994E-2</v>
      </c>
      <c r="AM123" s="16">
        <v>15</v>
      </c>
      <c r="AN123" s="37">
        <v>1.1422E-2</v>
      </c>
      <c r="AO123" s="37">
        <v>-2.3290859493799564E-2</v>
      </c>
      <c r="AP123" s="37">
        <f t="shared" si="20"/>
        <v>6.2252531857730151E-3</v>
      </c>
      <c r="AQ123" s="37">
        <v>2.0966929357576811E-2</v>
      </c>
      <c r="AR123" s="37">
        <v>4.4257788851376378E-2</v>
      </c>
      <c r="AS123" s="16">
        <v>33.61</v>
      </c>
      <c r="AT123" s="16">
        <v>59.425999999999995</v>
      </c>
      <c r="AU123" s="16">
        <v>291.88</v>
      </c>
      <c r="AV123" s="16">
        <v>50.27</v>
      </c>
      <c r="AW123" s="16">
        <v>1.2</v>
      </c>
      <c r="AX123" s="56">
        <v>45.4</v>
      </c>
      <c r="AY123" s="2">
        <f t="shared" si="13"/>
        <v>-45.4</v>
      </c>
      <c r="AZ123" s="2">
        <v>19.71</v>
      </c>
      <c r="BA123" s="37">
        <f t="shared" si="16"/>
        <v>1.650335224342446E-2</v>
      </c>
      <c r="BB123" s="74">
        <v>281.51100000000002</v>
      </c>
      <c r="BC123" s="37">
        <f t="shared" si="16"/>
        <v>2.0533121621768749E-2</v>
      </c>
      <c r="BD123" s="37">
        <f t="shared" si="17"/>
        <v>1.8518236932596605E-2</v>
      </c>
      <c r="BT123" s="70">
        <v>0.37</v>
      </c>
      <c r="BU123" s="71">
        <v>2.39</v>
      </c>
      <c r="BV123" s="72">
        <v>0.37</v>
      </c>
    </row>
    <row r="124" spans="1:74" x14ac:dyDescent="0.25">
      <c r="A124" s="57">
        <v>37315</v>
      </c>
      <c r="B124" s="38">
        <f>'MONTHLY DATA'!O652</f>
        <v>12871.798499816579</v>
      </c>
      <c r="C124" s="37">
        <f t="shared" si="19"/>
        <v>2.7275936675333234E-2</v>
      </c>
      <c r="D124" s="38">
        <f>'MONTHLY DATA'!M652</f>
        <v>12776.9536687653</v>
      </c>
      <c r="E124" s="37">
        <f t="shared" si="15"/>
        <v>-5.8516872774333796E-3</v>
      </c>
      <c r="F124" s="37">
        <f t="shared" si="14"/>
        <v>-7.3684210526315337E-3</v>
      </c>
      <c r="G124" s="37">
        <v>7.0499999999999993E-2</v>
      </c>
      <c r="H124" s="37">
        <v>2.1700000000000001E-2</v>
      </c>
      <c r="I124" s="37">
        <v>3.7423000000000005E-2</v>
      </c>
      <c r="J124" s="37">
        <v>4.8800000000000003E-2</v>
      </c>
      <c r="K124" s="37">
        <v>3.0599999999999999E-2</v>
      </c>
      <c r="L124" s="37">
        <v>3.6400000000000002E-2</v>
      </c>
      <c r="M124" s="37">
        <v>1.7899999999999999E-2</v>
      </c>
      <c r="N124" s="37">
        <v>1.7299999999999999E-2</v>
      </c>
      <c r="O124" s="38">
        <v>1188200</v>
      </c>
      <c r="P124" s="67">
        <v>5455.5</v>
      </c>
      <c r="Q124" s="2">
        <v>9.1199999999999992</v>
      </c>
      <c r="R124" s="74">
        <v>112.81399999999999</v>
      </c>
      <c r="S124" s="74">
        <v>7259.7</v>
      </c>
      <c r="T124" s="2">
        <v>9395.5</v>
      </c>
      <c r="U124" s="37">
        <v>1.3999999999999999E-4</v>
      </c>
      <c r="V124" s="2">
        <v>122.5</v>
      </c>
      <c r="W124" s="2">
        <v>130444</v>
      </c>
      <c r="X124" s="2">
        <v>398000</v>
      </c>
      <c r="Y124" s="74">
        <v>40.299999999999997</v>
      </c>
      <c r="Z124" s="2">
        <v>50.7</v>
      </c>
      <c r="AA124" s="73">
        <v>0.15</v>
      </c>
      <c r="AB124" s="16">
        <v>1100.67</v>
      </c>
      <c r="AC124" s="16">
        <v>29.085899999999999</v>
      </c>
      <c r="AD124" s="16">
        <v>15.7333</v>
      </c>
      <c r="AE124" s="37">
        <v>1.4294293475792016E-2</v>
      </c>
      <c r="AF124" s="73">
        <v>22.88</v>
      </c>
      <c r="AG124" s="37">
        <v>3.09E-2</v>
      </c>
      <c r="AH124" s="37">
        <v>2.1700000000000001E-2</v>
      </c>
      <c r="AI124" s="37">
        <f t="shared" si="10"/>
        <v>5.4000000000000003E-3</v>
      </c>
      <c r="AJ124" s="37">
        <f t="shared" si="11"/>
        <v>2.4500000000000001E-2</v>
      </c>
      <c r="AK124" s="37">
        <f t="shared" si="12"/>
        <v>3.3E-3</v>
      </c>
      <c r="AL124" s="37">
        <v>-2.4E-2</v>
      </c>
      <c r="AM124" s="16">
        <v>14</v>
      </c>
      <c r="AN124" s="37">
        <v>1.1377E-2</v>
      </c>
      <c r="AO124" s="37">
        <v>-2.0937166508028571E-2</v>
      </c>
      <c r="AP124" s="37">
        <f t="shared" si="20"/>
        <v>4.7041823529658383E-3</v>
      </c>
      <c r="AQ124" s="37">
        <v>2.011830974941E-2</v>
      </c>
      <c r="AR124" s="37">
        <v>4.1055476257438571E-2</v>
      </c>
      <c r="AS124" s="16">
        <v>33.479999999999997</v>
      </c>
      <c r="AT124" s="16">
        <v>57.960799999999999</v>
      </c>
      <c r="AU124" s="16">
        <v>292.79000000000002</v>
      </c>
      <c r="AV124" s="16">
        <v>70.17</v>
      </c>
      <c r="AW124" s="16">
        <v>1.2</v>
      </c>
      <c r="AX124" s="56">
        <v>45.4</v>
      </c>
      <c r="AY124" s="2">
        <f t="shared" si="13"/>
        <v>-45.4</v>
      </c>
      <c r="AZ124" s="2">
        <v>20.72</v>
      </c>
      <c r="BA124" s="37">
        <f t="shared" si="16"/>
        <v>5.1243023845763472E-2</v>
      </c>
      <c r="BB124" s="74">
        <v>295.495</v>
      </c>
      <c r="BC124" s="37">
        <f t="shared" si="16"/>
        <v>4.9674790683134865E-2</v>
      </c>
      <c r="BD124" s="37">
        <f t="shared" si="17"/>
        <v>5.0458907264449168E-2</v>
      </c>
      <c r="BT124" s="70">
        <v>0.54</v>
      </c>
      <c r="BU124" s="71">
        <v>2.4500000000000002</v>
      </c>
      <c r="BV124" s="72">
        <v>0.33</v>
      </c>
    </row>
    <row r="125" spans="1:74" x14ac:dyDescent="0.25">
      <c r="A125" s="57">
        <v>37346</v>
      </c>
      <c r="B125" s="38">
        <f>'MONTHLY DATA'!O653</f>
        <v>12932.468891541437</v>
      </c>
      <c r="C125" s="37">
        <f t="shared" si="19"/>
        <v>3.1414572633307103E-2</v>
      </c>
      <c r="D125" s="38">
        <f>'MONTHLY DATA'!M653</f>
        <v>12837.177015498501</v>
      </c>
      <c r="E125" s="37">
        <f t="shared" si="15"/>
        <v>4.7134354787889297E-3</v>
      </c>
      <c r="F125" s="37">
        <f t="shared" si="14"/>
        <v>-7.3684210526315528E-3</v>
      </c>
      <c r="G125" s="37">
        <v>7.5200000000000003E-2</v>
      </c>
      <c r="H125" s="37">
        <v>2.06E-2</v>
      </c>
      <c r="I125" s="37">
        <v>3.9444E-2</v>
      </c>
      <c r="J125" s="37">
        <v>5.4199999999999998E-2</v>
      </c>
      <c r="K125" s="37">
        <v>3.7199999999999997E-2</v>
      </c>
      <c r="L125" s="37">
        <v>4.3099999999999999E-2</v>
      </c>
      <c r="M125" s="37">
        <v>1.7899999999999999E-2</v>
      </c>
      <c r="N125" s="37">
        <v>1.7899999999999999E-2</v>
      </c>
      <c r="O125" s="38">
        <v>1191600</v>
      </c>
      <c r="P125" s="67">
        <v>5469.3</v>
      </c>
      <c r="Q125" s="2">
        <v>9.0980000000000008</v>
      </c>
      <c r="R125" s="74">
        <v>112.23</v>
      </c>
      <c r="S125" s="74">
        <v>7276.7</v>
      </c>
      <c r="T125" s="2">
        <v>9391.2999999999993</v>
      </c>
      <c r="U125" s="37">
        <v>7.816E-3</v>
      </c>
      <c r="V125" s="2">
        <v>143.19999999999999</v>
      </c>
      <c r="W125" s="2">
        <v>130420</v>
      </c>
      <c r="X125" s="2">
        <v>479000</v>
      </c>
      <c r="Y125" s="74">
        <v>40.5</v>
      </c>
      <c r="Z125" s="2">
        <v>52.4</v>
      </c>
      <c r="AA125" s="73">
        <v>-0.42</v>
      </c>
      <c r="AB125" s="16">
        <v>1153.79</v>
      </c>
      <c r="AC125" s="16">
        <v>30.292300000000001</v>
      </c>
      <c r="AD125" s="16">
        <v>15.73</v>
      </c>
      <c r="AE125" s="37">
        <v>1.3633330155400898E-2</v>
      </c>
      <c r="AF125" s="73">
        <v>18.989999999999998</v>
      </c>
      <c r="AG125" s="37">
        <v>3.6299999999999999E-2</v>
      </c>
      <c r="AH125" s="37">
        <v>2.06E-2</v>
      </c>
      <c r="AI125" s="37">
        <f t="shared" si="10"/>
        <v>5.8999999999999999E-3</v>
      </c>
      <c r="AJ125" s="37">
        <f t="shared" si="11"/>
        <v>2.3099999999999999E-2</v>
      </c>
      <c r="AK125" s="37">
        <f t="shared" si="12"/>
        <v>3.2000000000000002E-3</v>
      </c>
      <c r="AL125" s="37">
        <v>-2.2900000000000004E-2</v>
      </c>
      <c r="AM125" s="16">
        <v>27</v>
      </c>
      <c r="AN125" s="37">
        <v>1.4756E-2</v>
      </c>
      <c r="AO125" s="37">
        <v>-1.1415813374773567E-2</v>
      </c>
      <c r="AP125" s="37">
        <f t="shared" si="20"/>
        <v>6.2396812258891446E-3</v>
      </c>
      <c r="AQ125" s="37">
        <v>1.9513845890764429E-2</v>
      </c>
      <c r="AR125" s="37">
        <v>3.0929659265537996E-2</v>
      </c>
      <c r="AS125" s="16">
        <v>33.299999999999997</v>
      </c>
      <c r="AT125" s="16">
        <v>56.452399999999997</v>
      </c>
      <c r="AU125" s="16">
        <v>258.25</v>
      </c>
      <c r="AV125" s="16">
        <v>19.03</v>
      </c>
      <c r="AW125" s="16">
        <v>1.2</v>
      </c>
      <c r="AX125" s="56">
        <v>25</v>
      </c>
      <c r="AY125" s="2">
        <f t="shared" si="13"/>
        <v>-25</v>
      </c>
      <c r="AZ125" s="2">
        <v>24.53</v>
      </c>
      <c r="BA125" s="37">
        <f t="shared" si="16"/>
        <v>0.18388030888030901</v>
      </c>
      <c r="BB125" s="74">
        <v>294.05500000000001</v>
      </c>
      <c r="BC125" s="37">
        <f t="shared" si="16"/>
        <v>-4.8731789031963239E-3</v>
      </c>
      <c r="BD125" s="37">
        <f t="shared" si="17"/>
        <v>8.9503564988556342E-2</v>
      </c>
      <c r="BT125" s="70">
        <v>0.59</v>
      </c>
      <c r="BU125" s="71">
        <v>2.31</v>
      </c>
      <c r="BV125" s="72">
        <v>0.32</v>
      </c>
    </row>
    <row r="126" spans="1:74" x14ac:dyDescent="0.25">
      <c r="A126" s="57">
        <v>37376</v>
      </c>
      <c r="B126" s="38">
        <f>'MONTHLY DATA'!O654</f>
        <v>13004.584595652082</v>
      </c>
      <c r="C126" s="37">
        <f t="shared" si="19"/>
        <v>3.0965829234934954E-2</v>
      </c>
      <c r="D126" s="38">
        <f>'MONTHLY DATA'!M654</f>
        <v>12881.383267903801</v>
      </c>
      <c r="E126" s="37">
        <f t="shared" si="15"/>
        <v>3.443611656357864E-3</v>
      </c>
      <c r="F126" s="37">
        <f t="shared" si="14"/>
        <v>-9.4736842105262471E-3</v>
      </c>
      <c r="G126" s="37">
        <v>7.4800000000000005E-2</v>
      </c>
      <c r="H126" s="37">
        <v>2.3700000000000002E-2</v>
      </c>
      <c r="I126" s="37">
        <v>3.4707000000000002E-2</v>
      </c>
      <c r="J126" s="37">
        <v>5.11E-2</v>
      </c>
      <c r="K126" s="37">
        <v>3.2399999999999998E-2</v>
      </c>
      <c r="L126" s="37">
        <v>3.8300000000000001E-2</v>
      </c>
      <c r="M126" s="37">
        <v>1.77E-2</v>
      </c>
      <c r="N126" s="37">
        <v>1.72E-2</v>
      </c>
      <c r="O126" s="38">
        <v>1186900</v>
      </c>
      <c r="P126" s="67">
        <v>5470.4</v>
      </c>
      <c r="Q126" s="2">
        <v>9.0980000000000008</v>
      </c>
      <c r="R126" s="74">
        <v>112.017</v>
      </c>
      <c r="S126" s="74">
        <v>7345.6</v>
      </c>
      <c r="T126" s="2">
        <v>9417.9</v>
      </c>
      <c r="U126" s="37">
        <v>4.5079999999999999E-3</v>
      </c>
      <c r="V126" s="2">
        <v>156</v>
      </c>
      <c r="W126" s="2">
        <v>130335</v>
      </c>
      <c r="X126" s="2">
        <v>414000</v>
      </c>
      <c r="Y126" s="74">
        <v>40.6</v>
      </c>
      <c r="Z126" s="2">
        <v>52.4</v>
      </c>
      <c r="AA126" s="73">
        <v>-0.6</v>
      </c>
      <c r="AB126" s="16">
        <v>1111.93</v>
      </c>
      <c r="AC126" s="16">
        <v>29.0062</v>
      </c>
      <c r="AD126" s="16">
        <v>15.83</v>
      </c>
      <c r="AE126" s="37">
        <v>1.4236507693829647E-2</v>
      </c>
      <c r="AF126" s="73">
        <v>19.899999999999999</v>
      </c>
      <c r="AG126" s="37">
        <v>3.3399999999999999E-2</v>
      </c>
      <c r="AH126" s="37">
        <v>2.3700000000000002E-2</v>
      </c>
      <c r="AI126" s="37">
        <f t="shared" si="10"/>
        <v>2.0999999999999999E-3</v>
      </c>
      <c r="AJ126" s="37">
        <f t="shared" si="11"/>
        <v>2.2799999999999997E-2</v>
      </c>
      <c r="AK126" s="37">
        <f t="shared" si="12"/>
        <v>1.11E-2</v>
      </c>
      <c r="AL126" s="37">
        <v>-2.4600000000000011E-2</v>
      </c>
      <c r="AM126" s="16">
        <v>18</v>
      </c>
      <c r="AN126" s="37">
        <v>1.6393000000000001E-2</v>
      </c>
      <c r="AO126" s="37">
        <v>-6.0345348208430405E-3</v>
      </c>
      <c r="AP126" s="37">
        <f t="shared" si="20"/>
        <v>1.1176788041986491E-2</v>
      </c>
      <c r="AQ126" s="37">
        <v>1.8997704548488738E-2</v>
      </c>
      <c r="AR126" s="37">
        <v>2.5032239369331778E-2</v>
      </c>
      <c r="AS126" s="16">
        <v>34.020000000000003</v>
      </c>
      <c r="AT126" s="16">
        <v>54.943999999999996</v>
      </c>
      <c r="AU126" s="16">
        <v>263.11</v>
      </c>
      <c r="AV126" s="16">
        <v>34.32</v>
      </c>
      <c r="AW126" s="16">
        <v>1.21</v>
      </c>
      <c r="AX126" s="56">
        <v>25</v>
      </c>
      <c r="AY126" s="2">
        <f t="shared" si="13"/>
        <v>-25</v>
      </c>
      <c r="AZ126" s="2">
        <v>26.18</v>
      </c>
      <c r="BA126" s="37">
        <f t="shared" si="16"/>
        <v>6.7264573991031334E-2</v>
      </c>
      <c r="BB126" s="74">
        <v>302.68299999999999</v>
      </c>
      <c r="BC126" s="37">
        <f t="shared" si="16"/>
        <v>2.9341449728792185E-2</v>
      </c>
      <c r="BD126" s="37">
        <f t="shared" si="17"/>
        <v>4.830301185991176E-2</v>
      </c>
      <c r="BT126" s="70">
        <v>0.21</v>
      </c>
      <c r="BU126" s="71">
        <v>2.2799999999999998</v>
      </c>
      <c r="BV126" s="72">
        <v>1.1100000000000001</v>
      </c>
    </row>
    <row r="127" spans="1:74" x14ac:dyDescent="0.25">
      <c r="A127" s="57">
        <v>37407</v>
      </c>
      <c r="B127" s="38">
        <f>'MONTHLY DATA'!O655</f>
        <v>12981.424496879188</v>
      </c>
      <c r="C127" s="37">
        <f t="shared" si="19"/>
        <v>2.4768687590500049E-2</v>
      </c>
      <c r="D127" s="38">
        <f>'MONTHLY DATA'!M655</f>
        <v>12872.1072379581</v>
      </c>
      <c r="E127" s="37">
        <f t="shared" si="15"/>
        <v>-7.2011132288977585E-4</v>
      </c>
      <c r="F127" s="37">
        <f t="shared" si="14"/>
        <v>-8.4210526315789611E-3</v>
      </c>
      <c r="G127" s="37">
        <v>6.9599999999999995E-2</v>
      </c>
      <c r="H127" s="37">
        <v>1.8799999999999997E-2</v>
      </c>
      <c r="I127" s="37">
        <v>3.8981999999999996E-2</v>
      </c>
      <c r="J127" s="37">
        <v>5.0799999999999998E-2</v>
      </c>
      <c r="K127" s="37">
        <v>3.2199999999999999E-2</v>
      </c>
      <c r="L127" s="37">
        <v>3.73E-2</v>
      </c>
      <c r="M127" s="37">
        <v>1.7399999999999999E-2</v>
      </c>
      <c r="N127" s="37">
        <v>1.7299999999999999E-2</v>
      </c>
      <c r="O127" s="38">
        <v>1193600</v>
      </c>
      <c r="P127" s="67">
        <v>5495.5</v>
      </c>
      <c r="Q127" s="2">
        <v>9.0980000000000008</v>
      </c>
      <c r="R127" s="74">
        <v>110.57899999999999</v>
      </c>
      <c r="S127" s="74">
        <v>7321.8</v>
      </c>
      <c r="T127" s="2">
        <v>9438.5</v>
      </c>
      <c r="U127" s="37">
        <v>4.3080000000000002E-3</v>
      </c>
      <c r="V127" s="2">
        <v>164.2</v>
      </c>
      <c r="W127" s="2">
        <v>130328</v>
      </c>
      <c r="X127" s="2">
        <v>403000</v>
      </c>
      <c r="Y127" s="74">
        <v>40.6</v>
      </c>
      <c r="Z127" s="2">
        <v>53.1</v>
      </c>
      <c r="AA127" s="73">
        <v>-0.36</v>
      </c>
      <c r="AB127" s="16">
        <v>1079.25</v>
      </c>
      <c r="AC127" s="16">
        <v>28.128399999999999</v>
      </c>
      <c r="AD127" s="16">
        <v>15.93</v>
      </c>
      <c r="AE127" s="37">
        <v>1.4760250173731757E-2</v>
      </c>
      <c r="AF127" s="73">
        <v>20.09</v>
      </c>
      <c r="AG127" s="37">
        <v>3.3399999999999999E-2</v>
      </c>
      <c r="AH127" s="37">
        <v>1.8799999999999997E-2</v>
      </c>
      <c r="AI127" s="37">
        <f t="shared" si="10"/>
        <v>3.0999999999999999E-3</v>
      </c>
      <c r="AJ127" s="37">
        <f t="shared" si="11"/>
        <v>2.3300000000000001E-2</v>
      </c>
      <c r="AK127" s="37">
        <f t="shared" si="12"/>
        <v>2.8000000000000004E-3</v>
      </c>
      <c r="AL127" s="37">
        <v>-2.3699999999999999E-2</v>
      </c>
      <c r="AM127" s="16">
        <v>18.625</v>
      </c>
      <c r="AN127" s="37">
        <v>1.1818E-2</v>
      </c>
      <c r="AO127" s="37">
        <v>-9.8382275743710904E-3</v>
      </c>
      <c r="AP127" s="37">
        <f t="shared" si="20"/>
        <v>1.091286992650882E-3</v>
      </c>
      <c r="AQ127" s="37">
        <v>1.8482616358433183E-2</v>
      </c>
      <c r="AR127" s="37">
        <v>2.8320843932804273E-2</v>
      </c>
      <c r="AS127" s="16">
        <v>34.94</v>
      </c>
      <c r="AT127" s="16">
        <v>53.455599999999997</v>
      </c>
      <c r="AU127" s="16">
        <v>271.76</v>
      </c>
      <c r="AV127" s="16">
        <v>45.74</v>
      </c>
      <c r="AW127" s="16">
        <v>1.21</v>
      </c>
      <c r="AX127" s="56">
        <v>25</v>
      </c>
      <c r="AY127" s="2">
        <f t="shared" si="13"/>
        <v>-25</v>
      </c>
      <c r="AZ127" s="2">
        <v>27.04</v>
      </c>
      <c r="BA127" s="37">
        <f t="shared" si="16"/>
        <v>3.2849503437738709E-2</v>
      </c>
      <c r="BB127" s="74">
        <v>314.49299999999999</v>
      </c>
      <c r="BC127" s="37">
        <f t="shared" si="16"/>
        <v>3.9017718206836867E-2</v>
      </c>
      <c r="BD127" s="37">
        <f t="shared" si="17"/>
        <v>3.5933610822287784E-2</v>
      </c>
      <c r="BT127" s="70">
        <v>0.31</v>
      </c>
      <c r="BU127" s="71">
        <v>2.33</v>
      </c>
      <c r="BV127" s="72">
        <v>0.28000000000000003</v>
      </c>
    </row>
    <row r="128" spans="1:74" x14ac:dyDescent="0.25">
      <c r="A128" s="57">
        <v>37437</v>
      </c>
      <c r="B128" s="38">
        <f>'MONTHLY DATA'!O656</f>
        <v>13034.80443587847</v>
      </c>
      <c r="C128" s="37">
        <f t="shared" si="19"/>
        <v>3.3751495484837205E-2</v>
      </c>
      <c r="D128" s="38">
        <f>'MONTHLY DATA'!M656</f>
        <v>12925.037661681599</v>
      </c>
      <c r="E128" s="37">
        <f t="shared" si="15"/>
        <v>4.1120247637010466E-3</v>
      </c>
      <c r="F128" s="37">
        <f t="shared" si="14"/>
        <v>-8.4210526315789038E-3</v>
      </c>
      <c r="G128" s="37">
        <v>7.1300000000000002E-2</v>
      </c>
      <c r="H128" s="37">
        <v>2.2799999999999997E-2</v>
      </c>
      <c r="I128" s="37">
        <v>3.7926000000000001E-2</v>
      </c>
      <c r="J128" s="37">
        <v>4.8599999999999997E-2</v>
      </c>
      <c r="K128" s="37">
        <v>2.9000000000000001E-2</v>
      </c>
      <c r="L128" s="37">
        <v>3.3700000000000001E-2</v>
      </c>
      <c r="M128" s="37">
        <v>1.7000000000000001E-2</v>
      </c>
      <c r="N128" s="37">
        <v>1.7000000000000001E-2</v>
      </c>
      <c r="O128" s="38">
        <v>1193500</v>
      </c>
      <c r="P128" s="67">
        <v>5512.5</v>
      </c>
      <c r="Q128" s="2">
        <v>9.1890000000000001</v>
      </c>
      <c r="R128" s="74">
        <v>109.142</v>
      </c>
      <c r="S128" s="74">
        <v>7366.1</v>
      </c>
      <c r="T128" s="2">
        <v>9459</v>
      </c>
      <c r="U128" s="37">
        <v>9.5779999999999997E-3</v>
      </c>
      <c r="V128" s="2">
        <v>158</v>
      </c>
      <c r="W128" s="2">
        <v>130373</v>
      </c>
      <c r="X128" s="2">
        <v>386000</v>
      </c>
      <c r="Y128" s="74">
        <v>40.700000000000003</v>
      </c>
      <c r="Z128" s="2">
        <v>53.6</v>
      </c>
      <c r="AA128" s="73">
        <v>0.03</v>
      </c>
      <c r="AB128" s="16">
        <v>1014.02</v>
      </c>
      <c r="AC128" s="16">
        <v>26.387899999999998</v>
      </c>
      <c r="AD128" s="16">
        <v>16.03</v>
      </c>
      <c r="AE128" s="37">
        <v>1.5808366698881679E-2</v>
      </c>
      <c r="AF128" s="73">
        <v>25.27</v>
      </c>
      <c r="AG128" s="37">
        <v>3.1600000000000003E-2</v>
      </c>
      <c r="AH128" s="37">
        <v>2.2799999999999997E-2</v>
      </c>
      <c r="AI128" s="37">
        <f t="shared" si="10"/>
        <v>4.1999999999999997E-3</v>
      </c>
      <c r="AJ128" s="37">
        <f t="shared" si="11"/>
        <v>2.35E-2</v>
      </c>
      <c r="AK128" s="37">
        <f t="shared" si="12"/>
        <v>3.4999999999999996E-3</v>
      </c>
      <c r="AL128" s="37">
        <v>-2.4299999999999995E-2</v>
      </c>
      <c r="AM128" s="16">
        <v>19</v>
      </c>
      <c r="AN128" s="37">
        <v>1.0673999999999999E-2</v>
      </c>
      <c r="AO128" s="37">
        <v>-7.7252153221041009E-3</v>
      </c>
      <c r="AP128" s="37">
        <f t="shared" si="20"/>
        <v>1.2341851884050938E-2</v>
      </c>
      <c r="AQ128" s="37">
        <v>1.8031651713438821E-2</v>
      </c>
      <c r="AR128" s="37">
        <v>2.5756867035542922E-2</v>
      </c>
      <c r="AS128" s="16">
        <v>35.83</v>
      </c>
      <c r="AT128" s="16">
        <v>51.987999999999992</v>
      </c>
      <c r="AU128" s="16">
        <v>324.64999999999998</v>
      </c>
      <c r="AV128" s="16">
        <v>87.28</v>
      </c>
      <c r="AW128" s="16">
        <v>1.21</v>
      </c>
      <c r="AX128" s="56">
        <v>21.4</v>
      </c>
      <c r="AY128" s="2">
        <f t="shared" si="13"/>
        <v>-21.4</v>
      </c>
      <c r="AZ128" s="2">
        <v>25.52</v>
      </c>
      <c r="BA128" s="37">
        <f t="shared" si="16"/>
        <v>-5.6213017751479279E-2</v>
      </c>
      <c r="BB128" s="74">
        <v>321.178</v>
      </c>
      <c r="BC128" s="37">
        <f t="shared" si="16"/>
        <v>2.1256434960396583E-2</v>
      </c>
      <c r="BD128" s="37">
        <f t="shared" si="17"/>
        <v>-1.747829139554135E-2</v>
      </c>
      <c r="BT128" s="70">
        <v>0.42</v>
      </c>
      <c r="BU128" s="71">
        <v>2.35</v>
      </c>
      <c r="BV128" s="72">
        <v>0.35</v>
      </c>
    </row>
    <row r="129" spans="1:74" x14ac:dyDescent="0.25">
      <c r="A129" s="57">
        <v>37468</v>
      </c>
      <c r="B129" s="38">
        <f>'MONTHLY DATA'!O657</f>
        <v>13098.934461377363</v>
      </c>
      <c r="C129" s="37">
        <f t="shared" si="19"/>
        <v>4.0506488537984123E-2</v>
      </c>
      <c r="D129" s="38">
        <f>'MONTHLY DATA'!M657</f>
        <v>12988.6276448605</v>
      </c>
      <c r="E129" s="37">
        <f t="shared" si="15"/>
        <v>4.9199069931861062E-3</v>
      </c>
      <c r="F129" s="37">
        <f t="shared" si="14"/>
        <v>-8.4210526315789819E-3</v>
      </c>
      <c r="G129" s="37">
        <v>7.3099999999999998E-2</v>
      </c>
      <c r="H129" s="37">
        <v>2.7999999999999997E-2</v>
      </c>
      <c r="I129" s="37">
        <v>3.0452E-2</v>
      </c>
      <c r="J129" s="37">
        <v>4.5100000000000001E-2</v>
      </c>
      <c r="K129" s="37">
        <v>2.23E-2</v>
      </c>
      <c r="L129" s="37">
        <v>2.6700000000000002E-2</v>
      </c>
      <c r="M129" s="37">
        <v>1.7100000000000001E-2</v>
      </c>
      <c r="N129" s="37">
        <v>1.6799999999999999E-2</v>
      </c>
      <c r="O129" s="38">
        <v>1204000</v>
      </c>
      <c r="P129" s="67">
        <v>5556</v>
      </c>
      <c r="Q129" s="2">
        <v>9.1890000000000001</v>
      </c>
      <c r="R129" s="74">
        <v>107.541</v>
      </c>
      <c r="S129" s="74">
        <v>7424.2</v>
      </c>
      <c r="T129" s="2">
        <v>9429.7000000000007</v>
      </c>
      <c r="U129" s="37">
        <v>-2.3549999999999999E-3</v>
      </c>
      <c r="V129" s="2">
        <v>159.30000000000001</v>
      </c>
      <c r="W129" s="2">
        <v>130276</v>
      </c>
      <c r="X129" s="2">
        <v>390000</v>
      </c>
      <c r="Y129" s="74">
        <v>40.4</v>
      </c>
      <c r="Z129" s="2">
        <v>50.2</v>
      </c>
      <c r="AA129" s="73">
        <v>0.47</v>
      </c>
      <c r="AB129" s="16">
        <v>903.59</v>
      </c>
      <c r="AC129" s="16">
        <v>23.4633</v>
      </c>
      <c r="AD129" s="16">
        <v>15.95</v>
      </c>
      <c r="AE129" s="37">
        <v>1.7651811109020681E-2</v>
      </c>
      <c r="AF129" s="73">
        <v>34.049999999999997</v>
      </c>
      <c r="AG129" s="37">
        <v>2.8000000000000001E-2</v>
      </c>
      <c r="AH129" s="37">
        <v>2.7999999999999997E-2</v>
      </c>
      <c r="AI129" s="37">
        <f t="shared" si="10"/>
        <v>7.1999999999999998E-3</v>
      </c>
      <c r="AJ129" s="37">
        <f t="shared" si="11"/>
        <v>2.4300000000000002E-2</v>
      </c>
      <c r="AK129" s="37">
        <f t="shared" si="12"/>
        <v>3.9000000000000003E-3</v>
      </c>
      <c r="AL129" s="37">
        <v>-2.7200000000000002E-2</v>
      </c>
      <c r="AM129" s="16">
        <v>14.375</v>
      </c>
      <c r="AN129" s="37">
        <v>1.4648E-2</v>
      </c>
      <c r="AO129" s="37">
        <v>1.7091200858796521E-3</v>
      </c>
      <c r="AP129" s="37">
        <f t="shared" si="20"/>
        <v>2.8690349769222086E-2</v>
      </c>
      <c r="AQ129" s="37">
        <v>1.7683006046454418E-2</v>
      </c>
      <c r="AR129" s="37">
        <v>1.5973885960574766E-2</v>
      </c>
      <c r="AS129" s="16">
        <v>37.26</v>
      </c>
      <c r="AT129" s="16">
        <v>50.574800000000003</v>
      </c>
      <c r="AU129" s="16">
        <v>403.07</v>
      </c>
      <c r="AV129" s="16">
        <v>144.6</v>
      </c>
      <c r="AW129" s="16">
        <v>1.33</v>
      </c>
      <c r="AX129" s="56">
        <v>21.4</v>
      </c>
      <c r="AY129" s="2">
        <f t="shared" si="13"/>
        <v>-21.4</v>
      </c>
      <c r="AZ129" s="2">
        <v>26.97</v>
      </c>
      <c r="BA129" s="37">
        <f t="shared" si="16"/>
        <v>5.6818181818181789E-2</v>
      </c>
      <c r="BB129" s="74">
        <v>313.291</v>
      </c>
      <c r="BC129" s="37">
        <f t="shared" si="16"/>
        <v>-2.4556476470991167E-2</v>
      </c>
      <c r="BD129" s="37">
        <f t="shared" si="17"/>
        <v>1.6130852673595313E-2</v>
      </c>
      <c r="BT129" s="70">
        <v>0.72</v>
      </c>
      <c r="BU129" s="71">
        <v>2.4300000000000002</v>
      </c>
      <c r="BV129" s="72">
        <v>0.39</v>
      </c>
    </row>
    <row r="130" spans="1:74" x14ac:dyDescent="0.25">
      <c r="A130" s="57">
        <v>37499</v>
      </c>
      <c r="B130" s="38">
        <f>'MONTHLY DATA'!O658</f>
        <v>13022.223381934013</v>
      </c>
      <c r="C130" s="37">
        <f t="shared" si="19"/>
        <v>2.0575304450279424E-2</v>
      </c>
      <c r="D130" s="38">
        <f>'MONTHLY DATA'!M658</f>
        <v>12926.2701570145</v>
      </c>
      <c r="E130" s="37">
        <f t="shared" si="15"/>
        <v>-4.8009296710168408E-3</v>
      </c>
      <c r="F130" s="37">
        <f t="shared" si="14"/>
        <v>-7.368421052631492E-3</v>
      </c>
      <c r="G130" s="37">
        <v>6.9000000000000006E-2</v>
      </c>
      <c r="H130" s="37">
        <v>2.76E-2</v>
      </c>
      <c r="I130" s="37">
        <v>2.3372E-2</v>
      </c>
      <c r="J130" s="37">
        <v>4.1399999999999999E-2</v>
      </c>
      <c r="K130" s="37">
        <v>2.1399999999999999E-2</v>
      </c>
      <c r="L130" s="37">
        <v>2.5000000000000001E-2</v>
      </c>
      <c r="M130" s="37">
        <v>1.6899999999999998E-2</v>
      </c>
      <c r="N130" s="37">
        <v>1.6200000000000003E-2</v>
      </c>
      <c r="O130" s="38">
        <v>1189400</v>
      </c>
      <c r="P130" s="67">
        <v>5602.7</v>
      </c>
      <c r="Q130" s="2">
        <v>9.1890000000000001</v>
      </c>
      <c r="R130" s="74">
        <v>108.878</v>
      </c>
      <c r="S130" s="74">
        <v>7449</v>
      </c>
      <c r="T130" s="2">
        <v>9422</v>
      </c>
      <c r="U130" s="37">
        <v>1.9699999999999999E-4</v>
      </c>
      <c r="V130" s="2">
        <v>153.69999999999999</v>
      </c>
      <c r="W130" s="2">
        <v>130260</v>
      </c>
      <c r="X130" s="2">
        <v>394000</v>
      </c>
      <c r="Y130" s="74">
        <v>40.5</v>
      </c>
      <c r="Z130" s="2">
        <v>50.3</v>
      </c>
      <c r="AA130" s="73">
        <v>0.83</v>
      </c>
      <c r="AB130" s="16">
        <v>912.55</v>
      </c>
      <c r="AC130" s="16">
        <v>23.5884</v>
      </c>
      <c r="AD130" s="16">
        <v>15.87</v>
      </c>
      <c r="AE130" s="37">
        <v>1.7390827899841105E-2</v>
      </c>
      <c r="AF130" s="73">
        <v>33.74</v>
      </c>
      <c r="AG130" s="37">
        <v>2.4500000000000001E-2</v>
      </c>
      <c r="AH130" s="37">
        <v>2.76E-2</v>
      </c>
      <c r="AI130" s="37">
        <f t="shared" ref="AI130:AI193" si="21">BT130/100</f>
        <v>1.0800000000000001E-2</v>
      </c>
      <c r="AJ130" s="37">
        <f t="shared" ref="AJ130:AJ193" si="22">BU130/100</f>
        <v>2.5000000000000001E-2</v>
      </c>
      <c r="AK130" s="37">
        <f t="shared" ref="AK130:AK193" si="23">BV130/100</f>
        <v>5.3E-3</v>
      </c>
      <c r="AL130" s="37">
        <v>-2.3600000000000003E-2</v>
      </c>
      <c r="AM130" s="16">
        <v>14.625</v>
      </c>
      <c r="AN130" s="37">
        <v>1.8027999999999999E-2</v>
      </c>
      <c r="AO130" s="37">
        <v>8.5802106416525137E-3</v>
      </c>
      <c r="AP130" s="37">
        <f t="shared" si="20"/>
        <v>1.5271926581600981E-2</v>
      </c>
      <c r="AQ130" s="37">
        <v>1.7502470711492434E-2</v>
      </c>
      <c r="AR130" s="37">
        <v>8.9222600698399199E-3</v>
      </c>
      <c r="AS130" s="16">
        <v>38.6</v>
      </c>
      <c r="AT130" s="16">
        <v>49.188800000000001</v>
      </c>
      <c r="AU130" s="16">
        <v>393.64</v>
      </c>
      <c r="AV130" s="16">
        <v>135.38</v>
      </c>
      <c r="AW130" s="16">
        <v>1.33</v>
      </c>
      <c r="AX130" s="56">
        <v>21.4</v>
      </c>
      <c r="AY130" s="2">
        <f t="shared" ref="AY130:AY193" si="24">AX130*-1</f>
        <v>-21.4</v>
      </c>
      <c r="AZ130" s="2">
        <v>28.39</v>
      </c>
      <c r="BA130" s="37">
        <f t="shared" si="16"/>
        <v>5.2651093807934805E-2</v>
      </c>
      <c r="BB130" s="74">
        <v>310.255</v>
      </c>
      <c r="BC130" s="37">
        <f t="shared" si="16"/>
        <v>-9.6906709736315488E-3</v>
      </c>
      <c r="BD130" s="37">
        <f t="shared" si="17"/>
        <v>2.1480211417151628E-2</v>
      </c>
      <c r="BT130" s="70">
        <v>1.08</v>
      </c>
      <c r="BU130" s="71">
        <v>2.5</v>
      </c>
      <c r="BV130" s="72">
        <v>0.53</v>
      </c>
    </row>
    <row r="131" spans="1:74" x14ac:dyDescent="0.25">
      <c r="A131" s="57">
        <v>37529</v>
      </c>
      <c r="B131" s="38">
        <f>'MONTHLY DATA'!O659</f>
        <v>13047.9628225863</v>
      </c>
      <c r="C131" s="37">
        <f t="shared" si="19"/>
        <v>3.6006951899618174E-2</v>
      </c>
      <c r="D131" s="38">
        <f>'MONTHLY DATA'!M659</f>
        <v>12951.8199386304</v>
      </c>
      <c r="E131" s="37">
        <f t="shared" si="15"/>
        <v>1.9765780310599282E-3</v>
      </c>
      <c r="F131" s="37">
        <f t="shared" ref="F131:F194" si="25">(D131-B131)/B131</f>
        <v>-7.3684210526316039E-3</v>
      </c>
      <c r="G131" s="37">
        <v>6.7199999999999996E-2</v>
      </c>
      <c r="H131" s="37">
        <v>3.0899999999999997E-2</v>
      </c>
      <c r="I131" s="37">
        <v>2.1156999999999999E-2</v>
      </c>
      <c r="J131" s="37">
        <v>3.6299999999999999E-2</v>
      </c>
      <c r="K131" s="37">
        <v>1.72E-2</v>
      </c>
      <c r="L131" s="37">
        <v>2.0199999999999999E-2</v>
      </c>
      <c r="M131" s="37">
        <v>1.5699999999999999E-2</v>
      </c>
      <c r="N131" s="37">
        <v>1.6299999999999999E-2</v>
      </c>
      <c r="O131" s="38">
        <v>1205500</v>
      </c>
      <c r="P131" s="67">
        <v>5627.1</v>
      </c>
      <c r="Q131" s="2">
        <v>9.24</v>
      </c>
      <c r="R131" s="74">
        <v>109.712</v>
      </c>
      <c r="S131" s="74">
        <v>7426.1</v>
      </c>
      <c r="T131" s="2">
        <v>9427.1</v>
      </c>
      <c r="U131" s="37">
        <v>1.0070000000000001E-3</v>
      </c>
      <c r="V131" s="2">
        <v>149.5</v>
      </c>
      <c r="W131" s="2">
        <v>130205</v>
      </c>
      <c r="X131" s="2">
        <v>409000</v>
      </c>
      <c r="Y131" s="74">
        <v>40.5</v>
      </c>
      <c r="Z131" s="2">
        <v>50.5</v>
      </c>
      <c r="AA131" s="73">
        <v>1.21</v>
      </c>
      <c r="AB131" s="16">
        <v>867.81</v>
      </c>
      <c r="AC131" s="16">
        <v>22.363800000000001</v>
      </c>
      <c r="AD131" s="16">
        <v>15.79</v>
      </c>
      <c r="AE131" s="37">
        <v>1.8195227065832383E-2</v>
      </c>
      <c r="AF131" s="73">
        <v>37.65</v>
      </c>
      <c r="AG131" s="37">
        <v>2.06E-2</v>
      </c>
      <c r="AH131" s="37">
        <v>3.0899999999999997E-2</v>
      </c>
      <c r="AI131" s="37">
        <f t="shared" si="21"/>
        <v>1.5900000000000001E-2</v>
      </c>
      <c r="AJ131" s="37">
        <f t="shared" si="22"/>
        <v>2.5600000000000001E-2</v>
      </c>
      <c r="AK131" s="37">
        <f t="shared" si="23"/>
        <v>7.4999999999999997E-3</v>
      </c>
      <c r="AL131" s="37">
        <v>-2.2099999999999995E-2</v>
      </c>
      <c r="AM131" s="16">
        <v>25</v>
      </c>
      <c r="AN131" s="37">
        <v>1.5143E-2</v>
      </c>
      <c r="AO131" s="37">
        <v>2.0738584809243951E-2</v>
      </c>
      <c r="AP131" s="37">
        <f t="shared" si="20"/>
        <v>3.3985784961774151E-2</v>
      </c>
      <c r="AQ131" s="37">
        <v>1.7434040751432844E-2</v>
      </c>
      <c r="AR131" s="37">
        <v>-3.3045440578111061E-3</v>
      </c>
      <c r="AS131" s="16">
        <v>40</v>
      </c>
      <c r="AT131" s="16">
        <v>47.825600000000001</v>
      </c>
      <c r="AU131" s="16">
        <v>427.26</v>
      </c>
      <c r="AV131" s="16">
        <v>150.91999999999999</v>
      </c>
      <c r="AW131" s="16">
        <v>1.33</v>
      </c>
      <c r="AX131" s="56">
        <v>20</v>
      </c>
      <c r="AY131" s="2">
        <f t="shared" si="24"/>
        <v>-20</v>
      </c>
      <c r="AZ131" s="2">
        <v>29.66</v>
      </c>
      <c r="BA131" s="37">
        <f t="shared" si="16"/>
        <v>4.4734061289186319E-2</v>
      </c>
      <c r="BB131" s="74">
        <v>319.13600000000002</v>
      </c>
      <c r="BC131" s="37">
        <f t="shared" si="16"/>
        <v>2.8624840856714729E-2</v>
      </c>
      <c r="BD131" s="37">
        <f t="shared" si="17"/>
        <v>3.6679451072950522E-2</v>
      </c>
      <c r="BT131" s="70">
        <v>1.59</v>
      </c>
      <c r="BU131" s="71">
        <v>2.56</v>
      </c>
      <c r="BV131" s="72">
        <v>0.75</v>
      </c>
    </row>
    <row r="132" spans="1:74" x14ac:dyDescent="0.25">
      <c r="A132" s="57">
        <v>37560</v>
      </c>
      <c r="B132" s="38">
        <f>'MONTHLY DATA'!O660</f>
        <v>13006.722256416711</v>
      </c>
      <c r="C132" s="37">
        <f t="shared" si="19"/>
        <v>2.1429427955931352E-2</v>
      </c>
      <c r="D132" s="38">
        <f>'MONTHLY DATA'!M660</f>
        <v>12910.8832503168</v>
      </c>
      <c r="E132" s="37">
        <f t="shared" ref="E132:E195" si="26">(D132-D131)/D131</f>
        <v>-3.1606900426018204E-3</v>
      </c>
      <c r="F132" s="37">
        <f t="shared" si="25"/>
        <v>-7.3684210526315155E-3</v>
      </c>
      <c r="G132" s="37">
        <v>6.9400000000000003E-2</v>
      </c>
      <c r="H132" s="37">
        <v>3.0099999999999998E-2</v>
      </c>
      <c r="I132" s="37">
        <v>1.9041000000000002E-2</v>
      </c>
      <c r="J132" s="37">
        <v>3.9300000000000002E-2</v>
      </c>
      <c r="K132" s="37">
        <v>1.6799999999999999E-2</v>
      </c>
      <c r="L132" s="37">
        <v>2.0500000000000001E-2</v>
      </c>
      <c r="M132" s="37">
        <v>1.44E-2</v>
      </c>
      <c r="N132" s="37">
        <v>1.5800000000000002E-2</v>
      </c>
      <c r="O132" s="38">
        <v>1212600</v>
      </c>
      <c r="P132" s="67">
        <v>5669.7</v>
      </c>
      <c r="Q132" s="2">
        <v>9.24</v>
      </c>
      <c r="R132" s="74">
        <v>110.48</v>
      </c>
      <c r="S132" s="74">
        <v>7469.3</v>
      </c>
      <c r="T132" s="2">
        <v>9448.2999999999993</v>
      </c>
      <c r="U132" s="37">
        <v>-3.1329999999999999E-3</v>
      </c>
      <c r="V132" s="2">
        <v>162.9</v>
      </c>
      <c r="W132" s="2">
        <v>130331</v>
      </c>
      <c r="X132" s="2">
        <v>409000</v>
      </c>
      <c r="Y132" s="74">
        <v>40.299999999999997</v>
      </c>
      <c r="Z132" s="2">
        <v>49</v>
      </c>
      <c r="AA132" s="73">
        <v>1.35</v>
      </c>
      <c r="AB132" s="16">
        <v>854.63</v>
      </c>
      <c r="AC132" s="16">
        <v>21.953600000000002</v>
      </c>
      <c r="AD132" s="16">
        <v>15.8833</v>
      </c>
      <c r="AE132" s="37">
        <v>1.8585001696640652E-2</v>
      </c>
      <c r="AF132" s="73">
        <v>35.24</v>
      </c>
      <c r="AG132" s="37">
        <v>2.4899999999999999E-2</v>
      </c>
      <c r="AH132" s="37">
        <v>3.0099999999999998E-2</v>
      </c>
      <c r="AI132" s="37">
        <f t="shared" si="21"/>
        <v>1.9900000000000001E-2</v>
      </c>
      <c r="AJ132" s="37">
        <f t="shared" si="22"/>
        <v>2.5899999999999999E-2</v>
      </c>
      <c r="AK132" s="37">
        <f t="shared" si="23"/>
        <v>1.1599999999999999E-2</v>
      </c>
      <c r="AL132" s="37">
        <v>-2.6200000000000008E-2</v>
      </c>
      <c r="AM132" s="16">
        <v>26.625</v>
      </c>
      <c r="AN132" s="37">
        <v>2.0258999999999999E-2</v>
      </c>
      <c r="AO132" s="37">
        <v>2.3356630096671188E-2</v>
      </c>
      <c r="AP132" s="37">
        <f t="shared" si="20"/>
        <v>2.1756277626843967E-2</v>
      </c>
      <c r="AQ132" s="37">
        <v>1.7377715379791627E-2</v>
      </c>
      <c r="AR132" s="37">
        <v>-5.978914716879561E-3</v>
      </c>
      <c r="AS132" s="16">
        <v>38.85</v>
      </c>
      <c r="AT132" s="16">
        <v>46.398800000000001</v>
      </c>
      <c r="AU132" s="16">
        <v>433.66</v>
      </c>
      <c r="AV132" s="16">
        <v>131.77000000000001</v>
      </c>
      <c r="AW132" s="16">
        <v>1.39</v>
      </c>
      <c r="AX132" s="56">
        <v>20</v>
      </c>
      <c r="AY132" s="2">
        <f t="shared" si="24"/>
        <v>-20</v>
      </c>
      <c r="AZ132" s="2">
        <v>28.84</v>
      </c>
      <c r="BA132" s="37">
        <f t="shared" ref="BA132:BC195" si="27">(AZ132-AZ131)/AZ131</f>
        <v>-2.7646662171274452E-2</v>
      </c>
      <c r="BB132" s="74">
        <v>316.55700000000002</v>
      </c>
      <c r="BC132" s="37">
        <f t="shared" si="27"/>
        <v>-8.0811942244059191E-3</v>
      </c>
      <c r="BD132" s="37">
        <f t="shared" ref="BD132:BD195" si="28">(BA132+BC132)/2</f>
        <v>-1.7863928197840186E-2</v>
      </c>
      <c r="BT132" s="70">
        <v>1.99</v>
      </c>
      <c r="BU132" s="71">
        <v>2.59</v>
      </c>
      <c r="BV132" s="72">
        <v>1.1599999999999999</v>
      </c>
    </row>
    <row r="133" spans="1:74" x14ac:dyDescent="0.25">
      <c r="A133" s="57">
        <v>37590</v>
      </c>
      <c r="B133" s="38">
        <f>'MONTHLY DATA'!O661</f>
        <v>13078.128282115211</v>
      </c>
      <c r="C133" s="37">
        <f t="shared" si="19"/>
        <v>3.1269167332438993E-2</v>
      </c>
      <c r="D133" s="38">
        <f>'MONTHLY DATA'!M661</f>
        <v>12954.2302247057</v>
      </c>
      <c r="E133" s="37">
        <f t="shared" si="26"/>
        <v>3.3573980608829655E-3</v>
      </c>
      <c r="F133" s="37">
        <f t="shared" si="25"/>
        <v>-9.4736842105262176E-3</v>
      </c>
      <c r="G133" s="37">
        <v>6.5600000000000006E-2</v>
      </c>
      <c r="H133" s="37">
        <v>2.35E-2</v>
      </c>
      <c r="I133" s="37">
        <v>2.0216000000000001E-2</v>
      </c>
      <c r="J133" s="37">
        <v>4.2200000000000001E-2</v>
      </c>
      <c r="K133" s="37">
        <v>2.0799999999999999E-2</v>
      </c>
      <c r="L133" s="37">
        <v>2.5100000000000001E-2</v>
      </c>
      <c r="M133" s="37">
        <v>1.2200000000000001E-2</v>
      </c>
      <c r="N133" s="37">
        <v>1.23E-2</v>
      </c>
      <c r="O133" s="38">
        <v>1203600</v>
      </c>
      <c r="P133" s="67">
        <v>5718.7</v>
      </c>
      <c r="Q133" s="2">
        <v>9.24</v>
      </c>
      <c r="R133" s="74">
        <v>109.267</v>
      </c>
      <c r="S133" s="74">
        <v>7499.8</v>
      </c>
      <c r="T133" s="2">
        <v>9469.5</v>
      </c>
      <c r="U133" s="37">
        <v>5.1060000000000003E-3</v>
      </c>
      <c r="V133" s="2">
        <v>126.8</v>
      </c>
      <c r="W133" s="2">
        <v>130339</v>
      </c>
      <c r="X133" s="2">
        <v>377000</v>
      </c>
      <c r="Y133" s="74">
        <v>40.4</v>
      </c>
      <c r="Z133" s="2">
        <v>48.5</v>
      </c>
      <c r="AA133" s="73">
        <v>1.26</v>
      </c>
      <c r="AB133" s="16">
        <v>909.93</v>
      </c>
      <c r="AC133" s="16">
        <v>23.3446</v>
      </c>
      <c r="AD133" s="16">
        <v>15.976699999999999</v>
      </c>
      <c r="AE133" s="37">
        <v>1.7558163814798942E-2</v>
      </c>
      <c r="AF133" s="73">
        <v>28.18</v>
      </c>
      <c r="AG133" s="37">
        <v>0.03</v>
      </c>
      <c r="AH133" s="37">
        <v>2.35E-2</v>
      </c>
      <c r="AI133" s="37">
        <f t="shared" si="21"/>
        <v>1.55E-2</v>
      </c>
      <c r="AJ133" s="37">
        <f t="shared" si="22"/>
        <v>2.63E-2</v>
      </c>
      <c r="AK133" s="37">
        <f t="shared" si="23"/>
        <v>1.34E-2</v>
      </c>
      <c r="AL133" s="37">
        <v>-2.5700000000000001E-2</v>
      </c>
      <c r="AM133" s="16">
        <v>22.5</v>
      </c>
      <c r="AN133" s="37">
        <v>2.1984E-2</v>
      </c>
      <c r="AO133" s="37">
        <v>2.1140878225329857E-2</v>
      </c>
      <c r="AP133" s="37">
        <f t="shared" si="20"/>
        <v>2.9558428840023462E-2</v>
      </c>
      <c r="AQ133" s="37">
        <v>1.7326382029559859E-2</v>
      </c>
      <c r="AR133" s="37">
        <v>-3.814496195769998E-3</v>
      </c>
      <c r="AS133" s="16">
        <v>37.770000000000003</v>
      </c>
      <c r="AT133" s="16">
        <v>45.002400000000009</v>
      </c>
      <c r="AU133" s="16">
        <v>379.84</v>
      </c>
      <c r="AV133" s="16">
        <v>97.16</v>
      </c>
      <c r="AW133" s="16">
        <v>1.39</v>
      </c>
      <c r="AX133" s="56">
        <v>20</v>
      </c>
      <c r="AY133" s="2">
        <f t="shared" si="24"/>
        <v>-20</v>
      </c>
      <c r="AZ133" s="2">
        <v>26.35</v>
      </c>
      <c r="BA133" s="37">
        <f t="shared" si="27"/>
        <v>-8.6338418862690655E-2</v>
      </c>
      <c r="BB133" s="74">
        <v>319.06700000000001</v>
      </c>
      <c r="BC133" s="37">
        <f t="shared" si="27"/>
        <v>7.9290617487529601E-3</v>
      </c>
      <c r="BD133" s="37">
        <f t="shared" si="28"/>
        <v>-3.9204678556968846E-2</v>
      </c>
      <c r="BT133" s="70">
        <v>1.55</v>
      </c>
      <c r="BU133" s="71">
        <v>2.63</v>
      </c>
      <c r="BV133" s="72">
        <v>1.34</v>
      </c>
    </row>
    <row r="134" spans="1:74" x14ac:dyDescent="0.25">
      <c r="A134" s="57">
        <v>37621</v>
      </c>
      <c r="B134" s="38">
        <f>'MONTHLY DATA'!O662</f>
        <v>13164.773160698096</v>
      </c>
      <c r="C134" s="37">
        <f t="shared" si="19"/>
        <v>2.0373181719569155E-2</v>
      </c>
      <c r="D134" s="38">
        <f>'MONTHLY DATA'!M662</f>
        <v>13026.1966011118</v>
      </c>
      <c r="E134" s="37">
        <f t="shared" si="26"/>
        <v>5.5554344146863865E-3</v>
      </c>
      <c r="F134" s="37">
        <f t="shared" si="25"/>
        <v>-1.0526315789473691E-2</v>
      </c>
      <c r="G134" s="37">
        <v>0.06</v>
      </c>
      <c r="H134" s="37">
        <v>2.1700000000000001E-2</v>
      </c>
      <c r="I134" s="37">
        <v>1.4531000000000002E-2</v>
      </c>
      <c r="J134" s="37">
        <v>3.8300000000000001E-2</v>
      </c>
      <c r="K134" s="37">
        <v>1.61E-2</v>
      </c>
      <c r="L134" s="37">
        <v>1.9900000000000001E-2</v>
      </c>
      <c r="M134" s="37">
        <v>1.2200000000000001E-2</v>
      </c>
      <c r="N134" s="37">
        <v>1.1899999999999999E-2</v>
      </c>
      <c r="O134" s="38">
        <v>1218700</v>
      </c>
      <c r="P134" s="67">
        <v>5743.2</v>
      </c>
      <c r="Q134" s="2">
        <v>9.1669999999999998</v>
      </c>
      <c r="R134" s="74">
        <v>108.667</v>
      </c>
      <c r="S134" s="74">
        <v>7552.6</v>
      </c>
      <c r="T134" s="2">
        <v>9497</v>
      </c>
      <c r="U134" s="37">
        <v>-4.7869999999999996E-3</v>
      </c>
      <c r="V134" s="2">
        <v>135.80000000000001</v>
      </c>
      <c r="W134" s="2">
        <v>130183</v>
      </c>
      <c r="X134" s="2">
        <v>409000</v>
      </c>
      <c r="Y134" s="74">
        <v>40.5</v>
      </c>
      <c r="Z134" s="2">
        <v>51.6</v>
      </c>
      <c r="AA134" s="73">
        <v>1.19</v>
      </c>
      <c r="AB134" s="16">
        <v>899.18</v>
      </c>
      <c r="AC134" s="16">
        <v>23.097200000000001</v>
      </c>
      <c r="AD134" s="16">
        <v>16.07</v>
      </c>
      <c r="AE134" s="37">
        <v>1.7871838786449878E-2</v>
      </c>
      <c r="AF134" s="73">
        <v>28.21</v>
      </c>
      <c r="AG134" s="37">
        <v>2.6100000000000002E-2</v>
      </c>
      <c r="AH134" s="37">
        <v>2.1700000000000001E-2</v>
      </c>
      <c r="AI134" s="37">
        <f t="shared" si="21"/>
        <v>1.0200000000000001E-2</v>
      </c>
      <c r="AJ134" s="37">
        <f t="shared" si="22"/>
        <v>2.6800000000000001E-2</v>
      </c>
      <c r="AK134" s="37">
        <f t="shared" si="23"/>
        <v>1.2800000000000001E-2</v>
      </c>
      <c r="AL134" s="37">
        <v>-2.6000000000000002E-2</v>
      </c>
      <c r="AM134" s="16">
        <v>18</v>
      </c>
      <c r="AN134" s="37">
        <v>2.3768999999999998E-2</v>
      </c>
      <c r="AO134" s="37">
        <v>2.4131567213016306E-2</v>
      </c>
      <c r="AP134" s="37">
        <f t="shared" si="20"/>
        <v>2.4511576902118921E-2</v>
      </c>
      <c r="AQ134" s="37">
        <v>1.7384824937706597E-2</v>
      </c>
      <c r="AR134" s="37">
        <v>-6.7467422753097091E-3</v>
      </c>
      <c r="AS134" s="16">
        <v>36.76</v>
      </c>
      <c r="AT134" s="16">
        <v>43.635600000000004</v>
      </c>
      <c r="AU134" s="16">
        <v>368.62</v>
      </c>
      <c r="AV134" s="16">
        <v>81.680000000000007</v>
      </c>
      <c r="AW134" s="16">
        <v>1.39</v>
      </c>
      <c r="AX134" s="56">
        <v>22</v>
      </c>
      <c r="AY134" s="2">
        <f t="shared" si="24"/>
        <v>-22</v>
      </c>
      <c r="AZ134" s="2">
        <v>29.46</v>
      </c>
      <c r="BA134" s="37">
        <f t="shared" si="27"/>
        <v>0.11802656546489561</v>
      </c>
      <c r="BB134" s="74">
        <v>331.91899999999998</v>
      </c>
      <c r="BC134" s="37">
        <f t="shared" si="27"/>
        <v>4.0279941203571583E-2</v>
      </c>
      <c r="BD134" s="37">
        <f t="shared" si="28"/>
        <v>7.9153253334233592E-2</v>
      </c>
      <c r="BT134" s="70">
        <v>1.02</v>
      </c>
      <c r="BU134" s="71">
        <v>2.68</v>
      </c>
      <c r="BV134" s="72">
        <v>1.28</v>
      </c>
    </row>
    <row r="135" spans="1:74" x14ac:dyDescent="0.25">
      <c r="A135" s="57">
        <v>37652</v>
      </c>
      <c r="B135" s="38">
        <f>'MONTHLY DATA'!O663</f>
        <v>13103.996863513796</v>
      </c>
      <c r="C135" s="37">
        <f t="shared" si="19"/>
        <v>1.2082062345031376E-2</v>
      </c>
      <c r="D135" s="38">
        <f>'MONTHLY DATA'!M663</f>
        <v>12993.6474162421</v>
      </c>
      <c r="E135" s="37">
        <f t="shared" si="26"/>
        <v>-2.498748166208552E-3</v>
      </c>
      <c r="F135" s="37">
        <f t="shared" si="25"/>
        <v>-8.4210526315789905E-3</v>
      </c>
      <c r="G135" s="37">
        <v>5.9499999999999997E-2</v>
      </c>
      <c r="H135" s="37">
        <v>1.95E-2</v>
      </c>
      <c r="I135" s="37">
        <v>1.4026E-2</v>
      </c>
      <c r="J135" s="37">
        <v>0.04</v>
      </c>
      <c r="K135" s="37">
        <v>1.72E-2</v>
      </c>
      <c r="L135" s="37">
        <v>2.1600000000000001E-2</v>
      </c>
      <c r="M135" s="37">
        <v>1.18E-2</v>
      </c>
      <c r="N135" s="37">
        <v>1.1699999999999999E-2</v>
      </c>
      <c r="O135" s="38">
        <v>1229500</v>
      </c>
      <c r="P135" s="67">
        <v>5774.9</v>
      </c>
      <c r="Q135" s="2">
        <v>9.1669999999999998</v>
      </c>
      <c r="R135" s="74">
        <v>107.339</v>
      </c>
      <c r="S135" s="74">
        <v>7579.5</v>
      </c>
      <c r="T135" s="2">
        <v>9500.7999999999993</v>
      </c>
      <c r="U135" s="37">
        <v>6.744E-3</v>
      </c>
      <c r="V135" s="2">
        <v>126.4</v>
      </c>
      <c r="W135" s="2">
        <v>130266</v>
      </c>
      <c r="X135" s="2">
        <v>407000</v>
      </c>
      <c r="Y135" s="74">
        <v>40.299999999999997</v>
      </c>
      <c r="Z135" s="2">
        <v>51.3</v>
      </c>
      <c r="AA135" s="73">
        <v>1.23</v>
      </c>
      <c r="AB135" s="16">
        <v>895.84</v>
      </c>
      <c r="AC135" s="16">
        <v>22.894200000000001</v>
      </c>
      <c r="AD135" s="16">
        <v>16.12</v>
      </c>
      <c r="AE135" s="37">
        <v>1.7994284693695302E-2</v>
      </c>
      <c r="AF135" s="73">
        <v>27.42</v>
      </c>
      <c r="AG135" s="37">
        <v>2.8199999999999999E-2</v>
      </c>
      <c r="AH135" s="37">
        <v>1.95E-2</v>
      </c>
      <c r="AI135" s="37">
        <f t="shared" si="21"/>
        <v>1.0700000000000001E-2</v>
      </c>
      <c r="AJ135" s="37">
        <f t="shared" si="22"/>
        <v>2.6800000000000001E-2</v>
      </c>
      <c r="AK135" s="37">
        <f t="shared" si="23"/>
        <v>8.6999999999999994E-3</v>
      </c>
      <c r="AL135" s="37">
        <v>-2.7200000000000002E-2</v>
      </c>
      <c r="AM135" s="16">
        <v>19</v>
      </c>
      <c r="AN135" s="37">
        <v>2.5974000000000001E-2</v>
      </c>
      <c r="AO135" s="37">
        <v>2.4804901609215928E-2</v>
      </c>
      <c r="AP135" s="37">
        <f t="shared" si="20"/>
        <v>1.6740785616081992E-2</v>
      </c>
      <c r="AQ135" s="37">
        <v>1.7439416062340767E-2</v>
      </c>
      <c r="AR135" s="37">
        <v>-7.3654855468751612E-3</v>
      </c>
      <c r="AS135" s="16">
        <v>37.81</v>
      </c>
      <c r="AT135" s="16">
        <v>42.377600000000001</v>
      </c>
      <c r="AU135" s="16">
        <v>358.95</v>
      </c>
      <c r="AV135" s="16">
        <v>79.989999999999995</v>
      </c>
      <c r="AW135" s="16">
        <v>1.39</v>
      </c>
      <c r="AX135" s="56">
        <v>22</v>
      </c>
      <c r="AY135" s="2">
        <f t="shared" si="24"/>
        <v>-22</v>
      </c>
      <c r="AZ135" s="2">
        <v>32.950000000000003</v>
      </c>
      <c r="BA135" s="37">
        <f t="shared" si="27"/>
        <v>0.11846571622539043</v>
      </c>
      <c r="BB135" s="74">
        <v>356.85899999999998</v>
      </c>
      <c r="BC135" s="37">
        <f t="shared" si="27"/>
        <v>7.5138813987750019E-2</v>
      </c>
      <c r="BD135" s="37">
        <f t="shared" si="28"/>
        <v>9.6802265106570223E-2</v>
      </c>
      <c r="BT135" s="70">
        <v>1.07</v>
      </c>
      <c r="BU135" s="71">
        <v>2.68</v>
      </c>
      <c r="BV135" s="72">
        <v>0.87</v>
      </c>
    </row>
    <row r="136" spans="1:74" x14ac:dyDescent="0.25">
      <c r="A136" s="57">
        <v>37680</v>
      </c>
      <c r="B136" s="38">
        <f>'MONTHLY DATA'!O664</f>
        <v>13198.068092313097</v>
      </c>
      <c r="C136" s="37">
        <f t="shared" si="19"/>
        <v>2.5347630519633031E-2</v>
      </c>
      <c r="D136" s="38">
        <f>'MONTHLY DATA'!M664</f>
        <v>13073.0337630175</v>
      </c>
      <c r="E136" s="37">
        <f t="shared" si="26"/>
        <v>6.1096275920313765E-3</v>
      </c>
      <c r="F136" s="37">
        <f t="shared" si="25"/>
        <v>-9.4736842105262401E-3</v>
      </c>
      <c r="G136" s="37">
        <v>5.62E-2</v>
      </c>
      <c r="H136" s="37">
        <v>1.9099999999999999E-2</v>
      </c>
      <c r="I136" s="37">
        <v>7.2910000000000023E-3</v>
      </c>
      <c r="J136" s="37">
        <v>3.7100000000000001E-2</v>
      </c>
      <c r="K136" s="37">
        <v>1.5299999999999999E-2</v>
      </c>
      <c r="L136" s="37">
        <v>1.9099999999999999E-2</v>
      </c>
      <c r="M136" s="37">
        <v>1.2E-2</v>
      </c>
      <c r="N136" s="37">
        <v>1.1699999999999999E-2</v>
      </c>
      <c r="O136" s="38">
        <v>1230100</v>
      </c>
      <c r="P136" s="67">
        <v>5809.3</v>
      </c>
      <c r="Q136" s="2">
        <v>9.1669999999999998</v>
      </c>
      <c r="R136" s="74">
        <v>107.5</v>
      </c>
      <c r="S136" s="74">
        <v>7573.6</v>
      </c>
      <c r="T136" s="2">
        <v>9481.2999999999993</v>
      </c>
      <c r="U136" s="37">
        <v>2.8059999999999999E-3</v>
      </c>
      <c r="V136" s="2">
        <v>128.5</v>
      </c>
      <c r="W136" s="2">
        <v>130108</v>
      </c>
      <c r="X136" s="2">
        <v>421000</v>
      </c>
      <c r="Y136" s="74">
        <v>40.299999999999997</v>
      </c>
      <c r="Z136" s="2">
        <v>48.8</v>
      </c>
      <c r="AA136" s="73">
        <v>1.36</v>
      </c>
      <c r="AB136" s="16">
        <v>837.03</v>
      </c>
      <c r="AC136" s="16">
        <v>21.2102</v>
      </c>
      <c r="AD136" s="16">
        <v>16.170000000000002</v>
      </c>
      <c r="AE136" s="37">
        <v>1.9318304003440739E-2</v>
      </c>
      <c r="AF136" s="73">
        <v>32.22</v>
      </c>
      <c r="AG136" s="37">
        <v>2.5100000000000001E-2</v>
      </c>
      <c r="AH136" s="37">
        <v>1.9099999999999999E-2</v>
      </c>
      <c r="AI136" s="37">
        <f t="shared" si="21"/>
        <v>1.0500000000000001E-2</v>
      </c>
      <c r="AJ136" s="37">
        <f t="shared" si="22"/>
        <v>2.7099999999999999E-2</v>
      </c>
      <c r="AK136" s="37">
        <f t="shared" si="23"/>
        <v>6.5000000000000006E-3</v>
      </c>
      <c r="AL136" s="37">
        <v>-2.5600000000000001E-2</v>
      </c>
      <c r="AM136" s="16">
        <v>16</v>
      </c>
      <c r="AN136" s="37">
        <v>2.9808999999999999E-2</v>
      </c>
      <c r="AO136" s="37">
        <v>3.3001046594028888E-2</v>
      </c>
      <c r="AP136" s="37">
        <f t="shared" si="20"/>
        <v>3.8455063748634513E-2</v>
      </c>
      <c r="AQ136" s="37">
        <v>1.7683617047450452E-2</v>
      </c>
      <c r="AR136" s="37">
        <v>-1.5317429546578436E-2</v>
      </c>
      <c r="AS136" s="16">
        <v>38.72</v>
      </c>
      <c r="AT136" s="16">
        <v>41.256799999999991</v>
      </c>
      <c r="AU136" s="16">
        <v>343.07</v>
      </c>
      <c r="AV136" s="16">
        <v>55.94</v>
      </c>
      <c r="AW136" s="16">
        <v>1.39</v>
      </c>
      <c r="AX136" s="56">
        <v>22</v>
      </c>
      <c r="AY136" s="2">
        <f t="shared" si="24"/>
        <v>-22</v>
      </c>
      <c r="AZ136" s="2">
        <v>35.83</v>
      </c>
      <c r="BA136" s="37">
        <f t="shared" si="27"/>
        <v>8.7405159332321555E-2</v>
      </c>
      <c r="BB136" s="74">
        <v>358.97</v>
      </c>
      <c r="BC136" s="37">
        <f t="shared" si="27"/>
        <v>5.9155016407041634E-3</v>
      </c>
      <c r="BD136" s="37">
        <f t="shared" si="28"/>
        <v>4.6660330486512858E-2</v>
      </c>
      <c r="BT136" s="70">
        <v>1.05</v>
      </c>
      <c r="BU136" s="71">
        <v>2.71</v>
      </c>
      <c r="BV136" s="72">
        <v>0.65</v>
      </c>
    </row>
    <row r="137" spans="1:74" x14ac:dyDescent="0.25">
      <c r="A137" s="57">
        <v>37711</v>
      </c>
      <c r="B137" s="38">
        <f>'MONTHLY DATA'!O665</f>
        <v>13151.021598124038</v>
      </c>
      <c r="C137" s="37">
        <f t="shared" si="19"/>
        <v>1.6899534684018971E-2</v>
      </c>
      <c r="D137" s="38">
        <f>'MONTHLY DATA'!M665</f>
        <v>13026.4329724576</v>
      </c>
      <c r="E137" s="37">
        <f t="shared" si="26"/>
        <v>-3.5646500578717676E-3</v>
      </c>
      <c r="F137" s="37">
        <f t="shared" si="25"/>
        <v>-9.4736842105262974E-3</v>
      </c>
      <c r="G137" s="37">
        <v>5.6399999999999999E-2</v>
      </c>
      <c r="H137" s="37">
        <v>1.8100000000000002E-2</v>
      </c>
      <c r="I137" s="37">
        <v>8.099000000000002E-3</v>
      </c>
      <c r="J137" s="37">
        <v>3.8300000000000001E-2</v>
      </c>
      <c r="K137" s="37">
        <v>1.5100000000000001E-2</v>
      </c>
      <c r="L137" s="37">
        <v>1.9300000000000001E-2</v>
      </c>
      <c r="M137" s="37">
        <v>1.14E-2</v>
      </c>
      <c r="N137" s="37">
        <v>1.1299999999999999E-2</v>
      </c>
      <c r="O137" s="38">
        <v>1238500</v>
      </c>
      <c r="P137" s="67">
        <v>5831.1</v>
      </c>
      <c r="Q137" s="2">
        <v>9.1</v>
      </c>
      <c r="R137" s="74">
        <v>106.991</v>
      </c>
      <c r="S137" s="74">
        <v>7627.5</v>
      </c>
      <c r="T137" s="2">
        <v>9514.9</v>
      </c>
      <c r="U137" s="37">
        <v>-2.0869999999999999E-3</v>
      </c>
      <c r="V137" s="2">
        <v>148.4</v>
      </c>
      <c r="W137" s="2">
        <v>129896</v>
      </c>
      <c r="X137" s="2">
        <v>436000</v>
      </c>
      <c r="Y137" s="74">
        <v>40.4</v>
      </c>
      <c r="Z137" s="2">
        <v>46.3</v>
      </c>
      <c r="AA137" s="73">
        <v>1.41</v>
      </c>
      <c r="AB137" s="16">
        <v>846.63</v>
      </c>
      <c r="AC137" s="16">
        <v>21.305800000000001</v>
      </c>
      <c r="AD137" s="16">
        <v>16.22</v>
      </c>
      <c r="AE137" s="37">
        <v>1.9158310005551422E-2</v>
      </c>
      <c r="AF137" s="73">
        <v>30.63</v>
      </c>
      <c r="AG137" s="37">
        <v>2.69E-2</v>
      </c>
      <c r="AH137" s="37">
        <v>1.8100000000000002E-2</v>
      </c>
      <c r="AI137" s="37">
        <f t="shared" si="21"/>
        <v>1.34E-2</v>
      </c>
      <c r="AJ137" s="37">
        <f t="shared" si="22"/>
        <v>2.7200000000000002E-2</v>
      </c>
      <c r="AK137" s="37">
        <f t="shared" si="23"/>
        <v>3.7000000000000002E-3</v>
      </c>
      <c r="AL137" s="37">
        <v>-2.7399999999999997E-2</v>
      </c>
      <c r="AM137" s="16">
        <v>15.875</v>
      </c>
      <c r="AN137" s="37">
        <v>3.0200999999999999E-2</v>
      </c>
      <c r="AO137" s="37">
        <v>2.7953700688045542E-2</v>
      </c>
      <c r="AP137" s="37">
        <f t="shared" si="20"/>
        <v>2.8870989407278242E-2</v>
      </c>
      <c r="AQ137" s="37">
        <v>1.7841829360240587E-2</v>
      </c>
      <c r="AR137" s="37">
        <v>-1.0111871327804955E-2</v>
      </c>
      <c r="AS137" s="16">
        <v>39.68</v>
      </c>
      <c r="AT137" s="16">
        <v>40.2684</v>
      </c>
      <c r="AU137" s="16">
        <v>318</v>
      </c>
      <c r="AV137" s="16">
        <v>2.1800000000000002</v>
      </c>
      <c r="AW137" s="16">
        <v>1.39</v>
      </c>
      <c r="AX137" s="56">
        <v>8.9</v>
      </c>
      <c r="AY137" s="2">
        <f t="shared" si="24"/>
        <v>-8.9</v>
      </c>
      <c r="AZ137" s="2">
        <v>33.51</v>
      </c>
      <c r="BA137" s="37">
        <f t="shared" si="27"/>
        <v>-6.4750209321797383E-2</v>
      </c>
      <c r="BB137" s="74">
        <v>340.55</v>
      </c>
      <c r="BC137" s="37">
        <f t="shared" si="27"/>
        <v>-5.1313480235117184E-2</v>
      </c>
      <c r="BD137" s="37">
        <f t="shared" si="28"/>
        <v>-5.8031844778457284E-2</v>
      </c>
      <c r="BT137" s="70">
        <v>1.34</v>
      </c>
      <c r="BU137" s="71">
        <v>2.72</v>
      </c>
      <c r="BV137" s="72">
        <v>0.37</v>
      </c>
    </row>
    <row r="138" spans="1:74" x14ac:dyDescent="0.25">
      <c r="A138" s="57">
        <v>37741</v>
      </c>
      <c r="B138" s="38">
        <f>'MONTHLY DATA'!O666</f>
        <v>13252.100480734043</v>
      </c>
      <c r="C138" s="37">
        <f t="shared" si="19"/>
        <v>1.903297127727667E-2</v>
      </c>
      <c r="D138" s="38">
        <f>'MONTHLY DATA'!M666</f>
        <v>13112.6046862</v>
      </c>
      <c r="E138" s="37">
        <f t="shared" si="26"/>
        <v>6.6151427581592863E-3</v>
      </c>
      <c r="F138" s="37">
        <f t="shared" si="25"/>
        <v>-1.0526315789473713E-2</v>
      </c>
      <c r="G138" s="37">
        <v>5.2699999999999997E-2</v>
      </c>
      <c r="H138" s="37">
        <v>1.38E-2</v>
      </c>
      <c r="I138" s="37">
        <v>1.6652999999999998E-2</v>
      </c>
      <c r="J138" s="37">
        <v>3.8899999999999997E-2</v>
      </c>
      <c r="K138" s="37">
        <v>1.5100000000000001E-2</v>
      </c>
      <c r="L138" s="37">
        <v>1.95E-2</v>
      </c>
      <c r="M138" s="37">
        <v>1.1299999999999999E-2</v>
      </c>
      <c r="N138" s="37">
        <v>1.1299999999999999E-2</v>
      </c>
      <c r="O138" s="38">
        <v>1255200</v>
      </c>
      <c r="P138" s="67">
        <v>5866.1</v>
      </c>
      <c r="Q138" s="2">
        <v>9.1</v>
      </c>
      <c r="R138" s="74">
        <v>105.795</v>
      </c>
      <c r="S138" s="74">
        <v>7661.7</v>
      </c>
      <c r="T138" s="2">
        <v>9576.2000000000007</v>
      </c>
      <c r="U138" s="37">
        <v>-7.7850000000000003E-3</v>
      </c>
      <c r="V138" s="2">
        <v>167.6</v>
      </c>
      <c r="W138" s="2">
        <v>129847</v>
      </c>
      <c r="X138" s="2">
        <v>444000</v>
      </c>
      <c r="Y138" s="74">
        <v>40.1</v>
      </c>
      <c r="Z138" s="2">
        <v>46.1</v>
      </c>
      <c r="AA138" s="73">
        <v>1.0900000000000001</v>
      </c>
      <c r="AB138" s="16">
        <v>890.03</v>
      </c>
      <c r="AC138" s="16">
        <v>22.4238</v>
      </c>
      <c r="AD138" s="16">
        <v>16.203299999999999</v>
      </c>
      <c r="AE138" s="37">
        <v>1.8205341392986751E-2</v>
      </c>
      <c r="AF138" s="73">
        <v>23.99</v>
      </c>
      <c r="AG138" s="37">
        <v>2.76E-2</v>
      </c>
      <c r="AH138" s="37">
        <v>1.38E-2</v>
      </c>
      <c r="AI138" s="37">
        <f t="shared" si="21"/>
        <v>1.1699999999999999E-2</v>
      </c>
      <c r="AJ138" s="37">
        <f t="shared" si="22"/>
        <v>2.7300000000000001E-2</v>
      </c>
      <c r="AK138" s="37">
        <f t="shared" si="23"/>
        <v>5.6000000000000008E-3</v>
      </c>
      <c r="AL138" s="37">
        <v>-2.8199999999999992E-2</v>
      </c>
      <c r="AM138" s="16">
        <v>20</v>
      </c>
      <c r="AN138" s="37">
        <v>2.2246999999999999E-2</v>
      </c>
      <c r="AO138" s="37">
        <v>1.8255121312923835E-2</v>
      </c>
      <c r="AP138" s="37">
        <f t="shared" si="20"/>
        <v>2.1344537264264839E-2</v>
      </c>
      <c r="AQ138" s="37">
        <v>1.7836378094397119E-2</v>
      </c>
      <c r="AR138" s="37">
        <v>-4.1874321852671675E-4</v>
      </c>
      <c r="AS138" s="16">
        <v>41.61</v>
      </c>
      <c r="AT138" s="16">
        <v>39.446399999999997</v>
      </c>
      <c r="AU138" s="16">
        <v>270.04000000000002</v>
      </c>
      <c r="AV138" s="16">
        <v>-0.99</v>
      </c>
      <c r="AW138" s="16">
        <v>1.35</v>
      </c>
      <c r="AX138" s="56">
        <v>8.9</v>
      </c>
      <c r="AY138" s="2">
        <f t="shared" si="24"/>
        <v>-8.9</v>
      </c>
      <c r="AZ138" s="2">
        <v>28.17</v>
      </c>
      <c r="BA138" s="37">
        <f t="shared" si="27"/>
        <v>-0.15935541629364358</v>
      </c>
      <c r="BB138" s="74">
        <v>328.18</v>
      </c>
      <c r="BC138" s="37">
        <f t="shared" si="27"/>
        <v>-3.6323594185875802E-2</v>
      </c>
      <c r="BD138" s="37">
        <f t="shared" si="28"/>
        <v>-9.7839505239759691E-2</v>
      </c>
      <c r="BT138" s="70">
        <v>1.17</v>
      </c>
      <c r="BU138" s="71">
        <v>2.73</v>
      </c>
      <c r="BV138" s="72">
        <v>0.56000000000000005</v>
      </c>
    </row>
    <row r="139" spans="1:74" x14ac:dyDescent="0.25">
      <c r="A139" s="57">
        <v>37772</v>
      </c>
      <c r="B139" s="38">
        <f>'MONTHLY DATA'!O667</f>
        <v>13253.105126658527</v>
      </c>
      <c r="C139" s="37">
        <f t="shared" si="19"/>
        <v>2.0928414277235352E-2</v>
      </c>
      <c r="D139" s="38">
        <f>'MONTHLY DATA'!M667</f>
        <v>13099.648119928799</v>
      </c>
      <c r="E139" s="37">
        <f t="shared" si="26"/>
        <v>-9.8810012055323645E-4</v>
      </c>
      <c r="F139" s="37">
        <f t="shared" si="25"/>
        <v>-1.157894736842089E-2</v>
      </c>
      <c r="G139" s="37">
        <v>4.7800000000000002E-2</v>
      </c>
      <c r="H139" s="37">
        <v>1.38E-2</v>
      </c>
      <c r="I139" s="37">
        <v>1.3122000000000002E-2</v>
      </c>
      <c r="J139" s="37">
        <v>3.3700000000000001E-2</v>
      </c>
      <c r="K139" s="37">
        <v>1.3299999999999999E-2</v>
      </c>
      <c r="L139" s="37">
        <v>1.5800000000000002E-2</v>
      </c>
      <c r="M139" s="37">
        <v>1.11E-2</v>
      </c>
      <c r="N139" s="37">
        <v>1.0700000000000001E-2</v>
      </c>
      <c r="O139" s="38">
        <v>1271500</v>
      </c>
      <c r="P139" s="67">
        <v>5930.6</v>
      </c>
      <c r="Q139" s="2">
        <v>9.1</v>
      </c>
      <c r="R139" s="74">
        <v>102.286</v>
      </c>
      <c r="S139" s="74">
        <v>7669.2</v>
      </c>
      <c r="T139" s="2">
        <v>9650.6</v>
      </c>
      <c r="U139" s="37">
        <v>4.7399999999999997E-4</v>
      </c>
      <c r="V139" s="2">
        <v>169.5</v>
      </c>
      <c r="W139" s="2">
        <v>129841</v>
      </c>
      <c r="X139" s="2">
        <v>431000</v>
      </c>
      <c r="Y139" s="74">
        <v>40.200000000000003</v>
      </c>
      <c r="Z139" s="2">
        <v>49</v>
      </c>
      <c r="AA139" s="73">
        <v>1.22</v>
      </c>
      <c r="AB139" s="16">
        <v>935.96</v>
      </c>
      <c r="AC139" s="16">
        <v>23.5868</v>
      </c>
      <c r="AD139" s="16">
        <v>16.186699999999998</v>
      </c>
      <c r="AE139" s="37">
        <v>1.7294221975298087E-2</v>
      </c>
      <c r="AF139" s="73">
        <v>20.239999999999998</v>
      </c>
      <c r="AG139" s="37">
        <v>2.2599999999999999E-2</v>
      </c>
      <c r="AH139" s="37">
        <v>1.38E-2</v>
      </c>
      <c r="AI139" s="37">
        <f t="shared" si="21"/>
        <v>1.18E-2</v>
      </c>
      <c r="AJ139" s="37">
        <f t="shared" si="22"/>
        <v>2.7000000000000003E-2</v>
      </c>
      <c r="AK139" s="37">
        <f t="shared" si="23"/>
        <v>1.2199999999999999E-2</v>
      </c>
      <c r="AL139" s="37">
        <v>-2.2900000000000004E-2</v>
      </c>
      <c r="AM139" s="16">
        <v>19</v>
      </c>
      <c r="AN139" s="37">
        <v>2.0577999999999999E-2</v>
      </c>
      <c r="AO139" s="37">
        <v>2.0810504114707459E-2</v>
      </c>
      <c r="AP139" s="37">
        <f t="shared" si="20"/>
        <v>2.582590540897579E-2</v>
      </c>
      <c r="AQ139" s="37">
        <v>1.7808658850615038E-2</v>
      </c>
      <c r="AR139" s="37">
        <v>-3.0018452640924211E-3</v>
      </c>
      <c r="AS139" s="16">
        <v>43.53</v>
      </c>
      <c r="AT139" s="16">
        <v>38.867999999999995</v>
      </c>
      <c r="AU139" s="16">
        <v>277.39</v>
      </c>
      <c r="AV139" s="16">
        <v>-67.77</v>
      </c>
      <c r="AW139" s="16">
        <v>1.35</v>
      </c>
      <c r="AX139" s="56">
        <v>8.9</v>
      </c>
      <c r="AY139" s="2">
        <f t="shared" si="24"/>
        <v>-8.9</v>
      </c>
      <c r="AZ139" s="2">
        <v>28.11</v>
      </c>
      <c r="BA139" s="37">
        <f t="shared" si="27"/>
        <v>-2.1299254526092391E-3</v>
      </c>
      <c r="BB139" s="74">
        <v>355.68299999999999</v>
      </c>
      <c r="BC139" s="37">
        <f t="shared" si="27"/>
        <v>8.3804619416174009E-2</v>
      </c>
      <c r="BD139" s="37">
        <f t="shared" si="28"/>
        <v>4.0837346981782388E-2</v>
      </c>
      <c r="BT139" s="70">
        <v>1.18</v>
      </c>
      <c r="BU139" s="71">
        <v>2.7</v>
      </c>
      <c r="BV139" s="72">
        <v>1.22</v>
      </c>
    </row>
    <row r="140" spans="1:74" x14ac:dyDescent="0.25">
      <c r="A140" s="57">
        <v>37802</v>
      </c>
      <c r="B140" s="38">
        <f>'MONTHLY DATA'!O668</f>
        <v>13427.585743797785</v>
      </c>
      <c r="C140" s="37">
        <f t="shared" si="19"/>
        <v>3.0133272029627005E-2</v>
      </c>
      <c r="D140" s="38">
        <f>'MONTHLY DATA'!M668</f>
        <v>13243.8398336195</v>
      </c>
      <c r="E140" s="37">
        <f t="shared" si="26"/>
        <v>1.1007296712904766E-2</v>
      </c>
      <c r="F140" s="37">
        <f t="shared" si="25"/>
        <v>-1.3684210526315698E-2</v>
      </c>
      <c r="G140" s="37">
        <v>4.7800000000000002E-2</v>
      </c>
      <c r="H140" s="37">
        <v>1.24E-2</v>
      </c>
      <c r="I140" s="37">
        <v>1.4277000000000001E-2</v>
      </c>
      <c r="J140" s="37">
        <v>3.5400000000000001E-2</v>
      </c>
      <c r="K140" s="37">
        <v>1.32E-2</v>
      </c>
      <c r="L140" s="37">
        <v>1.66E-2</v>
      </c>
      <c r="M140" s="37">
        <v>8.9999999999999993E-3</v>
      </c>
      <c r="N140" s="37">
        <v>9.1999999999999998E-3</v>
      </c>
      <c r="O140" s="38">
        <v>1282500</v>
      </c>
      <c r="P140" s="67">
        <v>5963.9</v>
      </c>
      <c r="Q140" s="2">
        <v>8.9770000000000003</v>
      </c>
      <c r="R140" s="74">
        <v>101.788</v>
      </c>
      <c r="S140" s="74">
        <v>7722.9</v>
      </c>
      <c r="T140" s="2">
        <v>9683.2000000000007</v>
      </c>
      <c r="U140" s="37">
        <v>3.79E-4</v>
      </c>
      <c r="V140" s="2">
        <v>175.8</v>
      </c>
      <c r="W140" s="2">
        <v>129839</v>
      </c>
      <c r="X140" s="2">
        <v>429000</v>
      </c>
      <c r="Y140" s="74">
        <v>40.299999999999997</v>
      </c>
      <c r="Z140" s="2">
        <v>49</v>
      </c>
      <c r="AA140" s="73">
        <v>0.74</v>
      </c>
      <c r="AB140" s="16">
        <v>988</v>
      </c>
      <c r="AC140" s="16">
        <v>24.8277</v>
      </c>
      <c r="AD140" s="16">
        <v>16.170000000000002</v>
      </c>
      <c r="AE140" s="37">
        <v>1.6366396761133606E-2</v>
      </c>
      <c r="AF140" s="73">
        <v>20.36</v>
      </c>
      <c r="AG140" s="37">
        <v>2.64E-2</v>
      </c>
      <c r="AH140" s="37">
        <v>1.24E-2</v>
      </c>
      <c r="AI140" s="37">
        <f t="shared" si="21"/>
        <v>1.6899999999999998E-2</v>
      </c>
      <c r="AJ140" s="37">
        <f t="shared" si="22"/>
        <v>2.7099999999999999E-2</v>
      </c>
      <c r="AK140" s="37">
        <f t="shared" si="23"/>
        <v>8.5000000000000006E-3</v>
      </c>
      <c r="AL140" s="37">
        <v>-2.5600000000000005E-2</v>
      </c>
      <c r="AM140" s="16">
        <v>22.625</v>
      </c>
      <c r="AN140" s="37">
        <v>2.1122999999999999E-2</v>
      </c>
      <c r="AO140" s="37">
        <v>2.2769346243117411E-2</v>
      </c>
      <c r="AP140" s="37">
        <f t="shared" si="20"/>
        <v>3.3071966570384331E-2</v>
      </c>
      <c r="AQ140" s="37">
        <v>1.7876888724314106E-2</v>
      </c>
      <c r="AR140" s="37">
        <v>-4.8924575188033052E-3</v>
      </c>
      <c r="AS140" s="16">
        <v>45.33</v>
      </c>
      <c r="AT140" s="16">
        <v>38.528800000000004</v>
      </c>
      <c r="AU140" s="16">
        <v>251.43</v>
      </c>
      <c r="AV140" s="16">
        <v>-47.57</v>
      </c>
      <c r="AW140" s="16">
        <v>1.35</v>
      </c>
      <c r="AX140" s="56">
        <v>3.5</v>
      </c>
      <c r="AY140" s="2">
        <f t="shared" si="24"/>
        <v>-3.5</v>
      </c>
      <c r="AZ140" s="2">
        <v>30.66</v>
      </c>
      <c r="BA140" s="37">
        <f t="shared" si="27"/>
        <v>9.0715048025613684E-2</v>
      </c>
      <c r="BB140" s="74">
        <v>356.35199999999998</v>
      </c>
      <c r="BC140" s="37">
        <f t="shared" si="27"/>
        <v>1.8808883190930764E-3</v>
      </c>
      <c r="BD140" s="37">
        <f t="shared" si="28"/>
        <v>4.6297968172353383E-2</v>
      </c>
      <c r="BT140" s="70">
        <v>1.69</v>
      </c>
      <c r="BU140" s="71">
        <v>2.71</v>
      </c>
      <c r="BV140" s="72">
        <v>0.85</v>
      </c>
    </row>
    <row r="141" spans="1:74" x14ac:dyDescent="0.25">
      <c r="A141" s="57">
        <v>37833</v>
      </c>
      <c r="B141" s="38">
        <f>'MONTHLY DATA'!O669</f>
        <v>13474.163570199531</v>
      </c>
      <c r="C141" s="37">
        <f t="shared" si="19"/>
        <v>2.8645773435125088E-2</v>
      </c>
      <c r="D141" s="38">
        <f>'MONTHLY DATA'!M669</f>
        <v>13303.963609312799</v>
      </c>
      <c r="E141" s="37">
        <f t="shared" si="26"/>
        <v>4.5397540629171966E-3</v>
      </c>
      <c r="F141" s="37">
        <f t="shared" si="25"/>
        <v>-1.2631578947368485E-2</v>
      </c>
      <c r="G141" s="37">
        <v>5.5199999999999999E-2</v>
      </c>
      <c r="H141" s="37">
        <v>1.03E-2</v>
      </c>
      <c r="I141" s="37">
        <v>2.3801000000000003E-2</v>
      </c>
      <c r="J141" s="37">
        <v>4.4900000000000002E-2</v>
      </c>
      <c r="K141" s="37">
        <v>1.7999999999999999E-2</v>
      </c>
      <c r="L141" s="37">
        <v>2.3300000000000001E-2</v>
      </c>
      <c r="M141" s="37">
        <v>9.5999999999999992E-3</v>
      </c>
      <c r="N141" s="37">
        <v>9.0000000000000011E-3</v>
      </c>
      <c r="O141" s="38">
        <v>1287500</v>
      </c>
      <c r="P141" s="67">
        <v>6009.8</v>
      </c>
      <c r="Q141" s="2">
        <v>8.9770000000000003</v>
      </c>
      <c r="R141" s="74">
        <v>103.02200000000001</v>
      </c>
      <c r="S141" s="74">
        <v>7783.8</v>
      </c>
      <c r="T141" s="2">
        <v>9792.1</v>
      </c>
      <c r="U141" s="37">
        <v>5.9439999999999996E-3</v>
      </c>
      <c r="V141" s="2">
        <v>173</v>
      </c>
      <c r="W141" s="2">
        <v>129864</v>
      </c>
      <c r="X141" s="2">
        <v>398000</v>
      </c>
      <c r="Y141" s="74">
        <v>40.1</v>
      </c>
      <c r="Z141" s="2">
        <v>51</v>
      </c>
      <c r="AA141" s="73">
        <v>0.35</v>
      </c>
      <c r="AB141" s="16">
        <v>992.54</v>
      </c>
      <c r="AC141" s="16">
        <v>24.8628</v>
      </c>
      <c r="AD141" s="16">
        <v>16.309999999999999</v>
      </c>
      <c r="AE141" s="37">
        <v>1.6432587099764241E-2</v>
      </c>
      <c r="AF141" s="73">
        <v>19.16</v>
      </c>
      <c r="AG141" s="37">
        <v>3.5299999999999998E-2</v>
      </c>
      <c r="AH141" s="37">
        <v>1.03E-2</v>
      </c>
      <c r="AI141" s="37">
        <f t="shared" si="21"/>
        <v>1.3300000000000001E-2</v>
      </c>
      <c r="AJ141" s="37">
        <f t="shared" si="22"/>
        <v>2.8300000000000002E-2</v>
      </c>
      <c r="AK141" s="37">
        <f t="shared" si="23"/>
        <v>1.15E-2</v>
      </c>
      <c r="AL141" s="37">
        <v>-3.2200000000000013E-2</v>
      </c>
      <c r="AM141" s="16">
        <v>17.437999999999999</v>
      </c>
      <c r="AN141" s="37">
        <v>2.1099E-2</v>
      </c>
      <c r="AO141" s="37">
        <v>1.3313884220081805E-2</v>
      </c>
      <c r="AP141" s="37">
        <f t="shared" si="20"/>
        <v>2.2104727666319861E-2</v>
      </c>
      <c r="AQ141" s="37">
        <v>1.7807443161733608E-2</v>
      </c>
      <c r="AR141" s="37">
        <v>4.4935589416518033E-3</v>
      </c>
      <c r="AS141" s="16">
        <v>47.05</v>
      </c>
      <c r="AT141" s="16">
        <v>38.417999999999999</v>
      </c>
      <c r="AU141" s="16">
        <v>241.81</v>
      </c>
      <c r="AV141" s="16">
        <v>-119.17</v>
      </c>
      <c r="AW141" s="16">
        <v>1.41</v>
      </c>
      <c r="AX141" s="56">
        <v>3.5</v>
      </c>
      <c r="AY141" s="2">
        <f t="shared" si="24"/>
        <v>-3.5</v>
      </c>
      <c r="AZ141" s="2">
        <v>30.75</v>
      </c>
      <c r="BA141" s="37">
        <f t="shared" si="27"/>
        <v>2.9354207436399172E-3</v>
      </c>
      <c r="BB141" s="74">
        <v>351.02</v>
      </c>
      <c r="BC141" s="37">
        <f t="shared" si="27"/>
        <v>-1.4962733477011478E-2</v>
      </c>
      <c r="BD141" s="37">
        <f t="shared" si="28"/>
        <v>-6.0136563666857799E-3</v>
      </c>
      <c r="BT141" s="70">
        <v>1.33</v>
      </c>
      <c r="BU141" s="71">
        <v>2.83</v>
      </c>
      <c r="BV141" s="72">
        <v>1.1499999999999999</v>
      </c>
    </row>
    <row r="142" spans="1:74" x14ac:dyDescent="0.25">
      <c r="A142" s="57">
        <v>37864</v>
      </c>
      <c r="B142" s="38">
        <f>'MONTHLY DATA'!O670</f>
        <v>13522.551084804434</v>
      </c>
      <c r="C142" s="37">
        <f t="shared" si="19"/>
        <v>3.8421065911412332E-2</v>
      </c>
      <c r="D142" s="38">
        <f>'MONTHLY DATA'!M670</f>
        <v>13365.9741775067</v>
      </c>
      <c r="E142" s="37">
        <f t="shared" si="26"/>
        <v>4.6610596672477973E-3</v>
      </c>
      <c r="F142" s="37">
        <f t="shared" si="25"/>
        <v>-1.157894736842098E-2</v>
      </c>
      <c r="G142" s="37">
        <v>5.4800000000000001E-2</v>
      </c>
      <c r="H142" s="37">
        <v>9.8999999999999991E-3</v>
      </c>
      <c r="I142" s="37">
        <v>2.2916999999999996E-2</v>
      </c>
      <c r="J142" s="37">
        <v>4.4499999999999998E-2</v>
      </c>
      <c r="K142" s="37">
        <v>1.95E-2</v>
      </c>
      <c r="L142" s="37">
        <v>2.5100000000000001E-2</v>
      </c>
      <c r="M142" s="37">
        <v>9.7999999999999997E-3</v>
      </c>
      <c r="N142" s="37">
        <v>9.4999999999999998E-3</v>
      </c>
      <c r="O142" s="38">
        <v>1288900</v>
      </c>
      <c r="P142" s="67">
        <v>6072.6</v>
      </c>
      <c r="Q142" s="2">
        <v>8.9770000000000003</v>
      </c>
      <c r="R142" s="74">
        <v>104.416</v>
      </c>
      <c r="S142" s="74">
        <v>7878.9</v>
      </c>
      <c r="T142" s="2">
        <v>9852.7999999999993</v>
      </c>
      <c r="U142" s="37">
        <v>-2.5409999999999999E-3</v>
      </c>
      <c r="V142" s="2">
        <v>169.9</v>
      </c>
      <c r="W142" s="2">
        <v>129822</v>
      </c>
      <c r="X142" s="2">
        <v>407000</v>
      </c>
      <c r="Y142" s="74">
        <v>40.200000000000003</v>
      </c>
      <c r="Z142" s="2">
        <v>53.2</v>
      </c>
      <c r="AA142" s="73">
        <v>-0.5</v>
      </c>
      <c r="AB142" s="16">
        <v>989.53</v>
      </c>
      <c r="AC142" s="16">
        <v>24.637799999999999</v>
      </c>
      <c r="AD142" s="16">
        <v>16.45</v>
      </c>
      <c r="AE142" s="37">
        <v>1.6624053843743998E-2</v>
      </c>
      <c r="AF142" s="73">
        <v>19.27</v>
      </c>
      <c r="AG142" s="37">
        <v>3.4700000000000002E-2</v>
      </c>
      <c r="AH142" s="37">
        <v>9.8999999999999991E-3</v>
      </c>
      <c r="AI142" s="37">
        <f t="shared" si="21"/>
        <v>5.1999999999999998E-3</v>
      </c>
      <c r="AJ142" s="37">
        <f t="shared" si="22"/>
        <v>2.7699999999999999E-2</v>
      </c>
      <c r="AK142" s="37">
        <f t="shared" si="23"/>
        <v>9.0000000000000011E-3</v>
      </c>
      <c r="AL142" s="37">
        <v>-3.0599999999999995E-2</v>
      </c>
      <c r="AM142" s="16">
        <v>18</v>
      </c>
      <c r="AN142" s="37">
        <v>2.1583000000000001E-2</v>
      </c>
      <c r="AO142" s="37">
        <v>1.44055078138106E-2</v>
      </c>
      <c r="AP142" s="37">
        <f t="shared" si="20"/>
        <v>3.3139415939133866E-2</v>
      </c>
      <c r="AQ142" s="37">
        <v>1.7672517602980931E-2</v>
      </c>
      <c r="AR142" s="37">
        <v>3.2670097891703311E-3</v>
      </c>
      <c r="AS142" s="16">
        <v>48.62</v>
      </c>
      <c r="AT142" s="16">
        <v>38.517999999999994</v>
      </c>
      <c r="AU142" s="16">
        <v>237.33</v>
      </c>
      <c r="AV142" s="16">
        <v>-22.97</v>
      </c>
      <c r="AW142" s="16">
        <v>1.41</v>
      </c>
      <c r="AX142" s="56">
        <v>3.5</v>
      </c>
      <c r="AY142" s="2">
        <f t="shared" si="24"/>
        <v>-3.5</v>
      </c>
      <c r="AZ142" s="2">
        <v>31.57</v>
      </c>
      <c r="BA142" s="37">
        <f t="shared" si="27"/>
        <v>2.6666666666666675E-2</v>
      </c>
      <c r="BB142" s="74">
        <v>359.76799999999997</v>
      </c>
      <c r="BC142" s="37">
        <f t="shared" si="27"/>
        <v>2.4921656885647514E-2</v>
      </c>
      <c r="BD142" s="37">
        <f t="shared" si="28"/>
        <v>2.5794161776157093E-2</v>
      </c>
      <c r="BT142" s="70">
        <v>0.52</v>
      </c>
      <c r="BU142" s="71">
        <v>2.77</v>
      </c>
      <c r="BV142" s="72">
        <v>0.9</v>
      </c>
    </row>
    <row r="143" spans="1:74" x14ac:dyDescent="0.25">
      <c r="A143" s="57">
        <v>37894</v>
      </c>
      <c r="B143" s="38">
        <f>'MONTHLY DATA'!O671</f>
        <v>13604.509254625504</v>
      </c>
      <c r="C143" s="37">
        <f t="shared" ref="C143:C206" si="29">(B143-B131)/B131</f>
        <v>4.2653894681230251E-2</v>
      </c>
      <c r="D143" s="38">
        <f>'MONTHLY DATA'!M671</f>
        <v>13446.983357993</v>
      </c>
      <c r="E143" s="37">
        <f t="shared" si="26"/>
        <v>6.0608511890311006E-3</v>
      </c>
      <c r="F143" s="37">
        <f t="shared" si="25"/>
        <v>-1.1578947368420892E-2</v>
      </c>
      <c r="G143" s="37">
        <v>4.9000000000000002E-2</v>
      </c>
      <c r="H143" s="37">
        <v>9.3999999999999986E-3</v>
      </c>
      <c r="I143" s="37">
        <v>1.6396000000000004E-2</v>
      </c>
      <c r="J143" s="37">
        <v>3.9600000000000003E-2</v>
      </c>
      <c r="K143" s="37">
        <v>1.4999999999999999E-2</v>
      </c>
      <c r="L143" s="37">
        <v>1.95E-2</v>
      </c>
      <c r="M143" s="37">
        <v>9.4999999999999998E-3</v>
      </c>
      <c r="N143" s="37">
        <v>9.3999999999999986E-3</v>
      </c>
      <c r="O143" s="38">
        <v>1297300</v>
      </c>
      <c r="P143" s="67">
        <v>6049.2</v>
      </c>
      <c r="Q143" s="2">
        <v>8.9860000000000007</v>
      </c>
      <c r="R143" s="74">
        <v>103.333</v>
      </c>
      <c r="S143" s="74">
        <v>7874</v>
      </c>
      <c r="T143" s="2">
        <v>9739</v>
      </c>
      <c r="U143" s="37">
        <v>5.7019999999999996E-3</v>
      </c>
      <c r="V143" s="2">
        <v>169.1</v>
      </c>
      <c r="W143" s="2">
        <v>129925</v>
      </c>
      <c r="X143" s="2">
        <v>387000</v>
      </c>
      <c r="Y143" s="74">
        <v>40.5</v>
      </c>
      <c r="Z143" s="2">
        <v>52.4</v>
      </c>
      <c r="AA143" s="73">
        <v>-0.56000000000000005</v>
      </c>
      <c r="AB143" s="16">
        <v>1019.44</v>
      </c>
      <c r="AC143" s="16">
        <v>25.239100000000001</v>
      </c>
      <c r="AD143" s="16">
        <v>16.59</v>
      </c>
      <c r="AE143" s="37">
        <v>1.627364043004002E-2</v>
      </c>
      <c r="AF143" s="73">
        <v>19.53</v>
      </c>
      <c r="AG143" s="37">
        <v>3.0099999999999998E-2</v>
      </c>
      <c r="AH143" s="37">
        <v>9.3999999999999986E-3</v>
      </c>
      <c r="AI143" s="37">
        <f t="shared" si="21"/>
        <v>2.3999999999999998E-3</v>
      </c>
      <c r="AJ143" s="37">
        <f t="shared" si="22"/>
        <v>2.69E-2</v>
      </c>
      <c r="AK143" s="37">
        <f t="shared" si="23"/>
        <v>9.4999999999999998E-3</v>
      </c>
      <c r="AL143" s="37">
        <v>-2.9100000000000001E-2</v>
      </c>
      <c r="AM143" s="16">
        <v>23</v>
      </c>
      <c r="AN143" s="37">
        <v>2.3203999999999999E-2</v>
      </c>
      <c r="AO143" s="37">
        <v>3.278809411002119E-2</v>
      </c>
      <c r="AP143" s="37">
        <f t="shared" si="20"/>
        <v>4.361938949749225E-2</v>
      </c>
      <c r="AQ143" s="37">
        <v>1.7748895802987004E-2</v>
      </c>
      <c r="AR143" s="37">
        <v>-1.5039198307034186E-2</v>
      </c>
      <c r="AS143" s="16">
        <v>50.21</v>
      </c>
      <c r="AT143" s="16">
        <v>38.835200000000007</v>
      </c>
      <c r="AU143" s="16">
        <v>239.86</v>
      </c>
      <c r="AV143" s="16">
        <v>-63.63</v>
      </c>
      <c r="AW143" s="16">
        <v>1.41</v>
      </c>
      <c r="AX143" s="56">
        <v>0</v>
      </c>
      <c r="AY143" s="2">
        <f t="shared" si="24"/>
        <v>0</v>
      </c>
      <c r="AZ143" s="2">
        <v>28.31</v>
      </c>
      <c r="BA143" s="37">
        <f t="shared" si="27"/>
        <v>-0.10326259106746917</v>
      </c>
      <c r="BB143" s="74">
        <v>378.94499999999999</v>
      </c>
      <c r="BC143" s="37">
        <f t="shared" si="27"/>
        <v>5.3303795779502408E-2</v>
      </c>
      <c r="BD143" s="37">
        <f t="shared" si="28"/>
        <v>-2.4979397643983381E-2</v>
      </c>
      <c r="BT143" s="70">
        <v>0.24</v>
      </c>
      <c r="BU143" s="71">
        <v>2.69</v>
      </c>
      <c r="BV143" s="72">
        <v>0.95</v>
      </c>
    </row>
    <row r="144" spans="1:74" x14ac:dyDescent="0.25">
      <c r="A144" s="57">
        <v>37925</v>
      </c>
      <c r="B144" s="38">
        <f>'MONTHLY DATA'!O672</f>
        <v>13613.33790532173</v>
      </c>
      <c r="C144" s="37">
        <f t="shared" si="29"/>
        <v>4.6638625546551703E-2</v>
      </c>
      <c r="D144" s="38">
        <f>'MONTHLY DATA'!M672</f>
        <v>13470.0396115815</v>
      </c>
      <c r="E144" s="37">
        <f t="shared" si="26"/>
        <v>1.7146041587680913E-3</v>
      </c>
      <c r="F144" s="37">
        <f t="shared" si="25"/>
        <v>-1.0526315789473798E-2</v>
      </c>
      <c r="G144" s="37">
        <v>5.1700000000000003E-2</v>
      </c>
      <c r="H144" s="37">
        <v>8.3999999999999995E-3</v>
      </c>
      <c r="I144" s="37">
        <v>2.2891999999999999E-2</v>
      </c>
      <c r="J144" s="37">
        <v>4.3299999999999998E-2</v>
      </c>
      <c r="K144" s="37">
        <v>1.8499999999999999E-2</v>
      </c>
      <c r="L144" s="37">
        <v>2.3599999999999999E-2</v>
      </c>
      <c r="M144" s="37">
        <v>9.5999999999999992E-3</v>
      </c>
      <c r="N144" s="37">
        <v>9.1999999999999998E-3</v>
      </c>
      <c r="O144" s="38">
        <v>1299500</v>
      </c>
      <c r="P144" s="67">
        <v>6036.2</v>
      </c>
      <c r="Q144" s="2">
        <v>8.9860000000000007</v>
      </c>
      <c r="R144" s="74">
        <v>100.99299999999999</v>
      </c>
      <c r="S144" s="74">
        <v>7890.6</v>
      </c>
      <c r="T144" s="2">
        <v>9780.6</v>
      </c>
      <c r="U144" s="37">
        <v>7.1199999999999996E-4</v>
      </c>
      <c r="V144" s="2">
        <v>182.8</v>
      </c>
      <c r="W144" s="2">
        <v>130128</v>
      </c>
      <c r="X144" s="2">
        <v>379000</v>
      </c>
      <c r="Y144" s="74">
        <v>40.6</v>
      </c>
      <c r="Z144" s="2">
        <v>55.2</v>
      </c>
      <c r="AA144" s="73">
        <v>-0.46</v>
      </c>
      <c r="AB144" s="16">
        <v>1038.73</v>
      </c>
      <c r="AC144" s="16">
        <v>25.678100000000001</v>
      </c>
      <c r="AD144" s="16">
        <v>16.8567</v>
      </c>
      <c r="AE144" s="37">
        <v>1.6228182492081675E-2</v>
      </c>
      <c r="AF144" s="73">
        <v>18.02</v>
      </c>
      <c r="AG144" s="37">
        <v>3.3700000000000001E-2</v>
      </c>
      <c r="AH144" s="37">
        <v>8.3999999999999995E-3</v>
      </c>
      <c r="AI144" s="37">
        <f t="shared" si="21"/>
        <v>5.1999999999999998E-3</v>
      </c>
      <c r="AJ144" s="37">
        <f t="shared" si="22"/>
        <v>2.7200000000000002E-2</v>
      </c>
      <c r="AK144" s="37">
        <f t="shared" si="23"/>
        <v>1.2500000000000001E-2</v>
      </c>
      <c r="AL144" s="37">
        <v>-2.9900000000000003E-2</v>
      </c>
      <c r="AM144" s="16">
        <v>22.937999999999999</v>
      </c>
      <c r="AN144" s="37">
        <v>2.0407999999999999E-2</v>
      </c>
      <c r="AO144" s="37">
        <v>2.6197266992072237E-2</v>
      </c>
      <c r="AP144" s="37">
        <f t="shared" si="20"/>
        <v>4.1078298914943703E-2</v>
      </c>
      <c r="AQ144" s="37">
        <v>1.7752294580699272E-2</v>
      </c>
      <c r="AR144" s="37">
        <v>-8.4449724113729654E-3</v>
      </c>
      <c r="AS144" s="16">
        <v>54.68</v>
      </c>
      <c r="AT144" s="16">
        <v>39.491599999999998</v>
      </c>
      <c r="AU144" s="16">
        <v>208.42</v>
      </c>
      <c r="AV144" s="16">
        <v>-55.17</v>
      </c>
      <c r="AW144" s="16">
        <v>1.4</v>
      </c>
      <c r="AX144" s="56">
        <v>0</v>
      </c>
      <c r="AY144" s="2">
        <f t="shared" si="24"/>
        <v>0</v>
      </c>
      <c r="AZ144" s="2">
        <v>30.34</v>
      </c>
      <c r="BA144" s="37">
        <f t="shared" si="27"/>
        <v>7.1706110914871113E-2</v>
      </c>
      <c r="BB144" s="74">
        <v>378.92</v>
      </c>
      <c r="BC144" s="37">
        <f t="shared" si="27"/>
        <v>-6.5972634551128166E-5</v>
      </c>
      <c r="BD144" s="37">
        <f t="shared" si="28"/>
        <v>3.5820069140159991E-2</v>
      </c>
      <c r="BT144" s="70">
        <v>0.52</v>
      </c>
      <c r="BU144" s="71">
        <v>2.72</v>
      </c>
      <c r="BV144" s="72">
        <v>1.25</v>
      </c>
    </row>
    <row r="145" spans="1:74" x14ac:dyDescent="0.25">
      <c r="A145" s="57">
        <v>37955</v>
      </c>
      <c r="B145" s="38">
        <f>'MONTHLY DATA'!O673</f>
        <v>13666.493853572987</v>
      </c>
      <c r="C145" s="37">
        <f t="shared" si="29"/>
        <v>4.4988515081503394E-2</v>
      </c>
      <c r="D145" s="38">
        <f>'MONTHLY DATA'!M673</f>
        <v>13551.4075895429</v>
      </c>
      <c r="E145" s="37">
        <f t="shared" si="26"/>
        <v>6.0406635991953209E-3</v>
      </c>
      <c r="F145" s="37">
        <f t="shared" si="25"/>
        <v>-8.4210526315788865E-3</v>
      </c>
      <c r="G145" s="37">
        <v>5.1499999999999997E-2</v>
      </c>
      <c r="H145" s="37">
        <v>7.7000000000000002E-3</v>
      </c>
      <c r="I145" s="37">
        <v>2.5750000000000002E-2</v>
      </c>
      <c r="J145" s="37">
        <v>4.3400000000000001E-2</v>
      </c>
      <c r="K145" s="37">
        <v>2.06E-2</v>
      </c>
      <c r="L145" s="37">
        <v>2.5600000000000001E-2</v>
      </c>
      <c r="M145" s="37">
        <v>9.2999999999999992E-3</v>
      </c>
      <c r="N145" s="37">
        <v>9.300000000000001E-3</v>
      </c>
      <c r="O145" s="38">
        <v>1293100</v>
      </c>
      <c r="P145" s="67">
        <v>6037</v>
      </c>
      <c r="Q145" s="2">
        <v>8.9860000000000007</v>
      </c>
      <c r="R145" s="74">
        <v>100.623</v>
      </c>
      <c r="S145" s="74">
        <v>7950.4</v>
      </c>
      <c r="T145" s="2">
        <v>9852.4</v>
      </c>
      <c r="U145" s="37">
        <v>7.6189999999999999E-3</v>
      </c>
      <c r="V145" s="2">
        <v>130.5</v>
      </c>
      <c r="W145" s="2">
        <v>130146</v>
      </c>
      <c r="X145" s="2">
        <v>357000</v>
      </c>
      <c r="Y145" s="74">
        <v>40.9</v>
      </c>
      <c r="Z145" s="2">
        <v>58.4</v>
      </c>
      <c r="AA145" s="73">
        <v>-0.39</v>
      </c>
      <c r="AB145" s="16">
        <v>1049.9000000000001</v>
      </c>
      <c r="AC145" s="16">
        <v>25.9421</v>
      </c>
      <c r="AD145" s="16">
        <v>17.1233</v>
      </c>
      <c r="AE145" s="37">
        <v>1.6309458043623201E-2</v>
      </c>
      <c r="AF145" s="73">
        <v>17.399999999999999</v>
      </c>
      <c r="AG145" s="37">
        <v>3.4099999999999998E-2</v>
      </c>
      <c r="AH145" s="37">
        <v>7.7000000000000002E-3</v>
      </c>
      <c r="AI145" s="37">
        <f t="shared" si="21"/>
        <v>3.5999999999999999E-3</v>
      </c>
      <c r="AJ145" s="37">
        <f t="shared" si="22"/>
        <v>2.6499999999999999E-2</v>
      </c>
      <c r="AK145" s="37">
        <f t="shared" si="23"/>
        <v>1.3100000000000001E-2</v>
      </c>
      <c r="AL145" s="37">
        <v>-2.7800000000000005E-2</v>
      </c>
      <c r="AM145" s="16">
        <v>26.187999999999999</v>
      </c>
      <c r="AN145" s="37">
        <v>1.7649999999999999E-2</v>
      </c>
      <c r="AO145" s="37">
        <v>2.3378434217392129E-2</v>
      </c>
      <c r="AP145" s="37">
        <f t="shared" si="20"/>
        <v>3.6582523839743523E-2</v>
      </c>
      <c r="AQ145" s="37">
        <v>1.7741458809042435E-2</v>
      </c>
      <c r="AR145" s="37">
        <v>-5.6369754083496933E-3</v>
      </c>
      <c r="AS145" s="16">
        <v>59.25</v>
      </c>
      <c r="AT145" s="16">
        <v>40.391199999999998</v>
      </c>
      <c r="AU145" s="16">
        <v>199.07</v>
      </c>
      <c r="AV145" s="16">
        <v>-57.41</v>
      </c>
      <c r="AW145" s="16">
        <v>1.4</v>
      </c>
      <c r="AX145" s="56">
        <v>0</v>
      </c>
      <c r="AY145" s="2">
        <f t="shared" si="24"/>
        <v>0</v>
      </c>
      <c r="AZ145" s="2">
        <v>31.11</v>
      </c>
      <c r="BA145" s="37">
        <f t="shared" si="27"/>
        <v>2.5379037574159512E-2</v>
      </c>
      <c r="BB145" s="74">
        <v>389.91</v>
      </c>
      <c r="BC145" s="37">
        <f t="shared" si="27"/>
        <v>2.9003483584925601E-2</v>
      </c>
      <c r="BD145" s="37">
        <f t="shared" si="28"/>
        <v>2.7191260579542555E-2</v>
      </c>
      <c r="BT145" s="70">
        <v>0.36</v>
      </c>
      <c r="BU145" s="71">
        <v>2.65</v>
      </c>
      <c r="BV145" s="72">
        <v>1.31</v>
      </c>
    </row>
    <row r="146" spans="1:74" x14ac:dyDescent="0.25">
      <c r="A146" s="57">
        <v>37986</v>
      </c>
      <c r="B146" s="38">
        <f>'MONTHLY DATA'!O674</f>
        <v>13665.165218400651</v>
      </c>
      <c r="C146" s="37">
        <f t="shared" si="29"/>
        <v>3.8009926308219054E-2</v>
      </c>
      <c r="D146" s="38">
        <f>'MONTHLY DATA'!M674</f>
        <v>13564.4745273177</v>
      </c>
      <c r="E146" s="37">
        <f t="shared" si="26"/>
        <v>9.6424948393428937E-4</v>
      </c>
      <c r="F146" s="37">
        <f t="shared" si="25"/>
        <v>-7.3684210526315059E-3</v>
      </c>
      <c r="G146" s="37">
        <v>4.9200000000000001E-2</v>
      </c>
      <c r="H146" s="37">
        <v>6.5000000000000006E-3</v>
      </c>
      <c r="I146" s="37">
        <v>2.3905000000000003E-2</v>
      </c>
      <c r="J146" s="37">
        <v>4.2700000000000002E-2</v>
      </c>
      <c r="K146" s="37">
        <v>1.84E-2</v>
      </c>
      <c r="L146" s="37">
        <v>2.3699999999999999E-2</v>
      </c>
      <c r="M146" s="37">
        <v>9.4999999999999998E-3</v>
      </c>
      <c r="N146" s="37">
        <v>9.0000000000000011E-3</v>
      </c>
      <c r="O146" s="38">
        <v>1302500</v>
      </c>
      <c r="P146" s="67">
        <v>6038.3</v>
      </c>
      <c r="Q146" s="2">
        <v>9.0839999999999996</v>
      </c>
      <c r="R146" s="74">
        <v>99.253</v>
      </c>
      <c r="S146" s="74">
        <v>7974.3</v>
      </c>
      <c r="T146" s="2">
        <v>9869.1</v>
      </c>
      <c r="U146" s="37">
        <v>-1.1249999999999999E-3</v>
      </c>
      <c r="V146" s="2">
        <v>147.9</v>
      </c>
      <c r="W146" s="2">
        <v>130270</v>
      </c>
      <c r="X146" s="2">
        <v>349000</v>
      </c>
      <c r="Y146" s="74">
        <v>40.700000000000003</v>
      </c>
      <c r="Z146" s="2">
        <v>60.1</v>
      </c>
      <c r="AA146" s="73">
        <v>-0.46</v>
      </c>
      <c r="AB146" s="16">
        <v>1080.6400000000001</v>
      </c>
      <c r="AC146" s="16">
        <v>26.630400000000002</v>
      </c>
      <c r="AD146" s="16">
        <v>17.39</v>
      </c>
      <c r="AE146" s="37">
        <v>1.6092315664791235E-2</v>
      </c>
      <c r="AF146" s="73">
        <v>16.829999999999998</v>
      </c>
      <c r="AG146" s="37">
        <v>3.32E-2</v>
      </c>
      <c r="AH146" s="37">
        <v>6.5000000000000006E-3</v>
      </c>
      <c r="AI146" s="37">
        <f t="shared" si="21"/>
        <v>4.3E-3</v>
      </c>
      <c r="AJ146" s="37">
        <f t="shared" si="22"/>
        <v>2.63E-2</v>
      </c>
      <c r="AK146" s="37">
        <f t="shared" si="23"/>
        <v>1.6200000000000003E-2</v>
      </c>
      <c r="AL146" s="37">
        <v>-2.9600000000000001E-2</v>
      </c>
      <c r="AM146" s="16">
        <v>22.187999999999999</v>
      </c>
      <c r="AN146" s="37">
        <v>1.8794999999999999E-2</v>
      </c>
      <c r="AO146" s="37">
        <v>3.7211140650170255E-2</v>
      </c>
      <c r="AP146" s="37">
        <f t="shared" si="20"/>
        <v>3.1122861073510574E-2</v>
      </c>
      <c r="AQ146" s="37">
        <v>1.7792595915196732E-2</v>
      </c>
      <c r="AR146" s="37">
        <v>-1.9418544734973522E-2</v>
      </c>
      <c r="AS146" s="16">
        <v>63.74</v>
      </c>
      <c r="AT146" s="16">
        <v>41.533199999999994</v>
      </c>
      <c r="AU146" s="16">
        <v>190.53</v>
      </c>
      <c r="AV146" s="16">
        <v>-51.8</v>
      </c>
      <c r="AW146" s="16">
        <v>1.4</v>
      </c>
      <c r="AX146" s="56">
        <v>-17.899999999999999</v>
      </c>
      <c r="AY146" s="2">
        <f t="shared" si="24"/>
        <v>17.899999999999999</v>
      </c>
      <c r="AZ146" s="2">
        <v>32.130000000000003</v>
      </c>
      <c r="BA146" s="37">
        <f t="shared" si="27"/>
        <v>3.2786885245901738E-2</v>
      </c>
      <c r="BB146" s="74">
        <v>406.95299999999997</v>
      </c>
      <c r="BC146" s="37">
        <f t="shared" si="27"/>
        <v>4.3710086943140596E-2</v>
      </c>
      <c r="BD146" s="37">
        <f t="shared" si="28"/>
        <v>3.8248486094521167E-2</v>
      </c>
      <c r="BT146" s="70">
        <v>0.43</v>
      </c>
      <c r="BU146" s="71">
        <v>2.63</v>
      </c>
      <c r="BV146" s="72">
        <v>1.62</v>
      </c>
    </row>
    <row r="147" spans="1:74" x14ac:dyDescent="0.25">
      <c r="A147" s="57">
        <v>38017</v>
      </c>
      <c r="B147" s="38">
        <f>'MONTHLY DATA'!O675</f>
        <v>13603.44984128615</v>
      </c>
      <c r="C147" s="37">
        <f t="shared" si="29"/>
        <v>3.8114552603641869E-2</v>
      </c>
      <c r="D147" s="38">
        <f>'MONTHLY DATA'!M675</f>
        <v>13503.213895087199</v>
      </c>
      <c r="E147" s="37">
        <f t="shared" si="26"/>
        <v>-4.5162554662273383E-3</v>
      </c>
      <c r="F147" s="37">
        <f t="shared" si="25"/>
        <v>-7.3684210526315979E-3</v>
      </c>
      <c r="G147" s="37">
        <v>4.8099999999999997E-2</v>
      </c>
      <c r="H147" s="37">
        <v>6.0999999999999995E-3</v>
      </c>
      <c r="I147" s="37">
        <v>2.2336999999999999E-2</v>
      </c>
      <c r="J147" s="37">
        <v>4.1599999999999998E-2</v>
      </c>
      <c r="K147" s="37">
        <v>1.84E-2</v>
      </c>
      <c r="L147" s="37">
        <v>2.35E-2</v>
      </c>
      <c r="M147" s="37">
        <v>9.1999999999999998E-3</v>
      </c>
      <c r="N147" s="37">
        <v>8.8000000000000005E-3</v>
      </c>
      <c r="O147" s="38">
        <v>1309200</v>
      </c>
      <c r="P147" s="67">
        <v>6041.8</v>
      </c>
      <c r="Q147" s="2">
        <v>9.0839999999999996</v>
      </c>
      <c r="R147" s="74">
        <v>97.766999999999996</v>
      </c>
      <c r="S147" s="74">
        <v>8037.3</v>
      </c>
      <c r="T147" s="2">
        <v>9879.9</v>
      </c>
      <c r="U147" s="37">
        <v>2.65E-3</v>
      </c>
      <c r="V147" s="2">
        <v>132</v>
      </c>
      <c r="W147" s="2">
        <v>130420</v>
      </c>
      <c r="X147" s="2">
        <v>376000</v>
      </c>
      <c r="Y147" s="74">
        <v>40.9</v>
      </c>
      <c r="Z147" s="2">
        <v>60.8</v>
      </c>
      <c r="AA147" s="73">
        <v>-0.56999999999999995</v>
      </c>
      <c r="AB147" s="16">
        <v>1132.52</v>
      </c>
      <c r="AC147" s="16">
        <v>27.653500000000001</v>
      </c>
      <c r="AD147" s="16">
        <v>17.600000000000001</v>
      </c>
      <c r="AE147" s="37">
        <v>1.5540564405043622E-2</v>
      </c>
      <c r="AF147" s="73">
        <v>16.100000000000001</v>
      </c>
      <c r="AG147" s="37">
        <v>3.2399999999999998E-2</v>
      </c>
      <c r="AH147" s="37">
        <v>6.0999999999999995E-3</v>
      </c>
      <c r="AI147" s="37">
        <f t="shared" si="21"/>
        <v>4.6999999999999993E-3</v>
      </c>
      <c r="AJ147" s="37">
        <f t="shared" si="22"/>
        <v>2.7000000000000003E-2</v>
      </c>
      <c r="AK147" s="37">
        <f t="shared" si="23"/>
        <v>1.4499999999999999E-2</v>
      </c>
      <c r="AL147" s="37">
        <v>-2.8299999999999992E-2</v>
      </c>
      <c r="AM147" s="16">
        <v>23</v>
      </c>
      <c r="AN147" s="37">
        <v>1.9262999999999999E-2</v>
      </c>
      <c r="AO147" s="37">
        <v>3.819987887825381E-2</v>
      </c>
      <c r="AP147" s="37">
        <f t="shared" si="20"/>
        <v>3.2221206452453244E-2</v>
      </c>
      <c r="AQ147" s="37">
        <v>1.7862123879267739E-2</v>
      </c>
      <c r="AR147" s="37">
        <v>-2.0337754998986071E-2</v>
      </c>
      <c r="AS147" s="16">
        <v>64.849999999999994</v>
      </c>
      <c r="AT147" s="16">
        <v>42.779999999999994</v>
      </c>
      <c r="AU147" s="16">
        <v>178.53</v>
      </c>
      <c r="AV147" s="16">
        <v>-74.349999999999994</v>
      </c>
      <c r="AW147" s="16">
        <v>1.39</v>
      </c>
      <c r="AX147" s="56">
        <v>-17.899999999999999</v>
      </c>
      <c r="AY147" s="2">
        <f t="shared" si="24"/>
        <v>17.899999999999999</v>
      </c>
      <c r="AZ147" s="2">
        <v>34.31</v>
      </c>
      <c r="BA147" s="37">
        <f t="shared" si="27"/>
        <v>6.7849361967009011E-2</v>
      </c>
      <c r="BB147" s="74">
        <v>413.78800000000001</v>
      </c>
      <c r="BC147" s="37">
        <f t="shared" si="27"/>
        <v>1.6795551329023342E-2</v>
      </c>
      <c r="BD147" s="37">
        <f t="shared" si="28"/>
        <v>4.2322456648016177E-2</v>
      </c>
      <c r="BT147" s="70">
        <v>0.47</v>
      </c>
      <c r="BU147" s="71">
        <v>2.7</v>
      </c>
      <c r="BV147" s="72">
        <v>1.45</v>
      </c>
    </row>
    <row r="148" spans="1:74" x14ac:dyDescent="0.25">
      <c r="A148" s="57">
        <v>38046</v>
      </c>
      <c r="B148" s="38">
        <f>'MONTHLY DATA'!O676</f>
        <v>13703.997602837191</v>
      </c>
      <c r="C148" s="37">
        <f t="shared" si="29"/>
        <v>3.8333603599057131E-2</v>
      </c>
      <c r="D148" s="38">
        <f>'MONTHLY DATA'!M676</f>
        <v>13617.446039029801</v>
      </c>
      <c r="E148" s="37">
        <f t="shared" si="26"/>
        <v>8.4596263400790721E-3</v>
      </c>
      <c r="F148" s="37">
        <f t="shared" si="25"/>
        <v>-6.3157894736840265E-3</v>
      </c>
      <c r="G148" s="37">
        <v>4.6699999999999998E-2</v>
      </c>
      <c r="H148" s="37">
        <v>6.5000000000000006E-3</v>
      </c>
      <c r="I148" s="37">
        <v>2.2968999999999996E-2</v>
      </c>
      <c r="J148" s="37">
        <v>3.9899999999999998E-2</v>
      </c>
      <c r="K148" s="37">
        <v>1.66E-2</v>
      </c>
      <c r="L148" s="37">
        <v>2.1299999999999999E-2</v>
      </c>
      <c r="M148" s="37">
        <v>9.5999999999999992E-3</v>
      </c>
      <c r="N148" s="37">
        <v>9.300000000000001E-3</v>
      </c>
      <c r="O148" s="38">
        <v>1319600</v>
      </c>
      <c r="P148" s="67">
        <v>6078</v>
      </c>
      <c r="Q148" s="2">
        <v>9.0839999999999996</v>
      </c>
      <c r="R148" s="74">
        <v>98.388999999999996</v>
      </c>
      <c r="S148" s="74">
        <v>8072.1</v>
      </c>
      <c r="T148" s="2">
        <v>9900.7000000000007</v>
      </c>
      <c r="U148" s="37">
        <v>5.2639999999999996E-3</v>
      </c>
      <c r="V148" s="2">
        <v>137.1</v>
      </c>
      <c r="W148" s="2">
        <v>130463</v>
      </c>
      <c r="X148" s="2">
        <v>348000</v>
      </c>
      <c r="Y148" s="74">
        <v>41</v>
      </c>
      <c r="Z148" s="2">
        <v>59.9</v>
      </c>
      <c r="AA148" s="73">
        <v>-0.43</v>
      </c>
      <c r="AB148" s="16">
        <v>1143.3599999999999</v>
      </c>
      <c r="AC148" s="16">
        <v>27.645900000000001</v>
      </c>
      <c r="AD148" s="16">
        <v>17.809999999999999</v>
      </c>
      <c r="AE148" s="37">
        <v>1.5576896165687098E-2</v>
      </c>
      <c r="AF148" s="73">
        <v>16</v>
      </c>
      <c r="AG148" s="37">
        <v>3.0300000000000001E-2</v>
      </c>
      <c r="AH148" s="37">
        <v>6.5000000000000006E-3</v>
      </c>
      <c r="AI148" s="37">
        <f t="shared" si="21"/>
        <v>6.0000000000000001E-3</v>
      </c>
      <c r="AJ148" s="37">
        <f t="shared" si="22"/>
        <v>2.7200000000000002E-2</v>
      </c>
      <c r="AK148" s="37">
        <f t="shared" si="23"/>
        <v>9.7000000000000003E-3</v>
      </c>
      <c r="AL148" s="37">
        <v>-2.7999999999999997E-2</v>
      </c>
      <c r="AM148" s="16">
        <v>18</v>
      </c>
      <c r="AN148" s="37">
        <v>1.6931000000000002E-2</v>
      </c>
      <c r="AO148" s="37">
        <v>3.7568616252833753E-2</v>
      </c>
      <c r="AP148" s="37">
        <f t="shared" si="20"/>
        <v>3.1812460571033388E-2</v>
      </c>
      <c r="AQ148" s="37">
        <v>1.803549863194296E-2</v>
      </c>
      <c r="AR148" s="37">
        <v>-1.9533117620890793E-2</v>
      </c>
      <c r="AS148" s="16">
        <v>65.91</v>
      </c>
      <c r="AT148" s="16">
        <v>44.071999999999996</v>
      </c>
      <c r="AU148" s="16">
        <v>190.72</v>
      </c>
      <c r="AV148" s="16">
        <v>-34.409999999999997</v>
      </c>
      <c r="AW148" s="16">
        <v>1.39</v>
      </c>
      <c r="AX148" s="56">
        <v>-17.899999999999999</v>
      </c>
      <c r="AY148" s="2">
        <f t="shared" si="24"/>
        <v>17.899999999999999</v>
      </c>
      <c r="AZ148" s="2">
        <v>34.68</v>
      </c>
      <c r="BA148" s="37">
        <f t="shared" si="27"/>
        <v>1.0784027980180629E-2</v>
      </c>
      <c r="BB148" s="74">
        <v>404.87799999999999</v>
      </c>
      <c r="BC148" s="37">
        <f t="shared" si="27"/>
        <v>-2.1532765570775433E-2</v>
      </c>
      <c r="BD148" s="37">
        <f t="shared" si="28"/>
        <v>-5.3743687952974017E-3</v>
      </c>
      <c r="BT148" s="70">
        <v>0.6</v>
      </c>
      <c r="BU148" s="71">
        <v>2.72</v>
      </c>
      <c r="BV148" s="72">
        <v>0.97</v>
      </c>
    </row>
    <row r="149" spans="1:74" x14ac:dyDescent="0.25">
      <c r="A149" s="57">
        <v>38077</v>
      </c>
      <c r="B149" s="38">
        <f>'MONTHLY DATA'!O677</f>
        <v>13814.892159778279</v>
      </c>
      <c r="C149" s="37">
        <f t="shared" si="29"/>
        <v>5.0480531622649046E-2</v>
      </c>
      <c r="D149" s="38">
        <f>'MONTHLY DATA'!M677</f>
        <v>13698.5562258012</v>
      </c>
      <c r="E149" s="37">
        <f t="shared" si="26"/>
        <v>5.9563435418744327E-3</v>
      </c>
      <c r="F149" s="37">
        <f t="shared" si="25"/>
        <v>-8.4210526315788969E-3</v>
      </c>
      <c r="G149" s="37">
        <v>4.5900000000000003E-2</v>
      </c>
      <c r="H149" s="37">
        <v>7.3000000000000001E-3</v>
      </c>
      <c r="I149" s="37">
        <v>2.1228000000000004E-2</v>
      </c>
      <c r="J149" s="37">
        <v>3.8600000000000002E-2</v>
      </c>
      <c r="K149" s="37">
        <v>1.6E-2</v>
      </c>
      <c r="L149" s="37">
        <v>1.9900000000000001E-2</v>
      </c>
      <c r="M149" s="37">
        <v>9.4999999999999998E-3</v>
      </c>
      <c r="N149" s="37">
        <v>9.3999999999999986E-3</v>
      </c>
      <c r="O149" s="38">
        <v>1334700</v>
      </c>
      <c r="P149" s="67">
        <v>6115.5</v>
      </c>
      <c r="Q149" s="2">
        <v>9.0960000000000001</v>
      </c>
      <c r="R149" s="74">
        <v>99.3</v>
      </c>
      <c r="S149" s="74">
        <v>8121</v>
      </c>
      <c r="T149" s="2">
        <v>9936.6</v>
      </c>
      <c r="U149" s="37">
        <v>-5.1659999999999996E-3</v>
      </c>
      <c r="V149" s="2">
        <v>190.7</v>
      </c>
      <c r="W149" s="2">
        <v>130801</v>
      </c>
      <c r="X149" s="2">
        <v>340000</v>
      </c>
      <c r="Y149" s="74">
        <v>40.9</v>
      </c>
      <c r="Z149" s="2">
        <v>60.6</v>
      </c>
      <c r="AA149" s="73">
        <v>-0.03</v>
      </c>
      <c r="AB149" s="16">
        <v>1123.98</v>
      </c>
      <c r="AC149" s="16">
        <v>26.881699999999999</v>
      </c>
      <c r="AD149" s="16">
        <v>18.02</v>
      </c>
      <c r="AE149" s="37">
        <v>1.6032313742237406E-2</v>
      </c>
      <c r="AF149" s="73">
        <v>17.690000000000001</v>
      </c>
      <c r="AG149" s="37">
        <v>2.9100000000000001E-2</v>
      </c>
      <c r="AH149" s="37">
        <v>7.3000000000000001E-3</v>
      </c>
      <c r="AI149" s="37">
        <f t="shared" si="21"/>
        <v>7.6E-3</v>
      </c>
      <c r="AJ149" s="37">
        <f t="shared" si="22"/>
        <v>2.69E-2</v>
      </c>
      <c r="AK149" s="37">
        <f t="shared" si="23"/>
        <v>5.0000000000000001E-3</v>
      </c>
      <c r="AL149" s="37">
        <v>-2.6500000000000003E-2</v>
      </c>
      <c r="AM149" s="16">
        <v>18</v>
      </c>
      <c r="AN149" s="37">
        <v>1.7371999999999999E-2</v>
      </c>
      <c r="AO149" s="37">
        <v>3.9800503488816516E-2</v>
      </c>
      <c r="AP149" s="37">
        <f t="shared" si="20"/>
        <v>4.638673794225643E-2</v>
      </c>
      <c r="AQ149" s="37">
        <v>1.8258070394431666E-2</v>
      </c>
      <c r="AR149" s="37">
        <v>-2.154243309438485E-2</v>
      </c>
      <c r="AS149" s="16">
        <v>66.88</v>
      </c>
      <c r="AT149" s="16">
        <v>45.407999999999994</v>
      </c>
      <c r="AU149" s="16">
        <v>192.79</v>
      </c>
      <c r="AV149" s="16">
        <v>-54.27</v>
      </c>
      <c r="AW149" s="16">
        <v>1.39</v>
      </c>
      <c r="AX149" s="56">
        <v>-22.8</v>
      </c>
      <c r="AY149" s="2">
        <f t="shared" si="24"/>
        <v>22.8</v>
      </c>
      <c r="AZ149" s="2">
        <v>36.74</v>
      </c>
      <c r="BA149" s="37">
        <f t="shared" si="27"/>
        <v>5.9400230680507565E-2</v>
      </c>
      <c r="BB149" s="74">
        <v>406.66699999999997</v>
      </c>
      <c r="BC149" s="37">
        <f t="shared" si="27"/>
        <v>4.4186149901945457E-3</v>
      </c>
      <c r="BD149" s="37">
        <f t="shared" si="28"/>
        <v>3.1909422835351059E-2</v>
      </c>
      <c r="BT149" s="70">
        <v>0.76</v>
      </c>
      <c r="BU149" s="71">
        <v>2.69</v>
      </c>
      <c r="BV149" s="72">
        <v>0.5</v>
      </c>
    </row>
    <row r="150" spans="1:74" x14ac:dyDescent="0.25">
      <c r="A150" s="57">
        <v>38107</v>
      </c>
      <c r="B150" s="38">
        <f>'MONTHLY DATA'!O678</f>
        <v>13758.235869686227</v>
      </c>
      <c r="C150" s="37">
        <f t="shared" si="29"/>
        <v>3.8192842688448143E-2</v>
      </c>
      <c r="D150" s="38">
        <f>'MONTHLY DATA'!M678</f>
        <v>13671.341748404</v>
      </c>
      <c r="E150" s="37">
        <f t="shared" si="26"/>
        <v>-1.9866675690932384E-3</v>
      </c>
      <c r="F150" s="37">
        <f t="shared" si="25"/>
        <v>-6.3157894736840421E-3</v>
      </c>
      <c r="G150" s="37">
        <v>5.21E-2</v>
      </c>
      <c r="H150" s="37">
        <v>6.8000000000000005E-3</v>
      </c>
      <c r="I150" s="37">
        <v>2.2449E-2</v>
      </c>
      <c r="J150" s="37">
        <v>4.53E-2</v>
      </c>
      <c r="K150" s="37">
        <v>2.3099999999999999E-2</v>
      </c>
      <c r="L150" s="37">
        <v>2.86E-2</v>
      </c>
      <c r="M150" s="37">
        <v>9.7999999999999997E-3</v>
      </c>
      <c r="N150" s="37">
        <v>9.3999999999999986E-3</v>
      </c>
      <c r="O150" s="38">
        <v>1334800</v>
      </c>
      <c r="P150" s="67">
        <v>6152.7</v>
      </c>
      <c r="Q150" s="2">
        <v>9.0960000000000001</v>
      </c>
      <c r="R150" s="74">
        <v>99.882000000000005</v>
      </c>
      <c r="S150" s="74">
        <v>8141.6</v>
      </c>
      <c r="T150" s="2">
        <v>9969.2000000000007</v>
      </c>
      <c r="U150" s="37">
        <v>3.7859999999999999E-3</v>
      </c>
      <c r="V150" s="2">
        <v>192.5</v>
      </c>
      <c r="W150" s="2">
        <v>131051</v>
      </c>
      <c r="X150" s="2">
        <v>339000</v>
      </c>
      <c r="Y150" s="74">
        <v>40.700000000000003</v>
      </c>
      <c r="Z150" s="2">
        <v>60.6</v>
      </c>
      <c r="AA150" s="73">
        <v>0</v>
      </c>
      <c r="AB150" s="16">
        <v>1133.3599999999999</v>
      </c>
      <c r="AC150" s="16">
        <v>26.895800000000001</v>
      </c>
      <c r="AD150" s="16">
        <v>18.2133</v>
      </c>
      <c r="AE150" s="37">
        <v>1.6070180701630552E-2</v>
      </c>
      <c r="AF150" s="73">
        <v>15.7</v>
      </c>
      <c r="AG150" s="37">
        <v>3.5499999999999997E-2</v>
      </c>
      <c r="AH150" s="37">
        <v>6.8000000000000005E-3</v>
      </c>
      <c r="AI150" s="37">
        <f t="shared" si="21"/>
        <v>7.8000000000000005E-3</v>
      </c>
      <c r="AJ150" s="37">
        <f t="shared" si="22"/>
        <v>2.7000000000000003E-2</v>
      </c>
      <c r="AK150" s="37">
        <f t="shared" si="23"/>
        <v>8.8999999999999999E-3</v>
      </c>
      <c r="AL150" s="37">
        <v>-2.7699999999999995E-2</v>
      </c>
      <c r="AM150" s="16">
        <v>22</v>
      </c>
      <c r="AN150" s="37">
        <v>2.2851E-2</v>
      </c>
      <c r="AO150" s="37">
        <v>3.8711646018480622E-2</v>
      </c>
      <c r="AP150" s="37">
        <f t="shared" si="20"/>
        <v>3.2809034137008107E-2</v>
      </c>
      <c r="AQ150" s="37">
        <v>1.8398019182980261E-2</v>
      </c>
      <c r="AR150" s="37">
        <v>-2.0313626835500361E-2</v>
      </c>
      <c r="AS150" s="16">
        <v>68.44</v>
      </c>
      <c r="AT150" s="16">
        <v>46.813599999999994</v>
      </c>
      <c r="AU150" s="16">
        <v>175.38</v>
      </c>
      <c r="AV150" s="16">
        <v>-77.569999999999993</v>
      </c>
      <c r="AW150" s="16">
        <v>1.41</v>
      </c>
      <c r="AX150" s="56">
        <v>-22.8</v>
      </c>
      <c r="AY150" s="2">
        <f t="shared" si="24"/>
        <v>22.8</v>
      </c>
      <c r="AZ150" s="2">
        <v>36.75</v>
      </c>
      <c r="BA150" s="37">
        <f t="shared" si="27"/>
        <v>2.7218290691339165E-4</v>
      </c>
      <c r="BB150" s="74">
        <v>403.26</v>
      </c>
      <c r="BC150" s="37">
        <f t="shared" si="27"/>
        <v>-8.3778619853589857E-3</v>
      </c>
      <c r="BD150" s="37">
        <f t="shared" si="28"/>
        <v>-4.0528395392227974E-3</v>
      </c>
      <c r="BT150" s="70">
        <v>0.78</v>
      </c>
      <c r="BU150" s="71">
        <v>2.7</v>
      </c>
      <c r="BV150" s="72">
        <v>0.89</v>
      </c>
    </row>
    <row r="151" spans="1:74" x14ac:dyDescent="0.25">
      <c r="A151" s="57">
        <v>38138</v>
      </c>
      <c r="B151" s="38">
        <f>'MONTHLY DATA'!O679</f>
        <v>13857.716885218657</v>
      </c>
      <c r="C151" s="37">
        <f t="shared" si="29"/>
        <v>4.5620385017844406E-2</v>
      </c>
      <c r="D151" s="38">
        <f>'MONTHLY DATA'!M679</f>
        <v>13770.194462785699</v>
      </c>
      <c r="E151" s="37">
        <f t="shared" si="26"/>
        <v>7.2306519872666654E-3</v>
      </c>
      <c r="F151" s="37">
        <f t="shared" si="25"/>
        <v>-6.3157894736840482E-3</v>
      </c>
      <c r="G151" s="37">
        <v>5.4399999999999997E-2</v>
      </c>
      <c r="H151" s="37">
        <v>7.4000000000000003E-3</v>
      </c>
      <c r="I151" s="37">
        <v>1.6082000000000003E-2</v>
      </c>
      <c r="J151" s="37">
        <v>4.6600000000000003E-2</v>
      </c>
      <c r="K151" s="37">
        <v>2.5399999999999999E-2</v>
      </c>
      <c r="L151" s="37">
        <v>3.1E-2</v>
      </c>
      <c r="M151" s="37">
        <v>1.0800000000000001E-2</v>
      </c>
      <c r="N151" s="37">
        <v>1.0200000000000001E-2</v>
      </c>
      <c r="O151" s="38">
        <v>1324000</v>
      </c>
      <c r="P151" s="67">
        <v>6234.3</v>
      </c>
      <c r="Q151" s="2">
        <v>9.0960000000000001</v>
      </c>
      <c r="R151" s="74">
        <v>101.661</v>
      </c>
      <c r="S151" s="74">
        <v>8212.9</v>
      </c>
      <c r="T151" s="2">
        <v>10020.200000000001</v>
      </c>
      <c r="U151" s="37">
        <v>7.6090000000000003E-3</v>
      </c>
      <c r="V151" s="2">
        <v>188.4</v>
      </c>
      <c r="W151" s="2">
        <v>131361</v>
      </c>
      <c r="X151" s="2">
        <v>337000</v>
      </c>
      <c r="Y151" s="74">
        <v>41.1</v>
      </c>
      <c r="Z151" s="2">
        <v>61.4</v>
      </c>
      <c r="AA151" s="73">
        <v>-0.19</v>
      </c>
      <c r="AB151" s="16">
        <v>1102.78</v>
      </c>
      <c r="AC151" s="16">
        <v>25.898199999999999</v>
      </c>
      <c r="AD151" s="16">
        <v>18.406700000000001</v>
      </c>
      <c r="AE151" s="37">
        <v>1.6691180471172854E-2</v>
      </c>
      <c r="AF151" s="73">
        <v>17.71</v>
      </c>
      <c r="AG151" s="37">
        <v>3.5799999999999998E-2</v>
      </c>
      <c r="AH151" s="37">
        <v>7.4000000000000003E-3</v>
      </c>
      <c r="AI151" s="37">
        <f t="shared" si="21"/>
        <v>2E-3</v>
      </c>
      <c r="AJ151" s="37">
        <f t="shared" si="22"/>
        <v>2.6600000000000002E-2</v>
      </c>
      <c r="AK151" s="37">
        <f t="shared" si="23"/>
        <v>0.01</v>
      </c>
      <c r="AL151" s="37">
        <v>-2.6800000000000004E-2</v>
      </c>
      <c r="AM151" s="16">
        <v>25.5</v>
      </c>
      <c r="AN151" s="37">
        <v>3.0518E-2</v>
      </c>
      <c r="AO151" s="37">
        <v>4.5875386641130958E-2</v>
      </c>
      <c r="AP151" s="37">
        <f t="shared" si="20"/>
        <v>4.7523643191803841E-2</v>
      </c>
      <c r="AQ151" s="37">
        <v>1.873646317471056E-2</v>
      </c>
      <c r="AR151" s="37">
        <v>-2.7138923466420398E-2</v>
      </c>
      <c r="AS151" s="16">
        <v>69.81</v>
      </c>
      <c r="AT151" s="16">
        <v>48.245199999999997</v>
      </c>
      <c r="AU151" s="16">
        <v>190.35</v>
      </c>
      <c r="AV151" s="16">
        <v>-37.26</v>
      </c>
      <c r="AW151" s="16">
        <v>1.41</v>
      </c>
      <c r="AX151" s="56">
        <v>-22.8</v>
      </c>
      <c r="AY151" s="2">
        <f t="shared" si="24"/>
        <v>22.8</v>
      </c>
      <c r="AZ151" s="2">
        <v>40.28</v>
      </c>
      <c r="BA151" s="37">
        <f t="shared" si="27"/>
        <v>9.6054421768707515E-2</v>
      </c>
      <c r="BB151" s="74">
        <v>383.779</v>
      </c>
      <c r="BC151" s="37">
        <f t="shared" si="27"/>
        <v>-4.8308783415166381E-2</v>
      </c>
      <c r="BD151" s="37">
        <f t="shared" si="28"/>
        <v>2.3872819176770567E-2</v>
      </c>
      <c r="BT151" s="70">
        <v>0.2</v>
      </c>
      <c r="BU151" s="71">
        <v>2.66</v>
      </c>
      <c r="BV151" s="72">
        <v>1</v>
      </c>
    </row>
    <row r="152" spans="1:74" x14ac:dyDescent="0.25">
      <c r="A152" s="57">
        <v>38168</v>
      </c>
      <c r="B152" s="38">
        <f>'MONTHLY DATA'!O680</f>
        <v>13763.95167356208</v>
      </c>
      <c r="C152" s="37">
        <f t="shared" si="29"/>
        <v>2.5050365432941885E-2</v>
      </c>
      <c r="D152" s="38">
        <f>'MONTHLY DATA'!M680</f>
        <v>13677.0214524659</v>
      </c>
      <c r="E152" s="37">
        <f t="shared" si="26"/>
        <v>-6.7662813747185061E-3</v>
      </c>
      <c r="F152" s="37">
        <f t="shared" si="25"/>
        <v>-6.3157894736840681E-3</v>
      </c>
      <c r="G152" s="37">
        <v>5.4600000000000003E-2</v>
      </c>
      <c r="H152" s="37">
        <v>8.3999999999999995E-3</v>
      </c>
      <c r="I152" s="37">
        <v>1.3538000000000001E-2</v>
      </c>
      <c r="J152" s="37">
        <v>4.6199999999999998E-2</v>
      </c>
      <c r="K152" s="37">
        <v>2.7E-2</v>
      </c>
      <c r="L152" s="37">
        <v>3.1600000000000003E-2</v>
      </c>
      <c r="M152" s="37">
        <v>1.3299999999999999E-2</v>
      </c>
      <c r="N152" s="37">
        <v>1.2699999999999999E-2</v>
      </c>
      <c r="O152" s="38">
        <v>1355400</v>
      </c>
      <c r="P152" s="67">
        <v>6239.3</v>
      </c>
      <c r="Q152" s="2">
        <v>9.1180000000000003</v>
      </c>
      <c r="R152" s="74">
        <v>100.815</v>
      </c>
      <c r="S152" s="74">
        <v>8204.6</v>
      </c>
      <c r="T152" s="2">
        <v>10020.5</v>
      </c>
      <c r="U152" s="37">
        <v>-8.0549999999999997E-3</v>
      </c>
      <c r="V152" s="2">
        <v>197.1</v>
      </c>
      <c r="W152" s="2">
        <v>131442</v>
      </c>
      <c r="X152" s="2">
        <v>348000</v>
      </c>
      <c r="Y152" s="74">
        <v>40.799999999999997</v>
      </c>
      <c r="Z152" s="2">
        <v>60.5</v>
      </c>
      <c r="AA152" s="73">
        <v>-0.36</v>
      </c>
      <c r="AB152" s="16">
        <v>1132.76</v>
      </c>
      <c r="AC152" s="16">
        <v>26.396599999999999</v>
      </c>
      <c r="AD152" s="16">
        <v>18.600000000000001</v>
      </c>
      <c r="AE152" s="37">
        <v>1.6420071330202339E-2</v>
      </c>
      <c r="AF152" s="73">
        <v>15.36</v>
      </c>
      <c r="AG152" s="37">
        <v>3.2899999999999999E-2</v>
      </c>
      <c r="AH152" s="37">
        <v>8.3999999999999995E-3</v>
      </c>
      <c r="AI152" s="37">
        <f t="shared" si="21"/>
        <v>1E-3</v>
      </c>
      <c r="AJ152" s="37">
        <f t="shared" si="22"/>
        <v>2.58E-2</v>
      </c>
      <c r="AK152" s="37">
        <f t="shared" si="23"/>
        <v>1.03E-2</v>
      </c>
      <c r="AL152" s="37">
        <v>-2.3800000000000009E-2</v>
      </c>
      <c r="AM152" s="16">
        <v>30</v>
      </c>
      <c r="AN152" s="37">
        <v>3.2661999999999997E-2</v>
      </c>
      <c r="AO152" s="37">
        <v>4.613055181538897E-2</v>
      </c>
      <c r="AP152" s="37">
        <f t="shared" si="20"/>
        <v>2.8893512741037203E-2</v>
      </c>
      <c r="AQ152" s="37">
        <v>1.916190368970461E-2</v>
      </c>
      <c r="AR152" s="37">
        <v>-2.696864812568436E-2</v>
      </c>
      <c r="AS152" s="16">
        <v>71.349999999999994</v>
      </c>
      <c r="AT152" s="16">
        <v>49.701599999999992</v>
      </c>
      <c r="AU152" s="16">
        <v>180.68</v>
      </c>
      <c r="AV152" s="16">
        <v>-38.450000000000003</v>
      </c>
      <c r="AW152" s="16">
        <v>1.41</v>
      </c>
      <c r="AX152" s="56">
        <v>-20</v>
      </c>
      <c r="AY152" s="2">
        <f t="shared" si="24"/>
        <v>20</v>
      </c>
      <c r="AZ152" s="2">
        <v>38.03</v>
      </c>
      <c r="BA152" s="37">
        <f t="shared" si="27"/>
        <v>-5.5858987090367428E-2</v>
      </c>
      <c r="BB152" s="74">
        <v>392.37299999999999</v>
      </c>
      <c r="BC152" s="37">
        <f t="shared" si="27"/>
        <v>2.2393096026619472E-2</v>
      </c>
      <c r="BD152" s="37">
        <f t="shared" si="28"/>
        <v>-1.6732945531873978E-2</v>
      </c>
      <c r="BT152" s="70">
        <v>0.1</v>
      </c>
      <c r="BU152" s="71">
        <v>2.58</v>
      </c>
      <c r="BV152" s="72">
        <v>1.03</v>
      </c>
    </row>
    <row r="153" spans="1:74" x14ac:dyDescent="0.25">
      <c r="A153" s="57">
        <v>38199</v>
      </c>
      <c r="B153" s="38">
        <f>'MONTHLY DATA'!O681</f>
        <v>13888.22085360872</v>
      </c>
      <c r="C153" s="37">
        <f t="shared" si="29"/>
        <v>3.0729720717132241E-2</v>
      </c>
      <c r="D153" s="38">
        <f>'MONTHLY DATA'!M681</f>
        <v>13815.1249543792</v>
      </c>
      <c r="E153" s="37">
        <f t="shared" si="26"/>
        <v>1.0097483753555144E-2</v>
      </c>
      <c r="F153" s="37">
        <f t="shared" si="25"/>
        <v>-5.2631578947368723E-3</v>
      </c>
      <c r="G153" s="37">
        <v>5.33E-2</v>
      </c>
      <c r="H153" s="37">
        <v>7.8000000000000005E-3</v>
      </c>
      <c r="I153" s="37">
        <v>1.5091999999999998E-2</v>
      </c>
      <c r="J153" s="37">
        <v>4.4999999999999998E-2</v>
      </c>
      <c r="K153" s="37">
        <v>2.6800000000000001E-2</v>
      </c>
      <c r="L153" s="37">
        <v>3.09E-2</v>
      </c>
      <c r="M153" s="37">
        <v>1.4500000000000001E-2</v>
      </c>
      <c r="N153" s="37">
        <v>1.3300000000000001E-2</v>
      </c>
      <c r="O153" s="38">
        <v>1349600</v>
      </c>
      <c r="P153" s="67">
        <v>6250</v>
      </c>
      <c r="Q153" s="2">
        <v>9.1180000000000003</v>
      </c>
      <c r="R153" s="74">
        <v>100.017</v>
      </c>
      <c r="S153" s="74">
        <v>8270.7000000000007</v>
      </c>
      <c r="T153" s="2">
        <v>10036.4</v>
      </c>
      <c r="U153" s="37">
        <v>7.6909999999999999E-3</v>
      </c>
      <c r="V153" s="2">
        <v>185.9</v>
      </c>
      <c r="W153" s="2">
        <v>131489</v>
      </c>
      <c r="X153" s="2">
        <v>341000</v>
      </c>
      <c r="Y153" s="74">
        <v>40.799999999999997</v>
      </c>
      <c r="Z153" s="2">
        <v>59.9</v>
      </c>
      <c r="AA153" s="73">
        <v>7.0000000000000007E-2</v>
      </c>
      <c r="AB153" s="16">
        <v>1105.8499999999999</v>
      </c>
      <c r="AC153" s="16">
        <v>25.691400000000002</v>
      </c>
      <c r="AD153" s="16">
        <v>18.7867</v>
      </c>
      <c r="AE153" s="37">
        <v>1.6988470407378942E-2</v>
      </c>
      <c r="AF153" s="73">
        <v>15.5</v>
      </c>
      <c r="AG153" s="37">
        <v>3.0499999999999999E-2</v>
      </c>
      <c r="AH153" s="37">
        <v>7.8000000000000005E-3</v>
      </c>
      <c r="AI153" s="37">
        <f t="shared" si="21"/>
        <v>4.5000000000000005E-3</v>
      </c>
      <c r="AJ153" s="37">
        <f t="shared" si="22"/>
        <v>2.4799999999999999E-2</v>
      </c>
      <c r="AK153" s="37">
        <f t="shared" si="23"/>
        <v>1.61E-2</v>
      </c>
      <c r="AL153" s="37">
        <v>-2.2299999999999993E-2</v>
      </c>
      <c r="AM153" s="16">
        <v>28</v>
      </c>
      <c r="AN153" s="37">
        <v>2.9908000000000001E-2</v>
      </c>
      <c r="AO153" s="37">
        <v>4.5139417166696394E-2</v>
      </c>
      <c r="AP153" s="37">
        <f t="shared" si="20"/>
        <v>3.3671946748328505E-2</v>
      </c>
      <c r="AQ153" s="37">
        <v>1.9566699629092212E-2</v>
      </c>
      <c r="AR153" s="37">
        <v>-2.5572717537604182E-2</v>
      </c>
      <c r="AS153" s="16">
        <v>72.150000000000006</v>
      </c>
      <c r="AT153" s="16">
        <v>51.154399999999988</v>
      </c>
      <c r="AU153" s="16">
        <v>174.52</v>
      </c>
      <c r="AV153" s="16">
        <v>-32.25</v>
      </c>
      <c r="AW153" s="16">
        <v>1.41</v>
      </c>
      <c r="AX153" s="56">
        <v>-20</v>
      </c>
      <c r="AY153" s="2">
        <f t="shared" si="24"/>
        <v>20</v>
      </c>
      <c r="AZ153" s="2">
        <v>40.78</v>
      </c>
      <c r="BA153" s="37">
        <f t="shared" si="27"/>
        <v>7.2311333158033134E-2</v>
      </c>
      <c r="BB153" s="74">
        <v>398.09100000000001</v>
      </c>
      <c r="BC153" s="37">
        <f t="shared" si="27"/>
        <v>1.4572868163711616E-2</v>
      </c>
      <c r="BD153" s="37">
        <f t="shared" si="28"/>
        <v>4.3442100660872375E-2</v>
      </c>
      <c r="BT153" s="70">
        <v>0.45</v>
      </c>
      <c r="BU153" s="71">
        <v>2.48</v>
      </c>
      <c r="BV153" s="72">
        <v>1.61</v>
      </c>
    </row>
    <row r="154" spans="1:74" x14ac:dyDescent="0.25">
      <c r="A154" s="57">
        <v>38230</v>
      </c>
      <c r="B154" s="38">
        <f>'MONTHLY DATA'!O682</f>
        <v>13892.550665438266</v>
      </c>
      <c r="C154" s="37">
        <f t="shared" si="29"/>
        <v>2.7361670021687556E-2</v>
      </c>
      <c r="D154" s="38">
        <f>'MONTHLY DATA'!M682</f>
        <v>13834.055715267999</v>
      </c>
      <c r="E154" s="37">
        <f t="shared" si="26"/>
        <v>1.3702924114919826E-3</v>
      </c>
      <c r="F154" s="37">
        <f t="shared" si="25"/>
        <v>-4.2105263157894996E-3</v>
      </c>
      <c r="G154" s="37">
        <v>4.99E-2</v>
      </c>
      <c r="H154" s="37">
        <v>8.6E-3</v>
      </c>
      <c r="I154" s="37">
        <v>1.4756000000000002E-2</v>
      </c>
      <c r="J154" s="37">
        <v>4.1300000000000003E-2</v>
      </c>
      <c r="K154" s="37">
        <v>2.41E-2</v>
      </c>
      <c r="L154" s="37">
        <v>2.75E-2</v>
      </c>
      <c r="M154" s="37">
        <v>1.5900000000000001E-2</v>
      </c>
      <c r="N154" s="37">
        <v>1.4800000000000001E-2</v>
      </c>
      <c r="O154" s="38">
        <v>1351600</v>
      </c>
      <c r="P154" s="67">
        <v>6275.3</v>
      </c>
      <c r="Q154" s="2">
        <v>9.1180000000000003</v>
      </c>
      <c r="R154" s="74">
        <v>100.004</v>
      </c>
      <c r="S154" s="74">
        <v>8294.4</v>
      </c>
      <c r="T154" s="2">
        <v>10065.799999999999</v>
      </c>
      <c r="U154" s="37">
        <v>3.0600000000000001E-4</v>
      </c>
      <c r="V154" s="2">
        <v>185.2</v>
      </c>
      <c r="W154" s="2">
        <v>131610</v>
      </c>
      <c r="X154" s="2">
        <v>352000</v>
      </c>
      <c r="Y154" s="74">
        <v>40.799999999999997</v>
      </c>
      <c r="Z154" s="2">
        <v>58.5</v>
      </c>
      <c r="AA154" s="73">
        <v>0.2</v>
      </c>
      <c r="AB154" s="16">
        <v>1088.94</v>
      </c>
      <c r="AC154" s="16">
        <v>25.170100000000001</v>
      </c>
      <c r="AD154" s="16">
        <v>18.973299999999998</v>
      </c>
      <c r="AE154" s="37">
        <v>1.7423641339284073E-2</v>
      </c>
      <c r="AF154" s="73">
        <v>16.68</v>
      </c>
      <c r="AG154" s="37">
        <v>2.5399999999999999E-2</v>
      </c>
      <c r="AH154" s="37">
        <v>8.6E-3</v>
      </c>
      <c r="AI154" s="37">
        <f t="shared" si="21"/>
        <v>7.7000000000000002E-3</v>
      </c>
      <c r="AJ154" s="37">
        <f t="shared" si="22"/>
        <v>2.46E-2</v>
      </c>
      <c r="AK154" s="37">
        <f t="shared" si="23"/>
        <v>1.55E-2</v>
      </c>
      <c r="AL154" s="37">
        <v>-2.06E-2</v>
      </c>
      <c r="AM154" s="16">
        <v>23</v>
      </c>
      <c r="AN154" s="37">
        <v>2.6544000000000002E-2</v>
      </c>
      <c r="AO154" s="37">
        <v>4.588135212294378E-2</v>
      </c>
      <c r="AP154" s="37">
        <f t="shared" si="20"/>
        <v>3.0981199006149901E-2</v>
      </c>
      <c r="AQ154" s="37">
        <v>1.9964050946379298E-2</v>
      </c>
      <c r="AR154" s="37">
        <v>-2.5917301176564482E-2</v>
      </c>
      <c r="AS154" s="16">
        <v>72.790000000000006</v>
      </c>
      <c r="AT154" s="16">
        <v>52.575599999999994</v>
      </c>
      <c r="AU154" s="16">
        <v>186.8</v>
      </c>
      <c r="AV154" s="16">
        <v>-45.43</v>
      </c>
      <c r="AW154" s="16">
        <v>1.41</v>
      </c>
      <c r="AX154" s="56">
        <v>-20</v>
      </c>
      <c r="AY154" s="2">
        <f t="shared" si="24"/>
        <v>20</v>
      </c>
      <c r="AZ154" s="2">
        <v>44.9</v>
      </c>
      <c r="BA154" s="37">
        <f t="shared" si="27"/>
        <v>0.1010299166257969</v>
      </c>
      <c r="BB154" s="74">
        <v>400.51</v>
      </c>
      <c r="BC154" s="37">
        <f t="shared" si="27"/>
        <v>6.0765000967115124E-3</v>
      </c>
      <c r="BD154" s="37">
        <f t="shared" si="28"/>
        <v>5.3553208361254205E-2</v>
      </c>
      <c r="BT154" s="70">
        <v>0.77</v>
      </c>
      <c r="BU154" s="71">
        <v>2.46</v>
      </c>
      <c r="BV154" s="72">
        <v>1.55</v>
      </c>
    </row>
    <row r="155" spans="1:74" x14ac:dyDescent="0.25">
      <c r="A155" s="57">
        <v>38260</v>
      </c>
      <c r="B155" s="38">
        <f>'MONTHLY DATA'!O683</f>
        <v>13901.641878272347</v>
      </c>
      <c r="C155" s="37">
        <f t="shared" si="29"/>
        <v>2.1840745453263491E-2</v>
      </c>
      <c r="D155" s="38">
        <f>'MONTHLY DATA'!M683</f>
        <v>13843.1086493112</v>
      </c>
      <c r="E155" s="37">
        <f t="shared" si="26"/>
        <v>6.5439479423297874E-4</v>
      </c>
      <c r="F155" s="37">
        <f t="shared" si="25"/>
        <v>-4.2105263157894909E-3</v>
      </c>
      <c r="G155" s="37">
        <v>4.99E-2</v>
      </c>
      <c r="H155" s="37">
        <v>8.5000000000000006E-3</v>
      </c>
      <c r="I155" s="37">
        <v>1.6021999999999998E-2</v>
      </c>
      <c r="J155" s="37">
        <v>4.1399999999999999E-2</v>
      </c>
      <c r="K155" s="37">
        <v>2.63E-2</v>
      </c>
      <c r="L155" s="37">
        <v>2.8899999999999999E-2</v>
      </c>
      <c r="M155" s="37">
        <v>1.7100000000000001E-2</v>
      </c>
      <c r="N155" s="37">
        <v>1.6500000000000001E-2</v>
      </c>
      <c r="O155" s="38">
        <v>1373700</v>
      </c>
      <c r="P155" s="67">
        <v>6311.2</v>
      </c>
      <c r="Q155" s="2">
        <v>9.1470000000000002</v>
      </c>
      <c r="R155" s="74">
        <v>99.716999999999999</v>
      </c>
      <c r="S155" s="74">
        <v>8373</v>
      </c>
      <c r="T155" s="2">
        <v>10066</v>
      </c>
      <c r="U155" s="37">
        <v>6.96E-4</v>
      </c>
      <c r="V155" s="2">
        <v>174.9</v>
      </c>
      <c r="W155" s="2">
        <v>131770</v>
      </c>
      <c r="X155" s="2">
        <v>351000</v>
      </c>
      <c r="Y155" s="74">
        <v>40.799999999999997</v>
      </c>
      <c r="Z155" s="2">
        <v>57.4</v>
      </c>
      <c r="AA155" s="73">
        <v>-0.06</v>
      </c>
      <c r="AB155" s="16">
        <v>1117.6600000000001</v>
      </c>
      <c r="AC155" s="16">
        <v>25.663900000000002</v>
      </c>
      <c r="AD155" s="16">
        <v>19.16</v>
      </c>
      <c r="AE155" s="37">
        <v>1.7142959397312241E-2</v>
      </c>
      <c r="AF155" s="73">
        <v>14.08</v>
      </c>
      <c r="AG155" s="37">
        <v>2.4299999999999999E-2</v>
      </c>
      <c r="AH155" s="37">
        <v>8.5000000000000006E-3</v>
      </c>
      <c r="AI155" s="37">
        <f t="shared" si="21"/>
        <v>1.23E-2</v>
      </c>
      <c r="AJ155" s="37">
        <f t="shared" si="22"/>
        <v>2.4300000000000002E-2</v>
      </c>
      <c r="AK155" s="37">
        <f t="shared" si="23"/>
        <v>1.3999999999999999E-2</v>
      </c>
      <c r="AL155" s="37">
        <v>-1.77E-2</v>
      </c>
      <c r="AM155" s="16">
        <v>34</v>
      </c>
      <c r="AN155" s="37">
        <v>2.5378000000000001E-2</v>
      </c>
      <c r="AO155" s="37">
        <v>3.6153665877207738E-2</v>
      </c>
      <c r="AP155" s="37">
        <f t="shared" si="20"/>
        <v>2.3780675790860583E-2</v>
      </c>
      <c r="AQ155" s="37">
        <v>2.0121800094009712E-2</v>
      </c>
      <c r="AR155" s="37">
        <v>-1.6031865783198027E-2</v>
      </c>
      <c r="AS155" s="16">
        <v>73.33</v>
      </c>
      <c r="AT155" s="16">
        <v>53.964799999999997</v>
      </c>
      <c r="AU155" s="16">
        <v>175.43</v>
      </c>
      <c r="AV155" s="16">
        <v>-59.73</v>
      </c>
      <c r="AW155" s="16">
        <v>1.41</v>
      </c>
      <c r="AX155" s="56">
        <v>-21.1</v>
      </c>
      <c r="AY155" s="2">
        <f t="shared" si="24"/>
        <v>21.1</v>
      </c>
      <c r="AZ155" s="2">
        <v>45.94</v>
      </c>
      <c r="BA155" s="37">
        <f t="shared" si="27"/>
        <v>2.316258351893094E-2</v>
      </c>
      <c r="BB155" s="74">
        <v>405.27499999999998</v>
      </c>
      <c r="BC155" s="37">
        <f t="shared" si="27"/>
        <v>1.1897330903098515E-2</v>
      </c>
      <c r="BD155" s="37">
        <f t="shared" si="28"/>
        <v>1.7529957211014729E-2</v>
      </c>
      <c r="BT155" s="70">
        <v>1.23</v>
      </c>
      <c r="BU155" s="71">
        <v>2.4300000000000002</v>
      </c>
      <c r="BV155" s="72">
        <v>1.4</v>
      </c>
    </row>
    <row r="156" spans="1:74" x14ac:dyDescent="0.25">
      <c r="A156" s="57">
        <v>38291</v>
      </c>
      <c r="B156" s="38">
        <f>'MONTHLY DATA'!O684</f>
        <v>14013.188064999233</v>
      </c>
      <c r="C156" s="37">
        <f t="shared" si="29"/>
        <v>2.9371941140254272E-2</v>
      </c>
      <c r="D156" s="38">
        <f>'MONTHLY DATA'!M684</f>
        <v>13939.434443604499</v>
      </c>
      <c r="E156" s="37">
        <f t="shared" si="26"/>
        <v>6.9583932867631265E-3</v>
      </c>
      <c r="F156" s="37">
        <f t="shared" si="25"/>
        <v>-5.2631578947368758E-3</v>
      </c>
      <c r="G156" s="37">
        <v>4.9000000000000002E-2</v>
      </c>
      <c r="H156" s="37">
        <v>8.3000000000000001E-3</v>
      </c>
      <c r="I156" s="37">
        <v>8.6080000000000045E-3</v>
      </c>
      <c r="J156" s="37">
        <v>4.0500000000000001E-2</v>
      </c>
      <c r="K156" s="37">
        <v>2.5600000000000001E-2</v>
      </c>
      <c r="L156" s="37">
        <v>2.8199999999999999E-2</v>
      </c>
      <c r="M156" s="37">
        <v>1.9099999999999999E-2</v>
      </c>
      <c r="N156" s="37">
        <v>1.7600000000000001E-2</v>
      </c>
      <c r="O156" s="38">
        <v>1370300</v>
      </c>
      <c r="P156" s="67">
        <v>6335.9</v>
      </c>
      <c r="Q156" s="2">
        <v>9.1470000000000002</v>
      </c>
      <c r="R156" s="74">
        <v>98.533000000000001</v>
      </c>
      <c r="S156" s="74">
        <v>8417.9</v>
      </c>
      <c r="T156" s="2">
        <v>10075</v>
      </c>
      <c r="U156" s="37">
        <v>9.6109999999999998E-3</v>
      </c>
      <c r="V156" s="2">
        <v>174.5</v>
      </c>
      <c r="W156" s="2">
        <v>132121</v>
      </c>
      <c r="X156" s="2">
        <v>332000</v>
      </c>
      <c r="Y156" s="74">
        <v>40.6</v>
      </c>
      <c r="Z156" s="2">
        <v>56.3</v>
      </c>
      <c r="AA156" s="73">
        <v>0.32</v>
      </c>
      <c r="AB156" s="16">
        <v>1117.21</v>
      </c>
      <c r="AC156" s="16">
        <v>25.4072</v>
      </c>
      <c r="AD156" s="16">
        <v>19.253299999999999</v>
      </c>
      <c r="AE156" s="37">
        <v>1.7233375999140717E-2</v>
      </c>
      <c r="AF156" s="73">
        <v>14.97</v>
      </c>
      <c r="AG156" s="37">
        <v>2.1399999999999999E-2</v>
      </c>
      <c r="AH156" s="37">
        <v>8.3000000000000001E-3</v>
      </c>
      <c r="AI156" s="37">
        <f t="shared" si="21"/>
        <v>1.5700000000000002E-2</v>
      </c>
      <c r="AJ156" s="37">
        <f t="shared" si="22"/>
        <v>2.3399999999999997E-2</v>
      </c>
      <c r="AK156" s="37">
        <f t="shared" si="23"/>
        <v>1.9E-2</v>
      </c>
      <c r="AL156" s="37">
        <v>-1.7499999999999995E-2</v>
      </c>
      <c r="AM156" s="16">
        <v>30</v>
      </c>
      <c r="AN156" s="37">
        <v>3.1891999999999997E-2</v>
      </c>
      <c r="AO156" s="37">
        <v>4.3779604242606497E-2</v>
      </c>
      <c r="AP156" s="37">
        <f t="shared" si="20"/>
        <v>3.9069244691637847E-2</v>
      </c>
      <c r="AQ156" s="37">
        <v>2.0434817302387963E-2</v>
      </c>
      <c r="AR156" s="37">
        <v>-2.3344786940218534E-2</v>
      </c>
      <c r="AS156" s="16">
        <v>73.27</v>
      </c>
      <c r="AT156" s="16">
        <v>55.295599999999986</v>
      </c>
      <c r="AU156" s="16">
        <v>175.14</v>
      </c>
      <c r="AV156" s="16">
        <v>-56.36</v>
      </c>
      <c r="AW156" s="16">
        <v>1.35</v>
      </c>
      <c r="AX156" s="56">
        <v>-21.1</v>
      </c>
      <c r="AY156" s="2">
        <f t="shared" si="24"/>
        <v>21.1</v>
      </c>
      <c r="AZ156" s="2">
        <v>53.28</v>
      </c>
      <c r="BA156" s="37">
        <f t="shared" si="27"/>
        <v>0.15977361776229873</v>
      </c>
      <c r="BB156" s="74">
        <v>420.464</v>
      </c>
      <c r="BC156" s="37">
        <f t="shared" si="27"/>
        <v>3.7478255505520995E-2</v>
      </c>
      <c r="BD156" s="37">
        <f t="shared" si="28"/>
        <v>9.8625936633909866E-2</v>
      </c>
      <c r="BT156" s="70">
        <v>1.57</v>
      </c>
      <c r="BU156" s="71">
        <v>2.34</v>
      </c>
      <c r="BV156" s="72">
        <v>1.9</v>
      </c>
    </row>
    <row r="157" spans="1:74" x14ac:dyDescent="0.25">
      <c r="A157" s="57">
        <v>38321</v>
      </c>
      <c r="B157" s="38">
        <f>'MONTHLY DATA'!O685</f>
        <v>14002.684772628558</v>
      </c>
      <c r="C157" s="37">
        <f t="shared" si="29"/>
        <v>2.4599646599751442E-2</v>
      </c>
      <c r="D157" s="38">
        <f>'MONTHLY DATA'!M685</f>
        <v>13943.7260999017</v>
      </c>
      <c r="E157" s="37">
        <f t="shared" si="26"/>
        <v>3.0787879627135808E-4</v>
      </c>
      <c r="F157" s="37">
        <f t="shared" si="25"/>
        <v>-4.2105263157895326E-3</v>
      </c>
      <c r="G157" s="37">
        <v>5.1799999999999999E-2</v>
      </c>
      <c r="H157" s="37">
        <v>8.199999999999999E-3</v>
      </c>
      <c r="I157" s="37">
        <v>8.3700000000000024E-3</v>
      </c>
      <c r="J157" s="37">
        <v>4.36E-2</v>
      </c>
      <c r="K157" s="37">
        <v>3.0200000000000001E-2</v>
      </c>
      <c r="L157" s="37">
        <v>3.2899999999999999E-2</v>
      </c>
      <c r="M157" s="37">
        <v>2.23E-2</v>
      </c>
      <c r="N157" s="37">
        <v>2.07E-2</v>
      </c>
      <c r="O157" s="38">
        <v>1390200</v>
      </c>
      <c r="P157" s="67">
        <v>6366.4</v>
      </c>
      <c r="Q157" s="2">
        <v>9.1470000000000002</v>
      </c>
      <c r="R157" s="74">
        <v>96.334000000000003</v>
      </c>
      <c r="S157" s="74">
        <v>8458.4</v>
      </c>
      <c r="T157" s="2">
        <v>10051.200000000001</v>
      </c>
      <c r="U157" s="37">
        <v>2.0709999999999999E-3</v>
      </c>
      <c r="V157" s="2">
        <v>156.4</v>
      </c>
      <c r="W157" s="2">
        <v>132185</v>
      </c>
      <c r="X157" s="2">
        <v>335000</v>
      </c>
      <c r="Y157" s="74">
        <v>40.5</v>
      </c>
      <c r="Z157" s="2">
        <v>56.2</v>
      </c>
      <c r="AA157" s="73">
        <v>-0.02</v>
      </c>
      <c r="AB157" s="16">
        <v>1168.94</v>
      </c>
      <c r="AC157" s="16">
        <v>26.460699999999999</v>
      </c>
      <c r="AD157" s="16">
        <v>19.346699999999998</v>
      </c>
      <c r="AE157" s="37">
        <v>1.6550635618594621E-2</v>
      </c>
      <c r="AF157" s="73">
        <v>13.58</v>
      </c>
      <c r="AG157" s="37">
        <v>2.1299999999999999E-2</v>
      </c>
      <c r="AH157" s="37">
        <v>8.199999999999999E-3</v>
      </c>
      <c r="AI157" s="37">
        <f t="shared" si="21"/>
        <v>1.8100000000000002E-2</v>
      </c>
      <c r="AJ157" s="37">
        <f t="shared" si="22"/>
        <v>2.1899999999999999E-2</v>
      </c>
      <c r="AK157" s="37">
        <f t="shared" si="23"/>
        <v>1.3100000000000001E-2</v>
      </c>
      <c r="AL157" s="37">
        <v>-1.6099999999999996E-2</v>
      </c>
      <c r="AM157" s="16">
        <v>21</v>
      </c>
      <c r="AN157" s="37">
        <v>3.5229999999999997E-2</v>
      </c>
      <c r="AO157" s="37">
        <v>4.3346260804826592E-2</v>
      </c>
      <c r="AP157" s="37">
        <f t="shared" si="20"/>
        <v>3.3784844433111555E-2</v>
      </c>
      <c r="AQ157" s="37">
        <v>2.077171591581856E-2</v>
      </c>
      <c r="AR157" s="37">
        <v>-2.2574544889008032E-2</v>
      </c>
      <c r="AS157" s="16">
        <v>73.56</v>
      </c>
      <c r="AT157" s="16">
        <v>56.68399999999999</v>
      </c>
      <c r="AU157" s="16">
        <v>154.09</v>
      </c>
      <c r="AV157" s="16">
        <v>-68.87</v>
      </c>
      <c r="AW157" s="16">
        <v>1.35</v>
      </c>
      <c r="AX157" s="56">
        <v>-21.1</v>
      </c>
      <c r="AY157" s="2">
        <f t="shared" si="24"/>
        <v>21.1</v>
      </c>
      <c r="AZ157" s="2">
        <v>48.47</v>
      </c>
      <c r="BA157" s="37">
        <f t="shared" si="27"/>
        <v>-9.0277777777777818E-2</v>
      </c>
      <c r="BB157" s="74">
        <v>439.375</v>
      </c>
      <c r="BC157" s="37">
        <f t="shared" si="27"/>
        <v>4.4976502150005711E-2</v>
      </c>
      <c r="BD157" s="37">
        <f t="shared" si="28"/>
        <v>-2.2650637813886054E-2</v>
      </c>
      <c r="BT157" s="70">
        <v>1.81</v>
      </c>
      <c r="BU157" s="71">
        <v>2.19</v>
      </c>
      <c r="BV157" s="72">
        <v>1.31</v>
      </c>
    </row>
    <row r="158" spans="1:74" x14ac:dyDescent="0.25">
      <c r="A158" s="57">
        <v>38352</v>
      </c>
      <c r="B158" s="38">
        <f>'MONTHLY DATA'!O686</f>
        <v>14026.822120091241</v>
      </c>
      <c r="C158" s="37">
        <f t="shared" si="29"/>
        <v>2.6465607690099945E-2</v>
      </c>
      <c r="D158" s="38">
        <f>'MONTHLY DATA'!M686</f>
        <v>13967.761816427699</v>
      </c>
      <c r="E158" s="37">
        <f t="shared" si="26"/>
        <v>1.7237656816974304E-3</v>
      </c>
      <c r="F158" s="37">
        <f t="shared" si="25"/>
        <v>-4.2105263157894736E-3</v>
      </c>
      <c r="G158" s="37">
        <v>5.0700000000000002E-2</v>
      </c>
      <c r="H158" s="37">
        <v>8.3000000000000001E-3</v>
      </c>
      <c r="I158" s="37">
        <v>9.8439999999999986E-3</v>
      </c>
      <c r="J158" s="37">
        <v>4.24E-2</v>
      </c>
      <c r="K158" s="37">
        <v>3.0800000000000001E-2</v>
      </c>
      <c r="L158" s="37">
        <v>3.2500000000000001E-2</v>
      </c>
      <c r="M158" s="37">
        <v>2.2200000000000001E-2</v>
      </c>
      <c r="N158" s="37">
        <v>2.1899999999999999E-2</v>
      </c>
      <c r="O158" s="38">
        <v>1390000</v>
      </c>
      <c r="P158" s="67">
        <v>6389.3</v>
      </c>
      <c r="Q158" s="2">
        <v>9.1639999999999997</v>
      </c>
      <c r="R158" s="74">
        <v>95.185000000000002</v>
      </c>
      <c r="S158" s="74">
        <v>8516.5</v>
      </c>
      <c r="T158" s="2">
        <v>10418.5</v>
      </c>
      <c r="U158" s="37">
        <v>6.8320000000000004E-3</v>
      </c>
      <c r="V158" s="2">
        <v>155.19999999999999</v>
      </c>
      <c r="W158" s="2">
        <v>132317</v>
      </c>
      <c r="X158" s="2">
        <v>320000</v>
      </c>
      <c r="Y158" s="74">
        <v>40.6</v>
      </c>
      <c r="Z158" s="2">
        <v>57.2</v>
      </c>
      <c r="AA158" s="73">
        <v>-0.4</v>
      </c>
      <c r="AB158" s="16">
        <v>1199.21</v>
      </c>
      <c r="AC158" s="16">
        <v>27.1401</v>
      </c>
      <c r="AD158" s="16">
        <v>19.440000000000001</v>
      </c>
      <c r="AE158" s="37">
        <v>1.6210672025750286E-2</v>
      </c>
      <c r="AF158" s="73">
        <v>12.46</v>
      </c>
      <c r="AG158" s="37">
        <v>2.0199999999999999E-2</v>
      </c>
      <c r="AH158" s="37">
        <v>8.3000000000000001E-3</v>
      </c>
      <c r="AI158" s="37">
        <f t="shared" si="21"/>
        <v>1.9900000000000001E-2</v>
      </c>
      <c r="AJ158" s="37">
        <f t="shared" si="22"/>
        <v>2.12E-2</v>
      </c>
      <c r="AK158" s="37">
        <f t="shared" si="23"/>
        <v>1.5700000000000002E-2</v>
      </c>
      <c r="AL158" s="37">
        <v>-1.3299999999999992E-2</v>
      </c>
      <c r="AM158" s="16">
        <v>38.438000000000002</v>
      </c>
      <c r="AN158" s="37">
        <v>3.2556000000000002E-2</v>
      </c>
      <c r="AO158" s="37">
        <v>3.8413317890811455E-2</v>
      </c>
      <c r="AP158" s="37">
        <f t="shared" si="20"/>
        <v>3.3803026987765328E-2</v>
      </c>
      <c r="AQ158" s="37">
        <v>2.1049479536859015E-2</v>
      </c>
      <c r="AR158" s="37">
        <v>-1.736383835395244E-2</v>
      </c>
      <c r="AS158" s="16">
        <v>74.16</v>
      </c>
      <c r="AT158" s="16">
        <v>58.139599999999994</v>
      </c>
      <c r="AU158" s="16">
        <v>147.18</v>
      </c>
      <c r="AV158" s="16">
        <v>-75.56</v>
      </c>
      <c r="AW158" s="16">
        <v>1.35</v>
      </c>
      <c r="AX158" s="56">
        <v>-23.6</v>
      </c>
      <c r="AY158" s="2">
        <f t="shared" si="24"/>
        <v>23.6</v>
      </c>
      <c r="AZ158" s="2">
        <v>43.15</v>
      </c>
      <c r="BA158" s="37">
        <f t="shared" si="27"/>
        <v>-0.10975861357540748</v>
      </c>
      <c r="BB158" s="74">
        <v>442.07900000000001</v>
      </c>
      <c r="BC158" s="37">
        <f t="shared" si="27"/>
        <v>6.15419630156474E-3</v>
      </c>
      <c r="BD158" s="37">
        <f t="shared" si="28"/>
        <v>-5.1802208636921365E-2</v>
      </c>
      <c r="BT158" s="70">
        <v>1.99</v>
      </c>
      <c r="BU158" s="71">
        <v>2.12</v>
      </c>
      <c r="BV158" s="72">
        <v>1.57</v>
      </c>
    </row>
    <row r="159" spans="1:74" x14ac:dyDescent="0.25">
      <c r="A159" s="57">
        <v>38383</v>
      </c>
      <c r="B159" s="38">
        <f>'MONTHLY DATA'!O687</f>
        <v>14151.14144318103</v>
      </c>
      <c r="C159" s="37">
        <f t="shared" si="29"/>
        <v>4.0261228459316872E-2</v>
      </c>
      <c r="D159" s="38">
        <f>'MONTHLY DATA'!M687</f>
        <v>14106.453628097301</v>
      </c>
      <c r="E159" s="37">
        <f t="shared" si="26"/>
        <v>9.9294227301674025E-3</v>
      </c>
      <c r="F159" s="37">
        <f t="shared" si="25"/>
        <v>-3.1578947368420805E-3</v>
      </c>
      <c r="G159" s="37">
        <v>5.11E-2</v>
      </c>
      <c r="H159" s="37">
        <v>9.7000000000000003E-3</v>
      </c>
      <c r="I159" s="37">
        <v>1.1702000000000001E-2</v>
      </c>
      <c r="J159" s="37">
        <v>4.1399999999999999E-2</v>
      </c>
      <c r="K159" s="37">
        <v>3.2899999999999999E-2</v>
      </c>
      <c r="L159" s="37">
        <v>3.4299999999999997E-2</v>
      </c>
      <c r="M159" s="37">
        <v>2.5100000000000001E-2</v>
      </c>
      <c r="N159" s="37">
        <v>2.3300000000000001E-2</v>
      </c>
      <c r="O159" s="38">
        <v>1375300</v>
      </c>
      <c r="P159" s="67">
        <v>6391.2</v>
      </c>
      <c r="Q159" s="2">
        <v>9.1639999999999997</v>
      </c>
      <c r="R159" s="74">
        <v>95.557000000000002</v>
      </c>
      <c r="S159" s="74">
        <v>8521.2000000000007</v>
      </c>
      <c r="T159" s="2">
        <v>10070.4</v>
      </c>
      <c r="U159" s="37">
        <v>4.7019999999999996E-3</v>
      </c>
      <c r="V159" s="2">
        <v>139.69999999999999</v>
      </c>
      <c r="W159" s="2">
        <v>132453</v>
      </c>
      <c r="X159" s="2">
        <v>331000</v>
      </c>
      <c r="Y159" s="74">
        <v>40.700000000000003</v>
      </c>
      <c r="Z159" s="2">
        <v>56.6</v>
      </c>
      <c r="AA159" s="73">
        <v>-0.04</v>
      </c>
      <c r="AB159" s="16">
        <v>1181.4100000000001</v>
      </c>
      <c r="AC159" s="16">
        <v>26.582699999999999</v>
      </c>
      <c r="AD159" s="16">
        <v>19.703299999999999</v>
      </c>
      <c r="AE159" s="37">
        <v>1.6677783326702837E-2</v>
      </c>
      <c r="AF159" s="73">
        <v>13.44</v>
      </c>
      <c r="AG159" s="37">
        <v>1.6299999999999999E-2</v>
      </c>
      <c r="AH159" s="37">
        <v>9.7000000000000003E-3</v>
      </c>
      <c r="AI159" s="37">
        <f t="shared" si="21"/>
        <v>2.07E-2</v>
      </c>
      <c r="AJ159" s="37">
        <f t="shared" si="22"/>
        <v>2.1000000000000001E-2</v>
      </c>
      <c r="AK159" s="37">
        <f t="shared" si="23"/>
        <v>1.9199999999999998E-2</v>
      </c>
      <c r="AL159" s="37">
        <v>-9.8999999999999921E-3</v>
      </c>
      <c r="AM159" s="16">
        <v>27</v>
      </c>
      <c r="AN159" s="37">
        <v>2.9697999999999999E-2</v>
      </c>
      <c r="AO159" s="37">
        <v>3.7003445620153376E-2</v>
      </c>
      <c r="AP159" s="37">
        <f t="shared" si="20"/>
        <v>4.6423717897959342E-2</v>
      </c>
      <c r="AQ159" s="37">
        <v>2.1331297752364996E-2</v>
      </c>
      <c r="AR159" s="37">
        <v>-1.567214786778838E-2</v>
      </c>
      <c r="AS159" s="16">
        <v>74.709999999999994</v>
      </c>
      <c r="AT159" s="16">
        <v>59.657600000000002</v>
      </c>
      <c r="AU159" s="16">
        <v>169.67</v>
      </c>
      <c r="AV159" s="16">
        <v>-76.040000000000006</v>
      </c>
      <c r="AW159" s="16">
        <v>1.3</v>
      </c>
      <c r="AX159" s="56">
        <v>-23.6</v>
      </c>
      <c r="AY159" s="2">
        <f t="shared" si="24"/>
        <v>23.6</v>
      </c>
      <c r="AZ159" s="2">
        <v>46.84</v>
      </c>
      <c r="BA159" s="37">
        <f t="shared" si="27"/>
        <v>8.5515643105446237E-2</v>
      </c>
      <c r="BB159" s="74">
        <v>424.03</v>
      </c>
      <c r="BC159" s="37">
        <f t="shared" si="27"/>
        <v>-4.0827544398173259E-2</v>
      </c>
      <c r="BD159" s="37">
        <f t="shared" si="28"/>
        <v>2.2344049353636489E-2</v>
      </c>
      <c r="BT159" s="70">
        <v>2.0699999999999998</v>
      </c>
      <c r="BU159" s="71">
        <v>2.1</v>
      </c>
      <c r="BV159" s="72">
        <v>1.92</v>
      </c>
    </row>
    <row r="160" spans="1:74" x14ac:dyDescent="0.25">
      <c r="A160" s="57">
        <v>38411</v>
      </c>
      <c r="B160" s="38">
        <f>'MONTHLY DATA'!O688</f>
        <v>14126.37335516981</v>
      </c>
      <c r="C160" s="37">
        <f t="shared" si="29"/>
        <v>3.0821353343288123E-2</v>
      </c>
      <c r="D160" s="38">
        <f>'MONTHLY DATA'!M688</f>
        <v>14066.893888411199</v>
      </c>
      <c r="E160" s="37">
        <f t="shared" si="26"/>
        <v>-2.8043717243932923E-3</v>
      </c>
      <c r="F160" s="37">
        <f t="shared" si="25"/>
        <v>-4.2105263157895083E-3</v>
      </c>
      <c r="G160" s="37">
        <v>5.2999999999999999E-2</v>
      </c>
      <c r="H160" s="37">
        <v>9.3999999999999986E-3</v>
      </c>
      <c r="I160" s="37">
        <v>1.3524999999999999E-2</v>
      </c>
      <c r="J160" s="37">
        <v>4.36E-2</v>
      </c>
      <c r="K160" s="37">
        <v>3.5900000000000001E-2</v>
      </c>
      <c r="L160" s="37">
        <v>3.7499999999999999E-2</v>
      </c>
      <c r="M160" s="37">
        <v>2.76E-2</v>
      </c>
      <c r="N160" s="37">
        <v>2.5399999999999999E-2</v>
      </c>
      <c r="O160" s="38">
        <v>1379600</v>
      </c>
      <c r="P160" s="67">
        <v>6401.9</v>
      </c>
      <c r="Q160" s="2">
        <v>9.1639999999999997</v>
      </c>
      <c r="R160" s="74">
        <v>95.825000000000003</v>
      </c>
      <c r="S160" s="74">
        <v>8575.7000000000007</v>
      </c>
      <c r="T160" s="2">
        <v>10074.5</v>
      </c>
      <c r="U160" s="37">
        <v>6.45E-3</v>
      </c>
      <c r="V160" s="2">
        <v>149.4</v>
      </c>
      <c r="W160" s="2">
        <v>132693</v>
      </c>
      <c r="X160" s="2">
        <v>314000</v>
      </c>
      <c r="Y160" s="74">
        <v>40.6</v>
      </c>
      <c r="Z160" s="2">
        <v>54.8</v>
      </c>
      <c r="AA160" s="73">
        <v>0.11</v>
      </c>
      <c r="AB160" s="16">
        <v>1199.6300000000001</v>
      </c>
      <c r="AC160" s="16">
        <v>26.740100000000002</v>
      </c>
      <c r="AD160" s="16">
        <v>19.966699999999999</v>
      </c>
      <c r="AE160" s="37">
        <v>1.6644048581646007E-2</v>
      </c>
      <c r="AF160" s="73">
        <v>11.71</v>
      </c>
      <c r="AG160" s="37">
        <v>1.6E-2</v>
      </c>
      <c r="AH160" s="37">
        <v>9.3999999999999986E-3</v>
      </c>
      <c r="AI160" s="37">
        <f t="shared" si="21"/>
        <v>2.2700000000000001E-2</v>
      </c>
      <c r="AJ160" s="37">
        <f t="shared" si="22"/>
        <v>2.0899999999999998E-2</v>
      </c>
      <c r="AK160" s="37">
        <f t="shared" si="23"/>
        <v>1.8000000000000002E-2</v>
      </c>
      <c r="AL160" s="37">
        <v>-9.3000000000000027E-3</v>
      </c>
      <c r="AM160" s="16">
        <v>20</v>
      </c>
      <c r="AN160" s="37">
        <v>3.0075000000000001E-2</v>
      </c>
      <c r="AO160" s="37">
        <v>3.5151101511363927E-2</v>
      </c>
      <c r="AP160" s="37">
        <f t="shared" ref="AP160:AP223" si="30">((1+C160)*(1+AN160)*AE160)-((J160-AN160)+AN160)+(C160+AN160)</f>
        <v>3.4969392025904517E-2</v>
      </c>
      <c r="AQ160" s="37">
        <v>2.1450682747020663E-2</v>
      </c>
      <c r="AR160" s="37">
        <v>-1.3700418764343265E-2</v>
      </c>
      <c r="AS160" s="16">
        <v>74.98</v>
      </c>
      <c r="AT160" s="16">
        <v>61.14439999999999</v>
      </c>
      <c r="AU160" s="16">
        <v>154.16</v>
      </c>
      <c r="AV160" s="16">
        <v>-101.76</v>
      </c>
      <c r="AW160" s="16">
        <v>1.3</v>
      </c>
      <c r="AX160" s="56">
        <v>-23.6</v>
      </c>
      <c r="AY160" s="2">
        <f t="shared" si="24"/>
        <v>23.6</v>
      </c>
      <c r="AZ160" s="2">
        <v>48.15</v>
      </c>
      <c r="BA160" s="37">
        <f t="shared" si="27"/>
        <v>2.796754910333038E-2</v>
      </c>
      <c r="BB160" s="74">
        <v>423.35</v>
      </c>
      <c r="BC160" s="37">
        <f t="shared" si="27"/>
        <v>-1.6036601183877322E-3</v>
      </c>
      <c r="BD160" s="37">
        <f t="shared" si="28"/>
        <v>1.3181944492471323E-2</v>
      </c>
      <c r="BT160" s="70">
        <v>2.27</v>
      </c>
      <c r="BU160" s="71">
        <v>2.09</v>
      </c>
      <c r="BV160" s="72">
        <v>1.8</v>
      </c>
    </row>
    <row r="161" spans="1:74" x14ac:dyDescent="0.25">
      <c r="A161" s="57">
        <v>38442</v>
      </c>
      <c r="B161" s="38">
        <f>'MONTHLY DATA'!O689</f>
        <v>14153.625062445022</v>
      </c>
      <c r="C161" s="37">
        <f t="shared" si="29"/>
        <v>2.4519402594611314E-2</v>
      </c>
      <c r="D161" s="38">
        <f>'MONTHLY DATA'!M689</f>
        <v>14123.8279570504</v>
      </c>
      <c r="E161" s="37">
        <f t="shared" si="26"/>
        <v>4.0473802596964863E-3</v>
      </c>
      <c r="F161" s="37">
        <f t="shared" si="25"/>
        <v>-2.1052631578948092E-3</v>
      </c>
      <c r="G161" s="37">
        <v>5.6800000000000003E-2</v>
      </c>
      <c r="H161" s="37">
        <v>1.18E-2</v>
      </c>
      <c r="I161" s="37">
        <v>1.3517000000000001E-2</v>
      </c>
      <c r="J161" s="37">
        <v>4.4999999999999998E-2</v>
      </c>
      <c r="K161" s="37">
        <v>3.7999999999999999E-2</v>
      </c>
      <c r="L161" s="37">
        <v>3.9600000000000003E-2</v>
      </c>
      <c r="M161" s="37">
        <v>2.7900000000000001E-2</v>
      </c>
      <c r="N161" s="37">
        <v>2.7400000000000001E-2</v>
      </c>
      <c r="O161" s="38">
        <v>1381000</v>
      </c>
      <c r="P161" s="67">
        <v>6409.5</v>
      </c>
      <c r="Q161" s="2">
        <v>9.3559999999999999</v>
      </c>
      <c r="R161" s="74">
        <v>95.433999999999997</v>
      </c>
      <c r="S161" s="74">
        <v>8622.5</v>
      </c>
      <c r="T161" s="2">
        <v>10105.9</v>
      </c>
      <c r="U161" s="37">
        <v>-8.8400000000000002E-4</v>
      </c>
      <c r="V161" s="2">
        <v>190.5</v>
      </c>
      <c r="W161" s="2">
        <v>132835</v>
      </c>
      <c r="X161" s="2">
        <v>342000</v>
      </c>
      <c r="Y161" s="74">
        <v>40.4</v>
      </c>
      <c r="Z161" s="2">
        <v>54.9</v>
      </c>
      <c r="AA161" s="73">
        <v>0.16</v>
      </c>
      <c r="AB161" s="16">
        <v>1194.9000000000001</v>
      </c>
      <c r="AC161" s="16">
        <v>26.334199999999999</v>
      </c>
      <c r="AD161" s="16">
        <v>20.23</v>
      </c>
      <c r="AE161" s="37">
        <v>1.69302870533099E-2</v>
      </c>
      <c r="AF161" s="73">
        <v>13.13</v>
      </c>
      <c r="AG161" s="37">
        <v>1.7100000000000001E-2</v>
      </c>
      <c r="AH161" s="37">
        <v>1.18E-2</v>
      </c>
      <c r="AI161" s="37">
        <f t="shared" si="21"/>
        <v>2.3900000000000001E-2</v>
      </c>
      <c r="AJ161" s="37">
        <f t="shared" si="22"/>
        <v>2.07E-2</v>
      </c>
      <c r="AK161" s="37">
        <f t="shared" si="23"/>
        <v>1.3600000000000001E-2</v>
      </c>
      <c r="AL161" s="37">
        <v>-8.6000000000000104E-3</v>
      </c>
      <c r="AM161" s="16">
        <v>39</v>
      </c>
      <c r="AN161" s="37">
        <v>3.1482999999999997E-2</v>
      </c>
      <c r="AO161" s="37">
        <v>4.0574982198711182E-2</v>
      </c>
      <c r="AP161" s="37">
        <f t="shared" si="30"/>
        <v>2.8893895638989624E-2</v>
      </c>
      <c r="AQ161" s="37">
        <v>2.1596263266488284E-2</v>
      </c>
      <c r="AR161" s="37">
        <v>-1.8978718932222898E-2</v>
      </c>
      <c r="AS161" s="16">
        <v>75.09</v>
      </c>
      <c r="AT161" s="16">
        <v>62.599199999999982</v>
      </c>
      <c r="AU161" s="16">
        <v>183.92</v>
      </c>
      <c r="AV161" s="16">
        <v>-72.75</v>
      </c>
      <c r="AW161" s="16">
        <v>1.3</v>
      </c>
      <c r="AX161" s="56">
        <v>-24.1</v>
      </c>
      <c r="AY161" s="2">
        <f t="shared" si="24"/>
        <v>24.1</v>
      </c>
      <c r="AZ161" s="2">
        <v>54.19</v>
      </c>
      <c r="BA161" s="37">
        <f t="shared" si="27"/>
        <v>0.12544132917964693</v>
      </c>
      <c r="BB161" s="74">
        <v>434.32100000000003</v>
      </c>
      <c r="BC161" s="37">
        <f t="shared" si="27"/>
        <v>2.5914727766623367E-2</v>
      </c>
      <c r="BD161" s="37">
        <f t="shared" si="28"/>
        <v>7.567802847313515E-2</v>
      </c>
      <c r="BT161" s="70">
        <v>2.39</v>
      </c>
      <c r="BU161" s="71">
        <v>2.0699999999999998</v>
      </c>
      <c r="BV161" s="72">
        <v>1.36</v>
      </c>
    </row>
    <row r="162" spans="1:74" x14ac:dyDescent="0.25">
      <c r="A162" s="57">
        <v>38472</v>
      </c>
      <c r="B162" s="38">
        <f>'MONTHLY DATA'!O690</f>
        <v>14194.979617883699</v>
      </c>
      <c r="C162" s="37">
        <f t="shared" si="29"/>
        <v>3.1744167808589296E-2</v>
      </c>
      <c r="D162" s="38">
        <f>'MONTHLY DATA'!M690</f>
        <v>14165.095450267099</v>
      </c>
      <c r="E162" s="37">
        <f t="shared" si="26"/>
        <v>2.9218348837291748E-3</v>
      </c>
      <c r="F162" s="37">
        <f t="shared" si="25"/>
        <v>-2.1052631578948855E-3</v>
      </c>
      <c r="G162" s="37">
        <v>5.62E-2</v>
      </c>
      <c r="H162" s="37">
        <v>1.3899999999999999E-2</v>
      </c>
      <c r="I162" s="37">
        <v>6.9940000000000002E-3</v>
      </c>
      <c r="J162" s="37">
        <v>4.2099999999999999E-2</v>
      </c>
      <c r="K162" s="37">
        <v>3.6600000000000001E-2</v>
      </c>
      <c r="L162" s="37">
        <v>3.73E-2</v>
      </c>
      <c r="M162" s="37">
        <v>2.9000000000000001E-2</v>
      </c>
      <c r="N162" s="37">
        <v>2.7799999999999998E-2</v>
      </c>
      <c r="O162" s="38">
        <v>1362400</v>
      </c>
      <c r="P162" s="67">
        <v>6422.9</v>
      </c>
      <c r="Q162" s="2">
        <v>9.3559999999999999</v>
      </c>
      <c r="R162" s="74">
        <v>96.363</v>
      </c>
      <c r="S162" s="74">
        <v>8715.9</v>
      </c>
      <c r="T162" s="2">
        <v>10125.6</v>
      </c>
      <c r="U162" s="37">
        <v>1.343E-3</v>
      </c>
      <c r="V162" s="2">
        <v>193.2</v>
      </c>
      <c r="W162" s="2">
        <v>133195</v>
      </c>
      <c r="X162" s="2">
        <v>334000</v>
      </c>
      <c r="Y162" s="74">
        <v>40.4</v>
      </c>
      <c r="Z162" s="2">
        <v>52.5</v>
      </c>
      <c r="AA162" s="73">
        <v>0.65</v>
      </c>
      <c r="AB162" s="16">
        <v>1164.43</v>
      </c>
      <c r="AC162" s="16">
        <v>25.403700000000001</v>
      </c>
      <c r="AD162" s="16">
        <v>20.4633</v>
      </c>
      <c r="AE162" s="37">
        <v>1.757366265039547E-2</v>
      </c>
      <c r="AF162" s="73">
        <v>14.46</v>
      </c>
      <c r="AG162" s="37">
        <v>1.3100000000000001E-2</v>
      </c>
      <c r="AH162" s="37">
        <v>1.3899999999999999E-2</v>
      </c>
      <c r="AI162" s="37">
        <f t="shared" si="21"/>
        <v>2.3300000000000001E-2</v>
      </c>
      <c r="AJ162" s="37">
        <f t="shared" si="22"/>
        <v>2.0499999999999997E-2</v>
      </c>
      <c r="AK162" s="37">
        <f t="shared" si="23"/>
        <v>2.07E-2</v>
      </c>
      <c r="AL162" s="37">
        <v>-6.1999999999999972E-3</v>
      </c>
      <c r="AM162" s="16">
        <v>37</v>
      </c>
      <c r="AN162" s="37">
        <v>3.5105999999999998E-2</v>
      </c>
      <c r="AO162" s="37">
        <v>4.7851465382850671E-2</v>
      </c>
      <c r="AP162" s="37">
        <f t="shared" si="30"/>
        <v>4.3518217034839143E-2</v>
      </c>
      <c r="AQ162" s="37">
        <v>2.2015646513817284E-2</v>
      </c>
      <c r="AR162" s="37">
        <v>-2.5835818869033387E-2</v>
      </c>
      <c r="AS162" s="16">
        <v>75.849999999999994</v>
      </c>
      <c r="AT162" s="16">
        <v>64.045999999999992</v>
      </c>
      <c r="AU162" s="16">
        <v>211.09</v>
      </c>
      <c r="AV162" s="16">
        <v>-52.45</v>
      </c>
      <c r="AW162" s="16">
        <v>1.33</v>
      </c>
      <c r="AX162" s="56">
        <v>-24.1</v>
      </c>
      <c r="AY162" s="2">
        <f t="shared" si="24"/>
        <v>24.1</v>
      </c>
      <c r="AZ162" s="2">
        <v>52.98</v>
      </c>
      <c r="BA162" s="37">
        <f t="shared" si="27"/>
        <v>-2.2328842959955728E-2</v>
      </c>
      <c r="BB162" s="74">
        <v>429.233</v>
      </c>
      <c r="BC162" s="37">
        <f t="shared" si="27"/>
        <v>-1.1714837643125756E-2</v>
      </c>
      <c r="BD162" s="37">
        <f t="shared" si="28"/>
        <v>-1.702184030154074E-2</v>
      </c>
      <c r="BT162" s="70">
        <v>2.33</v>
      </c>
      <c r="BU162" s="71">
        <v>2.0499999999999998</v>
      </c>
      <c r="BV162" s="72">
        <v>2.0699999999999998</v>
      </c>
    </row>
    <row r="163" spans="1:74" x14ac:dyDescent="0.25">
      <c r="A163" s="57">
        <v>38503</v>
      </c>
      <c r="B163" s="38">
        <f>'MONTHLY DATA'!O691</f>
        <v>14133.742319206101</v>
      </c>
      <c r="C163" s="37">
        <f t="shared" si="29"/>
        <v>1.9918536096077074E-2</v>
      </c>
      <c r="D163" s="38">
        <f>'MONTHLY DATA'!M691</f>
        <v>14118.8646957122</v>
      </c>
      <c r="E163" s="37">
        <f t="shared" si="26"/>
        <v>-3.2637093563691812E-3</v>
      </c>
      <c r="F163" s="37">
        <f t="shared" si="25"/>
        <v>-1.0526315789473862E-3</v>
      </c>
      <c r="G163" s="37">
        <v>5.2999999999999999E-2</v>
      </c>
      <c r="H163" s="37">
        <v>1.3000000000000001E-2</v>
      </c>
      <c r="I163" s="37">
        <v>1.1973000000000001E-2</v>
      </c>
      <c r="J163" s="37">
        <v>0.04</v>
      </c>
      <c r="K163" s="37">
        <v>3.5999999999999997E-2</v>
      </c>
      <c r="L163" s="37">
        <v>3.6499999999999998E-2</v>
      </c>
      <c r="M163" s="37">
        <v>2.9899999999999999E-2</v>
      </c>
      <c r="N163" s="37">
        <v>2.8399999999999998E-2</v>
      </c>
      <c r="O163" s="38">
        <v>1381100</v>
      </c>
      <c r="P163" s="67">
        <v>6439.5</v>
      </c>
      <c r="Q163" s="2">
        <v>9.3559999999999999</v>
      </c>
      <c r="R163" s="74">
        <v>96.619</v>
      </c>
      <c r="S163" s="74">
        <v>8680.6</v>
      </c>
      <c r="T163" s="2">
        <v>10167.5</v>
      </c>
      <c r="U163" s="37">
        <v>1.73E-3</v>
      </c>
      <c r="V163" s="2">
        <v>193.1</v>
      </c>
      <c r="W163" s="2">
        <v>133364</v>
      </c>
      <c r="X163" s="2">
        <v>340000</v>
      </c>
      <c r="Y163" s="74">
        <v>40.4</v>
      </c>
      <c r="Z163" s="2">
        <v>51</v>
      </c>
      <c r="AA163" s="73">
        <v>0.61</v>
      </c>
      <c r="AB163" s="16">
        <v>1178.28</v>
      </c>
      <c r="AC163" s="16">
        <v>25.644500000000001</v>
      </c>
      <c r="AD163" s="16">
        <v>20.6967</v>
      </c>
      <c r="AE163" s="37">
        <v>1.7565179753539058E-2</v>
      </c>
      <c r="AF163" s="73">
        <v>13.97</v>
      </c>
      <c r="AG163" s="37">
        <v>1.01E-2</v>
      </c>
      <c r="AH163" s="37">
        <v>1.3000000000000001E-2</v>
      </c>
      <c r="AI163" s="37">
        <f t="shared" si="21"/>
        <v>2.6499999999999999E-2</v>
      </c>
      <c r="AJ163" s="37">
        <f t="shared" si="22"/>
        <v>2.0299999999999999E-2</v>
      </c>
      <c r="AK163" s="37">
        <f t="shared" si="23"/>
        <v>2.4300000000000002E-2</v>
      </c>
      <c r="AL163" s="37">
        <v>-4.500000000000004E-3</v>
      </c>
      <c r="AM163" s="16">
        <v>40.75</v>
      </c>
      <c r="AN163" s="37">
        <v>2.8027E-2</v>
      </c>
      <c r="AO163" s="37">
        <v>4.2734548292165192E-2</v>
      </c>
      <c r="AP163" s="37">
        <f t="shared" si="30"/>
        <v>2.6362693690760265E-2</v>
      </c>
      <c r="AQ163" s="37">
        <v>2.2333505625097328E-2</v>
      </c>
      <c r="AR163" s="37">
        <v>-2.0401042667067864E-2</v>
      </c>
      <c r="AS163" s="16">
        <v>77.180000000000007</v>
      </c>
      <c r="AT163" s="16">
        <v>65.468800000000002</v>
      </c>
      <c r="AU163" s="16">
        <v>208.93</v>
      </c>
      <c r="AV163" s="16">
        <v>-41.81</v>
      </c>
      <c r="AW163" s="16">
        <v>1.33</v>
      </c>
      <c r="AX163" s="56">
        <v>-24.1</v>
      </c>
      <c r="AY163" s="2">
        <f t="shared" si="24"/>
        <v>24.1</v>
      </c>
      <c r="AZ163" s="2">
        <v>49.83</v>
      </c>
      <c r="BA163" s="37">
        <f t="shared" si="27"/>
        <v>-5.9456398640996576E-2</v>
      </c>
      <c r="BB163" s="74">
        <v>421.87299999999999</v>
      </c>
      <c r="BC163" s="37">
        <f t="shared" si="27"/>
        <v>-1.7146864290490279E-2</v>
      </c>
      <c r="BD163" s="37">
        <f t="shared" si="28"/>
        <v>-3.8301631465743426E-2</v>
      </c>
      <c r="BT163" s="70">
        <v>2.65</v>
      </c>
      <c r="BU163" s="71">
        <v>2.0299999999999998</v>
      </c>
      <c r="BV163" s="72">
        <v>2.4300000000000002</v>
      </c>
    </row>
    <row r="164" spans="1:74" x14ac:dyDescent="0.25">
      <c r="A164" s="57">
        <v>38533</v>
      </c>
      <c r="B164" s="38">
        <f>'MONTHLY DATA'!O692</f>
        <v>14234.094701329601</v>
      </c>
      <c r="C164" s="37">
        <f t="shared" si="29"/>
        <v>3.415756164492903E-2</v>
      </c>
      <c r="D164" s="38">
        <f>'MONTHLY DATA'!M692</f>
        <v>14234.094701329601</v>
      </c>
      <c r="E164" s="37">
        <f t="shared" si="26"/>
        <v>8.161421481175846E-3</v>
      </c>
      <c r="F164" s="37">
        <f t="shared" si="25"/>
        <v>0</v>
      </c>
      <c r="G164" s="37">
        <v>5.2400000000000002E-2</v>
      </c>
      <c r="H164" s="37">
        <v>1.3000000000000001E-2</v>
      </c>
      <c r="I164" s="37">
        <v>1.4096999999999998E-2</v>
      </c>
      <c r="J164" s="37">
        <v>3.9399999999999998E-2</v>
      </c>
      <c r="K164" s="37">
        <v>3.6600000000000001E-2</v>
      </c>
      <c r="L164" s="37">
        <v>3.6700000000000003E-2</v>
      </c>
      <c r="M164" s="37">
        <v>3.1300000000000001E-2</v>
      </c>
      <c r="N164" s="37">
        <v>2.9700000000000001E-2</v>
      </c>
      <c r="O164" s="38">
        <v>1398200</v>
      </c>
      <c r="P164" s="67">
        <v>6471.5</v>
      </c>
      <c r="Q164" s="2">
        <v>9.4870000000000001</v>
      </c>
      <c r="R164" s="74">
        <v>97.486000000000004</v>
      </c>
      <c r="S164" s="74">
        <v>8775.2999999999993</v>
      </c>
      <c r="T164" s="2">
        <v>10196.799999999999</v>
      </c>
      <c r="U164" s="37">
        <v>3.9659999999999999E-3</v>
      </c>
      <c r="V164" s="2">
        <v>211.9</v>
      </c>
      <c r="W164" s="2">
        <v>133610</v>
      </c>
      <c r="X164" s="2">
        <v>311000</v>
      </c>
      <c r="Y164" s="74">
        <v>40.4</v>
      </c>
      <c r="Z164" s="2">
        <v>52.6</v>
      </c>
      <c r="AA164" s="73">
        <v>0.33</v>
      </c>
      <c r="AB164" s="16">
        <v>1202.25</v>
      </c>
      <c r="AC164" s="16">
        <v>26.062100000000001</v>
      </c>
      <c r="AD164" s="16">
        <v>20.93</v>
      </c>
      <c r="AE164" s="37">
        <v>1.7409024745269286E-2</v>
      </c>
      <c r="AF164" s="73">
        <v>11.87</v>
      </c>
      <c r="AG164" s="37">
        <v>8.0999999999999996E-3</v>
      </c>
      <c r="AH164" s="37">
        <v>1.3000000000000001E-2</v>
      </c>
      <c r="AI164" s="37">
        <f t="shared" si="21"/>
        <v>2.8399999999999998E-2</v>
      </c>
      <c r="AJ164" s="37">
        <f t="shared" si="22"/>
        <v>2.0099999999999996E-2</v>
      </c>
      <c r="AK164" s="37">
        <f t="shared" si="23"/>
        <v>2.6099999999999998E-2</v>
      </c>
      <c r="AL164" s="37">
        <v>-2.8999999999999998E-3</v>
      </c>
      <c r="AM164" s="16">
        <v>45.625</v>
      </c>
      <c r="AN164" s="37">
        <v>2.5302999999999999E-2</v>
      </c>
      <c r="AO164" s="37">
        <v>3.8359409158544397E-2</v>
      </c>
      <c r="AP164" s="37">
        <f t="shared" si="30"/>
        <v>3.8519783204040647E-2</v>
      </c>
      <c r="AQ164" s="37">
        <v>2.2264809940343366E-2</v>
      </c>
      <c r="AR164" s="37">
        <v>-1.6094599218201031E-2</v>
      </c>
      <c r="AS164" s="16">
        <v>78.400000000000006</v>
      </c>
      <c r="AT164" s="16">
        <v>66.863600000000005</v>
      </c>
      <c r="AU164" s="16">
        <v>192.53</v>
      </c>
      <c r="AV164" s="16">
        <v>-58.92</v>
      </c>
      <c r="AW164" s="16">
        <v>1.33</v>
      </c>
      <c r="AX164" s="56">
        <v>-16.7</v>
      </c>
      <c r="AY164" s="2">
        <f t="shared" si="24"/>
        <v>16.7</v>
      </c>
      <c r="AZ164" s="2">
        <v>56.35</v>
      </c>
      <c r="BA164" s="37">
        <f t="shared" si="27"/>
        <v>0.13084487256672694</v>
      </c>
      <c r="BB164" s="74">
        <v>430.65699999999998</v>
      </c>
      <c r="BC164" s="37">
        <f t="shared" si="27"/>
        <v>2.0821432042344479E-2</v>
      </c>
      <c r="BD164" s="37">
        <f t="shared" si="28"/>
        <v>7.5833152304535717E-2</v>
      </c>
      <c r="BT164" s="70">
        <v>2.84</v>
      </c>
      <c r="BU164" s="71">
        <v>2.0099999999999998</v>
      </c>
      <c r="BV164" s="72">
        <v>2.61</v>
      </c>
    </row>
    <row r="165" spans="1:74" x14ac:dyDescent="0.25">
      <c r="A165" s="57">
        <v>38564</v>
      </c>
      <c r="B165" s="38">
        <f>'MONTHLY DATA'!O693</f>
        <v>14271.5041499736</v>
      </c>
      <c r="C165" s="37">
        <f t="shared" si="29"/>
        <v>2.7597724748543821E-2</v>
      </c>
      <c r="D165" s="38">
        <f>'MONTHLY DATA'!M693</f>
        <v>14271.5041499736</v>
      </c>
      <c r="E165" s="37">
        <f t="shared" si="26"/>
        <v>2.6281579144267308E-3</v>
      </c>
      <c r="F165" s="37">
        <f t="shared" si="25"/>
        <v>0</v>
      </c>
      <c r="G165" s="37">
        <v>5.4699999999999999E-2</v>
      </c>
      <c r="H165" s="37">
        <v>1.1699999999999999E-2</v>
      </c>
      <c r="I165" s="37">
        <v>1.1120999999999999E-2</v>
      </c>
      <c r="J165" s="37">
        <v>4.2799999999999998E-2</v>
      </c>
      <c r="K165" s="37">
        <v>4.02E-2</v>
      </c>
      <c r="L165" s="37">
        <v>4.0599999999999997E-2</v>
      </c>
      <c r="M165" s="37">
        <v>3.4200000000000001E-2</v>
      </c>
      <c r="N165" s="37">
        <v>3.2199999999999999E-2</v>
      </c>
      <c r="O165" s="38">
        <v>1380700</v>
      </c>
      <c r="P165" s="67">
        <v>6497.2</v>
      </c>
      <c r="Q165" s="2">
        <v>9.4870000000000001</v>
      </c>
      <c r="R165" s="74">
        <v>98.141999999999996</v>
      </c>
      <c r="S165" s="74">
        <v>8867.9</v>
      </c>
      <c r="T165" s="2">
        <v>10222.5</v>
      </c>
      <c r="U165" s="37">
        <v>-1.9580000000000001E-3</v>
      </c>
      <c r="V165" s="2">
        <v>185.5</v>
      </c>
      <c r="W165" s="2">
        <v>133979</v>
      </c>
      <c r="X165" s="2">
        <v>316000</v>
      </c>
      <c r="Y165" s="74">
        <v>40.4</v>
      </c>
      <c r="Z165" s="2">
        <v>54</v>
      </c>
      <c r="AA165" s="73">
        <v>-0.23</v>
      </c>
      <c r="AB165" s="16">
        <v>1222.24</v>
      </c>
      <c r="AC165" s="16">
        <v>26.281099999999999</v>
      </c>
      <c r="AD165" s="16">
        <v>21.113299999999999</v>
      </c>
      <c r="AE165" s="37">
        <v>1.7274266919753895E-2</v>
      </c>
      <c r="AF165" s="73">
        <v>11.05</v>
      </c>
      <c r="AG165" s="37">
        <v>8.6E-3</v>
      </c>
      <c r="AH165" s="37">
        <v>1.1699999999999999E-2</v>
      </c>
      <c r="AI165" s="37">
        <f t="shared" si="21"/>
        <v>2.9700000000000001E-2</v>
      </c>
      <c r="AJ165" s="37">
        <f t="shared" si="22"/>
        <v>1.9900000000000001E-2</v>
      </c>
      <c r="AK165" s="37">
        <f t="shared" si="23"/>
        <v>2.4399999999999998E-2</v>
      </c>
      <c r="AL165" s="37">
        <v>-3.0000000000000027E-3</v>
      </c>
      <c r="AM165" s="16">
        <v>36</v>
      </c>
      <c r="AN165" s="37">
        <v>3.1678999999999999E-2</v>
      </c>
      <c r="AO165" s="37">
        <v>4.1306429367835948E-2</v>
      </c>
      <c r="AP165" s="37">
        <f t="shared" si="30"/>
        <v>3.4790055978091899E-2</v>
      </c>
      <c r="AQ165" s="37">
        <v>2.226193003296616E-2</v>
      </c>
      <c r="AR165" s="37">
        <v>-1.9044499334869788E-2</v>
      </c>
      <c r="AS165" s="16">
        <v>79.36</v>
      </c>
      <c r="AT165" s="16">
        <v>68.224800000000002</v>
      </c>
      <c r="AU165" s="16">
        <v>167.18</v>
      </c>
      <c r="AV165" s="16">
        <v>-68.599999999999994</v>
      </c>
      <c r="AW165" s="16">
        <v>1.36</v>
      </c>
      <c r="AX165" s="56">
        <v>-16.7</v>
      </c>
      <c r="AY165" s="2">
        <f t="shared" si="24"/>
        <v>16.7</v>
      </c>
      <c r="AZ165" s="2">
        <v>59</v>
      </c>
      <c r="BA165" s="37">
        <f t="shared" si="27"/>
        <v>4.7027506654835821E-2</v>
      </c>
      <c r="BB165" s="74">
        <v>424.47899999999998</v>
      </c>
      <c r="BC165" s="37">
        <f t="shared" si="27"/>
        <v>-1.4345523235428653E-2</v>
      </c>
      <c r="BD165" s="37">
        <f t="shared" si="28"/>
        <v>1.6340991709703583E-2</v>
      </c>
      <c r="BT165" s="70">
        <v>2.97</v>
      </c>
      <c r="BU165" s="71">
        <v>1.99</v>
      </c>
      <c r="BV165" s="72">
        <v>2.44</v>
      </c>
    </row>
    <row r="166" spans="1:74" x14ac:dyDescent="0.25">
      <c r="A166" s="57">
        <v>38595</v>
      </c>
      <c r="B166" s="38">
        <f>'MONTHLY DATA'!O694</f>
        <v>14302.061841603871</v>
      </c>
      <c r="C166" s="37">
        <f t="shared" si="29"/>
        <v>2.9477033125701085E-2</v>
      </c>
      <c r="D166" s="38">
        <f>'MONTHLY DATA'!M694</f>
        <v>14317.1166435424</v>
      </c>
      <c r="E166" s="37">
        <f t="shared" si="26"/>
        <v>3.1960536947946527E-3</v>
      </c>
      <c r="F166" s="37">
        <f t="shared" si="25"/>
        <v>1.0526315789473157E-3</v>
      </c>
      <c r="G166" s="37">
        <v>5.2200000000000003E-2</v>
      </c>
      <c r="H166" s="37">
        <v>1.2E-2</v>
      </c>
      <c r="I166" s="37">
        <v>3.7879999999999997E-3</v>
      </c>
      <c r="J166" s="37">
        <v>4.02E-2</v>
      </c>
      <c r="K166" s="37">
        <v>3.8399999999999997E-2</v>
      </c>
      <c r="L166" s="37">
        <v>3.8300000000000001E-2</v>
      </c>
      <c r="M166" s="37">
        <v>3.5200000000000002E-2</v>
      </c>
      <c r="N166" s="37">
        <v>3.44E-2</v>
      </c>
      <c r="O166" s="38">
        <v>1388900</v>
      </c>
      <c r="P166" s="67">
        <v>6533.3</v>
      </c>
      <c r="Q166" s="2">
        <v>9.4870000000000001</v>
      </c>
      <c r="R166" s="74">
        <v>97.314999999999998</v>
      </c>
      <c r="S166" s="74">
        <v>8872.6</v>
      </c>
      <c r="T166" s="2">
        <v>10238</v>
      </c>
      <c r="U166" s="37">
        <v>1.531E-3</v>
      </c>
      <c r="V166" s="2">
        <v>208</v>
      </c>
      <c r="W166" s="2">
        <v>134174</v>
      </c>
      <c r="X166" s="2">
        <v>318000</v>
      </c>
      <c r="Y166" s="74">
        <v>40.5</v>
      </c>
      <c r="Z166" s="2">
        <v>51.6</v>
      </c>
      <c r="AA166" s="73">
        <v>-0.3</v>
      </c>
      <c r="AB166" s="16">
        <v>1224.27</v>
      </c>
      <c r="AC166" s="16">
        <v>26.097200000000001</v>
      </c>
      <c r="AD166" s="16">
        <v>21.296700000000001</v>
      </c>
      <c r="AE166" s="37">
        <v>1.7395427479232523E-2</v>
      </c>
      <c r="AF166" s="73">
        <v>12.95</v>
      </c>
      <c r="AG166" s="37">
        <v>5.0000000000000001E-3</v>
      </c>
      <c r="AH166" s="37">
        <v>1.2E-2</v>
      </c>
      <c r="AI166" s="37">
        <f t="shared" si="21"/>
        <v>3.0099999999999998E-2</v>
      </c>
      <c r="AJ166" s="37">
        <f t="shared" si="22"/>
        <v>1.95E-2</v>
      </c>
      <c r="AK166" s="37">
        <f t="shared" si="23"/>
        <v>2.0199999999999999E-2</v>
      </c>
      <c r="AL166" s="37">
        <v>-1.7000000000000071E-3</v>
      </c>
      <c r="AM166" s="16">
        <v>43</v>
      </c>
      <c r="AN166" s="37">
        <v>3.6412E-2</v>
      </c>
      <c r="AO166" s="37">
        <v>4.8853809997282956E-2</v>
      </c>
      <c r="AP166" s="37">
        <f t="shared" si="30"/>
        <v>4.424929932308589E-2</v>
      </c>
      <c r="AQ166" s="37">
        <v>2.2378209700817463E-2</v>
      </c>
      <c r="AR166" s="37">
        <v>-2.6475600296465493E-2</v>
      </c>
      <c r="AS166" s="16">
        <v>80.260000000000005</v>
      </c>
      <c r="AT166" s="16">
        <v>69.553200000000004</v>
      </c>
      <c r="AU166" s="16">
        <v>178.27</v>
      </c>
      <c r="AV166" s="16">
        <v>-70.27</v>
      </c>
      <c r="AW166" s="16">
        <v>1.36</v>
      </c>
      <c r="AX166" s="56">
        <v>-16.7</v>
      </c>
      <c r="AY166" s="2">
        <f t="shared" si="24"/>
        <v>16.7</v>
      </c>
      <c r="AZ166" s="2">
        <v>64.989999999999995</v>
      </c>
      <c r="BA166" s="37">
        <f t="shared" si="27"/>
        <v>0.10152542372881347</v>
      </c>
      <c r="BB166" s="74">
        <v>437.93</v>
      </c>
      <c r="BC166" s="37">
        <f t="shared" si="27"/>
        <v>3.1688257840788409E-2</v>
      </c>
      <c r="BD166" s="37">
        <f t="shared" si="28"/>
        <v>6.6606840784800947E-2</v>
      </c>
      <c r="BT166" s="70">
        <v>3.01</v>
      </c>
      <c r="BU166" s="71">
        <v>1.95</v>
      </c>
      <c r="BV166" s="72">
        <v>2.02</v>
      </c>
    </row>
    <row r="167" spans="1:74" x14ac:dyDescent="0.25">
      <c r="A167" s="57">
        <v>38625</v>
      </c>
      <c r="B167" s="38">
        <f>'MONTHLY DATA'!O695</f>
        <v>14286.538623590501</v>
      </c>
      <c r="C167" s="37">
        <f t="shared" si="29"/>
        <v>2.7687142906459895E-2</v>
      </c>
      <c r="D167" s="38">
        <f>'MONTHLY DATA'!M695</f>
        <v>14286.538623590501</v>
      </c>
      <c r="E167" s="37">
        <f t="shared" si="26"/>
        <v>-2.1357666290783071E-3</v>
      </c>
      <c r="F167" s="37">
        <f t="shared" si="25"/>
        <v>0</v>
      </c>
      <c r="G167" s="37">
        <v>5.5800000000000002E-2</v>
      </c>
      <c r="H167" s="37">
        <v>1.24E-2</v>
      </c>
      <c r="I167" s="37">
        <v>-3.4669999999999979E-3</v>
      </c>
      <c r="J167" s="37">
        <v>4.3400000000000001E-2</v>
      </c>
      <c r="K167" s="37">
        <v>4.1799999999999997E-2</v>
      </c>
      <c r="L167" s="37">
        <v>4.1799999999999997E-2</v>
      </c>
      <c r="M167" s="37">
        <v>3.5499999999999997E-2</v>
      </c>
      <c r="N167" s="37">
        <v>3.4200000000000001E-2</v>
      </c>
      <c r="O167" s="38">
        <v>1390000</v>
      </c>
      <c r="P167" s="67">
        <v>6566.5</v>
      </c>
      <c r="Q167" s="2">
        <v>9.6110000000000007</v>
      </c>
      <c r="R167" s="74">
        <v>98.197000000000003</v>
      </c>
      <c r="S167" s="74">
        <v>8923.6</v>
      </c>
      <c r="T167" s="2">
        <v>10185.6</v>
      </c>
      <c r="U167" s="37">
        <v>-1.9866999999999999E-2</v>
      </c>
      <c r="V167" s="2">
        <v>193.7</v>
      </c>
      <c r="W167" s="2">
        <v>134237</v>
      </c>
      <c r="X167" s="2">
        <v>359000</v>
      </c>
      <c r="Y167" s="74">
        <v>40.700000000000003</v>
      </c>
      <c r="Z167" s="2">
        <v>56.5</v>
      </c>
      <c r="AA167" s="73">
        <v>7.0000000000000007E-2</v>
      </c>
      <c r="AB167" s="16">
        <v>1225.92</v>
      </c>
      <c r="AC167" s="16">
        <v>25.7226</v>
      </c>
      <c r="AD167" s="16">
        <v>21.48</v>
      </c>
      <c r="AE167" s="37">
        <v>1.7521534847298355E-2</v>
      </c>
      <c r="AF167" s="73">
        <v>12.63</v>
      </c>
      <c r="AG167" s="37">
        <v>7.9000000000000008E-3</v>
      </c>
      <c r="AH167" s="37">
        <v>1.24E-2</v>
      </c>
      <c r="AI167" s="37">
        <f t="shared" si="21"/>
        <v>3.1099999999999999E-2</v>
      </c>
      <c r="AJ167" s="37">
        <f t="shared" si="22"/>
        <v>1.9099999999999999E-2</v>
      </c>
      <c r="AK167" s="37">
        <f t="shared" si="23"/>
        <v>2.6000000000000002E-2</v>
      </c>
      <c r="AL167" s="37">
        <v>-1.6000000000000042E-3</v>
      </c>
      <c r="AM167" s="16">
        <v>59.5</v>
      </c>
      <c r="AN167" s="37">
        <v>4.6866999999999999E-2</v>
      </c>
      <c r="AO167" s="37">
        <v>5.5415026269479237E-2</v>
      </c>
      <c r="AP167" s="37">
        <f t="shared" si="30"/>
        <v>5.0004716943824537E-2</v>
      </c>
      <c r="AQ167" s="37">
        <v>2.280960995679817E-2</v>
      </c>
      <c r="AR167" s="37">
        <v>-3.2605416312681067E-2</v>
      </c>
      <c r="AS167" s="16">
        <v>80.59</v>
      </c>
      <c r="AT167" s="16">
        <v>70.832000000000022</v>
      </c>
      <c r="AU167" s="16">
        <v>180.16</v>
      </c>
      <c r="AV167" s="16">
        <v>-57.66</v>
      </c>
      <c r="AW167" s="16">
        <v>1.36</v>
      </c>
      <c r="AX167" s="56">
        <v>-8.8000000000000007</v>
      </c>
      <c r="AY167" s="2">
        <f t="shared" si="24"/>
        <v>8.8000000000000007</v>
      </c>
      <c r="AZ167" s="2">
        <v>65.59</v>
      </c>
      <c r="BA167" s="37">
        <f t="shared" si="27"/>
        <v>9.2321895676259202E-3</v>
      </c>
      <c r="BB167" s="74">
        <v>456.048</v>
      </c>
      <c r="BC167" s="37">
        <f t="shared" si="27"/>
        <v>4.1371908752540348E-2</v>
      </c>
      <c r="BD167" s="37">
        <f t="shared" si="28"/>
        <v>2.5302049160083134E-2</v>
      </c>
      <c r="BT167" s="70">
        <v>3.11</v>
      </c>
      <c r="BU167" s="71">
        <v>1.91</v>
      </c>
      <c r="BV167" s="72">
        <v>2.6</v>
      </c>
    </row>
    <row r="168" spans="1:74" x14ac:dyDescent="0.25">
      <c r="A168" s="57">
        <v>38656</v>
      </c>
      <c r="B168" s="38">
        <f>'MONTHLY DATA'!O696</f>
        <v>14300.2177434813</v>
      </c>
      <c r="C168" s="37">
        <f t="shared" si="29"/>
        <v>2.0482824975351765E-2</v>
      </c>
      <c r="D168" s="38">
        <f>'MONTHLY DATA'!M696</f>
        <v>14300.2177434813</v>
      </c>
      <c r="E168" s="37">
        <f t="shared" si="26"/>
        <v>9.5748314208257397E-4</v>
      </c>
      <c r="F168" s="37">
        <f t="shared" si="25"/>
        <v>0</v>
      </c>
      <c r="G168" s="37">
        <v>5.8500000000000003E-2</v>
      </c>
      <c r="H168" s="37">
        <v>1.2800000000000001E-2</v>
      </c>
      <c r="I168" s="37">
        <v>2.2219999999999948E-3</v>
      </c>
      <c r="J168" s="37">
        <v>4.5699999999999998E-2</v>
      </c>
      <c r="K168" s="37">
        <v>4.3999999999999997E-2</v>
      </c>
      <c r="L168" s="37">
        <v>4.41E-2</v>
      </c>
      <c r="M168" s="37">
        <v>3.9800000000000002E-2</v>
      </c>
      <c r="N168" s="37">
        <v>3.7100000000000001E-2</v>
      </c>
      <c r="O168" s="38">
        <v>1378300</v>
      </c>
      <c r="P168" s="67">
        <v>6601.9</v>
      </c>
      <c r="Q168" s="2">
        <v>9.6110000000000007</v>
      </c>
      <c r="R168" s="74">
        <v>99.075999999999993</v>
      </c>
      <c r="S168" s="74">
        <v>8959.6</v>
      </c>
      <c r="T168" s="2">
        <v>10234.6</v>
      </c>
      <c r="U168" s="37">
        <v>1.2925000000000001E-2</v>
      </c>
      <c r="V168" s="2">
        <v>176</v>
      </c>
      <c r="W168" s="2">
        <v>134321</v>
      </c>
      <c r="X168" s="2">
        <v>322000</v>
      </c>
      <c r="Y168" s="74">
        <v>41</v>
      </c>
      <c r="Z168" s="2">
        <v>57.2</v>
      </c>
      <c r="AA168" s="73">
        <v>-0.12</v>
      </c>
      <c r="AB168" s="16">
        <v>1191.96</v>
      </c>
      <c r="AC168" s="16">
        <v>24.8689</v>
      </c>
      <c r="AD168" s="16">
        <v>21.726700000000001</v>
      </c>
      <c r="AE168" s="37">
        <v>1.8227708983522939E-2</v>
      </c>
      <c r="AF168" s="73">
        <v>14.94</v>
      </c>
      <c r="AG168" s="37">
        <v>5.8999999999999999E-3</v>
      </c>
      <c r="AH168" s="37">
        <v>1.2800000000000001E-2</v>
      </c>
      <c r="AI168" s="37">
        <f t="shared" si="21"/>
        <v>3.0699999999999998E-2</v>
      </c>
      <c r="AJ168" s="37">
        <f t="shared" si="22"/>
        <v>1.89E-2</v>
      </c>
      <c r="AK168" s="37">
        <f t="shared" si="23"/>
        <v>2.8300000000000002E-2</v>
      </c>
      <c r="AL168" s="37">
        <v>-1.799999999999996E-3</v>
      </c>
      <c r="AM168" s="16">
        <v>37</v>
      </c>
      <c r="AN168" s="37">
        <v>4.3478000000000003E-2</v>
      </c>
      <c r="AO168" s="37">
        <v>5.0425880354093934E-2</v>
      </c>
      <c r="AP168" s="37">
        <f t="shared" si="30"/>
        <v>3.7670625990379347E-2</v>
      </c>
      <c r="AQ168" s="37">
        <v>2.314299090679757E-2</v>
      </c>
      <c r="AR168" s="37">
        <v>-2.7282889447296364E-2</v>
      </c>
      <c r="AS168" s="16">
        <v>81.790000000000006</v>
      </c>
      <c r="AT168" s="16">
        <v>72.095199999999991</v>
      </c>
      <c r="AU168" s="16">
        <v>186.57</v>
      </c>
      <c r="AV168" s="16">
        <v>-47.47</v>
      </c>
      <c r="AW168" s="16">
        <v>1.34</v>
      </c>
      <c r="AX168" s="56">
        <v>-8.8000000000000007</v>
      </c>
      <c r="AY168" s="2">
        <f t="shared" si="24"/>
        <v>8.8000000000000007</v>
      </c>
      <c r="AZ168" s="2">
        <v>62.26</v>
      </c>
      <c r="BA168" s="37">
        <f t="shared" si="27"/>
        <v>-5.0769934441225878E-2</v>
      </c>
      <c r="BB168" s="74">
        <v>469.89800000000002</v>
      </c>
      <c r="BC168" s="37">
        <f t="shared" si="27"/>
        <v>3.0369610216468491E-2</v>
      </c>
      <c r="BD168" s="37">
        <f t="shared" si="28"/>
        <v>-1.0200162112378694E-2</v>
      </c>
      <c r="BT168" s="70">
        <v>3.07</v>
      </c>
      <c r="BU168" s="71">
        <v>1.89</v>
      </c>
      <c r="BV168" s="72">
        <v>2.83</v>
      </c>
    </row>
    <row r="169" spans="1:74" x14ac:dyDescent="0.25">
      <c r="A169" s="57">
        <v>38686</v>
      </c>
      <c r="B169" s="38">
        <f>'MONTHLY DATA'!O697</f>
        <v>14360.3676626132</v>
      </c>
      <c r="C169" s="37">
        <f t="shared" si="29"/>
        <v>2.5543879319758388E-2</v>
      </c>
      <c r="D169" s="38">
        <f>'MONTHLY DATA'!M697</f>
        <v>14360.3676626132</v>
      </c>
      <c r="E169" s="37">
        <f t="shared" si="26"/>
        <v>4.2062240037791729E-3</v>
      </c>
      <c r="F169" s="37">
        <f t="shared" si="25"/>
        <v>0</v>
      </c>
      <c r="G169" s="37">
        <v>5.8999999999999997E-2</v>
      </c>
      <c r="H169" s="37">
        <v>1.41E-2</v>
      </c>
      <c r="I169" s="37">
        <v>1.0345E-2</v>
      </c>
      <c r="J169" s="37">
        <v>4.4900000000000002E-2</v>
      </c>
      <c r="K169" s="37">
        <v>4.4200000000000003E-2</v>
      </c>
      <c r="L169" s="37">
        <v>4.41E-2</v>
      </c>
      <c r="M169" s="37">
        <v>3.95E-2</v>
      </c>
      <c r="N169" s="37">
        <v>3.8800000000000001E-2</v>
      </c>
      <c r="O169" s="38">
        <v>1391200</v>
      </c>
      <c r="P169" s="67">
        <v>6623.1</v>
      </c>
      <c r="Q169" s="2">
        <v>9.6110000000000007</v>
      </c>
      <c r="R169" s="74">
        <v>99.213999999999999</v>
      </c>
      <c r="S169" s="74">
        <v>8987.7000000000007</v>
      </c>
      <c r="T169" s="2">
        <v>10304.9</v>
      </c>
      <c r="U169" s="37">
        <v>9.8449999999999996E-3</v>
      </c>
      <c r="V169" s="2">
        <v>162.9</v>
      </c>
      <c r="W169" s="2">
        <v>134655</v>
      </c>
      <c r="X169" s="2">
        <v>311000</v>
      </c>
      <c r="Y169" s="74">
        <v>40.9</v>
      </c>
      <c r="Z169" s="2">
        <v>56.5</v>
      </c>
      <c r="AA169" s="73">
        <v>-1.07</v>
      </c>
      <c r="AB169" s="16">
        <v>1237.3699999999999</v>
      </c>
      <c r="AC169" s="16">
        <v>25.923400000000001</v>
      </c>
      <c r="AD169" s="16">
        <v>21.973299999999998</v>
      </c>
      <c r="AE169" s="37">
        <v>1.7758067514163103E-2</v>
      </c>
      <c r="AF169" s="73">
        <v>12.15</v>
      </c>
      <c r="AG169" s="37">
        <v>5.4000000000000003E-3</v>
      </c>
      <c r="AH169" s="37">
        <v>1.41E-2</v>
      </c>
      <c r="AI169" s="37">
        <f t="shared" si="21"/>
        <v>3.1400000000000004E-2</v>
      </c>
      <c r="AJ169" s="37">
        <f t="shared" si="22"/>
        <v>1.8200000000000001E-2</v>
      </c>
      <c r="AK169" s="37">
        <f t="shared" si="23"/>
        <v>2.5499999999999998E-2</v>
      </c>
      <c r="AL169" s="37">
        <v>-5.9999999999998943E-4</v>
      </c>
      <c r="AM169" s="16">
        <v>56</v>
      </c>
      <c r="AN169" s="37">
        <v>3.4555000000000002E-2</v>
      </c>
      <c r="AO169" s="37">
        <v>4.1632963555839807E-2</v>
      </c>
      <c r="AP169" s="37">
        <f t="shared" si="30"/>
        <v>3.4039861281660574E-2</v>
      </c>
      <c r="AQ169" s="37">
        <v>2.3280299210934861E-2</v>
      </c>
      <c r="AR169" s="37">
        <v>-1.8352664344904946E-2</v>
      </c>
      <c r="AS169" s="16">
        <v>83.81</v>
      </c>
      <c r="AT169" s="16">
        <v>73.260400000000004</v>
      </c>
      <c r="AU169" s="16">
        <v>186.61</v>
      </c>
      <c r="AV169" s="16">
        <v>-44.78</v>
      </c>
      <c r="AW169" s="16">
        <v>1.34</v>
      </c>
      <c r="AX169" s="56">
        <v>-8.8000000000000007</v>
      </c>
      <c r="AY169" s="2">
        <f t="shared" si="24"/>
        <v>8.8000000000000007</v>
      </c>
      <c r="AZ169" s="2">
        <v>58.32</v>
      </c>
      <c r="BA169" s="37">
        <f t="shared" si="27"/>
        <v>-6.3283006745904244E-2</v>
      </c>
      <c r="BB169" s="74">
        <v>476.666</v>
      </c>
      <c r="BC169" s="37">
        <f t="shared" si="27"/>
        <v>1.4403125784744715E-2</v>
      </c>
      <c r="BD169" s="37">
        <f t="shared" si="28"/>
        <v>-2.4439940480579764E-2</v>
      </c>
      <c r="BT169" s="70">
        <v>3.14</v>
      </c>
      <c r="BU169" s="71">
        <v>1.82</v>
      </c>
      <c r="BV169" s="72">
        <v>2.5499999999999998</v>
      </c>
    </row>
    <row r="170" spans="1:74" x14ac:dyDescent="0.25">
      <c r="A170" s="57">
        <v>38717</v>
      </c>
      <c r="B170" s="38">
        <f>'MONTHLY DATA'!O698</f>
        <v>14444.43802752378</v>
      </c>
      <c r="C170" s="37">
        <f t="shared" si="29"/>
        <v>2.9772667241168539E-2</v>
      </c>
      <c r="D170" s="38">
        <f>'MONTHLY DATA'!M698</f>
        <v>14459.6426991317</v>
      </c>
      <c r="E170" s="37">
        <f t="shared" si="26"/>
        <v>6.9131263802499898E-3</v>
      </c>
      <c r="F170" s="37">
        <f t="shared" si="25"/>
        <v>1.0526315789474066E-3</v>
      </c>
      <c r="G170" s="37">
        <v>5.6599999999999998E-2</v>
      </c>
      <c r="H170" s="37">
        <v>1.46E-2</v>
      </c>
      <c r="I170" s="37">
        <v>9.7430000000000017E-3</v>
      </c>
      <c r="J170" s="37">
        <v>4.3900000000000002E-2</v>
      </c>
      <c r="K170" s="37">
        <v>4.41E-2</v>
      </c>
      <c r="L170" s="37">
        <v>4.3700000000000003E-2</v>
      </c>
      <c r="M170" s="37">
        <v>4.0800000000000003E-2</v>
      </c>
      <c r="N170" s="37">
        <v>3.8900000000000004E-2</v>
      </c>
      <c r="O170" s="38">
        <v>1386900</v>
      </c>
      <c r="P170" s="67">
        <v>6647.9</v>
      </c>
      <c r="Q170" s="2">
        <v>9.7249999999999996</v>
      </c>
      <c r="R170" s="74">
        <v>98.41</v>
      </c>
      <c r="S170" s="74">
        <v>9026.7999999999993</v>
      </c>
      <c r="T170" s="2">
        <v>10359.6</v>
      </c>
      <c r="U170" s="37">
        <v>5.7359999999999998E-3</v>
      </c>
      <c r="V170" s="2">
        <v>151.30000000000001</v>
      </c>
      <c r="W170" s="2">
        <v>134813</v>
      </c>
      <c r="X170" s="2">
        <v>302000</v>
      </c>
      <c r="Y170" s="74">
        <v>40.799999999999997</v>
      </c>
      <c r="Z170" s="2">
        <v>54.9</v>
      </c>
      <c r="AA170" s="73">
        <v>-0.47</v>
      </c>
      <c r="AB170" s="16">
        <v>1262.07</v>
      </c>
      <c r="AC170" s="16">
        <v>26.434799999999999</v>
      </c>
      <c r="AD170" s="16">
        <v>22.22</v>
      </c>
      <c r="AE170" s="37">
        <v>1.7605996497817078E-2</v>
      </c>
      <c r="AF170" s="73">
        <v>11.26</v>
      </c>
      <c r="AG170" s="37">
        <v>3.0999999999999999E-3</v>
      </c>
      <c r="AH170" s="37">
        <v>1.46E-2</v>
      </c>
      <c r="AI170" s="37">
        <f t="shared" si="21"/>
        <v>3.2599999999999997E-2</v>
      </c>
      <c r="AJ170" s="37">
        <f t="shared" si="22"/>
        <v>1.8000000000000002E-2</v>
      </c>
      <c r="AK170" s="37">
        <f t="shared" si="23"/>
        <v>3.1800000000000002E-2</v>
      </c>
      <c r="AL170" s="37">
        <v>5.9999999999998943E-4</v>
      </c>
      <c r="AM170" s="16">
        <v>54.625</v>
      </c>
      <c r="AN170" s="37">
        <v>3.4157E-2</v>
      </c>
      <c r="AO170" s="37">
        <v>3.9010585455798802E-2</v>
      </c>
      <c r="AP170" s="37">
        <f t="shared" si="30"/>
        <v>3.8779113566559914E-2</v>
      </c>
      <c r="AQ170" s="37">
        <v>2.3519257745721889E-2</v>
      </c>
      <c r="AR170" s="37">
        <v>-1.5491327710076913E-2</v>
      </c>
      <c r="AS170" s="16">
        <v>85.53</v>
      </c>
      <c r="AT170" s="16">
        <v>74.311599999999999</v>
      </c>
      <c r="AU170" s="16">
        <v>193.34</v>
      </c>
      <c r="AV170" s="16">
        <v>-44.07</v>
      </c>
      <c r="AW170" s="16">
        <v>1.34</v>
      </c>
      <c r="AX170" s="56">
        <v>-10.7</v>
      </c>
      <c r="AY170" s="2">
        <f t="shared" si="24"/>
        <v>10.7</v>
      </c>
      <c r="AZ170" s="2">
        <v>59.41</v>
      </c>
      <c r="BA170" s="37">
        <f t="shared" si="27"/>
        <v>1.8689986282578813E-2</v>
      </c>
      <c r="BB170" s="74">
        <v>510.09699999999998</v>
      </c>
      <c r="BC170" s="37">
        <f t="shared" si="27"/>
        <v>7.0135063125962377E-2</v>
      </c>
      <c r="BD170" s="37">
        <f t="shared" si="28"/>
        <v>4.4412524704270595E-2</v>
      </c>
      <c r="BT170" s="70">
        <v>3.26</v>
      </c>
      <c r="BU170" s="71">
        <v>1.8</v>
      </c>
      <c r="BV170" s="72">
        <v>3.18</v>
      </c>
    </row>
    <row r="171" spans="1:74" x14ac:dyDescent="0.25">
      <c r="A171" s="57">
        <v>38748</v>
      </c>
      <c r="B171" s="38">
        <f>'MONTHLY DATA'!O699</f>
        <v>14457.15043117735</v>
      </c>
      <c r="C171" s="37">
        <f t="shared" si="29"/>
        <v>2.1624332512327156E-2</v>
      </c>
      <c r="D171" s="38">
        <f>'MONTHLY DATA'!M699</f>
        <v>14502.8045904337</v>
      </c>
      <c r="E171" s="37">
        <f t="shared" si="26"/>
        <v>2.9849901688505168E-3</v>
      </c>
      <c r="F171" s="37">
        <f t="shared" si="25"/>
        <v>3.1578947368421303E-3</v>
      </c>
      <c r="G171" s="37">
        <v>5.74E-2</v>
      </c>
      <c r="H171" s="37">
        <v>1.21E-2</v>
      </c>
      <c r="I171" s="37">
        <v>5.4470000000000005E-3</v>
      </c>
      <c r="J171" s="37">
        <v>4.53E-2</v>
      </c>
      <c r="K171" s="37">
        <v>4.5400000000000003E-2</v>
      </c>
      <c r="L171" s="37">
        <v>4.4900000000000002E-2</v>
      </c>
      <c r="M171" s="37">
        <v>4.4699999999999997E-2</v>
      </c>
      <c r="N171" s="37">
        <v>4.24E-2</v>
      </c>
      <c r="O171" s="38">
        <v>1393700</v>
      </c>
      <c r="P171" s="67">
        <v>6688.9</v>
      </c>
      <c r="Q171" s="2">
        <v>9.7249999999999996</v>
      </c>
      <c r="R171" s="74">
        <v>97.263999999999996</v>
      </c>
      <c r="S171" s="74">
        <v>9100.1</v>
      </c>
      <c r="T171" s="2">
        <v>10498.6</v>
      </c>
      <c r="U171" s="37">
        <v>1.206E-3</v>
      </c>
      <c r="V171" s="2">
        <v>152.6</v>
      </c>
      <c r="W171" s="2">
        <v>135094</v>
      </c>
      <c r="X171" s="2">
        <v>282000</v>
      </c>
      <c r="Y171" s="74">
        <v>41</v>
      </c>
      <c r="Z171" s="2">
        <v>55</v>
      </c>
      <c r="AA171" s="73">
        <v>-0.4</v>
      </c>
      <c r="AB171" s="16">
        <v>1278.73</v>
      </c>
      <c r="AC171" s="16">
        <v>26.459299999999999</v>
      </c>
      <c r="AD171" s="16">
        <v>22.41</v>
      </c>
      <c r="AE171" s="37">
        <v>1.7525200785154019E-2</v>
      </c>
      <c r="AF171" s="73">
        <v>12.04</v>
      </c>
      <c r="AG171" s="37">
        <v>5.9999999999999995E-4</v>
      </c>
      <c r="AH171" s="37">
        <v>1.21E-2</v>
      </c>
      <c r="AI171" s="37">
        <f t="shared" si="21"/>
        <v>3.44E-2</v>
      </c>
      <c r="AJ171" s="37">
        <f t="shared" si="22"/>
        <v>1.77E-2</v>
      </c>
      <c r="AK171" s="37">
        <f t="shared" si="23"/>
        <v>2.4500000000000001E-2</v>
      </c>
      <c r="AL171" s="37">
        <v>6.0000000000000331E-4</v>
      </c>
      <c r="AM171" s="16">
        <v>31</v>
      </c>
      <c r="AN171" s="37">
        <v>3.9853E-2</v>
      </c>
      <c r="AO171" s="37">
        <v>4.33233415904061E-2</v>
      </c>
      <c r="AP171" s="37">
        <f t="shared" si="30"/>
        <v>3.4795039015557264E-2</v>
      </c>
      <c r="AQ171" s="37">
        <v>2.3785568659210086E-2</v>
      </c>
      <c r="AR171" s="37">
        <v>-1.9537772931196015E-2</v>
      </c>
      <c r="AS171" s="16">
        <v>86.03</v>
      </c>
      <c r="AT171" s="16">
        <v>75.20320000000001</v>
      </c>
      <c r="AU171" s="16">
        <v>178.54</v>
      </c>
      <c r="AV171" s="16">
        <v>-48.39</v>
      </c>
      <c r="AW171" s="16">
        <v>1.34</v>
      </c>
      <c r="AX171" s="56">
        <v>-10.7</v>
      </c>
      <c r="AY171" s="2">
        <f t="shared" si="24"/>
        <v>10.7</v>
      </c>
      <c r="AZ171" s="2">
        <v>65.489999999999995</v>
      </c>
      <c r="BA171" s="37">
        <f t="shared" si="27"/>
        <v>0.10233967345564718</v>
      </c>
      <c r="BB171" s="74">
        <v>549.86400000000003</v>
      </c>
      <c r="BC171" s="37">
        <f t="shared" si="27"/>
        <v>7.7959682178095652E-2</v>
      </c>
      <c r="BD171" s="37">
        <f t="shared" si="28"/>
        <v>9.0149677816871415E-2</v>
      </c>
      <c r="BT171" s="70">
        <v>3.44</v>
      </c>
      <c r="BU171" s="71">
        <v>1.77</v>
      </c>
      <c r="BV171" s="72">
        <v>2.4500000000000002</v>
      </c>
    </row>
    <row r="172" spans="1:74" x14ac:dyDescent="0.25">
      <c r="A172" s="57">
        <v>38776</v>
      </c>
      <c r="B172" s="38">
        <f>'MONTHLY DATA'!O700</f>
        <v>14474.861920252079</v>
      </c>
      <c r="C172" s="37">
        <f t="shared" si="29"/>
        <v>2.4669358250731282E-2</v>
      </c>
      <c r="D172" s="38">
        <f>'MONTHLY DATA'!M700</f>
        <v>14505.335313768401</v>
      </c>
      <c r="E172" s="37">
        <f t="shared" si="26"/>
        <v>1.7449889219154808E-4</v>
      </c>
      <c r="F172" s="37">
        <f t="shared" si="25"/>
        <v>2.1052631578948756E-3</v>
      </c>
      <c r="G172" s="37">
        <v>5.7799999999999997E-2</v>
      </c>
      <c r="H172" s="37">
        <v>1.23E-2</v>
      </c>
      <c r="I172" s="37">
        <v>9.5249999999999987E-3</v>
      </c>
      <c r="J172" s="37">
        <v>4.5499999999999999E-2</v>
      </c>
      <c r="K172" s="37">
        <v>4.6899999999999997E-2</v>
      </c>
      <c r="L172" s="37">
        <v>4.6699999999999998E-2</v>
      </c>
      <c r="M172" s="37">
        <v>4.6199999999999998E-2</v>
      </c>
      <c r="N172" s="37">
        <v>4.4299999999999999E-2</v>
      </c>
      <c r="O172" s="38">
        <v>1396100</v>
      </c>
      <c r="P172" s="67">
        <v>6716.4</v>
      </c>
      <c r="Q172" s="2">
        <v>9.7249999999999996</v>
      </c>
      <c r="R172" s="74">
        <v>97.466999999999999</v>
      </c>
      <c r="S172" s="74">
        <v>9134.7000000000007</v>
      </c>
      <c r="T172" s="2">
        <v>10543.4</v>
      </c>
      <c r="U172" s="37">
        <v>4.1800000000000002E-4</v>
      </c>
      <c r="V172" s="2">
        <v>151</v>
      </c>
      <c r="W172" s="2">
        <v>135411</v>
      </c>
      <c r="X172" s="2">
        <v>293000</v>
      </c>
      <c r="Y172" s="74">
        <v>41.1</v>
      </c>
      <c r="Z172" s="2">
        <v>55.5</v>
      </c>
      <c r="AA172" s="73">
        <v>-0.41</v>
      </c>
      <c r="AB172" s="16">
        <v>1276.6500000000001</v>
      </c>
      <c r="AC172" s="16">
        <v>26.24</v>
      </c>
      <c r="AD172" s="16">
        <v>22.6</v>
      </c>
      <c r="AE172" s="37">
        <v>1.7702580973641954E-2</v>
      </c>
      <c r="AF172" s="73">
        <v>12.47</v>
      </c>
      <c r="AG172" s="37">
        <v>-6.9999999999999999E-4</v>
      </c>
      <c r="AH172" s="37">
        <v>1.23E-2</v>
      </c>
      <c r="AI172" s="37">
        <f t="shared" si="21"/>
        <v>3.6299999999999999E-2</v>
      </c>
      <c r="AJ172" s="37">
        <f t="shared" si="22"/>
        <v>1.7000000000000001E-2</v>
      </c>
      <c r="AK172" s="37">
        <f t="shared" si="23"/>
        <v>1.77E-2</v>
      </c>
      <c r="AL172" s="37">
        <v>1.5999999999999903E-3</v>
      </c>
      <c r="AM172" s="16">
        <v>31.25</v>
      </c>
      <c r="AN172" s="37">
        <v>3.5975E-2</v>
      </c>
      <c r="AO172" s="37">
        <v>3.9364614263893795E-2</v>
      </c>
      <c r="AP172" s="37">
        <f t="shared" si="30"/>
        <v>3.3936211576350607E-2</v>
      </c>
      <c r="AQ172" s="37">
        <v>2.3970853819960596E-2</v>
      </c>
      <c r="AR172" s="37">
        <v>-1.5393760443933199E-2</v>
      </c>
      <c r="AS172" s="16">
        <v>87.01</v>
      </c>
      <c r="AT172" s="16">
        <v>76.089600000000004</v>
      </c>
      <c r="AU172" s="16">
        <v>172.51</v>
      </c>
      <c r="AV172" s="16">
        <v>-44.75</v>
      </c>
      <c r="AW172" s="16">
        <v>1.34</v>
      </c>
      <c r="AX172" s="56">
        <v>-10.7</v>
      </c>
      <c r="AY172" s="2">
        <f t="shared" si="24"/>
        <v>10.7</v>
      </c>
      <c r="AZ172" s="2">
        <v>61.63</v>
      </c>
      <c r="BA172" s="37">
        <f t="shared" si="27"/>
        <v>-5.8940296228431707E-2</v>
      </c>
      <c r="BB172" s="74">
        <v>554.995</v>
      </c>
      <c r="BC172" s="37">
        <f t="shared" si="27"/>
        <v>9.33139830940009E-3</v>
      </c>
      <c r="BD172" s="37">
        <f t="shared" si="28"/>
        <v>-2.4804448959515807E-2</v>
      </c>
      <c r="BT172" s="70">
        <v>3.63</v>
      </c>
      <c r="BU172" s="71">
        <v>1.7</v>
      </c>
      <c r="BV172" s="72">
        <v>1.77</v>
      </c>
    </row>
    <row r="173" spans="1:74" x14ac:dyDescent="0.25">
      <c r="A173" s="57">
        <v>38807</v>
      </c>
      <c r="B173" s="38">
        <f>'MONTHLY DATA'!O701</f>
        <v>14584.056300126622</v>
      </c>
      <c r="C173" s="37">
        <f t="shared" si="29"/>
        <v>3.0411377705892344E-2</v>
      </c>
      <c r="D173" s="38">
        <f>'MONTHLY DATA'!M701</f>
        <v>14630.111214758601</v>
      </c>
      <c r="E173" s="37">
        <f t="shared" si="26"/>
        <v>8.6020693966145974E-3</v>
      </c>
      <c r="F173" s="37">
        <f t="shared" si="25"/>
        <v>3.1578947368421217E-3</v>
      </c>
      <c r="G173" s="37">
        <v>6.0699999999999997E-2</v>
      </c>
      <c r="H173" s="37">
        <v>1.21E-2</v>
      </c>
      <c r="I173" s="37">
        <v>1.4973999999999994E-2</v>
      </c>
      <c r="J173" s="37">
        <v>4.8599999999999997E-2</v>
      </c>
      <c r="K173" s="37">
        <v>4.82E-2</v>
      </c>
      <c r="L173" s="37">
        <v>4.8300000000000003E-2</v>
      </c>
      <c r="M173" s="37">
        <v>4.6300000000000001E-2</v>
      </c>
      <c r="N173" s="37">
        <v>4.5100000000000001E-2</v>
      </c>
      <c r="O173" s="38">
        <v>1398100</v>
      </c>
      <c r="P173" s="67">
        <v>6729.8</v>
      </c>
      <c r="Q173" s="2">
        <v>9.8829999999999991</v>
      </c>
      <c r="R173" s="74">
        <v>97.653000000000006</v>
      </c>
      <c r="S173" s="74">
        <v>9168.1</v>
      </c>
      <c r="T173" s="2">
        <v>10562.7</v>
      </c>
      <c r="U173" s="37">
        <v>2.562E-3</v>
      </c>
      <c r="V173" s="2">
        <v>194.2</v>
      </c>
      <c r="W173" s="2">
        <v>135698</v>
      </c>
      <c r="X173" s="2">
        <v>295000</v>
      </c>
      <c r="Y173" s="74">
        <v>41.1</v>
      </c>
      <c r="Z173" s="2">
        <v>54.7</v>
      </c>
      <c r="AA173" s="73">
        <v>-0.78</v>
      </c>
      <c r="AB173" s="16">
        <v>1293.74</v>
      </c>
      <c r="AC173" s="16">
        <v>26.318100000000001</v>
      </c>
      <c r="AD173" s="16">
        <v>22.79</v>
      </c>
      <c r="AE173" s="37">
        <v>1.7615595096387219E-2</v>
      </c>
      <c r="AF173" s="73">
        <v>11.69</v>
      </c>
      <c r="AG173" s="37">
        <v>2.3E-3</v>
      </c>
      <c r="AH173" s="37">
        <v>1.21E-2</v>
      </c>
      <c r="AI173" s="37">
        <f t="shared" si="21"/>
        <v>3.6200000000000003E-2</v>
      </c>
      <c r="AJ173" s="37">
        <f t="shared" si="22"/>
        <v>1.66E-2</v>
      </c>
      <c r="AK173" s="37">
        <f t="shared" si="23"/>
        <v>2.1000000000000001E-2</v>
      </c>
      <c r="AL173" s="37">
        <v>-5.0000000000000044E-4</v>
      </c>
      <c r="AM173" s="16">
        <v>48</v>
      </c>
      <c r="AN173" s="37">
        <v>3.3626000000000003E-2</v>
      </c>
      <c r="AO173" s="37">
        <v>3.5816591084205485E-2</v>
      </c>
      <c r="AP173" s="37">
        <f t="shared" si="30"/>
        <v>3.4199043255295672E-2</v>
      </c>
      <c r="AQ173" s="37">
        <v>2.4283042924278807E-2</v>
      </c>
      <c r="AR173" s="37">
        <v>-1.1533548159926677E-2</v>
      </c>
      <c r="AS173" s="16">
        <v>87.67</v>
      </c>
      <c r="AT173" s="16">
        <v>76.959999999999994</v>
      </c>
      <c r="AU173" s="16">
        <v>170.35</v>
      </c>
      <c r="AV173" s="16">
        <v>-51.93</v>
      </c>
      <c r="AW173" s="16">
        <v>1.34</v>
      </c>
      <c r="AX173" s="56">
        <v>-12.3</v>
      </c>
      <c r="AY173" s="2">
        <f t="shared" si="24"/>
        <v>12.3</v>
      </c>
      <c r="AZ173" s="2">
        <v>62.69</v>
      </c>
      <c r="BA173" s="37">
        <f t="shared" si="27"/>
        <v>1.7199415868894941E-2</v>
      </c>
      <c r="BB173" s="74">
        <v>557.09299999999996</v>
      </c>
      <c r="BC173" s="37">
        <f t="shared" si="27"/>
        <v>3.7802142361642111E-3</v>
      </c>
      <c r="BD173" s="37">
        <f t="shared" si="28"/>
        <v>1.0489815052529576E-2</v>
      </c>
      <c r="BT173" s="70">
        <v>3.62</v>
      </c>
      <c r="BU173" s="71">
        <v>1.66</v>
      </c>
      <c r="BV173" s="72">
        <v>2.1</v>
      </c>
    </row>
    <row r="174" spans="1:74" x14ac:dyDescent="0.25">
      <c r="A174" s="57">
        <v>38837</v>
      </c>
      <c r="B174" s="38">
        <f>'MONTHLY DATA'!O702</f>
        <v>14508.560560134396</v>
      </c>
      <c r="C174" s="37">
        <f t="shared" si="29"/>
        <v>2.2090975168124152E-2</v>
      </c>
      <c r="D174" s="38">
        <f>'MONTHLY DATA'!M702</f>
        <v>14554.377067166401</v>
      </c>
      <c r="E174" s="37">
        <f t="shared" si="26"/>
        <v>-5.1765941133653879E-3</v>
      </c>
      <c r="F174" s="37">
        <f t="shared" si="25"/>
        <v>3.1578947368421954E-3</v>
      </c>
      <c r="G174" s="37">
        <v>6.1800000000000001E-2</v>
      </c>
      <c r="H174" s="37">
        <v>1.1000000000000001E-2</v>
      </c>
      <c r="I174" s="37">
        <v>1.5243E-2</v>
      </c>
      <c r="J174" s="37">
        <v>5.0700000000000002E-2</v>
      </c>
      <c r="K174" s="37">
        <v>4.87E-2</v>
      </c>
      <c r="L174" s="37">
        <v>4.87E-2</v>
      </c>
      <c r="M174" s="37">
        <v>4.7699999999999999E-2</v>
      </c>
      <c r="N174" s="37">
        <v>4.5999999999999999E-2</v>
      </c>
      <c r="O174" s="38">
        <v>1389500</v>
      </c>
      <c r="P174" s="67">
        <v>6763.3</v>
      </c>
      <c r="Q174" s="2">
        <v>9.8829999999999991</v>
      </c>
      <c r="R174" s="74">
        <v>97.16</v>
      </c>
      <c r="S174" s="74">
        <v>9223.2999999999993</v>
      </c>
      <c r="T174" s="2">
        <v>10549.1</v>
      </c>
      <c r="U174" s="37">
        <v>3.7680000000000001E-3</v>
      </c>
      <c r="V174" s="2">
        <v>168.6</v>
      </c>
      <c r="W174" s="2">
        <v>135880</v>
      </c>
      <c r="X174" s="2">
        <v>321000</v>
      </c>
      <c r="Y174" s="74">
        <v>41.3</v>
      </c>
      <c r="Z174" s="2">
        <v>55.8</v>
      </c>
      <c r="AA174" s="73">
        <v>-0.98</v>
      </c>
      <c r="AB174" s="16">
        <v>1302.17</v>
      </c>
      <c r="AC174" s="16">
        <v>26.137699999999999</v>
      </c>
      <c r="AD174" s="16">
        <v>23.006699999999999</v>
      </c>
      <c r="AE174" s="37">
        <v>1.7667969619942096E-2</v>
      </c>
      <c r="AF174" s="73">
        <v>11.85</v>
      </c>
      <c r="AG174" s="37">
        <v>3.0000000000000001E-3</v>
      </c>
      <c r="AH174" s="37">
        <v>1.1000000000000001E-2</v>
      </c>
      <c r="AI174" s="37">
        <f t="shared" si="21"/>
        <v>3.5400000000000001E-2</v>
      </c>
      <c r="AJ174" s="37">
        <f t="shared" si="22"/>
        <v>1.6399999999999998E-2</v>
      </c>
      <c r="AK174" s="37">
        <f t="shared" si="23"/>
        <v>2.6200000000000001E-2</v>
      </c>
      <c r="AL174" s="37">
        <v>-2.0000000000000018E-3</v>
      </c>
      <c r="AM174" s="16">
        <v>48</v>
      </c>
      <c r="AN174" s="37">
        <v>3.5457000000000002E-2</v>
      </c>
      <c r="AO174" s="37">
        <v>3.5636844348956587E-2</v>
      </c>
      <c r="AP174" s="37">
        <f t="shared" si="30"/>
        <v>2.5546539627084849E-2</v>
      </c>
      <c r="AQ174" s="37">
        <v>2.4605528532439983E-2</v>
      </c>
      <c r="AR174" s="37">
        <v>-1.1031315816516604E-2</v>
      </c>
      <c r="AS174" s="16">
        <v>87.65</v>
      </c>
      <c r="AT174" s="16">
        <v>77.79079999999999</v>
      </c>
      <c r="AU174" s="16">
        <v>161.44999999999999</v>
      </c>
      <c r="AV174" s="16">
        <v>-54.21</v>
      </c>
      <c r="AW174" s="16">
        <v>1.3</v>
      </c>
      <c r="AX174" s="56">
        <v>-12.3</v>
      </c>
      <c r="AY174" s="2">
        <f t="shared" si="24"/>
        <v>12.3</v>
      </c>
      <c r="AZ174" s="2">
        <v>69.44</v>
      </c>
      <c r="BA174" s="37">
        <f t="shared" si="27"/>
        <v>0.1076726750677939</v>
      </c>
      <c r="BB174" s="74">
        <v>610.65300000000002</v>
      </c>
      <c r="BC174" s="37">
        <f t="shared" si="27"/>
        <v>9.6141936804088474E-2</v>
      </c>
      <c r="BD174" s="37">
        <f t="shared" si="28"/>
        <v>0.10190730593594119</v>
      </c>
      <c r="BT174" s="70">
        <v>3.54</v>
      </c>
      <c r="BU174" s="71">
        <v>1.64</v>
      </c>
      <c r="BV174" s="72">
        <v>2.62</v>
      </c>
    </row>
    <row r="175" spans="1:74" x14ac:dyDescent="0.25">
      <c r="A175" s="57">
        <v>38868</v>
      </c>
      <c r="B175" s="38">
        <f>'MONTHLY DATA'!O703</f>
        <v>14554.583596177436</v>
      </c>
      <c r="C175" s="37">
        <f t="shared" si="29"/>
        <v>2.9775643808042266E-2</v>
      </c>
      <c r="D175" s="38">
        <f>'MONTHLY DATA'!M703</f>
        <v>14615.866053424499</v>
      </c>
      <c r="E175" s="37">
        <f t="shared" si="26"/>
        <v>4.2247762287822765E-3</v>
      </c>
      <c r="F175" s="37">
        <f t="shared" si="25"/>
        <v>4.2105263157895213E-3</v>
      </c>
      <c r="G175" s="37">
        <v>6.3299999999999995E-2</v>
      </c>
      <c r="H175" s="37">
        <v>1.21E-2</v>
      </c>
      <c r="I175" s="37">
        <v>9.5329999999999998E-3</v>
      </c>
      <c r="J175" s="37">
        <v>5.1200000000000002E-2</v>
      </c>
      <c r="K175" s="37">
        <v>5.04E-2</v>
      </c>
      <c r="L175" s="37">
        <v>5.0299999999999997E-2</v>
      </c>
      <c r="M175" s="37">
        <v>4.8599999999999997E-2</v>
      </c>
      <c r="N175" s="37">
        <v>4.7199999999999999E-2</v>
      </c>
      <c r="O175" s="38">
        <v>1400200</v>
      </c>
      <c r="P175" s="67">
        <v>6773.8</v>
      </c>
      <c r="Q175" s="2">
        <v>9.8829999999999991</v>
      </c>
      <c r="R175" s="74">
        <v>95.239000000000004</v>
      </c>
      <c r="S175" s="74">
        <v>9254.1</v>
      </c>
      <c r="T175" s="2">
        <v>10539.8</v>
      </c>
      <c r="U175" s="37">
        <v>-1.4350000000000001E-3</v>
      </c>
      <c r="V175" s="2">
        <v>184.4</v>
      </c>
      <c r="W175" s="2">
        <v>135891</v>
      </c>
      <c r="X175" s="2">
        <v>330000</v>
      </c>
      <c r="Y175" s="74">
        <v>41.2</v>
      </c>
      <c r="Z175" s="2">
        <v>53.5</v>
      </c>
      <c r="AA175" s="73">
        <v>-0.84</v>
      </c>
      <c r="AB175" s="16">
        <v>1290.01</v>
      </c>
      <c r="AC175" s="16">
        <v>25.641200000000001</v>
      </c>
      <c r="AD175" s="16">
        <v>23.223299999999998</v>
      </c>
      <c r="AE175" s="37">
        <v>1.8002418585902433E-2</v>
      </c>
      <c r="AF175" s="73">
        <v>14.45</v>
      </c>
      <c r="AG175" s="37">
        <v>2.5999999999999999E-3</v>
      </c>
      <c r="AH175" s="37">
        <v>1.21E-2</v>
      </c>
      <c r="AI175" s="37">
        <f t="shared" si="21"/>
        <v>3.4500000000000003E-2</v>
      </c>
      <c r="AJ175" s="37">
        <f t="shared" si="22"/>
        <v>1.6200000000000003E-2</v>
      </c>
      <c r="AK175" s="37">
        <f t="shared" si="23"/>
        <v>2.6000000000000002E-2</v>
      </c>
      <c r="AL175" s="37">
        <v>-7.0000000000000617E-4</v>
      </c>
      <c r="AM175" s="16">
        <v>49.813000000000002</v>
      </c>
      <c r="AN175" s="37">
        <v>4.1667000000000003E-2</v>
      </c>
      <c r="AO175" s="37">
        <v>4.1819606172677118E-2</v>
      </c>
      <c r="AP175" s="37">
        <f t="shared" si="30"/>
        <v>3.9553537684817522E-2</v>
      </c>
      <c r="AQ175" s="37">
        <v>2.5002164949929462E-2</v>
      </c>
      <c r="AR175" s="37">
        <v>-1.6817441222747656E-2</v>
      </c>
      <c r="AS175" s="16">
        <v>87.94</v>
      </c>
      <c r="AT175" s="16">
        <v>78.570799999999977</v>
      </c>
      <c r="AU175" s="16">
        <v>163.75</v>
      </c>
      <c r="AV175" s="16">
        <v>-43.01</v>
      </c>
      <c r="AW175" s="16">
        <v>1.3</v>
      </c>
      <c r="AX175" s="56">
        <v>-12.3</v>
      </c>
      <c r="AY175" s="2">
        <f t="shared" si="24"/>
        <v>12.3</v>
      </c>
      <c r="AZ175" s="2">
        <v>70.84</v>
      </c>
      <c r="BA175" s="37">
        <f t="shared" si="27"/>
        <v>2.0161290322580728E-2</v>
      </c>
      <c r="BB175" s="74">
        <v>675.39300000000003</v>
      </c>
      <c r="BC175" s="37">
        <f t="shared" si="27"/>
        <v>0.10601765650868825</v>
      </c>
      <c r="BD175" s="37">
        <f t="shared" si="28"/>
        <v>6.3089473415634492E-2</v>
      </c>
      <c r="BT175" s="70">
        <v>3.45</v>
      </c>
      <c r="BU175" s="71">
        <v>1.62</v>
      </c>
      <c r="BV175" s="72">
        <v>2.6</v>
      </c>
    </row>
    <row r="176" spans="1:74" x14ac:dyDescent="0.25">
      <c r="A176" s="57">
        <v>38898</v>
      </c>
      <c r="B176" s="38">
        <f>'MONTHLY DATA'!O704</f>
        <v>14537.266312637101</v>
      </c>
      <c r="C176" s="37">
        <f t="shared" si="29"/>
        <v>2.1298973884105239E-2</v>
      </c>
      <c r="D176" s="38">
        <f>'MONTHLY DATA'!M704</f>
        <v>14598.4758550061</v>
      </c>
      <c r="E176" s="37">
        <f t="shared" si="26"/>
        <v>-1.1898164881118983E-3</v>
      </c>
      <c r="F176" s="37">
        <f t="shared" si="25"/>
        <v>4.2105263157895126E-3</v>
      </c>
      <c r="G176" s="37">
        <v>6.4399999999999999E-2</v>
      </c>
      <c r="H176" s="37">
        <v>1.29E-2</v>
      </c>
      <c r="I176" s="37">
        <v>8.3119999999999999E-3</v>
      </c>
      <c r="J176" s="37">
        <v>5.1499999999999997E-2</v>
      </c>
      <c r="K176" s="37">
        <v>5.16E-2</v>
      </c>
      <c r="L176" s="37">
        <v>5.1299999999999998E-2</v>
      </c>
      <c r="M176" s="37">
        <v>5.0099999999999999E-2</v>
      </c>
      <c r="N176" s="37">
        <v>4.7899999999999998E-2</v>
      </c>
      <c r="O176" s="38">
        <v>1384100</v>
      </c>
      <c r="P176" s="67">
        <v>6807.2</v>
      </c>
      <c r="Q176" s="2">
        <v>9.9979999999999993</v>
      </c>
      <c r="R176" s="74">
        <v>96.481999999999999</v>
      </c>
      <c r="S176" s="74">
        <v>9283.7999999999993</v>
      </c>
      <c r="T176" s="2">
        <v>10563.3</v>
      </c>
      <c r="U176" s="37">
        <v>3.8539999999999998E-3</v>
      </c>
      <c r="V176" s="2">
        <v>184.2</v>
      </c>
      <c r="W176" s="2">
        <v>135971</v>
      </c>
      <c r="X176" s="2">
        <v>309000</v>
      </c>
      <c r="Y176" s="74">
        <v>41.2</v>
      </c>
      <c r="Z176" s="2">
        <v>52.4</v>
      </c>
      <c r="AA176" s="73">
        <v>-0.18</v>
      </c>
      <c r="AB176" s="16">
        <v>1253.17</v>
      </c>
      <c r="AC176" s="16">
        <v>24.740600000000001</v>
      </c>
      <c r="AD176" s="16">
        <v>23.44</v>
      </c>
      <c r="AE176" s="37">
        <v>1.8704565222595497E-2</v>
      </c>
      <c r="AF176" s="73">
        <v>16.920000000000002</v>
      </c>
      <c r="AG176" s="37">
        <v>1.4E-3</v>
      </c>
      <c r="AH176" s="37">
        <v>1.29E-2</v>
      </c>
      <c r="AI176" s="37">
        <f t="shared" si="21"/>
        <v>3.5099999999999999E-2</v>
      </c>
      <c r="AJ176" s="37">
        <f t="shared" si="22"/>
        <v>1.61E-2</v>
      </c>
      <c r="AK176" s="37">
        <f t="shared" si="23"/>
        <v>3.0600000000000002E-2</v>
      </c>
      <c r="AL176" s="37">
        <v>3.9999999999999758E-4</v>
      </c>
      <c r="AM176" s="16">
        <v>61.063000000000002</v>
      </c>
      <c r="AN176" s="37">
        <v>4.3187999999999997E-2</v>
      </c>
      <c r="AO176" s="37">
        <v>4.0766236947006394E-2</v>
      </c>
      <c r="AP176" s="37">
        <f t="shared" si="30"/>
        <v>3.2914945498662626E-2</v>
      </c>
      <c r="AQ176" s="37">
        <v>2.5673626460212963E-2</v>
      </c>
      <c r="AR176" s="37">
        <v>-1.5092610486793431E-2</v>
      </c>
      <c r="AS176" s="16">
        <v>88.49</v>
      </c>
      <c r="AT176" s="16">
        <v>79.317999999999998</v>
      </c>
      <c r="AU176" s="16">
        <v>172.88</v>
      </c>
      <c r="AV176" s="16">
        <v>-48.6</v>
      </c>
      <c r="AW176" s="16">
        <v>1.3</v>
      </c>
      <c r="AX176" s="56">
        <v>-8.9</v>
      </c>
      <c r="AY176" s="2">
        <f t="shared" si="24"/>
        <v>8.9</v>
      </c>
      <c r="AZ176" s="2">
        <v>70.95</v>
      </c>
      <c r="BA176" s="37">
        <f t="shared" si="27"/>
        <v>1.5527950310558925E-3</v>
      </c>
      <c r="BB176" s="74">
        <v>596.14499999999998</v>
      </c>
      <c r="BC176" s="37">
        <f t="shared" si="27"/>
        <v>-0.11733612874282091</v>
      </c>
      <c r="BD176" s="37">
        <f t="shared" si="28"/>
        <v>-5.7891666855882512E-2</v>
      </c>
      <c r="BT176" s="70">
        <v>3.51</v>
      </c>
      <c r="BU176" s="71">
        <v>1.61</v>
      </c>
      <c r="BV176" s="72">
        <v>3.06</v>
      </c>
    </row>
    <row r="177" spans="1:74" x14ac:dyDescent="0.25">
      <c r="A177" s="57">
        <v>38929</v>
      </c>
      <c r="B177" s="38">
        <f>'MONTHLY DATA'!O705</f>
        <v>14507.884632441499</v>
      </c>
      <c r="C177" s="37">
        <f t="shared" si="29"/>
        <v>1.6563109254908944E-2</v>
      </c>
      <c r="D177" s="38">
        <f>'MONTHLY DATA'!M705</f>
        <v>14553.699004964999</v>
      </c>
      <c r="E177" s="37">
        <f t="shared" si="26"/>
        <v>-3.0672277356779964E-3</v>
      </c>
      <c r="F177" s="37">
        <f t="shared" si="25"/>
        <v>3.1578947368421711E-3</v>
      </c>
      <c r="G177" s="37">
        <v>6.2700000000000006E-2</v>
      </c>
      <c r="H177" s="37">
        <v>1.2800000000000001E-2</v>
      </c>
      <c r="I177" s="37">
        <v>8.4470000000000031E-3</v>
      </c>
      <c r="J177" s="37">
        <v>4.99E-2</v>
      </c>
      <c r="K177" s="37">
        <v>4.9700000000000001E-2</v>
      </c>
      <c r="L177" s="37">
        <v>4.9299999999999997E-2</v>
      </c>
      <c r="M177" s="37">
        <v>5.0999999999999997E-2</v>
      </c>
      <c r="N177" s="37">
        <v>4.9500000000000002E-2</v>
      </c>
      <c r="O177" s="38">
        <v>1370500</v>
      </c>
      <c r="P177" s="67">
        <v>6848.6</v>
      </c>
      <c r="Q177" s="2">
        <v>9.9979999999999993</v>
      </c>
      <c r="R177" s="74">
        <v>96.643000000000001</v>
      </c>
      <c r="S177" s="74">
        <v>9360.4</v>
      </c>
      <c r="T177" s="2">
        <v>10560.4</v>
      </c>
      <c r="U177" s="37">
        <v>1.21E-4</v>
      </c>
      <c r="V177" s="2">
        <v>148</v>
      </c>
      <c r="W177" s="2">
        <v>136173</v>
      </c>
      <c r="X177" s="2">
        <v>311000</v>
      </c>
      <c r="Y177" s="74">
        <v>41.4</v>
      </c>
      <c r="Z177" s="2">
        <v>53.2</v>
      </c>
      <c r="AA177" s="73">
        <v>-0.35</v>
      </c>
      <c r="AB177" s="16">
        <v>1260.24</v>
      </c>
      <c r="AC177" s="16">
        <v>24.687799999999999</v>
      </c>
      <c r="AD177" s="16">
        <v>23.66</v>
      </c>
      <c r="AE177" s="37">
        <v>1.8774201739351234E-2</v>
      </c>
      <c r="AF177" s="73">
        <v>15.33</v>
      </c>
      <c r="AG177" s="37">
        <v>-1.1000000000000001E-3</v>
      </c>
      <c r="AH177" s="37">
        <v>1.2800000000000001E-2</v>
      </c>
      <c r="AI177" s="37">
        <f t="shared" si="21"/>
        <v>3.56E-2</v>
      </c>
      <c r="AJ177" s="37">
        <f t="shared" si="22"/>
        <v>1.5600000000000001E-2</v>
      </c>
      <c r="AK177" s="37">
        <f t="shared" si="23"/>
        <v>3.0699999999999998E-2</v>
      </c>
      <c r="AL177" s="37">
        <v>2.0000000000000573E-4</v>
      </c>
      <c r="AM177" s="16">
        <v>49.563000000000002</v>
      </c>
      <c r="AN177" s="37">
        <v>4.1452999999999997E-2</v>
      </c>
      <c r="AO177" s="37">
        <v>4.0672469737050083E-2</v>
      </c>
      <c r="AP177" s="37">
        <f t="shared" si="30"/>
        <v>2.7992407323378987E-2</v>
      </c>
      <c r="AQ177" s="37">
        <v>2.6367920867517679E-2</v>
      </c>
      <c r="AR177" s="37">
        <v>-1.4304548869532405E-2</v>
      </c>
      <c r="AS177" s="16">
        <v>89.84</v>
      </c>
      <c r="AT177" s="16">
        <v>80.057600000000008</v>
      </c>
      <c r="AU177" s="16">
        <v>177.49</v>
      </c>
      <c r="AV177" s="16">
        <v>-39.04</v>
      </c>
      <c r="AW177" s="16">
        <v>1.35</v>
      </c>
      <c r="AX177" s="56">
        <v>-8.9</v>
      </c>
      <c r="AY177" s="2">
        <f t="shared" si="24"/>
        <v>8.9</v>
      </c>
      <c r="AZ177" s="2">
        <v>74.41</v>
      </c>
      <c r="BA177" s="37">
        <f t="shared" si="27"/>
        <v>4.876673713883007E-2</v>
      </c>
      <c r="BB177" s="74">
        <v>633.71</v>
      </c>
      <c r="BC177" s="37">
        <f t="shared" si="27"/>
        <v>6.3013193098994461E-2</v>
      </c>
      <c r="BD177" s="37">
        <f t="shared" si="28"/>
        <v>5.5889965118912269E-2</v>
      </c>
      <c r="BT177" s="70">
        <v>3.56</v>
      </c>
      <c r="BU177" s="71">
        <v>1.56</v>
      </c>
      <c r="BV177" s="72">
        <v>3.07</v>
      </c>
    </row>
    <row r="178" spans="1:74" x14ac:dyDescent="0.25">
      <c r="A178" s="57">
        <v>38960</v>
      </c>
      <c r="B178" s="38">
        <f>'MONTHLY DATA'!O706</f>
        <v>14549.458671224538</v>
      </c>
      <c r="C178" s="37">
        <f t="shared" si="29"/>
        <v>1.7297983490814212E-2</v>
      </c>
      <c r="D178" s="38">
        <f>'MONTHLY DATA'!M706</f>
        <v>14595.4043301863</v>
      </c>
      <c r="E178" s="37">
        <f t="shared" si="26"/>
        <v>2.8656168584408059E-3</v>
      </c>
      <c r="F178" s="37">
        <f t="shared" si="25"/>
        <v>3.1578947368421321E-3</v>
      </c>
      <c r="G178" s="37">
        <v>6.0600000000000001E-2</v>
      </c>
      <c r="H178" s="37">
        <v>1.32E-2</v>
      </c>
      <c r="I178" s="37">
        <v>9.212999999999999E-3</v>
      </c>
      <c r="J178" s="37">
        <v>4.7399999999999998E-2</v>
      </c>
      <c r="K178" s="37">
        <v>4.7899999999999998E-2</v>
      </c>
      <c r="L178" s="37">
        <v>4.7100000000000003E-2</v>
      </c>
      <c r="M178" s="37">
        <v>5.0500000000000003E-2</v>
      </c>
      <c r="N178" s="37">
        <v>4.9599999999999998E-2</v>
      </c>
      <c r="O178" s="38">
        <v>1386900</v>
      </c>
      <c r="P178" s="67">
        <v>6879</v>
      </c>
      <c r="Q178" s="2">
        <v>9.9979999999999993</v>
      </c>
      <c r="R178" s="74">
        <v>96.209000000000003</v>
      </c>
      <c r="S178" s="74">
        <v>9368.6</v>
      </c>
      <c r="T178" s="2">
        <v>10558.6</v>
      </c>
      <c r="U178" s="37">
        <v>3.3449999999999999E-3</v>
      </c>
      <c r="V178" s="2">
        <v>161.19999999999999</v>
      </c>
      <c r="W178" s="2">
        <v>136358</v>
      </c>
      <c r="X178" s="2">
        <v>314000</v>
      </c>
      <c r="Y178" s="74">
        <v>41.2</v>
      </c>
      <c r="Z178" s="2">
        <v>52.8</v>
      </c>
      <c r="AA178" s="73">
        <v>-0.66</v>
      </c>
      <c r="AB178" s="16">
        <v>1287.1500000000001</v>
      </c>
      <c r="AC178" s="16">
        <v>25.042300000000001</v>
      </c>
      <c r="AD178" s="16">
        <v>23.88</v>
      </c>
      <c r="AE178" s="37">
        <v>1.8552616245192867E-2</v>
      </c>
      <c r="AF178" s="73">
        <v>13.35</v>
      </c>
      <c r="AG178" s="37">
        <v>-3.0999999999999999E-3</v>
      </c>
      <c r="AH178" s="37">
        <v>1.32E-2</v>
      </c>
      <c r="AI178" s="37">
        <f t="shared" si="21"/>
        <v>3.6499999999999998E-2</v>
      </c>
      <c r="AJ178" s="37">
        <f t="shared" si="22"/>
        <v>1.49E-2</v>
      </c>
      <c r="AK178" s="37">
        <f t="shared" si="23"/>
        <v>2.63E-2</v>
      </c>
      <c r="AL178" s="37">
        <v>1.2999999999999956E-3</v>
      </c>
      <c r="AM178" s="16">
        <v>47.75</v>
      </c>
      <c r="AN178" s="37">
        <v>3.8186999999999999E-2</v>
      </c>
      <c r="AO178" s="37">
        <v>3.9606656466798736E-2</v>
      </c>
      <c r="AP178" s="37">
        <f t="shared" si="30"/>
        <v>2.7679246422937665E-2</v>
      </c>
      <c r="AQ178" s="37">
        <v>2.7002581544749927E-2</v>
      </c>
      <c r="AR178" s="37">
        <v>-1.2604074922048809E-2</v>
      </c>
      <c r="AS178" s="16">
        <v>91.27</v>
      </c>
      <c r="AT178" s="16">
        <v>80.822399999999988</v>
      </c>
      <c r="AU178" s="16">
        <v>178.55</v>
      </c>
      <c r="AV178" s="16">
        <v>-41.43</v>
      </c>
      <c r="AW178" s="16">
        <v>1.35</v>
      </c>
      <c r="AX178" s="56">
        <v>-8.9</v>
      </c>
      <c r="AY178" s="2">
        <f t="shared" si="24"/>
        <v>8.9</v>
      </c>
      <c r="AZ178" s="2">
        <v>73.040000000000006</v>
      </c>
      <c r="BA178" s="37">
        <f t="shared" si="27"/>
        <v>-1.8411503830130231E-2</v>
      </c>
      <c r="BB178" s="74">
        <v>632.59299999999996</v>
      </c>
      <c r="BC178" s="37">
        <f t="shared" si="27"/>
        <v>-1.7626359060139108E-3</v>
      </c>
      <c r="BD178" s="37">
        <f t="shared" si="28"/>
        <v>-1.0087069868072071E-2</v>
      </c>
      <c r="BT178" s="70">
        <v>3.65</v>
      </c>
      <c r="BU178" s="71">
        <v>1.49</v>
      </c>
      <c r="BV178" s="72">
        <v>2.63</v>
      </c>
    </row>
    <row r="179" spans="1:74" x14ac:dyDescent="0.25">
      <c r="A179" s="57">
        <v>38990</v>
      </c>
      <c r="B179" s="38">
        <f>'MONTHLY DATA'!O707</f>
        <v>14582.087271381288</v>
      </c>
      <c r="C179" s="37">
        <f t="shared" si="29"/>
        <v>2.0687211617708812E-2</v>
      </c>
      <c r="D179" s="38">
        <f>'MONTHLY DATA'!M707</f>
        <v>14658.835099125399</v>
      </c>
      <c r="E179" s="37">
        <f t="shared" si="26"/>
        <v>4.3459411951960137E-3</v>
      </c>
      <c r="F179" s="37">
        <f t="shared" si="25"/>
        <v>5.2631578947367995E-3</v>
      </c>
      <c r="G179" s="37">
        <v>5.96E-2</v>
      </c>
      <c r="H179" s="37">
        <v>1.3100000000000001E-2</v>
      </c>
      <c r="I179" s="37">
        <v>2.5775999999999997E-2</v>
      </c>
      <c r="J179" s="37">
        <v>4.6399999999999997E-2</v>
      </c>
      <c r="K179" s="37">
        <v>4.7100000000000003E-2</v>
      </c>
      <c r="L179" s="37">
        <v>4.6199999999999998E-2</v>
      </c>
      <c r="M179" s="37">
        <v>4.8899999999999999E-2</v>
      </c>
      <c r="N179" s="37">
        <v>4.8099999999999997E-2</v>
      </c>
      <c r="O179" s="38">
        <v>1365200</v>
      </c>
      <c r="P179" s="67">
        <v>6903.3</v>
      </c>
      <c r="Q179" s="2">
        <v>10.169</v>
      </c>
      <c r="R179" s="74">
        <v>95.884</v>
      </c>
      <c r="S179" s="74">
        <v>9393.9</v>
      </c>
      <c r="T179" s="2">
        <v>10623.5</v>
      </c>
      <c r="U179" s="37">
        <v>-1.75E-3</v>
      </c>
      <c r="V179" s="2">
        <v>136.6</v>
      </c>
      <c r="W179" s="2">
        <v>136514</v>
      </c>
      <c r="X179" s="2">
        <v>309000</v>
      </c>
      <c r="Y179" s="74">
        <v>41.1</v>
      </c>
      <c r="Z179" s="2">
        <v>51.8</v>
      </c>
      <c r="AA179" s="73">
        <v>-0.86</v>
      </c>
      <c r="AB179" s="16">
        <v>1317.74</v>
      </c>
      <c r="AC179" s="16">
        <v>25.634899999999998</v>
      </c>
      <c r="AD179" s="16">
        <v>24.1</v>
      </c>
      <c r="AE179" s="37">
        <v>1.8288888551611093E-2</v>
      </c>
      <c r="AF179" s="73">
        <v>12.18</v>
      </c>
      <c r="AG179" s="37">
        <v>-2.5000000000000001E-3</v>
      </c>
      <c r="AH179" s="37">
        <v>1.3100000000000001E-2</v>
      </c>
      <c r="AI179" s="37">
        <f t="shared" si="21"/>
        <v>3.6600000000000001E-2</v>
      </c>
      <c r="AJ179" s="37">
        <f t="shared" si="22"/>
        <v>1.5100000000000001E-2</v>
      </c>
      <c r="AK179" s="37">
        <f t="shared" si="23"/>
        <v>2.9100000000000001E-2</v>
      </c>
      <c r="AL179" s="37">
        <v>1.6000000000000181E-3</v>
      </c>
      <c r="AM179" s="16">
        <v>60</v>
      </c>
      <c r="AN179" s="37">
        <v>2.0624E-2</v>
      </c>
      <c r="AO179" s="37">
        <v>1.5300732318059711E-2</v>
      </c>
      <c r="AP179" s="37">
        <f t="shared" si="30"/>
        <v>1.3963439324653822E-2</v>
      </c>
      <c r="AQ179" s="37">
        <v>2.7240498111148207E-2</v>
      </c>
      <c r="AR179" s="37">
        <v>1.1939765793088496E-2</v>
      </c>
      <c r="AS179" s="16">
        <v>93.34</v>
      </c>
      <c r="AT179" s="16">
        <v>81.64439999999999</v>
      </c>
      <c r="AU179" s="16">
        <v>179.22</v>
      </c>
      <c r="AV179" s="16">
        <v>-49.74</v>
      </c>
      <c r="AW179" s="16">
        <v>1.35</v>
      </c>
      <c r="AX179" s="56">
        <v>0</v>
      </c>
      <c r="AY179" s="2">
        <f t="shared" si="24"/>
        <v>0</v>
      </c>
      <c r="AZ179" s="2">
        <v>63.8</v>
      </c>
      <c r="BA179" s="37">
        <f t="shared" si="27"/>
        <v>-0.12650602409638564</v>
      </c>
      <c r="BB179" s="74">
        <v>598.18600000000004</v>
      </c>
      <c r="BC179" s="37">
        <f t="shared" si="27"/>
        <v>-5.4390421645512881E-2</v>
      </c>
      <c r="BD179" s="37">
        <f t="shared" si="28"/>
        <v>-9.0448222870949266E-2</v>
      </c>
      <c r="BT179" s="70">
        <v>3.66</v>
      </c>
      <c r="BU179" s="71">
        <v>1.51</v>
      </c>
      <c r="BV179" s="72">
        <v>2.91</v>
      </c>
    </row>
    <row r="180" spans="1:74" x14ac:dyDescent="0.25">
      <c r="A180" s="57">
        <v>39021</v>
      </c>
      <c r="B180" s="38">
        <f>'MONTHLY DATA'!O708</f>
        <v>14579.52627301002</v>
      </c>
      <c r="C180" s="37">
        <f t="shared" si="29"/>
        <v>1.9531767595359996E-2</v>
      </c>
      <c r="D180" s="38">
        <f>'MONTHLY DATA'!M708</f>
        <v>14671.6074915764</v>
      </c>
      <c r="E180" s="37">
        <f t="shared" si="26"/>
        <v>8.7131019379316471E-4</v>
      </c>
      <c r="F180" s="37">
        <f t="shared" si="25"/>
        <v>6.3157894736842676E-3</v>
      </c>
      <c r="G180" s="37">
        <v>5.91E-2</v>
      </c>
      <c r="H180" s="37">
        <v>1.3000000000000001E-2</v>
      </c>
      <c r="I180" s="37">
        <v>3.3048000000000001E-2</v>
      </c>
      <c r="J180" s="37">
        <v>4.6100000000000002E-2</v>
      </c>
      <c r="K180" s="37">
        <v>4.7100000000000003E-2</v>
      </c>
      <c r="L180" s="37">
        <v>4.6199999999999998E-2</v>
      </c>
      <c r="M180" s="37">
        <v>5.0799999999999998E-2</v>
      </c>
      <c r="N180" s="37">
        <v>4.9200000000000001E-2</v>
      </c>
      <c r="O180" s="38">
        <v>1378300</v>
      </c>
      <c r="P180" s="67">
        <v>6951.5</v>
      </c>
      <c r="Q180" s="2">
        <v>10.169</v>
      </c>
      <c r="R180" s="74">
        <v>95.605999999999995</v>
      </c>
      <c r="S180" s="74">
        <v>9413.2999999999993</v>
      </c>
      <c r="T180" s="2">
        <v>10684.6</v>
      </c>
      <c r="U180" s="37">
        <v>-3.7100000000000002E-4</v>
      </c>
      <c r="V180" s="2">
        <v>133.1</v>
      </c>
      <c r="W180" s="2">
        <v>136506</v>
      </c>
      <c r="X180" s="2">
        <v>328000</v>
      </c>
      <c r="Y180" s="74">
        <v>41.1</v>
      </c>
      <c r="Z180" s="2">
        <v>50.5</v>
      </c>
      <c r="AA180" s="73">
        <v>-1.06</v>
      </c>
      <c r="AB180" s="16">
        <v>1363.38</v>
      </c>
      <c r="AC180" s="16">
        <v>26.528600000000001</v>
      </c>
      <c r="AD180" s="16">
        <v>24.36</v>
      </c>
      <c r="AE180" s="37">
        <v>1.7867359063503938E-2</v>
      </c>
      <c r="AF180" s="73">
        <v>11.31</v>
      </c>
      <c r="AG180" s="37">
        <v>-4.7000000000000002E-3</v>
      </c>
      <c r="AH180" s="37">
        <v>1.3000000000000001E-2</v>
      </c>
      <c r="AI180" s="37">
        <f t="shared" si="21"/>
        <v>3.6499999999999998E-2</v>
      </c>
      <c r="AJ180" s="37">
        <f t="shared" si="22"/>
        <v>1.55E-2</v>
      </c>
      <c r="AK180" s="37">
        <f t="shared" si="23"/>
        <v>2.6699999999999998E-2</v>
      </c>
      <c r="AL180" s="37">
        <v>1.9000000000000128E-3</v>
      </c>
      <c r="AM180" s="16">
        <v>42.063000000000002</v>
      </c>
      <c r="AN180" s="37">
        <v>1.3051999999999999E-2</v>
      </c>
      <c r="AO180" s="37">
        <v>7.4507762383488087E-3</v>
      </c>
      <c r="AP180" s="37">
        <f t="shared" si="30"/>
        <v>4.9378674355114657E-3</v>
      </c>
      <c r="AQ180" s="37">
        <v>2.7393514774775089E-2</v>
      </c>
      <c r="AR180" s="37">
        <v>1.994273853642628E-2</v>
      </c>
      <c r="AS180" s="16">
        <v>95.02</v>
      </c>
      <c r="AT180" s="16">
        <v>82.511999999999986</v>
      </c>
      <c r="AU180" s="16">
        <v>169.65</v>
      </c>
      <c r="AV180" s="16">
        <v>-51.5</v>
      </c>
      <c r="AW180" s="16">
        <v>1.35</v>
      </c>
      <c r="AX180" s="56">
        <v>0</v>
      </c>
      <c r="AY180" s="2">
        <f t="shared" si="24"/>
        <v>0</v>
      </c>
      <c r="AZ180" s="2">
        <v>58.89</v>
      </c>
      <c r="BA180" s="37">
        <f t="shared" si="27"/>
        <v>-7.6959247648902773E-2</v>
      </c>
      <c r="BB180" s="74">
        <v>585.78</v>
      </c>
      <c r="BC180" s="37">
        <f t="shared" si="27"/>
        <v>-2.0739368691343598E-2</v>
      </c>
      <c r="BD180" s="37">
        <f t="shared" si="28"/>
        <v>-4.8849308170123187E-2</v>
      </c>
      <c r="BT180" s="70">
        <v>3.65</v>
      </c>
      <c r="BU180" s="71">
        <v>1.55</v>
      </c>
      <c r="BV180" s="72">
        <v>2.67</v>
      </c>
    </row>
    <row r="181" spans="1:74" x14ac:dyDescent="0.25">
      <c r="A181" s="57">
        <v>39051</v>
      </c>
      <c r="B181" s="38">
        <f>'MONTHLY DATA'!O709</f>
        <v>14673.908859289681</v>
      </c>
      <c r="C181" s="37">
        <f t="shared" si="29"/>
        <v>2.1833786156657802E-2</v>
      </c>
      <c r="D181" s="38">
        <f>'MONTHLY DATA'!M709</f>
        <v>14751.1399585491</v>
      </c>
      <c r="E181" s="37">
        <f t="shared" si="26"/>
        <v>5.4208420596286193E-3</v>
      </c>
      <c r="F181" s="37">
        <f t="shared" si="25"/>
        <v>5.2631578947368411E-3</v>
      </c>
      <c r="G181" s="37">
        <v>5.7500000000000002E-2</v>
      </c>
      <c r="H181" s="37">
        <v>1.29E-2</v>
      </c>
      <c r="I181" s="37">
        <v>2.4863E-2</v>
      </c>
      <c r="J181" s="37">
        <v>4.4600000000000001E-2</v>
      </c>
      <c r="K181" s="37">
        <v>4.6199999999999998E-2</v>
      </c>
      <c r="L181" s="37">
        <v>4.5199999999999997E-2</v>
      </c>
      <c r="M181" s="37">
        <v>5.0299999999999997E-2</v>
      </c>
      <c r="N181" s="37">
        <v>4.9400000000000006E-2</v>
      </c>
      <c r="O181" s="38">
        <v>1392000</v>
      </c>
      <c r="P181" s="67">
        <v>6994.7</v>
      </c>
      <c r="Q181" s="2">
        <v>10.169</v>
      </c>
      <c r="R181" s="74">
        <v>94.626000000000005</v>
      </c>
      <c r="S181" s="74">
        <v>9431.2000000000007</v>
      </c>
      <c r="T181" s="2">
        <v>10722.4</v>
      </c>
      <c r="U181" s="37">
        <v>-1.2769999999999999E-3</v>
      </c>
      <c r="V181" s="2">
        <v>111.4</v>
      </c>
      <c r="W181" s="2">
        <v>136711</v>
      </c>
      <c r="X181" s="2">
        <v>349000</v>
      </c>
      <c r="Y181" s="74">
        <v>41</v>
      </c>
      <c r="Z181" s="2">
        <v>50.4</v>
      </c>
      <c r="AA181" s="73">
        <v>-0.91</v>
      </c>
      <c r="AB181" s="16">
        <v>1388.64</v>
      </c>
      <c r="AC181" s="16">
        <v>26.918399999999998</v>
      </c>
      <c r="AD181" s="16">
        <v>24.62</v>
      </c>
      <c r="AE181" s="37">
        <v>1.7729577140223527E-2</v>
      </c>
      <c r="AF181" s="73">
        <v>10.82</v>
      </c>
      <c r="AG181" s="37">
        <v>-5.7000000000000002E-3</v>
      </c>
      <c r="AH181" s="37">
        <v>1.29E-2</v>
      </c>
      <c r="AI181" s="37">
        <f t="shared" si="21"/>
        <v>3.6900000000000002E-2</v>
      </c>
      <c r="AJ181" s="37">
        <f t="shared" si="22"/>
        <v>1.4800000000000001E-2</v>
      </c>
      <c r="AK181" s="37">
        <f t="shared" si="23"/>
        <v>2.2799999999999997E-2</v>
      </c>
      <c r="AL181" s="37">
        <v>2.6000000000000051E-3</v>
      </c>
      <c r="AM181" s="16">
        <v>47</v>
      </c>
      <c r="AN181" s="37">
        <v>1.9737000000000001E-2</v>
      </c>
      <c r="AO181" s="37">
        <v>1.5614254931933396E-2</v>
      </c>
      <c r="AP181" s="37">
        <f t="shared" si="30"/>
        <v>1.5445036024445753E-2</v>
      </c>
      <c r="AQ181" s="37">
        <v>2.7813365051741527E-2</v>
      </c>
      <c r="AR181" s="37">
        <v>1.2199110119808131E-2</v>
      </c>
      <c r="AS181" s="16">
        <v>96.33</v>
      </c>
      <c r="AT181" s="16">
        <v>83.434399999999982</v>
      </c>
      <c r="AU181" s="16">
        <v>167.91</v>
      </c>
      <c r="AV181" s="16">
        <v>-48.48</v>
      </c>
      <c r="AW181" s="16">
        <v>1.35</v>
      </c>
      <c r="AX181" s="56">
        <v>0</v>
      </c>
      <c r="AY181" s="2">
        <f t="shared" si="24"/>
        <v>0</v>
      </c>
      <c r="AZ181" s="2">
        <v>59.08</v>
      </c>
      <c r="BA181" s="37">
        <f t="shared" si="27"/>
        <v>3.2263542197316646E-3</v>
      </c>
      <c r="BB181" s="74">
        <v>627.827</v>
      </c>
      <c r="BC181" s="37">
        <f t="shared" si="27"/>
        <v>7.1779507664993733E-2</v>
      </c>
      <c r="BD181" s="37">
        <f t="shared" si="28"/>
        <v>3.7502930942362699E-2</v>
      </c>
      <c r="BT181" s="70">
        <v>3.69</v>
      </c>
      <c r="BU181" s="71">
        <v>1.48</v>
      </c>
      <c r="BV181" s="72">
        <v>2.2799999999999998</v>
      </c>
    </row>
    <row r="182" spans="1:74" x14ac:dyDescent="0.25">
      <c r="A182" s="57">
        <v>39082</v>
      </c>
      <c r="B182" s="38">
        <f>'MONTHLY DATA'!O710</f>
        <v>14635.625854859099</v>
      </c>
      <c r="C182" s="37">
        <f t="shared" si="29"/>
        <v>1.3236086234093178E-2</v>
      </c>
      <c r="D182" s="38">
        <f>'MONTHLY DATA'!M710</f>
        <v>14728.061386574</v>
      </c>
      <c r="E182" s="37">
        <f t="shared" si="26"/>
        <v>-1.5645280324063969E-3</v>
      </c>
      <c r="F182" s="37">
        <f t="shared" si="25"/>
        <v>6.3157894736842538E-3</v>
      </c>
      <c r="G182" s="37">
        <v>5.9799999999999999E-2</v>
      </c>
      <c r="H182" s="37">
        <v>1.2500000000000001E-2</v>
      </c>
      <c r="I182" s="37">
        <v>2.1693000000000004E-2</v>
      </c>
      <c r="J182" s="37">
        <v>4.7100000000000003E-2</v>
      </c>
      <c r="K182" s="37">
        <v>4.82E-2</v>
      </c>
      <c r="L182" s="37">
        <v>4.7399999999999998E-2</v>
      </c>
      <c r="M182" s="37">
        <v>5.0200000000000002E-2</v>
      </c>
      <c r="N182" s="37">
        <v>4.8499999999999995E-2</v>
      </c>
      <c r="O182" s="38">
        <v>1384900</v>
      </c>
      <c r="P182" s="67">
        <v>7034.2</v>
      </c>
      <c r="Q182" s="2">
        <v>10.268000000000001</v>
      </c>
      <c r="R182" s="74">
        <v>94.019000000000005</v>
      </c>
      <c r="S182" s="74">
        <v>9516.5</v>
      </c>
      <c r="T182" s="2">
        <v>10750.4</v>
      </c>
      <c r="U182" s="37">
        <v>9.7619999999999998E-3</v>
      </c>
      <c r="V182" s="2">
        <v>113.6</v>
      </c>
      <c r="W182" s="2">
        <v>136891</v>
      </c>
      <c r="X182" s="2">
        <v>341000</v>
      </c>
      <c r="Y182" s="74">
        <v>41.1</v>
      </c>
      <c r="Z182" s="2">
        <v>52</v>
      </c>
      <c r="AA182" s="73">
        <v>-0.74</v>
      </c>
      <c r="AB182" s="16">
        <v>1416.42</v>
      </c>
      <c r="AC182" s="16">
        <v>27.273</v>
      </c>
      <c r="AD182" s="16">
        <v>24.88</v>
      </c>
      <c r="AE182" s="37">
        <v>1.756541138927719E-2</v>
      </c>
      <c r="AF182" s="73">
        <v>10.96</v>
      </c>
      <c r="AG182" s="37">
        <v>-3.0999999999999999E-3</v>
      </c>
      <c r="AH182" s="37">
        <v>1.2500000000000001E-2</v>
      </c>
      <c r="AI182" s="37">
        <f t="shared" si="21"/>
        <v>3.73E-2</v>
      </c>
      <c r="AJ182" s="37">
        <f t="shared" si="22"/>
        <v>1.4999999999999999E-2</v>
      </c>
      <c r="AK182" s="37">
        <f t="shared" si="23"/>
        <v>2.7699999999999999E-2</v>
      </c>
      <c r="AL182" s="37">
        <v>1.8999999999999989E-3</v>
      </c>
      <c r="AM182" s="16">
        <v>47</v>
      </c>
      <c r="AN182" s="37">
        <v>2.5406999999999999E-2</v>
      </c>
      <c r="AO182" s="37">
        <v>2.0750976495559219E-2</v>
      </c>
      <c r="AP182" s="37">
        <f t="shared" si="30"/>
        <v>9.793186389321723E-3</v>
      </c>
      <c r="AQ182" s="37">
        <v>2.8479117858374543E-2</v>
      </c>
      <c r="AR182" s="37">
        <v>7.7281413628153238E-3</v>
      </c>
      <c r="AS182" s="16">
        <v>97.36</v>
      </c>
      <c r="AT182" s="16">
        <v>84.386399999999981</v>
      </c>
      <c r="AU182" s="16">
        <v>158.21</v>
      </c>
      <c r="AV182" s="16">
        <v>-60.52</v>
      </c>
      <c r="AW182" s="16">
        <v>1.35</v>
      </c>
      <c r="AX182" s="56">
        <v>0</v>
      </c>
      <c r="AY182" s="2">
        <f t="shared" si="24"/>
        <v>0</v>
      </c>
      <c r="AZ182" s="2">
        <v>61.96</v>
      </c>
      <c r="BA182" s="37">
        <f t="shared" si="27"/>
        <v>4.8747461069735994E-2</v>
      </c>
      <c r="BB182" s="74">
        <v>629.79100000000005</v>
      </c>
      <c r="BC182" s="37">
        <f t="shared" si="27"/>
        <v>3.1282502982510397E-3</v>
      </c>
      <c r="BD182" s="37">
        <f t="shared" si="28"/>
        <v>2.5937855683993517E-2</v>
      </c>
      <c r="BT182" s="70">
        <v>3.73</v>
      </c>
      <c r="BU182" s="71">
        <v>1.5</v>
      </c>
      <c r="BV182" s="72">
        <v>2.77</v>
      </c>
    </row>
    <row r="183" spans="1:74" x14ac:dyDescent="0.25">
      <c r="A183" s="57">
        <v>39113</v>
      </c>
      <c r="B183" s="38">
        <f>'MONTHLY DATA'!O711</f>
        <v>14638.44370686026</v>
      </c>
      <c r="C183" s="37">
        <f t="shared" si="29"/>
        <v>1.2540042143571059E-2</v>
      </c>
      <c r="D183" s="38">
        <f>'MONTHLY DATA'!M711</f>
        <v>14700.0792593102</v>
      </c>
      <c r="E183" s="37">
        <f t="shared" si="26"/>
        <v>-1.8999192445862823E-3</v>
      </c>
      <c r="F183" s="37">
        <f t="shared" si="25"/>
        <v>4.2105263157895803E-3</v>
      </c>
      <c r="G183" s="37">
        <v>6.0400000000000002E-2</v>
      </c>
      <c r="H183" s="37">
        <v>1.21E-2</v>
      </c>
      <c r="I183" s="37">
        <v>2.7544000000000003E-2</v>
      </c>
      <c r="J183" s="37">
        <v>4.8300000000000003E-2</v>
      </c>
      <c r="K183" s="37">
        <v>4.9399999999999999E-2</v>
      </c>
      <c r="L183" s="37">
        <v>4.8500000000000001E-2</v>
      </c>
      <c r="M183" s="37">
        <v>5.1200000000000002E-2</v>
      </c>
      <c r="N183" s="37">
        <v>4.9800000000000004E-2</v>
      </c>
      <c r="O183" s="38">
        <v>1382200</v>
      </c>
      <c r="P183" s="67">
        <v>7075.4</v>
      </c>
      <c r="Q183" s="2">
        <v>10.268000000000001</v>
      </c>
      <c r="R183" s="74">
        <v>94.942999999999998</v>
      </c>
      <c r="S183" s="74">
        <v>9553.1</v>
      </c>
      <c r="T183" s="2">
        <v>10759.9</v>
      </c>
      <c r="U183" s="37">
        <v>-4.7149999999999996E-3</v>
      </c>
      <c r="V183" s="2">
        <v>114.1</v>
      </c>
      <c r="W183" s="2">
        <v>137094</v>
      </c>
      <c r="X183" s="2">
        <v>308000</v>
      </c>
      <c r="Y183" s="74">
        <v>41</v>
      </c>
      <c r="Z183" s="2">
        <v>49.2</v>
      </c>
      <c r="AA183" s="73">
        <v>-1.1499999999999999</v>
      </c>
      <c r="AB183" s="16">
        <v>1424.16</v>
      </c>
      <c r="AC183" s="16">
        <v>27.198</v>
      </c>
      <c r="AD183" s="16">
        <v>25.083300000000001</v>
      </c>
      <c r="AE183" s="37">
        <v>1.7612698011459385E-2</v>
      </c>
      <c r="AF183" s="73">
        <v>11.04</v>
      </c>
      <c r="AG183" s="37">
        <v>-2.8999999999999998E-3</v>
      </c>
      <c r="AH183" s="37">
        <v>1.21E-2</v>
      </c>
      <c r="AI183" s="37">
        <f t="shared" si="21"/>
        <v>3.6799999999999999E-2</v>
      </c>
      <c r="AJ183" s="37">
        <f t="shared" si="22"/>
        <v>1.5100000000000001E-2</v>
      </c>
      <c r="AK183" s="37">
        <f t="shared" si="23"/>
        <v>2.3E-2</v>
      </c>
      <c r="AL183" s="37">
        <v>2.0000000000000018E-3</v>
      </c>
      <c r="AM183" s="16">
        <v>37</v>
      </c>
      <c r="AN183" s="37">
        <v>2.0756E-2</v>
      </c>
      <c r="AO183" s="37">
        <v>1.4865745583498485E-2</v>
      </c>
      <c r="AP183" s="37">
        <f t="shared" si="30"/>
        <v>3.1997575429538391E-3</v>
      </c>
      <c r="AQ183" s="37">
        <v>2.9115061276329509E-2</v>
      </c>
      <c r="AR183" s="37">
        <v>1.4249315692831024E-2</v>
      </c>
      <c r="AS183" s="16">
        <v>97.71</v>
      </c>
      <c r="AT183" s="16">
        <v>85.328399999999988</v>
      </c>
      <c r="AU183" s="16">
        <v>148.77000000000001</v>
      </c>
      <c r="AV183" s="16">
        <v>-65.010000000000005</v>
      </c>
      <c r="AW183" s="16">
        <v>1.35</v>
      </c>
      <c r="AX183" s="56">
        <v>0</v>
      </c>
      <c r="AY183" s="2">
        <f t="shared" si="24"/>
        <v>0</v>
      </c>
      <c r="AZ183" s="2">
        <v>54.51</v>
      </c>
      <c r="BA183" s="37">
        <f t="shared" si="27"/>
        <v>-0.1202388637830859</v>
      </c>
      <c r="BB183" s="74">
        <v>631.16600000000005</v>
      </c>
      <c r="BC183" s="37">
        <f t="shared" si="27"/>
        <v>2.1832639716985475E-3</v>
      </c>
      <c r="BD183" s="37">
        <f t="shared" si="28"/>
        <v>-5.9027799905693679E-2</v>
      </c>
      <c r="BT183" s="70">
        <v>3.68</v>
      </c>
      <c r="BU183" s="71">
        <v>1.51</v>
      </c>
      <c r="BV183" s="72">
        <v>2.2999999999999998</v>
      </c>
    </row>
    <row r="184" spans="1:74" x14ac:dyDescent="0.25">
      <c r="A184" s="57">
        <v>39141</v>
      </c>
      <c r="B184" s="38">
        <f>'MONTHLY DATA'!O712</f>
        <v>14706.197262217802</v>
      </c>
      <c r="C184" s="37">
        <f t="shared" si="29"/>
        <v>1.5981868652028882E-2</v>
      </c>
      <c r="D184" s="38">
        <f>'MONTHLY DATA'!M712</f>
        <v>14783.59830044</v>
      </c>
      <c r="E184" s="37">
        <f t="shared" si="26"/>
        <v>5.6815367901438072E-3</v>
      </c>
      <c r="F184" s="37">
        <f t="shared" si="25"/>
        <v>5.2631578947368194E-3</v>
      </c>
      <c r="G184" s="37">
        <v>5.7599999999999998E-2</v>
      </c>
      <c r="H184" s="37">
        <v>1.2E-2</v>
      </c>
      <c r="I184" s="37">
        <v>2.1448000000000002E-2</v>
      </c>
      <c r="J184" s="37">
        <v>4.5600000000000002E-2</v>
      </c>
      <c r="K184" s="37">
        <v>4.65E-2</v>
      </c>
      <c r="L184" s="37">
        <v>4.5499999999999999E-2</v>
      </c>
      <c r="M184" s="37">
        <v>5.16E-2</v>
      </c>
      <c r="N184" s="37">
        <v>5.0300000000000004E-2</v>
      </c>
      <c r="O184" s="38">
        <v>1365000</v>
      </c>
      <c r="P184" s="67">
        <v>7093.5</v>
      </c>
      <c r="Q184" s="2">
        <v>10.268000000000001</v>
      </c>
      <c r="R184" s="74">
        <v>94.789000000000001</v>
      </c>
      <c r="S184" s="74">
        <v>9590.7999999999993</v>
      </c>
      <c r="T184" s="2">
        <v>10788</v>
      </c>
      <c r="U184" s="37">
        <v>1.0857E-2</v>
      </c>
      <c r="V184" s="2">
        <v>112.1</v>
      </c>
      <c r="W184" s="2">
        <v>137182</v>
      </c>
      <c r="X184" s="2">
        <v>322000</v>
      </c>
      <c r="Y184" s="74">
        <v>40.9</v>
      </c>
      <c r="Z184" s="2">
        <v>51.9</v>
      </c>
      <c r="AA184" s="73">
        <v>-1.4</v>
      </c>
      <c r="AB184" s="16">
        <v>1444.8</v>
      </c>
      <c r="AC184" s="16">
        <v>27.305599999999998</v>
      </c>
      <c r="AD184" s="16">
        <v>25.2867</v>
      </c>
      <c r="AE184" s="37">
        <v>1.7501868770764119E-2</v>
      </c>
      <c r="AF184" s="73">
        <v>11.16</v>
      </c>
      <c r="AG184" s="37">
        <v>-6.0000000000000001E-3</v>
      </c>
      <c r="AH184" s="37">
        <v>1.2E-2</v>
      </c>
      <c r="AI184" s="37">
        <f t="shared" si="21"/>
        <v>3.6600000000000001E-2</v>
      </c>
      <c r="AJ184" s="37">
        <f t="shared" si="22"/>
        <v>1.5900000000000001E-2</v>
      </c>
      <c r="AK184" s="37">
        <f t="shared" si="23"/>
        <v>1.83E-2</v>
      </c>
      <c r="AL184" s="37">
        <v>1.8999999999999989E-3</v>
      </c>
      <c r="AM184" s="16">
        <v>33.813000000000002</v>
      </c>
      <c r="AN184" s="37">
        <v>2.4152E-2</v>
      </c>
      <c r="AO184" s="37">
        <v>2.0906763679043188E-2</v>
      </c>
      <c r="AP184" s="37">
        <f t="shared" si="30"/>
        <v>1.2744910743142827E-2</v>
      </c>
      <c r="AQ184" s="37">
        <v>2.9812460112780704E-2</v>
      </c>
      <c r="AR184" s="37">
        <v>8.9056964337375158E-3</v>
      </c>
      <c r="AS184" s="16">
        <v>97.84</v>
      </c>
      <c r="AT184" s="16">
        <v>86.253599999999992</v>
      </c>
      <c r="AU184" s="16">
        <v>150.63</v>
      </c>
      <c r="AV184" s="16">
        <v>-68.5</v>
      </c>
      <c r="AW184" s="16">
        <v>1.35</v>
      </c>
      <c r="AX184" s="56">
        <v>0</v>
      </c>
      <c r="AY184" s="2">
        <f t="shared" si="24"/>
        <v>0</v>
      </c>
      <c r="AZ184" s="2">
        <v>59.28</v>
      </c>
      <c r="BA184" s="37">
        <f t="shared" si="27"/>
        <v>8.750687947165664E-2</v>
      </c>
      <c r="BB184" s="74">
        <v>664.745</v>
      </c>
      <c r="BC184" s="37">
        <f t="shared" si="27"/>
        <v>5.3201534936926177E-2</v>
      </c>
      <c r="BD184" s="37">
        <f t="shared" si="28"/>
        <v>7.0354207204291405E-2</v>
      </c>
      <c r="BT184" s="70">
        <v>3.66</v>
      </c>
      <c r="BU184" s="71">
        <v>1.59</v>
      </c>
      <c r="BV184" s="72">
        <v>1.83</v>
      </c>
    </row>
    <row r="185" spans="1:74" x14ac:dyDescent="0.25">
      <c r="A185" s="57">
        <v>39172</v>
      </c>
      <c r="B185" s="38">
        <f>'MONTHLY DATA'!O713</f>
        <v>14602.173076702249</v>
      </c>
      <c r="C185" s="37">
        <f t="shared" si="29"/>
        <v>1.2422316674319156E-3</v>
      </c>
      <c r="D185" s="38">
        <f>'MONTHLY DATA'!M713</f>
        <v>14694.397327713001</v>
      </c>
      <c r="E185" s="37">
        <f t="shared" si="26"/>
        <v>-6.0337795247280774E-3</v>
      </c>
      <c r="F185" s="37">
        <f t="shared" si="25"/>
        <v>6.3157894736842546E-3</v>
      </c>
      <c r="G185" s="37">
        <v>5.91E-2</v>
      </c>
      <c r="H185" s="37">
        <v>1.24E-2</v>
      </c>
      <c r="I185" s="37">
        <v>1.8711999999999999E-2</v>
      </c>
      <c r="J185" s="37">
        <v>4.65E-2</v>
      </c>
      <c r="K185" s="37">
        <v>4.58E-2</v>
      </c>
      <c r="L185" s="37">
        <v>4.5400000000000003E-2</v>
      </c>
      <c r="M185" s="37">
        <v>5.04E-2</v>
      </c>
      <c r="N185" s="37">
        <v>4.9400000000000006E-2</v>
      </c>
      <c r="O185" s="38">
        <v>1375800</v>
      </c>
      <c r="P185" s="67">
        <v>7114.9</v>
      </c>
      <c r="Q185" s="2">
        <v>10.401</v>
      </c>
      <c r="R185" s="74">
        <v>94.534000000000006</v>
      </c>
      <c r="S185" s="74">
        <v>9631.6</v>
      </c>
      <c r="T185" s="2">
        <v>10820.6</v>
      </c>
      <c r="U185" s="37">
        <v>1.3619999999999999E-3</v>
      </c>
      <c r="V185" s="2">
        <v>139.4</v>
      </c>
      <c r="W185" s="2">
        <v>137400</v>
      </c>
      <c r="X185" s="2">
        <v>307000</v>
      </c>
      <c r="Y185" s="74">
        <v>41.3</v>
      </c>
      <c r="Z185" s="2">
        <v>51.2</v>
      </c>
      <c r="AA185" s="73">
        <v>-0.1</v>
      </c>
      <c r="AB185" s="16">
        <v>1406.95</v>
      </c>
      <c r="AC185" s="16">
        <v>26.218499999999999</v>
      </c>
      <c r="AD185" s="16">
        <v>25.49</v>
      </c>
      <c r="AE185" s="37">
        <v>1.8117203880734921E-2</v>
      </c>
      <c r="AF185" s="73">
        <v>15.16</v>
      </c>
      <c r="AG185" s="37">
        <v>-3.8999999999999998E-3</v>
      </c>
      <c r="AH185" s="37">
        <v>1.24E-2</v>
      </c>
      <c r="AI185" s="37">
        <f t="shared" si="21"/>
        <v>3.7400000000000003E-2</v>
      </c>
      <c r="AJ185" s="37">
        <f t="shared" si="22"/>
        <v>1.67E-2</v>
      </c>
      <c r="AK185" s="37">
        <f t="shared" si="23"/>
        <v>2.12E-2</v>
      </c>
      <c r="AL185" s="37">
        <v>-3.0000000000000859E-4</v>
      </c>
      <c r="AM185" s="16">
        <v>45</v>
      </c>
      <c r="AN185" s="37">
        <v>2.7788E-2</v>
      </c>
      <c r="AO185" s="37">
        <v>1.2132092479078857E-2</v>
      </c>
      <c r="AP185" s="37">
        <f t="shared" si="30"/>
        <v>1.1740075641714226E-3</v>
      </c>
      <c r="AQ185" s="37">
        <v>3.0204925210344909E-2</v>
      </c>
      <c r="AR185" s="37">
        <v>1.8072832731266052E-2</v>
      </c>
      <c r="AS185" s="16">
        <v>97.6</v>
      </c>
      <c r="AT185" s="16">
        <v>87.1584</v>
      </c>
      <c r="AU185" s="16">
        <v>157.83000000000001</v>
      </c>
      <c r="AV185" s="16">
        <v>-45.39</v>
      </c>
      <c r="AW185" s="16">
        <v>1.35</v>
      </c>
      <c r="AX185" s="56">
        <v>-3.7</v>
      </c>
      <c r="AY185" s="2">
        <f t="shared" si="24"/>
        <v>3.7</v>
      </c>
      <c r="AZ185" s="2">
        <v>60.44</v>
      </c>
      <c r="BA185" s="37">
        <f t="shared" si="27"/>
        <v>1.9568151147098457E-2</v>
      </c>
      <c r="BB185" s="74">
        <v>654.89499999999998</v>
      </c>
      <c r="BC185" s="37">
        <f t="shared" si="27"/>
        <v>-1.4817712054998567E-2</v>
      </c>
      <c r="BD185" s="37">
        <f t="shared" si="28"/>
        <v>2.3752195460499453E-3</v>
      </c>
      <c r="BT185" s="70">
        <v>3.74</v>
      </c>
      <c r="BU185" s="71">
        <v>1.67</v>
      </c>
      <c r="BV185" s="72">
        <v>2.12</v>
      </c>
    </row>
    <row r="186" spans="1:74" x14ac:dyDescent="0.25">
      <c r="A186" s="57">
        <v>39202</v>
      </c>
      <c r="B186" s="38">
        <f>'MONTHLY DATA'!O714</f>
        <v>14748.495914223959</v>
      </c>
      <c r="C186" s="37">
        <f t="shared" si="29"/>
        <v>1.6537502331474579E-2</v>
      </c>
      <c r="D186" s="38">
        <f>'MONTHLY DATA'!M714</f>
        <v>14826.119576930399</v>
      </c>
      <c r="E186" s="37">
        <f t="shared" si="26"/>
        <v>8.9641137557221369E-3</v>
      </c>
      <c r="F186" s="37">
        <f t="shared" si="25"/>
        <v>5.2631578947367743E-3</v>
      </c>
      <c r="G186" s="37">
        <v>5.8599999999999999E-2</v>
      </c>
      <c r="H186" s="37">
        <v>1.23E-2</v>
      </c>
      <c r="I186" s="37">
        <v>2.0563000000000001E-2</v>
      </c>
      <c r="J186" s="37">
        <v>4.6300000000000001E-2</v>
      </c>
      <c r="K186" s="37">
        <v>4.5999999999999999E-2</v>
      </c>
      <c r="L186" s="37">
        <v>4.5400000000000003E-2</v>
      </c>
      <c r="M186" s="37">
        <v>4.9099999999999998E-2</v>
      </c>
      <c r="N186" s="37">
        <v>4.87E-2</v>
      </c>
      <c r="O186" s="38">
        <v>1382500</v>
      </c>
      <c r="P186" s="67">
        <v>7194.4</v>
      </c>
      <c r="Q186" s="2">
        <v>10.401</v>
      </c>
      <c r="R186" s="74">
        <v>93.412999999999997</v>
      </c>
      <c r="S186" s="74">
        <v>9670.6</v>
      </c>
      <c r="T186" s="2">
        <v>10818.3</v>
      </c>
      <c r="U186" s="37">
        <v>7.26E-3</v>
      </c>
      <c r="V186" s="2">
        <v>130.9</v>
      </c>
      <c r="W186" s="2">
        <v>137479</v>
      </c>
      <c r="X186" s="2">
        <v>301000</v>
      </c>
      <c r="Y186" s="74">
        <v>41.3</v>
      </c>
      <c r="Z186" s="2">
        <v>52.9</v>
      </c>
      <c r="AA186" s="73">
        <v>-0.33</v>
      </c>
      <c r="AB186" s="16">
        <v>1463.64</v>
      </c>
      <c r="AC186" s="16">
        <v>26.966899999999999</v>
      </c>
      <c r="AD186" s="16">
        <v>25.716699999999999</v>
      </c>
      <c r="AE186" s="37">
        <v>1.7570372495968954E-2</v>
      </c>
      <c r="AF186" s="73">
        <v>12.93</v>
      </c>
      <c r="AG186" s="37">
        <v>-2.8E-3</v>
      </c>
      <c r="AH186" s="37">
        <v>1.23E-2</v>
      </c>
      <c r="AI186" s="37">
        <f t="shared" si="21"/>
        <v>3.7000000000000005E-2</v>
      </c>
      <c r="AJ186" s="37">
        <f t="shared" si="22"/>
        <v>1.6899999999999998E-2</v>
      </c>
      <c r="AK186" s="37">
        <f t="shared" si="23"/>
        <v>2.5699999999999997E-2</v>
      </c>
      <c r="AL186" s="37">
        <v>2.9999999999999472E-4</v>
      </c>
      <c r="AM186" s="16">
        <v>56.5</v>
      </c>
      <c r="AN186" s="37">
        <v>2.5736999999999999E-2</v>
      </c>
      <c r="AO186" s="37">
        <v>9.675852146972478E-3</v>
      </c>
      <c r="AP186" s="37">
        <f t="shared" si="30"/>
        <v>1.4295131982538269E-2</v>
      </c>
      <c r="AQ186" s="37">
        <v>3.0466764993141833E-2</v>
      </c>
      <c r="AR186" s="37">
        <v>2.0790912846169355E-2</v>
      </c>
      <c r="AS186" s="16">
        <v>97.66</v>
      </c>
      <c r="AT186" s="16">
        <v>88.061199999999985</v>
      </c>
      <c r="AU186" s="16">
        <v>154.32</v>
      </c>
      <c r="AV186" s="16">
        <v>-45.27</v>
      </c>
      <c r="AW186" s="16">
        <v>1.34</v>
      </c>
      <c r="AX186" s="56">
        <v>-3.7</v>
      </c>
      <c r="AY186" s="2">
        <f t="shared" si="24"/>
        <v>3.7</v>
      </c>
      <c r="AZ186" s="2">
        <v>63.98</v>
      </c>
      <c r="BA186" s="37">
        <f t="shared" si="27"/>
        <v>5.8570483123759086E-2</v>
      </c>
      <c r="BB186" s="74">
        <v>679.36800000000005</v>
      </c>
      <c r="BC186" s="37">
        <f t="shared" si="27"/>
        <v>3.7369349284999992E-2</v>
      </c>
      <c r="BD186" s="37">
        <f t="shared" si="28"/>
        <v>4.7969916204379542E-2</v>
      </c>
      <c r="BT186" s="70">
        <v>3.7</v>
      </c>
      <c r="BU186" s="71">
        <v>1.69</v>
      </c>
      <c r="BV186" s="72">
        <v>2.57</v>
      </c>
    </row>
    <row r="187" spans="1:74" x14ac:dyDescent="0.25">
      <c r="A187" s="57">
        <v>39233</v>
      </c>
      <c r="B187" s="38">
        <f>'MONTHLY DATA'!O715</f>
        <v>14752.829471064095</v>
      </c>
      <c r="C187" s="37">
        <f t="shared" si="29"/>
        <v>1.3620855146877983E-2</v>
      </c>
      <c r="D187" s="38">
        <f>'MONTHLY DATA'!M715</f>
        <v>14846.0052361445</v>
      </c>
      <c r="E187" s="37">
        <f t="shared" si="26"/>
        <v>1.3412585208770599E-3</v>
      </c>
      <c r="F187" s="37">
        <f t="shared" si="25"/>
        <v>6.315789473684206E-3</v>
      </c>
      <c r="G187" s="37">
        <v>6.13E-2</v>
      </c>
      <c r="H187" s="37">
        <v>1.23E-2</v>
      </c>
      <c r="I187" s="37">
        <v>2.2091000000000003E-2</v>
      </c>
      <c r="J187" s="37">
        <v>4.9000000000000002E-2</v>
      </c>
      <c r="K187" s="37">
        <v>4.9200000000000001E-2</v>
      </c>
      <c r="L187" s="37">
        <v>4.8800000000000003E-2</v>
      </c>
      <c r="M187" s="37">
        <v>4.7300000000000002E-2</v>
      </c>
      <c r="N187" s="37">
        <v>4.7300000000000002E-2</v>
      </c>
      <c r="O187" s="38">
        <v>1389600</v>
      </c>
      <c r="P187" s="67">
        <v>7210.5</v>
      </c>
      <c r="Q187" s="2">
        <v>10.401</v>
      </c>
      <c r="R187" s="74">
        <v>92.757999999999996</v>
      </c>
      <c r="S187" s="74">
        <v>9708.9</v>
      </c>
      <c r="T187" s="2">
        <v>10813</v>
      </c>
      <c r="U187" s="37">
        <v>4.37E-4</v>
      </c>
      <c r="V187" s="2">
        <v>146</v>
      </c>
      <c r="W187" s="2">
        <v>137620</v>
      </c>
      <c r="X187" s="2">
        <v>310000</v>
      </c>
      <c r="Y187" s="74">
        <v>41.2</v>
      </c>
      <c r="Z187" s="2">
        <v>52.6</v>
      </c>
      <c r="AA187" s="73">
        <v>-0.92</v>
      </c>
      <c r="AB187" s="16">
        <v>1511.14</v>
      </c>
      <c r="AC187" s="16">
        <v>27.539000000000001</v>
      </c>
      <c r="AD187" s="16">
        <v>25.943300000000001</v>
      </c>
      <c r="AE187" s="37">
        <v>1.7168032081739615E-2</v>
      </c>
      <c r="AF187" s="73">
        <v>13.3</v>
      </c>
      <c r="AG187" s="37">
        <v>1.6999999999999999E-3</v>
      </c>
      <c r="AH187" s="37">
        <v>1.23E-2</v>
      </c>
      <c r="AI187" s="37">
        <f t="shared" si="21"/>
        <v>3.6000000000000004E-2</v>
      </c>
      <c r="AJ187" s="37">
        <f t="shared" si="22"/>
        <v>1.7000000000000001E-2</v>
      </c>
      <c r="AK187" s="37">
        <f t="shared" si="23"/>
        <v>3.0899999999999997E-2</v>
      </c>
      <c r="AL187" s="37">
        <v>6.0000000000000331E-4</v>
      </c>
      <c r="AM187" s="16">
        <v>76</v>
      </c>
      <c r="AN187" s="37">
        <v>2.6908999999999999E-2</v>
      </c>
      <c r="AO187" s="37">
        <v>7.7505667369114697E-3</v>
      </c>
      <c r="AP187" s="37">
        <f t="shared" si="30"/>
        <v>9.399997570818993E-3</v>
      </c>
      <c r="AQ187" s="37">
        <v>3.0759911564996543E-2</v>
      </c>
      <c r="AR187" s="37">
        <v>2.3009344828085074E-2</v>
      </c>
      <c r="AS187" s="16">
        <v>97.75</v>
      </c>
      <c r="AT187" s="16">
        <v>88.93719999999999</v>
      </c>
      <c r="AU187" s="16">
        <v>146.22999999999999</v>
      </c>
      <c r="AV187" s="16">
        <v>-69.099999999999994</v>
      </c>
      <c r="AW187" s="16">
        <v>1.34</v>
      </c>
      <c r="AX187" s="56">
        <v>-3.7</v>
      </c>
      <c r="AY187" s="2">
        <f t="shared" si="24"/>
        <v>3.7</v>
      </c>
      <c r="AZ187" s="2">
        <v>63.45</v>
      </c>
      <c r="BA187" s="37">
        <f t="shared" si="27"/>
        <v>-8.2838386995935306E-3</v>
      </c>
      <c r="BB187" s="74">
        <v>666.86</v>
      </c>
      <c r="BC187" s="37">
        <f t="shared" si="27"/>
        <v>-1.8411229260135945E-2</v>
      </c>
      <c r="BD187" s="37">
        <f t="shared" si="28"/>
        <v>-1.3347533979864738E-2</v>
      </c>
      <c r="BT187" s="70">
        <v>3.6</v>
      </c>
      <c r="BU187" s="71">
        <v>1.7</v>
      </c>
      <c r="BV187" s="72">
        <v>3.09</v>
      </c>
    </row>
    <row r="188" spans="1:74" x14ac:dyDescent="0.25">
      <c r="A188" s="57">
        <v>39263</v>
      </c>
      <c r="B188" s="38">
        <f>'MONTHLY DATA'!O716</f>
        <v>14781.701826531535</v>
      </c>
      <c r="C188" s="37">
        <f t="shared" si="29"/>
        <v>1.6814407099493559E-2</v>
      </c>
      <c r="D188" s="38">
        <f>'MONTHLY DATA'!M716</f>
        <v>14843.9405710643</v>
      </c>
      <c r="E188" s="37">
        <f t="shared" si="26"/>
        <v>-1.3907209699565702E-4</v>
      </c>
      <c r="F188" s="37">
        <f t="shared" si="25"/>
        <v>4.2105263157895751E-3</v>
      </c>
      <c r="G188" s="37">
        <v>6.2899999999999998E-2</v>
      </c>
      <c r="H188" s="37">
        <v>1.23E-2</v>
      </c>
      <c r="I188" s="37">
        <v>2.3429999999999996E-2</v>
      </c>
      <c r="J188" s="37">
        <v>5.0299999999999997E-2</v>
      </c>
      <c r="K188" s="37">
        <v>4.87E-2</v>
      </c>
      <c r="L188" s="37">
        <v>4.8899999999999999E-2</v>
      </c>
      <c r="M188" s="37">
        <v>4.82E-2</v>
      </c>
      <c r="N188" s="37">
        <v>4.6100000000000002E-2</v>
      </c>
      <c r="O188" s="38">
        <v>1360400</v>
      </c>
      <c r="P188" s="67">
        <v>7238.5</v>
      </c>
      <c r="Q188" s="2">
        <v>10.497</v>
      </c>
      <c r="R188" s="74">
        <v>92.498999999999995</v>
      </c>
      <c r="S188" s="74">
        <v>9723.2999999999993</v>
      </c>
      <c r="T188" s="2">
        <v>10800.7</v>
      </c>
      <c r="U188" s="37">
        <v>-6.2000000000000003E-5</v>
      </c>
      <c r="V188" s="2">
        <v>135.6</v>
      </c>
      <c r="W188" s="2">
        <v>137687</v>
      </c>
      <c r="X188" s="2">
        <v>317000</v>
      </c>
      <c r="Y188" s="74">
        <v>41.4</v>
      </c>
      <c r="Z188" s="2">
        <v>53.2</v>
      </c>
      <c r="AA188" s="73">
        <v>-0.96</v>
      </c>
      <c r="AB188" s="16">
        <v>1514.19</v>
      </c>
      <c r="AC188" s="16">
        <v>27.408799999999999</v>
      </c>
      <c r="AD188" s="16">
        <v>26.17</v>
      </c>
      <c r="AE188" s="37">
        <v>1.7283167898348294E-2</v>
      </c>
      <c r="AF188" s="73">
        <v>14.95</v>
      </c>
      <c r="AG188" s="37">
        <v>2.0999999999999999E-3</v>
      </c>
      <c r="AH188" s="37">
        <v>1.23E-2</v>
      </c>
      <c r="AI188" s="37">
        <f t="shared" si="21"/>
        <v>3.4599999999999999E-2</v>
      </c>
      <c r="AJ188" s="37">
        <f t="shared" si="22"/>
        <v>1.6799999999999999E-2</v>
      </c>
      <c r="AK188" s="37">
        <f t="shared" si="23"/>
        <v>3.32E-2</v>
      </c>
      <c r="AL188" s="37">
        <v>-1.799999999999996E-3</v>
      </c>
      <c r="AM188" s="16">
        <v>68</v>
      </c>
      <c r="AN188" s="37">
        <v>2.6870000000000002E-2</v>
      </c>
      <c r="AO188" s="37">
        <v>1.1619275252313127E-2</v>
      </c>
      <c r="AP188" s="37">
        <f t="shared" si="30"/>
        <v>1.1430388529440789E-2</v>
      </c>
      <c r="AQ188" s="37">
        <v>3.1082319741236829E-2</v>
      </c>
      <c r="AR188" s="37">
        <v>1.9463044488923702E-2</v>
      </c>
      <c r="AS188" s="16">
        <v>98.24</v>
      </c>
      <c r="AT188" s="16">
        <v>89.779600000000016</v>
      </c>
      <c r="AU188" s="16">
        <v>161.44</v>
      </c>
      <c r="AV188" s="16">
        <v>-48.22</v>
      </c>
      <c r="AW188" s="16">
        <v>1.34</v>
      </c>
      <c r="AX188" s="56">
        <v>7.5</v>
      </c>
      <c r="AY188" s="2">
        <f t="shared" si="24"/>
        <v>-7.5</v>
      </c>
      <c r="AZ188" s="2">
        <v>67.489999999999995</v>
      </c>
      <c r="BA188" s="37">
        <f t="shared" si="27"/>
        <v>6.3672182821118861E-2</v>
      </c>
      <c r="BB188" s="74">
        <v>655.49</v>
      </c>
      <c r="BC188" s="37">
        <f t="shared" si="27"/>
        <v>-1.7050055483909674E-2</v>
      </c>
      <c r="BD188" s="37">
        <f t="shared" si="28"/>
        <v>2.3311063668604595E-2</v>
      </c>
      <c r="BT188" s="70">
        <v>3.46</v>
      </c>
      <c r="BU188" s="71">
        <v>1.68</v>
      </c>
      <c r="BV188" s="72">
        <v>3.32</v>
      </c>
    </row>
    <row r="189" spans="1:74" x14ac:dyDescent="0.25">
      <c r="A189" s="57">
        <v>39294</v>
      </c>
      <c r="B189" s="38">
        <f>'MONTHLY DATA'!O717</f>
        <v>14776.137345882342</v>
      </c>
      <c r="C189" s="37">
        <f t="shared" si="29"/>
        <v>1.8490132795858826E-2</v>
      </c>
      <c r="D189" s="38">
        <f>'MONTHLY DATA'!M717</f>
        <v>14838.3526610229</v>
      </c>
      <c r="E189" s="37">
        <f t="shared" si="26"/>
        <v>-3.7644384350965792E-4</v>
      </c>
      <c r="F189" s="37">
        <f t="shared" si="25"/>
        <v>4.2105263157895412E-3</v>
      </c>
      <c r="G189" s="37">
        <v>6.3700000000000007E-2</v>
      </c>
      <c r="H189" s="37">
        <v>1.5900000000000001E-2</v>
      </c>
      <c r="I189" s="37">
        <v>2.4218000000000003E-2</v>
      </c>
      <c r="J189" s="37">
        <v>4.7800000000000002E-2</v>
      </c>
      <c r="K189" s="37">
        <v>4.5600000000000002E-2</v>
      </c>
      <c r="L189" s="37">
        <v>4.5499999999999999E-2</v>
      </c>
      <c r="M189" s="37">
        <v>4.9599999999999998E-2</v>
      </c>
      <c r="N189" s="37">
        <v>4.82E-2</v>
      </c>
      <c r="O189" s="38">
        <v>1367600</v>
      </c>
      <c r="P189" s="67">
        <v>7270.3</v>
      </c>
      <c r="Q189" s="2">
        <v>10.497</v>
      </c>
      <c r="R189" s="74">
        <v>91.138999999999996</v>
      </c>
      <c r="S189" s="74">
        <v>9759.6</v>
      </c>
      <c r="T189" s="2">
        <v>10825.1</v>
      </c>
      <c r="U189" s="37">
        <v>4.6099999999999998E-4</v>
      </c>
      <c r="V189" s="2">
        <v>122.5</v>
      </c>
      <c r="W189" s="2">
        <v>137638</v>
      </c>
      <c r="X189" s="2">
        <v>305000</v>
      </c>
      <c r="Y189" s="74">
        <v>41.3</v>
      </c>
      <c r="Z189" s="2">
        <v>52.1</v>
      </c>
      <c r="AA189" s="73">
        <v>-0.45</v>
      </c>
      <c r="AB189" s="16">
        <v>1520.71</v>
      </c>
      <c r="AC189" s="16">
        <v>27.400700000000001</v>
      </c>
      <c r="AD189" s="16">
        <v>26.436699999999998</v>
      </c>
      <c r="AE189" s="37">
        <v>1.7384445423519277E-2</v>
      </c>
      <c r="AF189" s="73">
        <v>17.27</v>
      </c>
      <c r="AG189" s="37">
        <v>-1.8E-3</v>
      </c>
      <c r="AH189" s="37">
        <v>1.5900000000000001E-2</v>
      </c>
      <c r="AI189" s="37">
        <f t="shared" si="21"/>
        <v>3.3099999999999997E-2</v>
      </c>
      <c r="AJ189" s="37">
        <f t="shared" si="22"/>
        <v>1.6399999999999998E-2</v>
      </c>
      <c r="AK189" s="37">
        <f t="shared" si="23"/>
        <v>2.9900000000000003E-2</v>
      </c>
      <c r="AL189" s="37">
        <v>-2.0999999999999908E-3</v>
      </c>
      <c r="AM189" s="16">
        <v>53.866</v>
      </c>
      <c r="AN189" s="37">
        <v>2.3581999999999999E-2</v>
      </c>
      <c r="AO189" s="37">
        <v>1.087891030756015E-2</v>
      </c>
      <c r="AP189" s="37">
        <f t="shared" si="30"/>
        <v>1.2395559130511411E-2</v>
      </c>
      <c r="AQ189" s="37">
        <v>3.1235149578264839E-2</v>
      </c>
      <c r="AR189" s="37">
        <v>2.0356239270704689E-2</v>
      </c>
      <c r="AS189" s="16">
        <v>95.83</v>
      </c>
      <c r="AT189" s="16">
        <v>90.476800000000026</v>
      </c>
      <c r="AU189" s="16">
        <v>211.57</v>
      </c>
      <c r="AV189" s="16">
        <v>-9.94</v>
      </c>
      <c r="AW189" s="16">
        <v>1.24</v>
      </c>
      <c r="AX189" s="56">
        <v>7.5</v>
      </c>
      <c r="AY189" s="2">
        <f t="shared" si="24"/>
        <v>-7.5</v>
      </c>
      <c r="AZ189" s="2">
        <v>74.12</v>
      </c>
      <c r="BA189" s="37">
        <f t="shared" si="27"/>
        <v>9.8236775818639946E-2</v>
      </c>
      <c r="BB189" s="74">
        <v>665.29499999999996</v>
      </c>
      <c r="BC189" s="37">
        <f t="shared" si="27"/>
        <v>1.495827548856573E-2</v>
      </c>
      <c r="BD189" s="37">
        <f t="shared" si="28"/>
        <v>5.6597525653602834E-2</v>
      </c>
      <c r="BT189" s="70">
        <v>3.31</v>
      </c>
      <c r="BU189" s="71">
        <v>1.64</v>
      </c>
      <c r="BV189" s="72">
        <v>2.99</v>
      </c>
    </row>
    <row r="190" spans="1:74" x14ac:dyDescent="0.25">
      <c r="A190" s="57">
        <v>39325</v>
      </c>
      <c r="B190" s="38">
        <f>'MONTHLY DATA'!O718</f>
        <v>14912.270309717069</v>
      </c>
      <c r="C190" s="37">
        <f t="shared" si="29"/>
        <v>2.4936435553446951E-2</v>
      </c>
      <c r="D190" s="38">
        <f>'MONTHLY DATA'!M718</f>
        <v>14975.0588162843</v>
      </c>
      <c r="E190" s="37">
        <f t="shared" si="26"/>
        <v>9.2130277790537125E-3</v>
      </c>
      <c r="F190" s="37">
        <f t="shared" si="25"/>
        <v>4.210526315789543E-3</v>
      </c>
      <c r="G190" s="37">
        <v>6.2300000000000001E-2</v>
      </c>
      <c r="H190" s="37">
        <v>1.6899999999999998E-2</v>
      </c>
      <c r="I190" s="37">
        <v>2.5699000000000003E-2</v>
      </c>
      <c r="J190" s="37">
        <v>4.5400000000000003E-2</v>
      </c>
      <c r="K190" s="37">
        <v>4.1500000000000002E-2</v>
      </c>
      <c r="L190" s="37">
        <v>4.1599999999999998E-2</v>
      </c>
      <c r="M190" s="37">
        <v>4.0099999999999997E-2</v>
      </c>
      <c r="N190" s="37">
        <v>4.2000000000000003E-2</v>
      </c>
      <c r="O190" s="38">
        <v>1387500</v>
      </c>
      <c r="P190" s="67">
        <v>7343.3</v>
      </c>
      <c r="Q190" s="2">
        <v>10.497</v>
      </c>
      <c r="R190" s="74">
        <v>91.36</v>
      </c>
      <c r="S190" s="74">
        <v>9800.6</v>
      </c>
      <c r="T190" s="2">
        <v>10831.6</v>
      </c>
      <c r="U190" s="37">
        <v>1.268E-3</v>
      </c>
      <c r="V190" s="2">
        <v>126</v>
      </c>
      <c r="W190" s="2">
        <v>137612</v>
      </c>
      <c r="X190" s="2">
        <v>329000</v>
      </c>
      <c r="Y190" s="74">
        <v>41.3</v>
      </c>
      <c r="Z190" s="2">
        <v>50.5</v>
      </c>
      <c r="AA190" s="73">
        <v>0.51</v>
      </c>
      <c r="AB190" s="16">
        <v>1454.62</v>
      </c>
      <c r="AC190" s="16">
        <v>26.139700000000001</v>
      </c>
      <c r="AD190" s="16">
        <v>26.703299999999999</v>
      </c>
      <c r="AE190" s="37">
        <v>1.8357577924131389E-2</v>
      </c>
      <c r="AF190" s="73">
        <v>25.03</v>
      </c>
      <c r="AG190" s="37">
        <v>5.3E-3</v>
      </c>
      <c r="AH190" s="37">
        <v>1.6899999999999998E-2</v>
      </c>
      <c r="AI190" s="37">
        <f t="shared" si="21"/>
        <v>3.4500000000000003E-2</v>
      </c>
      <c r="AJ190" s="37">
        <f t="shared" si="22"/>
        <v>1.5300000000000001E-2</v>
      </c>
      <c r="AK190" s="37">
        <f t="shared" si="23"/>
        <v>3.32E-2</v>
      </c>
      <c r="AL190" s="37">
        <v>-3.9999999999999897E-3</v>
      </c>
      <c r="AM190" s="16">
        <v>171.125</v>
      </c>
      <c r="AN190" s="37">
        <v>1.9701E-2</v>
      </c>
      <c r="AO190" s="37">
        <v>1.0338467656450544E-2</v>
      </c>
      <c r="AP190" s="37">
        <f t="shared" si="30"/>
        <v>1.8423467256265494E-2</v>
      </c>
      <c r="AQ190" s="37">
        <v>3.1264453861844801E-2</v>
      </c>
      <c r="AR190" s="37">
        <v>2.0925986205394258E-2</v>
      </c>
      <c r="AS190" s="16">
        <v>93.56</v>
      </c>
      <c r="AT190" s="16">
        <v>91.044800000000009</v>
      </c>
      <c r="AU190" s="16">
        <v>227.18</v>
      </c>
      <c r="AV190" s="16">
        <v>2.4900000000000002</v>
      </c>
      <c r="AW190" s="16">
        <v>1.24</v>
      </c>
      <c r="AX190" s="56">
        <v>7.5</v>
      </c>
      <c r="AY190" s="2">
        <f t="shared" si="24"/>
        <v>-7.5</v>
      </c>
      <c r="AZ190" s="2">
        <v>72.36</v>
      </c>
      <c r="BA190" s="37">
        <f t="shared" si="27"/>
        <v>-2.3745277927684903E-2</v>
      </c>
      <c r="BB190" s="74">
        <v>665.41099999999994</v>
      </c>
      <c r="BC190" s="37">
        <f t="shared" si="27"/>
        <v>1.7435874311393511E-4</v>
      </c>
      <c r="BD190" s="37">
        <f t="shared" si="28"/>
        <v>-1.1785459592285484E-2</v>
      </c>
      <c r="BT190" s="70">
        <v>3.45</v>
      </c>
      <c r="BU190" s="71">
        <v>1.53</v>
      </c>
      <c r="BV190" s="72">
        <v>3.32</v>
      </c>
    </row>
    <row r="191" spans="1:74" x14ac:dyDescent="0.25">
      <c r="A191" s="57">
        <v>39355</v>
      </c>
      <c r="B191" s="38">
        <f>'MONTHLY DATA'!O719</f>
        <v>14954.920645739527</v>
      </c>
      <c r="C191" s="37">
        <f t="shared" si="29"/>
        <v>2.5567901728990424E-2</v>
      </c>
      <c r="D191" s="38">
        <f>'MONTHLY DATA'!M719</f>
        <v>15002.1467109366</v>
      </c>
      <c r="E191" s="37">
        <f t="shared" si="26"/>
        <v>1.8088673296457847E-3</v>
      </c>
      <c r="F191" s="37">
        <f t="shared" si="25"/>
        <v>3.1578947368422058E-3</v>
      </c>
      <c r="G191" s="37">
        <v>6.2300000000000001E-2</v>
      </c>
      <c r="H191" s="37">
        <v>1.6200000000000003E-2</v>
      </c>
      <c r="I191" s="37">
        <v>1.8349000000000004E-2</v>
      </c>
      <c r="J191" s="37">
        <v>4.5900000000000003E-2</v>
      </c>
      <c r="K191" s="37">
        <v>3.9699999999999999E-2</v>
      </c>
      <c r="L191" s="37">
        <v>4.0300000000000002E-2</v>
      </c>
      <c r="M191" s="37">
        <v>3.8199999999999998E-2</v>
      </c>
      <c r="N191" s="37">
        <v>3.8900000000000004E-2</v>
      </c>
      <c r="O191" s="38">
        <v>1364100</v>
      </c>
      <c r="P191" s="67">
        <v>7364.5</v>
      </c>
      <c r="Q191" s="2">
        <v>10.622</v>
      </c>
      <c r="R191" s="74">
        <v>90.283000000000001</v>
      </c>
      <c r="S191" s="74">
        <v>9837.5</v>
      </c>
      <c r="T191" s="2">
        <v>10859.2</v>
      </c>
      <c r="U191" s="37">
        <v>3.8289999999999999E-3</v>
      </c>
      <c r="V191" s="2">
        <v>100.5</v>
      </c>
      <c r="W191" s="2">
        <v>137681</v>
      </c>
      <c r="X191" s="2">
        <v>317000</v>
      </c>
      <c r="Y191" s="74">
        <v>41.3</v>
      </c>
      <c r="Z191" s="2">
        <v>50.4</v>
      </c>
      <c r="AA191" s="73">
        <v>0.84</v>
      </c>
      <c r="AB191" s="16">
        <v>1497.12</v>
      </c>
      <c r="AC191" s="16">
        <v>26.716699999999999</v>
      </c>
      <c r="AD191" s="16">
        <v>26.97</v>
      </c>
      <c r="AE191" s="37">
        <v>1.8014588008977237E-2</v>
      </c>
      <c r="AF191" s="73">
        <v>22.2</v>
      </c>
      <c r="AG191" s="37">
        <v>7.7000000000000002E-3</v>
      </c>
      <c r="AH191" s="37">
        <v>1.6200000000000003E-2</v>
      </c>
      <c r="AI191" s="37">
        <f t="shared" si="21"/>
        <v>3.15E-2</v>
      </c>
      <c r="AJ191" s="37">
        <f t="shared" si="22"/>
        <v>1.6899999999999998E-2</v>
      </c>
      <c r="AK191" s="37">
        <f t="shared" si="23"/>
        <v>3.6000000000000004E-2</v>
      </c>
      <c r="AL191" s="37">
        <v>-6.8000000000000005E-3</v>
      </c>
      <c r="AM191" s="16">
        <v>150.875</v>
      </c>
      <c r="AN191" s="37">
        <v>2.7550999999999999E-2</v>
      </c>
      <c r="AO191" s="37">
        <v>2.3587658805446454E-2</v>
      </c>
      <c r="AP191" s="37">
        <f t="shared" si="30"/>
        <v>2.6203094726898076E-2</v>
      </c>
      <c r="AQ191" s="37">
        <v>3.1311938428448184E-2</v>
      </c>
      <c r="AR191" s="37">
        <v>7.7242796230017306E-3</v>
      </c>
      <c r="AS191" s="16">
        <v>90.87</v>
      </c>
      <c r="AT191" s="16">
        <v>91.469200000000001</v>
      </c>
      <c r="AU191" s="16">
        <v>223.37</v>
      </c>
      <c r="AV191" s="16">
        <v>-5.15</v>
      </c>
      <c r="AW191" s="16">
        <v>1.24</v>
      </c>
      <c r="AX191" s="56">
        <v>19.2</v>
      </c>
      <c r="AY191" s="2">
        <f t="shared" si="24"/>
        <v>-19.2</v>
      </c>
      <c r="AZ191" s="2">
        <v>79.91</v>
      </c>
      <c r="BA191" s="37">
        <f t="shared" si="27"/>
        <v>0.10433941404090653</v>
      </c>
      <c r="BB191" s="74">
        <v>712.65300000000002</v>
      </c>
      <c r="BC191" s="37">
        <f t="shared" si="27"/>
        <v>7.0996722326502087E-2</v>
      </c>
      <c r="BD191" s="37">
        <f t="shared" si="28"/>
        <v>8.7668068183704317E-2</v>
      </c>
      <c r="BT191" s="70">
        <v>3.15</v>
      </c>
      <c r="BU191" s="71">
        <v>1.69</v>
      </c>
      <c r="BV191" s="72">
        <v>3.6</v>
      </c>
    </row>
    <row r="192" spans="1:74" x14ac:dyDescent="0.25">
      <c r="A192" s="57">
        <v>39386</v>
      </c>
      <c r="B192" s="38">
        <f>'MONTHLY DATA'!O720</f>
        <v>14893.486588045782</v>
      </c>
      <c r="C192" s="37">
        <f t="shared" si="29"/>
        <v>2.1534328973155506E-2</v>
      </c>
      <c r="D192" s="38">
        <f>'MONTHLY DATA'!M720</f>
        <v>14940.518650955401</v>
      </c>
      <c r="E192" s="37">
        <f t="shared" si="26"/>
        <v>-4.1079494267492293E-3</v>
      </c>
      <c r="F192" s="37">
        <f t="shared" si="25"/>
        <v>3.1578947368421295E-3</v>
      </c>
      <c r="G192" s="37">
        <v>6.2E-2</v>
      </c>
      <c r="H192" s="37">
        <v>1.72E-2</v>
      </c>
      <c r="I192" s="37">
        <v>9.4380000000000019E-3</v>
      </c>
      <c r="J192" s="37">
        <v>4.48E-2</v>
      </c>
      <c r="K192" s="37">
        <v>3.9399999999999998E-2</v>
      </c>
      <c r="L192" s="37">
        <v>3.9399999999999998E-2</v>
      </c>
      <c r="M192" s="37">
        <v>3.9399999999999998E-2</v>
      </c>
      <c r="N192" s="37">
        <v>3.9E-2</v>
      </c>
      <c r="O192" s="38">
        <v>1382000</v>
      </c>
      <c r="P192" s="67">
        <v>7377</v>
      </c>
      <c r="Q192" s="2">
        <v>10.622</v>
      </c>
      <c r="R192" s="74">
        <v>88.337000000000003</v>
      </c>
      <c r="S192" s="74">
        <v>9853.9</v>
      </c>
      <c r="T192" s="2">
        <v>10839.4</v>
      </c>
      <c r="U192" s="37">
        <v>-4.8669999999999998E-3</v>
      </c>
      <c r="V192" s="2">
        <v>103.8</v>
      </c>
      <c r="W192" s="2">
        <v>137772</v>
      </c>
      <c r="X192" s="2">
        <v>328000</v>
      </c>
      <c r="Y192" s="74">
        <v>41.2</v>
      </c>
      <c r="Z192" s="2">
        <v>49.9</v>
      </c>
      <c r="AA192" s="73">
        <v>0.66</v>
      </c>
      <c r="AB192" s="16">
        <v>1539.66</v>
      </c>
      <c r="AC192" s="16">
        <v>27.311399999999999</v>
      </c>
      <c r="AD192" s="16">
        <v>27.223299999999998</v>
      </c>
      <c r="AE192" s="37">
        <v>1.7681371211825985E-2</v>
      </c>
      <c r="AF192" s="73">
        <v>19.12</v>
      </c>
      <c r="AG192" s="37">
        <v>5.4000000000000003E-3</v>
      </c>
      <c r="AH192" s="37">
        <v>1.72E-2</v>
      </c>
      <c r="AI192" s="37">
        <f t="shared" si="21"/>
        <v>3.0099999999999998E-2</v>
      </c>
      <c r="AJ192" s="37">
        <f t="shared" si="22"/>
        <v>1.8100000000000002E-2</v>
      </c>
      <c r="AK192" s="37">
        <f t="shared" si="23"/>
        <v>3.5499999999999997E-2</v>
      </c>
      <c r="AL192" s="37">
        <v>-5.400000000000002E-3</v>
      </c>
      <c r="AM192" s="16">
        <v>105.375</v>
      </c>
      <c r="AN192" s="37">
        <v>3.5361999999999998E-2</v>
      </c>
      <c r="AO192" s="37">
        <v>3.2289672117412793E-2</v>
      </c>
      <c r="AP192" s="37">
        <f t="shared" si="30"/>
        <v>3.0797169608239139E-2</v>
      </c>
      <c r="AQ192" s="37">
        <v>3.1460822462127204E-2</v>
      </c>
      <c r="AR192" s="37">
        <v>-8.2884965528558924E-4</v>
      </c>
      <c r="AS192" s="16">
        <v>85.9</v>
      </c>
      <c r="AT192" s="16">
        <v>91.681600000000003</v>
      </c>
      <c r="AU192" s="16">
        <v>217.21</v>
      </c>
      <c r="AV192" s="16">
        <v>-14.73</v>
      </c>
      <c r="AW192" s="16">
        <v>1.23</v>
      </c>
      <c r="AX192" s="56">
        <v>19.2</v>
      </c>
      <c r="AY192" s="2">
        <f t="shared" si="24"/>
        <v>-19.2</v>
      </c>
      <c r="AZ192" s="2">
        <v>85.8</v>
      </c>
      <c r="BA192" s="37">
        <f t="shared" si="27"/>
        <v>7.3707921411588051E-2</v>
      </c>
      <c r="BB192" s="74">
        <v>754.60400000000004</v>
      </c>
      <c r="BC192" s="37">
        <f t="shared" si="27"/>
        <v>5.8865955801771716E-2</v>
      </c>
      <c r="BD192" s="37">
        <f t="shared" si="28"/>
        <v>6.628693860667989E-2</v>
      </c>
      <c r="BT192" s="70">
        <v>3.01</v>
      </c>
      <c r="BU192" s="71">
        <v>1.81</v>
      </c>
      <c r="BV192" s="72">
        <v>3.55</v>
      </c>
    </row>
    <row r="193" spans="1:74" x14ac:dyDescent="0.25">
      <c r="A193" s="57">
        <v>39416</v>
      </c>
      <c r="B193" s="38">
        <f>'MONTHLY DATA'!O721</f>
        <v>14951.116568203457</v>
      </c>
      <c r="C193" s="37">
        <f t="shared" si="29"/>
        <v>1.8891197401589645E-2</v>
      </c>
      <c r="D193" s="38">
        <f>'MONTHLY DATA'!M721</f>
        <v>14998.330620524101</v>
      </c>
      <c r="E193" s="37">
        <f t="shared" si="26"/>
        <v>3.869475412421722E-3</v>
      </c>
      <c r="F193" s="37">
        <f t="shared" si="25"/>
        <v>3.1578947368421746E-3</v>
      </c>
      <c r="G193" s="37">
        <v>6.13E-2</v>
      </c>
      <c r="H193" s="37">
        <v>2.1600000000000001E-2</v>
      </c>
      <c r="I193" s="37">
        <v>-3.3620000000000039E-3</v>
      </c>
      <c r="J193" s="37">
        <v>3.9699999999999999E-2</v>
      </c>
      <c r="K193" s="37">
        <v>3.04E-2</v>
      </c>
      <c r="L193" s="37">
        <v>3.09E-2</v>
      </c>
      <c r="M193" s="37">
        <v>3.15E-2</v>
      </c>
      <c r="N193" s="37">
        <v>3.27E-2</v>
      </c>
      <c r="O193" s="38">
        <v>1379900</v>
      </c>
      <c r="P193" s="67">
        <v>7409.2</v>
      </c>
      <c r="Q193" s="2">
        <v>10.622</v>
      </c>
      <c r="R193" s="74">
        <v>87.290999999999997</v>
      </c>
      <c r="S193" s="74">
        <v>9928.6</v>
      </c>
      <c r="T193" s="2">
        <v>10828.9</v>
      </c>
      <c r="U193" s="37">
        <v>5.666E-3</v>
      </c>
      <c r="V193" s="2">
        <v>89.5</v>
      </c>
      <c r="W193" s="2">
        <v>137899</v>
      </c>
      <c r="X193" s="2">
        <v>352000</v>
      </c>
      <c r="Y193" s="74">
        <v>41.3</v>
      </c>
      <c r="Z193" s="2">
        <v>50.7</v>
      </c>
      <c r="AA193" s="73">
        <v>1.49</v>
      </c>
      <c r="AB193" s="16">
        <v>1463.39</v>
      </c>
      <c r="AC193" s="16">
        <v>25.720400000000001</v>
      </c>
      <c r="AD193" s="16">
        <v>27.476700000000001</v>
      </c>
      <c r="AE193" s="37">
        <v>1.8776061063694571E-2</v>
      </c>
      <c r="AF193" s="73">
        <v>25.58</v>
      </c>
      <c r="AG193" s="37">
        <v>8.2000000000000007E-3</v>
      </c>
      <c r="AH193" s="37">
        <v>2.1600000000000001E-2</v>
      </c>
      <c r="AI193" s="37">
        <f t="shared" si="21"/>
        <v>3.0200000000000001E-2</v>
      </c>
      <c r="AJ193" s="37">
        <f t="shared" si="22"/>
        <v>1.7500000000000002E-2</v>
      </c>
      <c r="AK193" s="37">
        <f t="shared" si="23"/>
        <v>3.61E-2</v>
      </c>
      <c r="AL193" s="37">
        <v>-9.7999999999999962E-3</v>
      </c>
      <c r="AM193" s="16">
        <v>205.125</v>
      </c>
      <c r="AN193" s="37">
        <v>4.3062000000000003E-2</v>
      </c>
      <c r="AO193" s="37">
        <v>4.6397041508739439E-2</v>
      </c>
      <c r="AP193" s="37">
        <f t="shared" si="30"/>
        <v>4.2207769672195777E-2</v>
      </c>
      <c r="AQ193" s="37">
        <v>3.1881758516850697E-2</v>
      </c>
      <c r="AR193" s="37">
        <v>-1.4515282991888742E-2</v>
      </c>
      <c r="AS193" s="16">
        <v>80.650000000000006</v>
      </c>
      <c r="AT193" s="16">
        <v>91.63600000000001</v>
      </c>
      <c r="AU193" s="16">
        <v>274.13</v>
      </c>
      <c r="AV193" s="16">
        <v>17.62</v>
      </c>
      <c r="AW193" s="16">
        <v>1.23</v>
      </c>
      <c r="AX193" s="56">
        <v>19.2</v>
      </c>
      <c r="AY193" s="2">
        <f t="shared" si="24"/>
        <v>-19.2</v>
      </c>
      <c r="AZ193" s="2">
        <v>94.77</v>
      </c>
      <c r="BA193" s="37">
        <f t="shared" si="27"/>
        <v>0.10454545454545454</v>
      </c>
      <c r="BB193" s="74">
        <v>806.24800000000005</v>
      </c>
      <c r="BC193" s="37">
        <f t="shared" si="27"/>
        <v>6.8438545250223956E-2</v>
      </c>
      <c r="BD193" s="37">
        <f t="shared" si="28"/>
        <v>8.6491999897839247E-2</v>
      </c>
      <c r="BT193" s="70">
        <v>3.02</v>
      </c>
      <c r="BU193" s="71">
        <v>1.75</v>
      </c>
      <c r="BV193" s="72">
        <v>3.61</v>
      </c>
    </row>
    <row r="194" spans="1:74" x14ac:dyDescent="0.25">
      <c r="A194" s="57">
        <v>39447</v>
      </c>
      <c r="B194" s="38">
        <f>'MONTHLY DATA'!O722</f>
        <v>15036.4845552641</v>
      </c>
      <c r="C194" s="37">
        <f t="shared" si="29"/>
        <v>2.7389242139714404E-2</v>
      </c>
      <c r="D194" s="38">
        <f>'MONTHLY DATA'!M722</f>
        <v>15036.4845552641</v>
      </c>
      <c r="E194" s="37">
        <f t="shared" si="26"/>
        <v>2.5438787625996565E-3</v>
      </c>
      <c r="F194" s="37">
        <f t="shared" si="25"/>
        <v>0</v>
      </c>
      <c r="G194" s="37">
        <v>6.2799999999999995E-2</v>
      </c>
      <c r="H194" s="37">
        <v>2.2400000000000003E-2</v>
      </c>
      <c r="I194" s="37">
        <v>-4.1300000000000364E-4</v>
      </c>
      <c r="J194" s="37">
        <v>4.0399999999999998E-2</v>
      </c>
      <c r="K194" s="37">
        <v>3.0499999999999999E-2</v>
      </c>
      <c r="L194" s="37">
        <v>3.0700000000000002E-2</v>
      </c>
      <c r="M194" s="37">
        <v>3.3599999999999998E-2</v>
      </c>
      <c r="N194" s="37">
        <v>0.03</v>
      </c>
      <c r="O194" s="38">
        <v>1371100</v>
      </c>
      <c r="P194" s="67">
        <v>7442.4</v>
      </c>
      <c r="Q194" s="2">
        <v>10.670999999999999</v>
      </c>
      <c r="R194" s="74">
        <v>87.927000000000007</v>
      </c>
      <c r="S194" s="74">
        <v>9947.6</v>
      </c>
      <c r="T194" s="2">
        <v>10874.9</v>
      </c>
      <c r="U194" s="37">
        <v>-2.3599999999999999E-4</v>
      </c>
      <c r="V194" s="2">
        <v>77.8</v>
      </c>
      <c r="W194" s="2">
        <v>137983</v>
      </c>
      <c r="X194" s="2">
        <v>360000</v>
      </c>
      <c r="Y194" s="74">
        <v>41.1</v>
      </c>
      <c r="Z194" s="2">
        <v>48.7</v>
      </c>
      <c r="AA194" s="73">
        <v>1.73</v>
      </c>
      <c r="AB194" s="16">
        <v>1479.22</v>
      </c>
      <c r="AC194" s="16">
        <v>25.9468</v>
      </c>
      <c r="AD194" s="16">
        <v>27.73</v>
      </c>
      <c r="AE194" s="37">
        <v>1.8746366328199999E-2</v>
      </c>
      <c r="AF194" s="73">
        <v>21.65</v>
      </c>
      <c r="AG194" s="37">
        <v>6.7999999999999996E-3</v>
      </c>
      <c r="AH194" s="37">
        <v>2.2400000000000003E-2</v>
      </c>
      <c r="AI194" s="37">
        <f t="shared" ref="AI194:AI257" si="31">BT194/100</f>
        <v>2.8300000000000002E-2</v>
      </c>
      <c r="AJ194" s="37">
        <f t="shared" ref="AJ194:AJ257" si="32">BU194/100</f>
        <v>1.9099999999999999E-2</v>
      </c>
      <c r="AK194" s="37">
        <f t="shared" ref="AK194:AK257" si="33">BV194/100</f>
        <v>3.7000000000000005E-2</v>
      </c>
      <c r="AL194" s="37">
        <v>-1.0099999999999998E-2</v>
      </c>
      <c r="AM194" s="16">
        <v>141.25</v>
      </c>
      <c r="AN194" s="37">
        <v>4.0813000000000002E-2</v>
      </c>
      <c r="AO194" s="37">
        <v>3.9295179550918741E-2</v>
      </c>
      <c r="AP194" s="37">
        <f t="shared" si="30"/>
        <v>4.7848108067981454E-2</v>
      </c>
      <c r="AQ194" s="37">
        <v>3.2134485389149071E-2</v>
      </c>
      <c r="AR194" s="37">
        <v>-7.1606941617696693E-3</v>
      </c>
      <c r="AS194" s="16">
        <v>75.95</v>
      </c>
      <c r="AT194" s="16">
        <v>91.321600000000018</v>
      </c>
      <c r="AU194" s="16">
        <v>282.51</v>
      </c>
      <c r="AV194" s="16">
        <v>32.85</v>
      </c>
      <c r="AW194" s="16">
        <v>1.23</v>
      </c>
      <c r="AX194" s="56">
        <v>32.200000000000003</v>
      </c>
      <c r="AY194" s="2">
        <f t="shared" ref="AY194:AY257" si="34">AX194*-1</f>
        <v>-32.200000000000003</v>
      </c>
      <c r="AZ194" s="2">
        <v>91.69</v>
      </c>
      <c r="BA194" s="37">
        <f t="shared" si="27"/>
        <v>-3.2499736203439891E-2</v>
      </c>
      <c r="BB194" s="74">
        <v>803.20299999999997</v>
      </c>
      <c r="BC194" s="37">
        <f t="shared" si="27"/>
        <v>-3.7767535547375899E-3</v>
      </c>
      <c r="BD194" s="37">
        <f t="shared" si="28"/>
        <v>-1.8138244879088741E-2</v>
      </c>
      <c r="BT194" s="70">
        <v>2.83</v>
      </c>
      <c r="BU194" s="71">
        <v>1.91</v>
      </c>
      <c r="BV194" s="72">
        <v>3.7</v>
      </c>
    </row>
    <row r="195" spans="1:74" x14ac:dyDescent="0.25">
      <c r="A195" s="57">
        <v>39478</v>
      </c>
      <c r="B195" s="38">
        <f>'MONTHLY DATA'!O723</f>
        <v>15018.542543956779</v>
      </c>
      <c r="C195" s="37">
        <f t="shared" si="29"/>
        <v>2.5965795593310692E-2</v>
      </c>
      <c r="D195" s="38">
        <f>'MONTHLY DATA'!M723</f>
        <v>15026.451202484401</v>
      </c>
      <c r="E195" s="37">
        <f t="shared" si="26"/>
        <v>-6.6726718887139816E-4</v>
      </c>
      <c r="F195" s="37">
        <f t="shared" ref="F195:F258" si="35">(D195-B195)/B195</f>
        <v>5.2659294365445123E-4</v>
      </c>
      <c r="G195" s="37">
        <v>6.0999999999999999E-2</v>
      </c>
      <c r="H195" s="37">
        <v>2.4300000000000002E-2</v>
      </c>
      <c r="I195" s="37">
        <v>-6.1029999999999973E-3</v>
      </c>
      <c r="J195" s="37">
        <v>3.6700000000000003E-2</v>
      </c>
      <c r="K195" s="37">
        <v>2.1700000000000001E-2</v>
      </c>
      <c r="L195" s="37">
        <v>2.2700000000000001E-2</v>
      </c>
      <c r="M195" s="37">
        <v>1.9599999999999999E-2</v>
      </c>
      <c r="N195" s="37">
        <v>2.75E-2</v>
      </c>
      <c r="O195" s="38">
        <v>1384900</v>
      </c>
      <c r="P195" s="67">
        <v>7469.7</v>
      </c>
      <c r="Q195" s="2">
        <v>10.670999999999999</v>
      </c>
      <c r="R195" s="74">
        <v>87.262</v>
      </c>
      <c r="S195" s="74">
        <v>9963.2000000000007</v>
      </c>
      <c r="T195" s="2">
        <v>10906.2</v>
      </c>
      <c r="U195" s="37">
        <v>-2.4680000000000001E-3</v>
      </c>
      <c r="V195" s="2">
        <v>77.400000000000006</v>
      </c>
      <c r="W195" s="2">
        <v>137996</v>
      </c>
      <c r="X195" s="2">
        <v>366000</v>
      </c>
      <c r="Y195" s="74">
        <v>41.1</v>
      </c>
      <c r="Z195" s="2">
        <v>50.5</v>
      </c>
      <c r="AA195" s="73">
        <v>1.85</v>
      </c>
      <c r="AB195" s="16">
        <v>1378.76</v>
      </c>
      <c r="AC195" s="16">
        <v>24.014299999999999</v>
      </c>
      <c r="AD195" s="16">
        <v>27.92</v>
      </c>
      <c r="AE195" s="37">
        <v>2.0250079781832953E-2</v>
      </c>
      <c r="AF195" s="73">
        <v>25.82</v>
      </c>
      <c r="AG195" s="37">
        <v>1.7100000000000001E-2</v>
      </c>
      <c r="AH195" s="37">
        <v>2.4300000000000002E-2</v>
      </c>
      <c r="AI195" s="37">
        <f t="shared" si="31"/>
        <v>2.8500000000000001E-2</v>
      </c>
      <c r="AJ195" s="37">
        <f t="shared" si="32"/>
        <v>1.95E-2</v>
      </c>
      <c r="AK195" s="37">
        <f t="shared" si="33"/>
        <v>3.5799999999999998E-2</v>
      </c>
      <c r="AL195" s="37">
        <v>-1.6000000000000007E-2</v>
      </c>
      <c r="AM195" s="16">
        <v>119.188</v>
      </c>
      <c r="AN195" s="37">
        <v>4.2803000000000001E-2</v>
      </c>
      <c r="AO195" s="37">
        <v>4.6621063981722694E-2</v>
      </c>
      <c r="AP195" s="37">
        <f t="shared" si="30"/>
        <v>5.3733955193542196E-2</v>
      </c>
      <c r="AQ195" s="37">
        <v>3.2498088095357515E-2</v>
      </c>
      <c r="AR195" s="37">
        <v>-1.4122975886365179E-2</v>
      </c>
      <c r="AS195" s="16">
        <v>73.37</v>
      </c>
      <c r="AT195" s="16">
        <v>90.8352</v>
      </c>
      <c r="AU195" s="16">
        <v>323.76</v>
      </c>
      <c r="AV195" s="16">
        <v>55.78</v>
      </c>
      <c r="AW195" s="16">
        <v>1.17</v>
      </c>
      <c r="AX195" s="56">
        <v>32.200000000000003</v>
      </c>
      <c r="AY195" s="2">
        <f t="shared" si="34"/>
        <v>-32.200000000000003</v>
      </c>
      <c r="AZ195" s="2">
        <v>92.97</v>
      </c>
      <c r="BA195" s="37">
        <f t="shared" si="27"/>
        <v>1.3960082887992159E-2</v>
      </c>
      <c r="BB195" s="74">
        <v>889.59500000000003</v>
      </c>
      <c r="BC195" s="37">
        <f t="shared" si="27"/>
        <v>0.10755935921554084</v>
      </c>
      <c r="BD195" s="37">
        <f t="shared" si="28"/>
        <v>6.0759721051766503E-2</v>
      </c>
      <c r="BT195" s="70">
        <v>2.85</v>
      </c>
      <c r="BU195" s="71">
        <v>1.95</v>
      </c>
      <c r="BV195" s="72">
        <v>3.58</v>
      </c>
    </row>
    <row r="196" spans="1:74" x14ac:dyDescent="0.25">
      <c r="A196" s="57">
        <v>39507</v>
      </c>
      <c r="B196" s="38">
        <f>'MONTHLY DATA'!O724</f>
        <v>14762.47435403605</v>
      </c>
      <c r="C196" s="37">
        <f t="shared" si="29"/>
        <v>3.8267602980433346E-3</v>
      </c>
      <c r="D196" s="38">
        <f>'MONTHLY DATA'!M724</f>
        <v>14785.7957985132</v>
      </c>
      <c r="E196" s="37">
        <f t="shared" ref="E196:E259" si="36">(D196-D195)/D195</f>
        <v>-1.6015451734299854E-2</v>
      </c>
      <c r="F196" s="37">
        <f t="shared" si="35"/>
        <v>1.579778830963605E-3</v>
      </c>
      <c r="G196" s="37">
        <v>6.1800000000000001E-2</v>
      </c>
      <c r="H196" s="37">
        <v>2.6499999999999999E-2</v>
      </c>
      <c r="I196" s="37">
        <v>-4.9660000000000051E-3</v>
      </c>
      <c r="J196" s="37">
        <v>3.5299999999999998E-2</v>
      </c>
      <c r="K196" s="37">
        <v>1.6500000000000001E-2</v>
      </c>
      <c r="L196" s="37">
        <v>1.8700000000000001E-2</v>
      </c>
      <c r="M196" s="37">
        <v>1.8499999999999999E-2</v>
      </c>
      <c r="N196" s="37">
        <v>2.12E-2</v>
      </c>
      <c r="O196" s="38">
        <v>1379400</v>
      </c>
      <c r="P196" s="67">
        <v>7553.6</v>
      </c>
      <c r="Q196" s="2">
        <v>10.670999999999999</v>
      </c>
      <c r="R196" s="74">
        <v>86.21</v>
      </c>
      <c r="S196" s="74">
        <v>9955.7000000000007</v>
      </c>
      <c r="T196" s="2">
        <v>10925.4</v>
      </c>
      <c r="U196" s="37">
        <v>-2.6949999999999999E-3</v>
      </c>
      <c r="V196" s="2">
        <v>75</v>
      </c>
      <c r="W196" s="2">
        <v>137913</v>
      </c>
      <c r="X196" s="2">
        <v>354000</v>
      </c>
      <c r="Y196" s="74">
        <v>41.2</v>
      </c>
      <c r="Z196" s="2">
        <v>48.7</v>
      </c>
      <c r="AA196" s="73">
        <v>1.89</v>
      </c>
      <c r="AB196" s="16">
        <v>1354.87</v>
      </c>
      <c r="AC196" s="16">
        <v>23.487400000000001</v>
      </c>
      <c r="AD196" s="16">
        <v>28.11</v>
      </c>
      <c r="AE196" s="37">
        <v>2.0747377977222908E-2</v>
      </c>
      <c r="AF196" s="73">
        <v>25.46</v>
      </c>
      <c r="AG196" s="37">
        <v>1.6799999999999999E-2</v>
      </c>
      <c r="AH196" s="37">
        <v>2.6499999999999999E-2</v>
      </c>
      <c r="AI196" s="37">
        <f t="shared" si="31"/>
        <v>2.6699999999999998E-2</v>
      </c>
      <c r="AJ196" s="37">
        <f t="shared" si="32"/>
        <v>2.06E-2</v>
      </c>
      <c r="AK196" s="37">
        <f t="shared" si="33"/>
        <v>3.5699999999999996E-2</v>
      </c>
      <c r="AL196" s="37">
        <v>-2.0999999999999998E-2</v>
      </c>
      <c r="AM196" s="16">
        <v>124.75</v>
      </c>
      <c r="AN196" s="37">
        <v>4.0266000000000003E-2</v>
      </c>
      <c r="AO196" s="37">
        <v>4.5958864944931982E-2</v>
      </c>
      <c r="AP196" s="37">
        <f t="shared" si="30"/>
        <v>3.0458144368056564E-2</v>
      </c>
      <c r="AQ196" s="37">
        <v>3.2714051734539236E-2</v>
      </c>
      <c r="AR196" s="37">
        <v>-1.3244813210392746E-2</v>
      </c>
      <c r="AS196" s="16">
        <v>70.959999999999994</v>
      </c>
      <c r="AT196" s="16">
        <v>90.232399999999998</v>
      </c>
      <c r="AU196" s="16">
        <v>349.96</v>
      </c>
      <c r="AV196" s="16">
        <v>77.11</v>
      </c>
      <c r="AW196" s="16">
        <v>1.17</v>
      </c>
      <c r="AX196" s="56">
        <v>32.200000000000003</v>
      </c>
      <c r="AY196" s="2">
        <f t="shared" si="34"/>
        <v>-32.200000000000003</v>
      </c>
      <c r="AZ196" s="2">
        <v>95.39</v>
      </c>
      <c r="BA196" s="37">
        <f t="shared" ref="BA196:BC259" si="37">(AZ196-AZ195)/AZ195</f>
        <v>2.6029902118963125E-2</v>
      </c>
      <c r="BB196" s="74">
        <v>922.298</v>
      </c>
      <c r="BC196" s="37">
        <f t="shared" si="37"/>
        <v>3.6761672446450323E-2</v>
      </c>
      <c r="BD196" s="37">
        <f t="shared" ref="BD196:BD259" si="38">(BA196+BC196)/2</f>
        <v>3.1395787282706727E-2</v>
      </c>
      <c r="BT196" s="70">
        <v>2.67</v>
      </c>
      <c r="BU196" s="71">
        <v>2.06</v>
      </c>
      <c r="BV196" s="72">
        <v>3.57</v>
      </c>
    </row>
    <row r="197" spans="1:74" x14ac:dyDescent="0.25">
      <c r="A197" s="57">
        <v>39538</v>
      </c>
      <c r="B197" s="38">
        <f>'MONTHLY DATA'!O725</f>
        <v>14864.142278359759</v>
      </c>
      <c r="C197" s="37">
        <f t="shared" si="29"/>
        <v>1.7940425735364113E-2</v>
      </c>
      <c r="D197" s="38">
        <f>'MONTHLY DATA'!M725</f>
        <v>14856.314925922499</v>
      </c>
      <c r="E197" s="37">
        <f t="shared" si="36"/>
        <v>4.7693832898997963E-3</v>
      </c>
      <c r="F197" s="37">
        <f t="shared" si="35"/>
        <v>-5.2659294365443681E-4</v>
      </c>
      <c r="G197" s="37">
        <v>6.4699999999999994E-2</v>
      </c>
      <c r="H197" s="37">
        <v>3.0200000000000001E-2</v>
      </c>
      <c r="I197" s="37">
        <v>-5.3150000000000003E-3</v>
      </c>
      <c r="J197" s="37">
        <v>3.4500000000000003E-2</v>
      </c>
      <c r="K197" s="37">
        <v>1.6199999999999999E-2</v>
      </c>
      <c r="L197" s="37">
        <v>1.7899999999999999E-2</v>
      </c>
      <c r="M197" s="37">
        <v>1.38E-2</v>
      </c>
      <c r="N197" s="37">
        <v>1.26E-2</v>
      </c>
      <c r="O197" s="38">
        <v>1390700</v>
      </c>
      <c r="P197" s="67">
        <v>7618.3</v>
      </c>
      <c r="Q197" s="2">
        <v>10.597</v>
      </c>
      <c r="R197" s="74">
        <v>84.537000000000006</v>
      </c>
      <c r="S197" s="74">
        <v>10004.200000000001</v>
      </c>
      <c r="T197" s="2">
        <v>10948.4</v>
      </c>
      <c r="U197" s="37">
        <v>-2.666E-3</v>
      </c>
      <c r="V197" s="2">
        <v>79.099999999999994</v>
      </c>
      <c r="W197" s="2">
        <v>137841</v>
      </c>
      <c r="X197" s="2">
        <v>387000</v>
      </c>
      <c r="Y197" s="74">
        <v>41.3</v>
      </c>
      <c r="Z197" s="2">
        <v>49.1</v>
      </c>
      <c r="AA197" s="73">
        <v>2.11</v>
      </c>
      <c r="AB197" s="16">
        <v>1316.94</v>
      </c>
      <c r="AC197" s="16">
        <v>22.599299999999999</v>
      </c>
      <c r="AD197" s="16">
        <v>28.3</v>
      </c>
      <c r="AE197" s="37">
        <v>2.1489209834920347E-2</v>
      </c>
      <c r="AF197" s="73">
        <v>27.1</v>
      </c>
      <c r="AG197" s="37">
        <v>2.07E-2</v>
      </c>
      <c r="AH197" s="37">
        <v>3.0200000000000001E-2</v>
      </c>
      <c r="AI197" s="37">
        <f t="shared" si="31"/>
        <v>2.1400000000000002E-2</v>
      </c>
      <c r="AJ197" s="37">
        <f t="shared" si="32"/>
        <v>2.3E-2</v>
      </c>
      <c r="AK197" s="37">
        <f t="shared" si="33"/>
        <v>3.7400000000000003E-2</v>
      </c>
      <c r="AL197" s="37">
        <v>-2.0000000000000004E-2</v>
      </c>
      <c r="AM197" s="16">
        <v>132.81299999999999</v>
      </c>
      <c r="AN197" s="37">
        <v>3.9815000000000003E-2</v>
      </c>
      <c r="AO197" s="37">
        <v>3.8905595554467168E-2</v>
      </c>
      <c r="AP197" s="37">
        <f t="shared" si="30"/>
        <v>4.6001103733712023E-2</v>
      </c>
      <c r="AQ197" s="37">
        <v>3.2896583315646266E-2</v>
      </c>
      <c r="AR197" s="37">
        <v>-6.0090122388209016E-3</v>
      </c>
      <c r="AS197" s="16">
        <v>68.17</v>
      </c>
      <c r="AT197" s="16">
        <v>89.478799999999993</v>
      </c>
      <c r="AU197" s="16">
        <v>373.47</v>
      </c>
      <c r="AV197" s="16">
        <v>97.71</v>
      </c>
      <c r="AW197" s="16">
        <v>1.17</v>
      </c>
      <c r="AX197" s="56">
        <v>55.4</v>
      </c>
      <c r="AY197" s="2">
        <f t="shared" si="34"/>
        <v>-55.4</v>
      </c>
      <c r="AZ197" s="2">
        <v>105.45</v>
      </c>
      <c r="BA197" s="37">
        <f t="shared" si="37"/>
        <v>0.10546178844742637</v>
      </c>
      <c r="BB197" s="74">
        <v>968.43399999999997</v>
      </c>
      <c r="BC197" s="37">
        <f t="shared" si="37"/>
        <v>5.0022877638247039E-2</v>
      </c>
      <c r="BD197" s="37">
        <f t="shared" si="38"/>
        <v>7.7742333042836703E-2</v>
      </c>
      <c r="BT197" s="70">
        <v>2.14</v>
      </c>
      <c r="BU197" s="71">
        <v>2.2999999999999998</v>
      </c>
      <c r="BV197" s="72">
        <v>3.74</v>
      </c>
    </row>
    <row r="198" spans="1:74" x14ac:dyDescent="0.25">
      <c r="A198" s="57">
        <v>39568</v>
      </c>
      <c r="B198" s="38">
        <f>'MONTHLY DATA'!O726</f>
        <v>14857.791316566125</v>
      </c>
      <c r="C198" s="37">
        <f t="shared" si="29"/>
        <v>7.4106134603704188E-3</v>
      </c>
      <c r="D198" s="38">
        <f>'MONTHLY DATA'!M726</f>
        <v>14870.313685985901</v>
      </c>
      <c r="E198" s="37">
        <f t="shared" si="36"/>
        <v>9.4227674448224769E-4</v>
      </c>
      <c r="F198" s="37">
        <f t="shared" si="35"/>
        <v>8.4281500210691047E-4</v>
      </c>
      <c r="G198" s="37">
        <v>6.4899999999999999E-2</v>
      </c>
      <c r="H198" s="37">
        <v>2.7200000000000002E-2</v>
      </c>
      <c r="I198" s="37">
        <v>-1.6690000000000038E-3</v>
      </c>
      <c r="J198" s="37">
        <v>3.7699999999999997E-2</v>
      </c>
      <c r="K198" s="37">
        <v>2.29E-2</v>
      </c>
      <c r="L198" s="37">
        <v>2.4899999999999999E-2</v>
      </c>
      <c r="M198" s="37">
        <v>1.43E-2</v>
      </c>
      <c r="N198" s="37">
        <v>1.29E-2</v>
      </c>
      <c r="O198" s="38">
        <v>1398000</v>
      </c>
      <c r="P198" s="67">
        <v>7668.7</v>
      </c>
      <c r="Q198" s="2">
        <v>10.597</v>
      </c>
      <c r="R198" s="74">
        <v>84.100999999999999</v>
      </c>
      <c r="S198" s="74">
        <v>10044.6</v>
      </c>
      <c r="T198" s="2">
        <v>10906.9</v>
      </c>
      <c r="U198" s="37">
        <v>-7.1989999999999997E-3</v>
      </c>
      <c r="V198" s="2">
        <v>91.5</v>
      </c>
      <c r="W198" s="2">
        <v>137656</v>
      </c>
      <c r="X198" s="2">
        <v>370000</v>
      </c>
      <c r="Y198" s="74">
        <v>41.1</v>
      </c>
      <c r="Z198" s="2">
        <v>48.9</v>
      </c>
      <c r="AA198" s="73">
        <v>2.2200000000000002</v>
      </c>
      <c r="AB198" s="16">
        <v>1370.47</v>
      </c>
      <c r="AC198" s="16">
        <v>23.348299999999998</v>
      </c>
      <c r="AD198" s="16">
        <v>28.436699999999998</v>
      </c>
      <c r="AE198" s="37">
        <v>2.0749596853634152E-2</v>
      </c>
      <c r="AF198" s="73">
        <v>21.56</v>
      </c>
      <c r="AG198" s="37">
        <v>2.3400000000000001E-2</v>
      </c>
      <c r="AH198" s="37">
        <v>2.7200000000000002E-2</v>
      </c>
      <c r="AI198" s="37">
        <f t="shared" si="31"/>
        <v>1.67E-2</v>
      </c>
      <c r="AJ198" s="37">
        <f t="shared" si="32"/>
        <v>2.5899999999999999E-2</v>
      </c>
      <c r="AK198" s="37">
        <f t="shared" si="33"/>
        <v>3.78E-2</v>
      </c>
      <c r="AL198" s="37">
        <v>-1.6799999999999989E-2</v>
      </c>
      <c r="AM198" s="16">
        <v>144</v>
      </c>
      <c r="AN198" s="37">
        <v>3.9369000000000001E-2</v>
      </c>
      <c r="AO198" s="37">
        <v>3.4472719097218683E-2</v>
      </c>
      <c r="AP198" s="37">
        <f t="shared" si="30"/>
        <v>3.0805922096816193E-2</v>
      </c>
      <c r="AQ198" s="37">
        <v>3.3166876612051178E-2</v>
      </c>
      <c r="AR198" s="37">
        <v>-1.3058424851675049E-3</v>
      </c>
      <c r="AS198" s="16">
        <v>64.39</v>
      </c>
      <c r="AT198" s="16">
        <v>88.547599999999989</v>
      </c>
      <c r="AU198" s="16">
        <v>321.62</v>
      </c>
      <c r="AV198" s="16">
        <v>48.93</v>
      </c>
      <c r="AW198" s="16">
        <v>0.94</v>
      </c>
      <c r="AX198" s="56">
        <v>55.4</v>
      </c>
      <c r="AY198" s="2">
        <f t="shared" si="34"/>
        <v>-55.4</v>
      </c>
      <c r="AZ198" s="2">
        <v>112.58</v>
      </c>
      <c r="BA198" s="37">
        <f t="shared" si="37"/>
        <v>6.7614983404457041E-2</v>
      </c>
      <c r="BB198" s="74">
        <v>909.70500000000004</v>
      </c>
      <c r="BC198" s="37">
        <f t="shared" si="37"/>
        <v>-6.0643265312865853E-2</v>
      </c>
      <c r="BD198" s="37">
        <f t="shared" si="38"/>
        <v>3.4858590457955939E-3</v>
      </c>
      <c r="BT198" s="70">
        <v>1.67</v>
      </c>
      <c r="BU198" s="71">
        <v>2.59</v>
      </c>
      <c r="BV198" s="72">
        <v>3.78</v>
      </c>
    </row>
    <row r="199" spans="1:74" x14ac:dyDescent="0.25">
      <c r="A199" s="57">
        <v>39599</v>
      </c>
      <c r="B199" s="38">
        <f>'MONTHLY DATA'!O727</f>
        <v>14942.011699847064</v>
      </c>
      <c r="C199" s="37">
        <f t="shared" si="29"/>
        <v>1.2823453911266809E-2</v>
      </c>
      <c r="D199" s="38">
        <f>'MONTHLY DATA'!M727</f>
        <v>14891.638293357901</v>
      </c>
      <c r="E199" s="37">
        <f t="shared" si="36"/>
        <v>1.4340388388778197E-3</v>
      </c>
      <c r="F199" s="37">
        <f t="shared" si="35"/>
        <v>-3.3712600084283718E-3</v>
      </c>
      <c r="G199" s="37">
        <v>6.6000000000000003E-2</v>
      </c>
      <c r="H199" s="37">
        <v>2.6000000000000002E-2</v>
      </c>
      <c r="I199" s="37">
        <v>-1.1550000000000032E-3</v>
      </c>
      <c r="J199" s="37">
        <v>4.0599999999999997E-2</v>
      </c>
      <c r="K199" s="37">
        <v>2.6599999999999999E-2</v>
      </c>
      <c r="L199" s="37">
        <v>2.93E-2</v>
      </c>
      <c r="M199" s="37">
        <v>1.89E-2</v>
      </c>
      <c r="N199" s="37">
        <v>1.7299999999999999E-2</v>
      </c>
      <c r="O199" s="38">
        <v>1393600</v>
      </c>
      <c r="P199" s="67">
        <v>7674.7</v>
      </c>
      <c r="Q199" s="2">
        <v>10.597</v>
      </c>
      <c r="R199" s="74">
        <v>84.454999999999998</v>
      </c>
      <c r="S199" s="74">
        <v>10093.299999999999</v>
      </c>
      <c r="T199" s="2">
        <v>11431.6</v>
      </c>
      <c r="U199" s="37">
        <v>-4.6189999999999998E-3</v>
      </c>
      <c r="V199" s="2">
        <v>92.3</v>
      </c>
      <c r="W199" s="2">
        <v>137423</v>
      </c>
      <c r="X199" s="2">
        <v>362000</v>
      </c>
      <c r="Y199" s="74">
        <v>41</v>
      </c>
      <c r="Z199" s="2">
        <v>49.6</v>
      </c>
      <c r="AA199" s="73">
        <v>1.79</v>
      </c>
      <c r="AB199" s="16">
        <v>1403.22</v>
      </c>
      <c r="AC199" s="16">
        <v>23.688500000000001</v>
      </c>
      <c r="AD199" s="16">
        <v>28.5733</v>
      </c>
      <c r="AE199" s="37">
        <v>2.0362665868502442E-2</v>
      </c>
      <c r="AF199" s="73">
        <v>18.3</v>
      </c>
      <c r="AG199" s="37">
        <v>2.1700000000000001E-2</v>
      </c>
      <c r="AH199" s="37">
        <v>2.6000000000000002E-2</v>
      </c>
      <c r="AI199" s="37">
        <f t="shared" si="31"/>
        <v>1.6200000000000003E-2</v>
      </c>
      <c r="AJ199" s="37">
        <f t="shared" si="32"/>
        <v>2.4399999999999998E-2</v>
      </c>
      <c r="AK199" s="37">
        <f t="shared" si="33"/>
        <v>3.6699999999999997E-2</v>
      </c>
      <c r="AL199" s="37">
        <v>-1.6699999999999993E-2</v>
      </c>
      <c r="AM199" s="16">
        <v>83.063000000000002</v>
      </c>
      <c r="AN199" s="37">
        <v>4.1755E-2</v>
      </c>
      <c r="AO199" s="37">
        <v>3.3601250980642011E-2</v>
      </c>
      <c r="AP199" s="37">
        <f t="shared" si="30"/>
        <v>3.5463385653761115E-2</v>
      </c>
      <c r="AQ199" s="37">
        <v>3.3380055726483421E-2</v>
      </c>
      <c r="AR199" s="37">
        <v>-2.2119525415859043E-4</v>
      </c>
      <c r="AS199" s="16">
        <v>60.5</v>
      </c>
      <c r="AT199" s="16">
        <v>87.461599999999976</v>
      </c>
      <c r="AU199" s="16">
        <v>306.79000000000002</v>
      </c>
      <c r="AV199" s="16">
        <v>53.61</v>
      </c>
      <c r="AW199" s="16">
        <v>0.94</v>
      </c>
      <c r="AX199" s="56">
        <v>55.4</v>
      </c>
      <c r="AY199" s="2">
        <f t="shared" si="34"/>
        <v>-55.4</v>
      </c>
      <c r="AZ199" s="2">
        <v>125.4</v>
      </c>
      <c r="BA199" s="37">
        <f t="shared" si="37"/>
        <v>0.1138745780778114</v>
      </c>
      <c r="BB199" s="74">
        <v>888.66300000000001</v>
      </c>
      <c r="BC199" s="37">
        <f t="shared" si="37"/>
        <v>-2.3130575296387321E-2</v>
      </c>
      <c r="BD199" s="37">
        <f t="shared" si="38"/>
        <v>4.5372001390712041E-2</v>
      </c>
      <c r="BT199" s="70">
        <v>1.62</v>
      </c>
      <c r="BU199" s="71">
        <v>2.44</v>
      </c>
      <c r="BV199" s="72">
        <v>3.67</v>
      </c>
    </row>
    <row r="200" spans="1:74" x14ac:dyDescent="0.25">
      <c r="A200" s="57">
        <v>39629</v>
      </c>
      <c r="B200" s="38">
        <f>'MONTHLY DATA'!O728</f>
        <v>15211.224435497656</v>
      </c>
      <c r="C200" s="37">
        <f t="shared" si="29"/>
        <v>2.9057723799784337E-2</v>
      </c>
      <c r="D200" s="38">
        <f>'MONTHLY DATA'!M728</f>
        <v>15127.8928224924</v>
      </c>
      <c r="E200" s="37">
        <f t="shared" si="36"/>
        <v>1.5864911870702356E-2</v>
      </c>
      <c r="F200" s="37">
        <f t="shared" si="35"/>
        <v>-5.478297513695783E-3</v>
      </c>
      <c r="G200" s="37">
        <v>6.7599999999999993E-2</v>
      </c>
      <c r="H200" s="37">
        <v>2.7699999999999999E-2</v>
      </c>
      <c r="I200" s="37">
        <v>-1.0318000000000001E-2</v>
      </c>
      <c r="J200" s="37">
        <v>3.9899999999999998E-2</v>
      </c>
      <c r="K200" s="37">
        <v>2.63E-2</v>
      </c>
      <c r="L200" s="37">
        <v>2.9100000000000001E-2</v>
      </c>
      <c r="M200" s="37">
        <v>1.9E-2</v>
      </c>
      <c r="N200" s="37">
        <v>1.8600000000000002E-2</v>
      </c>
      <c r="O200" s="38">
        <v>1406600</v>
      </c>
      <c r="P200" s="67">
        <v>7693.1</v>
      </c>
      <c r="Q200" s="2">
        <v>10.627000000000001</v>
      </c>
      <c r="R200" s="74">
        <v>84.945999999999998</v>
      </c>
      <c r="S200" s="74">
        <v>10149.4</v>
      </c>
      <c r="T200" s="2">
        <v>11129.8</v>
      </c>
      <c r="U200" s="37">
        <v>-1.9949999999999998E-3</v>
      </c>
      <c r="V200" s="2">
        <v>110.6</v>
      </c>
      <c r="W200" s="2">
        <v>137245</v>
      </c>
      <c r="X200" s="2">
        <v>392000</v>
      </c>
      <c r="Y200" s="74">
        <v>41</v>
      </c>
      <c r="Z200" s="2">
        <v>50</v>
      </c>
      <c r="AA200" s="73">
        <v>1.63</v>
      </c>
      <c r="AB200" s="16">
        <v>1341.25</v>
      </c>
      <c r="AC200" s="16">
        <v>22.409400000000002</v>
      </c>
      <c r="AD200" s="16">
        <v>28.71</v>
      </c>
      <c r="AE200" s="37">
        <v>2.1405405405405406E-2</v>
      </c>
      <c r="AF200" s="73">
        <v>22.11</v>
      </c>
      <c r="AG200" s="37">
        <v>2.0899999999999998E-2</v>
      </c>
      <c r="AH200" s="37">
        <v>2.7699999999999999E-2</v>
      </c>
      <c r="AI200" s="37">
        <f t="shared" si="31"/>
        <v>1.8700000000000001E-2</v>
      </c>
      <c r="AJ200" s="37">
        <f t="shared" si="32"/>
        <v>2.1899999999999999E-2</v>
      </c>
      <c r="AK200" s="37">
        <f t="shared" si="33"/>
        <v>3.61E-2</v>
      </c>
      <c r="AL200" s="37">
        <v>-1.6400000000000005E-2</v>
      </c>
      <c r="AM200" s="16">
        <v>91.313000000000002</v>
      </c>
      <c r="AN200" s="37">
        <v>5.0217999999999999E-2</v>
      </c>
      <c r="AO200" s="37">
        <v>4.097818479048649E-2</v>
      </c>
      <c r="AP200" s="37">
        <f t="shared" si="30"/>
        <v>6.2509293424169776E-2</v>
      </c>
      <c r="AQ200" s="37">
        <v>3.368353636893958E-2</v>
      </c>
      <c r="AR200" s="37">
        <v>-7.2946484215469093E-3</v>
      </c>
      <c r="AS200" s="16">
        <v>56.59</v>
      </c>
      <c r="AT200" s="16">
        <v>86.207599999999985</v>
      </c>
      <c r="AU200" s="16">
        <v>339.18</v>
      </c>
      <c r="AV200" s="16">
        <v>60.74</v>
      </c>
      <c r="AW200" s="16">
        <v>0.94</v>
      </c>
      <c r="AX200" s="56">
        <v>57.6</v>
      </c>
      <c r="AY200" s="2">
        <f t="shared" si="34"/>
        <v>-57.6</v>
      </c>
      <c r="AZ200" s="2">
        <v>133.88</v>
      </c>
      <c r="BA200" s="37">
        <f t="shared" si="37"/>
        <v>6.7623604465709641E-2</v>
      </c>
      <c r="BB200" s="74">
        <v>889.48800000000006</v>
      </c>
      <c r="BC200" s="37">
        <f t="shared" si="37"/>
        <v>9.283609197187747E-4</v>
      </c>
      <c r="BD200" s="37">
        <f t="shared" si="38"/>
        <v>3.4275982692714209E-2</v>
      </c>
      <c r="BT200" s="70">
        <v>1.87</v>
      </c>
      <c r="BU200" s="71">
        <v>2.19</v>
      </c>
      <c r="BV200" s="72">
        <v>3.61</v>
      </c>
    </row>
    <row r="201" spans="1:74" x14ac:dyDescent="0.25">
      <c r="A201" s="57">
        <v>39660</v>
      </c>
      <c r="B201" s="38">
        <f>'MONTHLY DATA'!O729</f>
        <v>15074.320680040704</v>
      </c>
      <c r="C201" s="37">
        <f t="shared" si="29"/>
        <v>2.0180059725924043E-2</v>
      </c>
      <c r="D201" s="38">
        <f>'MONTHLY DATA'!M729</f>
        <v>14977.333699608</v>
      </c>
      <c r="E201" s="37">
        <f t="shared" si="36"/>
        <v>-9.9524186647162588E-3</v>
      </c>
      <c r="F201" s="37">
        <f t="shared" si="35"/>
        <v>-6.4339204725239151E-3</v>
      </c>
      <c r="G201" s="37">
        <v>6.9699999999999998E-2</v>
      </c>
      <c r="H201" s="37">
        <v>2.98E-2</v>
      </c>
      <c r="I201" s="37">
        <v>-1.6101000000000004E-2</v>
      </c>
      <c r="J201" s="37">
        <v>3.9899999999999998E-2</v>
      </c>
      <c r="K201" s="37">
        <v>2.52E-2</v>
      </c>
      <c r="L201" s="37">
        <v>2.81E-2</v>
      </c>
      <c r="M201" s="37">
        <v>1.6799999999999999E-2</v>
      </c>
      <c r="N201" s="37">
        <v>1.6299999999999999E-2</v>
      </c>
      <c r="O201" s="38">
        <v>1418200</v>
      </c>
      <c r="P201" s="67">
        <v>7737.3</v>
      </c>
      <c r="Q201" s="2">
        <v>10.627000000000001</v>
      </c>
      <c r="R201" s="74">
        <v>84.563000000000002</v>
      </c>
      <c r="S201" s="74">
        <v>10151.1</v>
      </c>
      <c r="T201" s="2">
        <v>10954.3</v>
      </c>
      <c r="U201" s="37">
        <v>-4.8960000000000002E-3</v>
      </c>
      <c r="V201" s="2">
        <v>85.9</v>
      </c>
      <c r="W201" s="2">
        <v>137014</v>
      </c>
      <c r="X201" s="2">
        <v>434000</v>
      </c>
      <c r="Y201" s="74">
        <v>40.9</v>
      </c>
      <c r="Z201" s="2">
        <v>49.6</v>
      </c>
      <c r="AA201" s="73">
        <v>1.85</v>
      </c>
      <c r="AB201" s="16">
        <v>1257.33</v>
      </c>
      <c r="AC201" s="16">
        <v>20.900200000000002</v>
      </c>
      <c r="AD201" s="16">
        <v>28.756699999999999</v>
      </c>
      <c r="AE201" s="37">
        <v>2.2871243030866996E-2</v>
      </c>
      <c r="AF201" s="73">
        <v>24.32</v>
      </c>
      <c r="AG201" s="37">
        <v>2.3099999999999999E-2</v>
      </c>
      <c r="AH201" s="37">
        <v>2.98E-2</v>
      </c>
      <c r="AI201" s="37">
        <f t="shared" si="31"/>
        <v>1.7299999999999999E-2</v>
      </c>
      <c r="AJ201" s="37">
        <f t="shared" si="32"/>
        <v>2.2000000000000002E-2</v>
      </c>
      <c r="AK201" s="37">
        <f t="shared" si="33"/>
        <v>3.7200000000000004E-2</v>
      </c>
      <c r="AL201" s="37">
        <v>-1.7600000000000005E-2</v>
      </c>
      <c r="AM201" s="16">
        <v>114.125</v>
      </c>
      <c r="AN201" s="37">
        <v>5.6001000000000002E-2</v>
      </c>
      <c r="AO201" s="37">
        <v>4.844627195593329E-2</v>
      </c>
      <c r="AP201" s="37">
        <f t="shared" si="30"/>
        <v>6.0920505160495353E-2</v>
      </c>
      <c r="AQ201" s="37">
        <v>3.4269076164537102E-2</v>
      </c>
      <c r="AR201" s="37">
        <v>-1.4177195791396188E-2</v>
      </c>
      <c r="AS201" s="16">
        <v>54.31</v>
      </c>
      <c r="AT201" s="16">
        <v>84.840399999999988</v>
      </c>
      <c r="AU201" s="16">
        <v>362.21</v>
      </c>
      <c r="AV201" s="16">
        <v>87.23</v>
      </c>
      <c r="AW201" s="16">
        <v>0.68</v>
      </c>
      <c r="AX201" s="56">
        <v>57.6</v>
      </c>
      <c r="AY201" s="2">
        <f t="shared" si="34"/>
        <v>-57.6</v>
      </c>
      <c r="AZ201" s="2">
        <v>133.37</v>
      </c>
      <c r="BA201" s="37">
        <f t="shared" si="37"/>
        <v>-3.8093815357035472E-3</v>
      </c>
      <c r="BB201" s="74">
        <v>939.77200000000005</v>
      </c>
      <c r="BC201" s="37">
        <f t="shared" si="37"/>
        <v>5.6531397837857274E-2</v>
      </c>
      <c r="BD201" s="37">
        <f t="shared" si="38"/>
        <v>2.6361008151076865E-2</v>
      </c>
      <c r="BT201" s="70">
        <v>1.73</v>
      </c>
      <c r="BU201" s="71">
        <v>2.2000000000000002</v>
      </c>
      <c r="BV201" s="72">
        <v>3.72</v>
      </c>
    </row>
    <row r="202" spans="1:74" x14ac:dyDescent="0.25">
      <c r="A202" s="57">
        <v>39691</v>
      </c>
      <c r="B202" s="38">
        <f>'MONTHLY DATA'!O730</f>
        <v>15050.32563435721</v>
      </c>
      <c r="C202" s="37">
        <f t="shared" si="29"/>
        <v>9.2578341039179259E-3</v>
      </c>
      <c r="D202" s="38">
        <f>'MONTHLY DATA'!M730</f>
        <v>14905.8704468531</v>
      </c>
      <c r="E202" s="37">
        <f t="shared" si="36"/>
        <v>-4.7714268900058343E-3</v>
      </c>
      <c r="F202" s="37">
        <f t="shared" si="35"/>
        <v>-9.5981436557322861E-3</v>
      </c>
      <c r="G202" s="37">
        <v>6.93E-2</v>
      </c>
      <c r="H202" s="37">
        <v>3.1E-2</v>
      </c>
      <c r="I202" s="37">
        <v>-1.5419000000000002E-2</v>
      </c>
      <c r="J202" s="37">
        <v>3.8300000000000001E-2</v>
      </c>
      <c r="K202" s="37">
        <v>2.3599999999999999E-2</v>
      </c>
      <c r="L202" s="37">
        <v>2.5999999999999999E-2</v>
      </c>
      <c r="M202" s="37">
        <v>1.72E-2</v>
      </c>
      <c r="N202" s="37">
        <v>1.72E-2</v>
      </c>
      <c r="O202" s="38">
        <v>1404900</v>
      </c>
      <c r="P202" s="67">
        <v>7754.1</v>
      </c>
      <c r="Q202" s="2">
        <v>10.627000000000001</v>
      </c>
      <c r="R202" s="74">
        <v>86.641999999999996</v>
      </c>
      <c r="S202" s="74">
        <v>10140.299999999999</v>
      </c>
      <c r="T202" s="2">
        <v>10866.7</v>
      </c>
      <c r="U202" s="37">
        <v>-1.5322000000000001E-2</v>
      </c>
      <c r="V202" s="2">
        <v>76.3</v>
      </c>
      <c r="W202" s="2">
        <v>136747</v>
      </c>
      <c r="X202" s="2">
        <v>442000</v>
      </c>
      <c r="Y202" s="74">
        <v>40.9</v>
      </c>
      <c r="Z202" s="2">
        <v>49.2</v>
      </c>
      <c r="AA202" s="73">
        <v>1.67</v>
      </c>
      <c r="AB202" s="16">
        <v>1281.47</v>
      </c>
      <c r="AC202" s="16">
        <v>21.394500000000001</v>
      </c>
      <c r="AD202" s="16">
        <v>28.8033</v>
      </c>
      <c r="AE202" s="37">
        <v>2.2476764965235239E-2</v>
      </c>
      <c r="AF202" s="73">
        <v>20.7</v>
      </c>
      <c r="AG202" s="37">
        <v>2.1100000000000001E-2</v>
      </c>
      <c r="AH202" s="37">
        <v>3.1E-2</v>
      </c>
      <c r="AI202" s="37">
        <f t="shared" si="31"/>
        <v>1.6299999999999999E-2</v>
      </c>
      <c r="AJ202" s="37">
        <f t="shared" si="32"/>
        <v>2.3199999999999998E-2</v>
      </c>
      <c r="AK202" s="37">
        <f t="shared" si="33"/>
        <v>3.7599999999999995E-2</v>
      </c>
      <c r="AL202" s="37">
        <v>-1.7099999999999997E-2</v>
      </c>
      <c r="AM202" s="16">
        <v>112.063</v>
      </c>
      <c r="AN202" s="37">
        <v>5.3719000000000003E-2</v>
      </c>
      <c r="AO202" s="37">
        <v>4.7292667856821936E-2</v>
      </c>
      <c r="AP202" s="37">
        <f t="shared" si="30"/>
        <v>4.8580292748057238E-2</v>
      </c>
      <c r="AQ202" s="37">
        <v>3.4817195498587292E-2</v>
      </c>
      <c r="AR202" s="37">
        <v>-1.2475472358234645E-2</v>
      </c>
      <c r="AS202" s="16">
        <v>52.54</v>
      </c>
      <c r="AT202" s="16">
        <v>83.348399999999984</v>
      </c>
      <c r="AU202" s="16">
        <v>373.49</v>
      </c>
      <c r="AV202" s="16">
        <v>102.6</v>
      </c>
      <c r="AW202" s="16">
        <v>0.68</v>
      </c>
      <c r="AX202" s="56">
        <v>57.6</v>
      </c>
      <c r="AY202" s="2">
        <f t="shared" si="34"/>
        <v>-57.6</v>
      </c>
      <c r="AZ202" s="2">
        <v>116.67</v>
      </c>
      <c r="BA202" s="37">
        <f t="shared" si="37"/>
        <v>-0.12521556571942719</v>
      </c>
      <c r="BB202" s="74">
        <v>839.02499999999998</v>
      </c>
      <c r="BC202" s="37">
        <f t="shared" si="37"/>
        <v>-0.10720366216486558</v>
      </c>
      <c r="BD202" s="37">
        <f t="shared" si="38"/>
        <v>-0.11620961394214638</v>
      </c>
      <c r="BT202" s="70">
        <v>1.63</v>
      </c>
      <c r="BU202" s="71">
        <v>2.3199999999999998</v>
      </c>
      <c r="BV202" s="72">
        <v>3.76</v>
      </c>
    </row>
    <row r="203" spans="1:74" x14ac:dyDescent="0.25">
      <c r="A203" s="57">
        <v>39721</v>
      </c>
      <c r="B203" s="38">
        <f>'MONTHLY DATA'!O731</f>
        <v>14934.791986827046</v>
      </c>
      <c r="C203" s="37">
        <f t="shared" si="29"/>
        <v>-1.3459555813969178E-3</v>
      </c>
      <c r="D203" s="38">
        <f>'MONTHLY DATA'!M731</f>
        <v>14791.445707868999</v>
      </c>
      <c r="E203" s="37">
        <f t="shared" si="36"/>
        <v>-7.6764882260369708E-3</v>
      </c>
      <c r="F203" s="37">
        <f t="shared" si="35"/>
        <v>-9.5981436557323434E-3</v>
      </c>
      <c r="G203" s="37">
        <v>7.8899999999999998E-2</v>
      </c>
      <c r="H203" s="37">
        <v>4.0399999999999998E-2</v>
      </c>
      <c r="I203" s="37">
        <v>-1.0869000000000004E-2</v>
      </c>
      <c r="J203" s="37">
        <v>3.85E-2</v>
      </c>
      <c r="K203" s="37">
        <v>0.02</v>
      </c>
      <c r="L203" s="37">
        <v>2.2800000000000001E-2</v>
      </c>
      <c r="M203" s="37">
        <v>9.1999999999999998E-3</v>
      </c>
      <c r="N203" s="37">
        <v>1.1299999999999999E-2</v>
      </c>
      <c r="O203" s="38">
        <v>1502600</v>
      </c>
      <c r="P203" s="67">
        <v>7806.7</v>
      </c>
      <c r="Q203" s="2">
        <v>10.403</v>
      </c>
      <c r="R203" s="74">
        <v>88.763999999999996</v>
      </c>
      <c r="S203" s="74">
        <v>10083.200000000001</v>
      </c>
      <c r="T203" s="2">
        <v>10878.9</v>
      </c>
      <c r="U203" s="37">
        <v>-4.2077999999999997E-2</v>
      </c>
      <c r="V203" s="2">
        <v>70.900000000000006</v>
      </c>
      <c r="W203" s="2">
        <v>136313</v>
      </c>
      <c r="X203" s="2">
        <v>483000</v>
      </c>
      <c r="Y203" s="74">
        <v>40.5</v>
      </c>
      <c r="Z203" s="2">
        <v>43.2</v>
      </c>
      <c r="AA203" s="73">
        <v>1.67</v>
      </c>
      <c r="AB203" s="16">
        <v>1216.95</v>
      </c>
      <c r="AC203" s="16">
        <v>20.355899999999998</v>
      </c>
      <c r="AD203" s="16">
        <v>28.85</v>
      </c>
      <c r="AE203" s="37">
        <v>2.3706808003615597E-2</v>
      </c>
      <c r="AF203" s="73">
        <v>30.24</v>
      </c>
      <c r="AG203" s="37">
        <v>2.93E-2</v>
      </c>
      <c r="AH203" s="37">
        <v>4.0399999999999998E-2</v>
      </c>
      <c r="AI203" s="37">
        <f t="shared" si="31"/>
        <v>1.8700000000000001E-2</v>
      </c>
      <c r="AJ203" s="37">
        <f t="shared" si="32"/>
        <v>2.4300000000000002E-2</v>
      </c>
      <c r="AK203" s="37">
        <f t="shared" si="33"/>
        <v>3.8599999999999995E-2</v>
      </c>
      <c r="AL203" s="37">
        <v>-2.1299999999999999E-2</v>
      </c>
      <c r="AM203" s="16">
        <v>315.25</v>
      </c>
      <c r="AN203" s="37">
        <v>4.9369000000000003E-2</v>
      </c>
      <c r="AO203" s="37">
        <v>3.2671557839722261E-2</v>
      </c>
      <c r="AP203" s="37">
        <f t="shared" si="30"/>
        <v>3.4366750234616085E-2</v>
      </c>
      <c r="AQ203" s="37">
        <v>3.4815253227415639E-2</v>
      </c>
      <c r="AR203" s="37">
        <v>2.1436953876933784E-3</v>
      </c>
      <c r="AS203" s="16">
        <v>50.62</v>
      </c>
      <c r="AT203" s="16">
        <v>81.722399999999993</v>
      </c>
      <c r="AU203" s="16">
        <v>473.69</v>
      </c>
      <c r="AV203" s="16">
        <v>150.59</v>
      </c>
      <c r="AW203" s="16">
        <v>0.68</v>
      </c>
      <c r="AX203" s="56">
        <v>83.6</v>
      </c>
      <c r="AY203" s="2">
        <f t="shared" si="34"/>
        <v>-83.6</v>
      </c>
      <c r="AZ203" s="2">
        <v>104.11</v>
      </c>
      <c r="BA203" s="37">
        <f t="shared" si="37"/>
        <v>-0.10765406702665641</v>
      </c>
      <c r="BB203" s="74">
        <v>829.93200000000002</v>
      </c>
      <c r="BC203" s="37">
        <f t="shared" si="37"/>
        <v>-1.0837579333154507E-2</v>
      </c>
      <c r="BD203" s="37">
        <f t="shared" si="38"/>
        <v>-5.9245823179905455E-2</v>
      </c>
      <c r="BT203" s="70">
        <v>1.87</v>
      </c>
      <c r="BU203" s="71">
        <v>2.4300000000000002</v>
      </c>
      <c r="BV203" s="72">
        <v>3.86</v>
      </c>
    </row>
    <row r="204" spans="1:74" x14ac:dyDescent="0.25">
      <c r="A204" s="57">
        <v>39752</v>
      </c>
      <c r="B204" s="38">
        <f>'MONTHLY DATA'!O732</f>
        <v>14832.499654068826</v>
      </c>
      <c r="C204" s="37">
        <f t="shared" si="29"/>
        <v>-4.0948728570989346E-3</v>
      </c>
      <c r="D204" s="38">
        <f>'MONTHLY DATA'!M732</f>
        <v>14641.456056328499</v>
      </c>
      <c r="E204" s="37">
        <f t="shared" si="36"/>
        <v>-1.0140296932618685E-2</v>
      </c>
      <c r="F204" s="37">
        <f t="shared" si="35"/>
        <v>-1.2880067567567412E-2</v>
      </c>
      <c r="G204" s="37">
        <v>0.1023</v>
      </c>
      <c r="H204" s="37">
        <v>6.2199999999999998E-2</v>
      </c>
      <c r="I204" s="37">
        <v>3.5479999999999956E-3</v>
      </c>
      <c r="J204" s="37">
        <v>4.0099999999999997E-2</v>
      </c>
      <c r="K204" s="37">
        <v>1.5599999999999999E-2</v>
      </c>
      <c r="L204" s="37">
        <v>1.7999999999999999E-2</v>
      </c>
      <c r="M204" s="37">
        <v>4.5999999999999999E-3</v>
      </c>
      <c r="N204" s="37">
        <v>6.7000000000000002E-3</v>
      </c>
      <c r="O204" s="38">
        <v>1485100</v>
      </c>
      <c r="P204" s="67">
        <v>7927.3</v>
      </c>
      <c r="Q204" s="2">
        <v>10.403</v>
      </c>
      <c r="R204" s="74">
        <v>93.834000000000003</v>
      </c>
      <c r="S204" s="74">
        <v>9983.2999999999993</v>
      </c>
      <c r="T204" s="2">
        <v>10933</v>
      </c>
      <c r="U204" s="37">
        <v>8.4939999999999998E-3</v>
      </c>
      <c r="V204" s="2">
        <v>63.7</v>
      </c>
      <c r="W204" s="2">
        <v>135804</v>
      </c>
      <c r="X204" s="2">
        <v>480000</v>
      </c>
      <c r="Y204" s="74">
        <v>40.5</v>
      </c>
      <c r="Z204" s="2">
        <v>38.4</v>
      </c>
      <c r="AA204" s="73">
        <v>1.72</v>
      </c>
      <c r="AB204" s="16">
        <v>968.8</v>
      </c>
      <c r="AC204" s="16">
        <v>16.381900000000002</v>
      </c>
      <c r="AD204" s="16">
        <v>28.6967</v>
      </c>
      <c r="AE204" s="37">
        <v>2.9620871180842279E-2</v>
      </c>
      <c r="AF204" s="73">
        <v>61.18</v>
      </c>
      <c r="AG204" s="37">
        <v>3.5499999999999997E-2</v>
      </c>
      <c r="AH204" s="37">
        <v>6.2199999999999998E-2</v>
      </c>
      <c r="AI204" s="37">
        <f t="shared" si="31"/>
        <v>9.7999999999999997E-3</v>
      </c>
      <c r="AJ204" s="37">
        <f t="shared" si="32"/>
        <v>2.9399999999999999E-2</v>
      </c>
      <c r="AK204" s="37">
        <f t="shared" si="33"/>
        <v>3.9800000000000002E-2</v>
      </c>
      <c r="AL204" s="37">
        <v>-2.69E-2</v>
      </c>
      <c r="AM204" s="16">
        <v>258.625</v>
      </c>
      <c r="AN204" s="37">
        <v>3.6552000000000001E-2</v>
      </c>
      <c r="AO204" s="37">
        <v>2.4063462544451693E-2</v>
      </c>
      <c r="AP204" s="37">
        <f t="shared" si="30"/>
        <v>2.2934973178369789E-2</v>
      </c>
      <c r="AQ204" s="37">
        <v>3.4779689819955294E-2</v>
      </c>
      <c r="AR204" s="37">
        <v>1.0716227275503601E-2</v>
      </c>
      <c r="AS204" s="16">
        <v>39.61</v>
      </c>
      <c r="AT204" s="16">
        <v>79.573199999999986</v>
      </c>
      <c r="AU204" s="16">
        <v>705.66</v>
      </c>
      <c r="AV204" s="16">
        <v>291.02</v>
      </c>
      <c r="AW204" s="16">
        <v>0.52</v>
      </c>
      <c r="AX204" s="56">
        <v>83.6</v>
      </c>
      <c r="AY204" s="2">
        <f t="shared" si="34"/>
        <v>-83.6</v>
      </c>
      <c r="AZ204" s="2">
        <v>76.61</v>
      </c>
      <c r="BA204" s="37">
        <f t="shared" si="37"/>
        <v>-0.2641436941696283</v>
      </c>
      <c r="BB204" s="74">
        <v>806.62</v>
      </c>
      <c r="BC204" s="37">
        <f t="shared" si="37"/>
        <v>-2.8089048259375481E-2</v>
      </c>
      <c r="BD204" s="37">
        <f t="shared" si="38"/>
        <v>-0.14611637121450188</v>
      </c>
      <c r="BT204" s="70">
        <v>0.98</v>
      </c>
      <c r="BU204" s="71">
        <v>2.94</v>
      </c>
      <c r="BV204" s="72">
        <v>3.98</v>
      </c>
    </row>
    <row r="205" spans="1:74" x14ac:dyDescent="0.25">
      <c r="A205" s="57">
        <v>39782</v>
      </c>
      <c r="B205" s="38">
        <f>'MONTHLY DATA'!O733</f>
        <v>14908.289152534595</v>
      </c>
      <c r="C205" s="37">
        <f t="shared" si="29"/>
        <v>-2.8644961380304688E-3</v>
      </c>
      <c r="D205" s="38">
        <f>'MONTHLY DATA'!M733</f>
        <v>14669.051404309799</v>
      </c>
      <c r="E205" s="37">
        <f t="shared" si="36"/>
        <v>1.8847406893914851E-3</v>
      </c>
      <c r="F205" s="37">
        <f t="shared" si="35"/>
        <v>-1.6047297297297345E-2</v>
      </c>
      <c r="G205" s="37">
        <v>0.10009999999999999</v>
      </c>
      <c r="H205" s="37">
        <v>7.0099999999999996E-2</v>
      </c>
      <c r="I205" s="37">
        <v>1.8603999999999999E-2</v>
      </c>
      <c r="J205" s="37">
        <v>2.93E-2</v>
      </c>
      <c r="K205" s="37">
        <v>0.01</v>
      </c>
      <c r="L205" s="37">
        <v>1.2699999999999999E-2</v>
      </c>
      <c r="M205" s="37">
        <v>1E-4</v>
      </c>
      <c r="N205" s="37">
        <v>1.9E-3</v>
      </c>
      <c r="O205" s="38">
        <v>1524200</v>
      </c>
      <c r="P205" s="67">
        <v>7966</v>
      </c>
      <c r="Q205" s="2">
        <v>10.403</v>
      </c>
      <c r="R205" s="74">
        <v>94.668999999999997</v>
      </c>
      <c r="S205" s="74">
        <v>9851.2000000000007</v>
      </c>
      <c r="T205" s="2">
        <v>11008.9</v>
      </c>
      <c r="U205" s="37">
        <v>-1.2793000000000001E-2</v>
      </c>
      <c r="V205" s="2">
        <v>41.5</v>
      </c>
      <c r="W205" s="2">
        <v>135002</v>
      </c>
      <c r="X205" s="2">
        <v>529000</v>
      </c>
      <c r="Y205" s="74">
        <v>40.1</v>
      </c>
      <c r="Z205" s="2">
        <v>36.700000000000003</v>
      </c>
      <c r="AA205" s="73">
        <v>1.87</v>
      </c>
      <c r="AB205" s="16">
        <v>883.04</v>
      </c>
      <c r="AC205" s="16">
        <v>15.2546</v>
      </c>
      <c r="AD205" s="16">
        <v>28.543299999999999</v>
      </c>
      <c r="AE205" s="37">
        <v>3.2323903786917921E-2</v>
      </c>
      <c r="AF205" s="73">
        <v>62.64</v>
      </c>
      <c r="AG205" s="37">
        <v>2.92E-2</v>
      </c>
      <c r="AH205" s="37">
        <v>7.0099999999999996E-2</v>
      </c>
      <c r="AI205" s="37">
        <f t="shared" si="31"/>
        <v>5.6999999999999993E-3</v>
      </c>
      <c r="AJ205" s="37">
        <f t="shared" si="32"/>
        <v>0.03</v>
      </c>
      <c r="AK205" s="37">
        <f t="shared" si="33"/>
        <v>4.0500000000000001E-2</v>
      </c>
      <c r="AL205" s="37">
        <v>-2.1999999999999995E-2</v>
      </c>
      <c r="AM205" s="16">
        <v>220.68799999999999</v>
      </c>
      <c r="AN205" s="37">
        <v>1.0696000000000001E-2</v>
      </c>
      <c r="AO205" s="37">
        <v>1.0967631341037329E-2</v>
      </c>
      <c r="AP205" s="37">
        <f t="shared" si="30"/>
        <v>1.1107562065431493E-2</v>
      </c>
      <c r="AQ205" s="37">
        <v>3.4572843105349388E-2</v>
      </c>
      <c r="AR205" s="37">
        <v>2.3605211764312059E-2</v>
      </c>
      <c r="AS205" s="16">
        <v>28.64</v>
      </c>
      <c r="AT205" s="16">
        <v>76.917999999999992</v>
      </c>
      <c r="AU205" s="16">
        <v>775.84</v>
      </c>
      <c r="AV205" s="16">
        <v>226.49</v>
      </c>
      <c r="AW205" s="16">
        <v>0.52</v>
      </c>
      <c r="AX205" s="56">
        <v>83.6</v>
      </c>
      <c r="AY205" s="2">
        <f t="shared" si="34"/>
        <v>-83.6</v>
      </c>
      <c r="AZ205" s="2">
        <v>57.31</v>
      </c>
      <c r="BA205" s="37">
        <f t="shared" si="37"/>
        <v>-0.25192533611800022</v>
      </c>
      <c r="BB205" s="74">
        <v>760.86300000000006</v>
      </c>
      <c r="BC205" s="37">
        <f t="shared" si="37"/>
        <v>-5.6726835436760742E-2</v>
      </c>
      <c r="BD205" s="37">
        <f t="shared" si="38"/>
        <v>-0.1543260857773805</v>
      </c>
      <c r="BT205" s="70">
        <v>0.56999999999999995</v>
      </c>
      <c r="BU205" s="71">
        <v>3</v>
      </c>
      <c r="BV205" s="72">
        <v>4.05</v>
      </c>
    </row>
    <row r="206" spans="1:74" x14ac:dyDescent="0.25">
      <c r="A206" s="57">
        <v>39813</v>
      </c>
      <c r="B206" s="38">
        <f>'MONTHLY DATA'!O734</f>
        <v>14734.458698695691</v>
      </c>
      <c r="C206" s="37">
        <f t="shared" si="29"/>
        <v>-2.0086201362982357E-2</v>
      </c>
      <c r="D206" s="38">
        <f>'MONTHLY DATA'!M734</f>
        <v>14420.231433372999</v>
      </c>
      <c r="E206" s="37">
        <f t="shared" si="36"/>
        <v>-1.6962240030305994E-2</v>
      </c>
      <c r="F206" s="37">
        <f t="shared" si="35"/>
        <v>-2.132601351351357E-2</v>
      </c>
      <c r="G206" s="37">
        <v>9.6699999999999994E-2</v>
      </c>
      <c r="H206" s="37">
        <v>7.4200000000000002E-2</v>
      </c>
      <c r="I206" s="37">
        <v>2.1585999999999998E-2</v>
      </c>
      <c r="J206" s="37">
        <v>2.2499999999999999E-2</v>
      </c>
      <c r="K206" s="37">
        <v>7.6E-3</v>
      </c>
      <c r="L206" s="37">
        <v>0.01</v>
      </c>
      <c r="M206" s="37">
        <v>1.1000000000000001E-3</v>
      </c>
      <c r="N206" s="37">
        <v>2.9999999999999997E-4</v>
      </c>
      <c r="O206" s="38">
        <v>1603400</v>
      </c>
      <c r="P206" s="67">
        <v>8144.1</v>
      </c>
      <c r="Q206" s="2">
        <v>9.4949999999999992</v>
      </c>
      <c r="R206" s="74">
        <v>93.17</v>
      </c>
      <c r="S206" s="74">
        <v>9744.2000000000007</v>
      </c>
      <c r="T206" s="2">
        <v>10969.2</v>
      </c>
      <c r="U206" s="37">
        <v>-2.8369999999999999E-2</v>
      </c>
      <c r="V206" s="2">
        <v>41.2</v>
      </c>
      <c r="W206" s="2">
        <v>134383</v>
      </c>
      <c r="X206" s="2">
        <v>533000</v>
      </c>
      <c r="Y206" s="74">
        <v>39.799999999999997</v>
      </c>
      <c r="Z206" s="2">
        <v>33.299999999999997</v>
      </c>
      <c r="AA206" s="73">
        <v>2.81</v>
      </c>
      <c r="AB206" s="16">
        <v>877.56</v>
      </c>
      <c r="AC206" s="16">
        <v>15.370900000000001</v>
      </c>
      <c r="AD206" s="16">
        <v>28.39</v>
      </c>
      <c r="AE206" s="37">
        <v>3.2351064314690738E-2</v>
      </c>
      <c r="AF206" s="73">
        <v>52.41</v>
      </c>
      <c r="AG206" s="37">
        <v>2.1399999999999999E-2</v>
      </c>
      <c r="AH206" s="37">
        <v>7.4200000000000002E-2</v>
      </c>
      <c r="AI206" s="37">
        <f t="shared" si="31"/>
        <v>8.8999999999999999E-3</v>
      </c>
      <c r="AJ206" s="37">
        <f t="shared" si="32"/>
        <v>3.9300000000000002E-2</v>
      </c>
      <c r="AK206" s="37">
        <f t="shared" si="33"/>
        <v>3.9900000000000005E-2</v>
      </c>
      <c r="AL206" s="37">
        <v>-1.7300000000000003E-2</v>
      </c>
      <c r="AM206" s="16">
        <v>131.5</v>
      </c>
      <c r="AN206" s="37">
        <v>9.1399999999999999E-4</v>
      </c>
      <c r="AO206" s="37">
        <v>-1.8112024541774914E-2</v>
      </c>
      <c r="AP206" s="37">
        <f t="shared" si="30"/>
        <v>-9.9419720939724655E-3</v>
      </c>
      <c r="AQ206" s="37">
        <v>3.3650790352150302E-2</v>
      </c>
      <c r="AR206" s="37">
        <v>5.1762814893925216E-2</v>
      </c>
      <c r="AS206" s="16">
        <v>17.059999999999999</v>
      </c>
      <c r="AT206" s="16">
        <v>73.747199999999992</v>
      </c>
      <c r="AU206" s="16">
        <v>751.88</v>
      </c>
      <c r="AV206" s="16">
        <v>240.11</v>
      </c>
      <c r="AW206" s="16">
        <v>0.52</v>
      </c>
      <c r="AX206" s="56">
        <v>64.2</v>
      </c>
      <c r="AY206" s="2">
        <f t="shared" si="34"/>
        <v>-64.2</v>
      </c>
      <c r="AZ206" s="2">
        <v>41.12</v>
      </c>
      <c r="BA206" s="37">
        <f t="shared" si="37"/>
        <v>-0.28249869132786609</v>
      </c>
      <c r="BB206" s="74">
        <v>816.09199999999998</v>
      </c>
      <c r="BC206" s="37">
        <f t="shared" si="37"/>
        <v>7.2587312039092355E-2</v>
      </c>
      <c r="BD206" s="37">
        <f t="shared" si="38"/>
        <v>-0.10495568964438687</v>
      </c>
      <c r="BT206" s="70">
        <v>0.89</v>
      </c>
      <c r="BU206" s="71">
        <v>3.93</v>
      </c>
      <c r="BV206" s="72">
        <v>3.99</v>
      </c>
    </row>
    <row r="207" spans="1:74" x14ac:dyDescent="0.25">
      <c r="A207" s="57">
        <v>39844</v>
      </c>
      <c r="B207" s="38">
        <f>'MONTHLY DATA'!O735</f>
        <v>14782.314225502651</v>
      </c>
      <c r="C207" s="37">
        <f t="shared" ref="C207:C270" si="39">(B207-B195)/B195</f>
        <v>-1.5729110715152775E-2</v>
      </c>
      <c r="D207" s="38">
        <f>'MONTHLY DATA'!M735</f>
        <v>14404.2419318468</v>
      </c>
      <c r="E207" s="37">
        <f t="shared" si="36"/>
        <v>-1.1088241960662505E-3</v>
      </c>
      <c r="F207" s="37">
        <f t="shared" si="35"/>
        <v>-2.5575988163179141E-2</v>
      </c>
      <c r="G207" s="37">
        <v>9.1499999999999998E-2</v>
      </c>
      <c r="H207" s="37">
        <v>6.1799999999999994E-2</v>
      </c>
      <c r="I207" s="37">
        <v>2.8402E-2</v>
      </c>
      <c r="J207" s="37">
        <v>2.87E-2</v>
      </c>
      <c r="K207" s="37">
        <v>9.4000000000000004E-3</v>
      </c>
      <c r="L207" s="37">
        <v>1.32E-2</v>
      </c>
      <c r="M207" s="37">
        <v>2.3999999999999998E-3</v>
      </c>
      <c r="N207" s="37">
        <v>1.2999999999999999E-3</v>
      </c>
      <c r="O207" s="38">
        <v>1561500</v>
      </c>
      <c r="P207" s="67">
        <v>8242.6</v>
      </c>
      <c r="Q207" s="2">
        <v>9.4949999999999992</v>
      </c>
      <c r="R207" s="74">
        <v>93.963999999999999</v>
      </c>
      <c r="S207" s="74">
        <v>9792.1</v>
      </c>
      <c r="T207" s="2">
        <v>11015.1</v>
      </c>
      <c r="U207" s="37">
        <v>-2.2002000000000001E-2</v>
      </c>
      <c r="V207" s="2">
        <v>37.6</v>
      </c>
      <c r="W207" s="2">
        <v>133563</v>
      </c>
      <c r="X207" s="2">
        <v>629000</v>
      </c>
      <c r="Y207" s="74">
        <v>39.700000000000003</v>
      </c>
      <c r="Z207" s="2">
        <v>35.700000000000003</v>
      </c>
      <c r="AA207" s="73">
        <v>2.89</v>
      </c>
      <c r="AB207" s="16">
        <v>865.58</v>
      </c>
      <c r="AC207" s="16">
        <v>15.169499999999999</v>
      </c>
      <c r="AD207" s="16">
        <v>28.01</v>
      </c>
      <c r="AE207" s="37">
        <v>3.2359804986251996E-2</v>
      </c>
      <c r="AF207" s="73">
        <v>44.68</v>
      </c>
      <c r="AG207" s="37">
        <v>2.63E-2</v>
      </c>
      <c r="AH207" s="37">
        <v>6.1799999999999994E-2</v>
      </c>
      <c r="AI207" s="37">
        <f t="shared" si="31"/>
        <v>1.84E-2</v>
      </c>
      <c r="AJ207" s="37">
        <f t="shared" si="32"/>
        <v>4.1399999999999999E-2</v>
      </c>
      <c r="AK207" s="37">
        <f t="shared" si="33"/>
        <v>3.1400000000000004E-2</v>
      </c>
      <c r="AL207" s="37">
        <v>-2.3099999999999999E-2</v>
      </c>
      <c r="AM207" s="16">
        <v>94.438000000000002</v>
      </c>
      <c r="AN207" s="37">
        <v>2.9799999999999998E-4</v>
      </c>
      <c r="AO207" s="37">
        <v>-2.493889634168997E-2</v>
      </c>
      <c r="AP207" s="37">
        <f t="shared" si="30"/>
        <v>-1.2270805141669085E-2</v>
      </c>
      <c r="AQ207" s="37">
        <v>3.2598477431817909E-2</v>
      </c>
      <c r="AR207" s="37">
        <v>5.7537373773507879E-2</v>
      </c>
      <c r="AS207" s="16">
        <v>13.93</v>
      </c>
      <c r="AT207" s="16">
        <v>70.41</v>
      </c>
      <c r="AU207" s="16">
        <v>627.17999999999995</v>
      </c>
      <c r="AV207" s="16">
        <v>221.57</v>
      </c>
      <c r="AW207" s="16">
        <v>0.45</v>
      </c>
      <c r="AX207" s="56">
        <v>64.2</v>
      </c>
      <c r="AY207" s="2">
        <f t="shared" si="34"/>
        <v>-64.2</v>
      </c>
      <c r="AZ207" s="2">
        <v>41.71</v>
      </c>
      <c r="BA207" s="37">
        <f t="shared" si="37"/>
        <v>1.4348249027237438E-2</v>
      </c>
      <c r="BB207" s="74">
        <v>858.69</v>
      </c>
      <c r="BC207" s="37">
        <f t="shared" si="37"/>
        <v>5.2197546355067896E-2</v>
      </c>
      <c r="BD207" s="37">
        <f t="shared" si="38"/>
        <v>3.3272897691152666E-2</v>
      </c>
      <c r="BT207" s="70">
        <v>1.84</v>
      </c>
      <c r="BU207" s="71">
        <v>4.1399999999999997</v>
      </c>
      <c r="BV207" s="72">
        <v>3.14</v>
      </c>
    </row>
    <row r="208" spans="1:74" x14ac:dyDescent="0.25">
      <c r="A208" s="57">
        <v>39872</v>
      </c>
      <c r="B208" s="38">
        <f>'MONTHLY DATA'!O736</f>
        <v>14823.186515258998</v>
      </c>
      <c r="C208" s="37">
        <f t="shared" si="39"/>
        <v>4.1126006228318279E-3</v>
      </c>
      <c r="D208" s="38">
        <f>'MONTHLY DATA'!M736</f>
        <v>14365.7387809052</v>
      </c>
      <c r="E208" s="37">
        <f t="shared" si="36"/>
        <v>-2.6730425053797849E-3</v>
      </c>
      <c r="F208" s="37">
        <f t="shared" si="35"/>
        <v>-3.0860283238216109E-2</v>
      </c>
      <c r="G208" s="37">
        <v>9.3899999999999997E-2</v>
      </c>
      <c r="H208" s="37">
        <v>6.3799999999999996E-2</v>
      </c>
      <c r="I208" s="37">
        <v>2.7838000000000002E-2</v>
      </c>
      <c r="J208" s="37">
        <v>3.0200000000000001E-2</v>
      </c>
      <c r="K208" s="37">
        <v>0.01</v>
      </c>
      <c r="L208" s="37">
        <v>1.4E-2</v>
      </c>
      <c r="M208" s="37">
        <v>2.5999999999999999E-3</v>
      </c>
      <c r="N208" s="37">
        <v>3.0000000000000001E-3</v>
      </c>
      <c r="O208" s="38">
        <v>1560700</v>
      </c>
      <c r="P208" s="67">
        <v>8268.5</v>
      </c>
      <c r="Q208" s="2">
        <v>9.4949999999999992</v>
      </c>
      <c r="R208" s="74">
        <v>96.591999999999999</v>
      </c>
      <c r="S208" s="74">
        <v>9775.7000000000007</v>
      </c>
      <c r="T208" s="2">
        <v>10916</v>
      </c>
      <c r="U208" s="37">
        <v>-7.1570000000000002E-3</v>
      </c>
      <c r="V208" s="2">
        <v>39.200000000000003</v>
      </c>
      <c r="W208" s="2">
        <v>132837</v>
      </c>
      <c r="X208" s="2">
        <v>652000</v>
      </c>
      <c r="Y208" s="74">
        <v>39.6</v>
      </c>
      <c r="Z208" s="2">
        <v>36</v>
      </c>
      <c r="AA208" s="73">
        <v>2.2400000000000002</v>
      </c>
      <c r="AB208" s="16">
        <v>805.23</v>
      </c>
      <c r="AC208" s="16">
        <v>14.1174</v>
      </c>
      <c r="AD208" s="16">
        <v>27.63</v>
      </c>
      <c r="AE208" s="37">
        <v>3.4313177601430649E-2</v>
      </c>
      <c r="AF208" s="73">
        <v>45.57</v>
      </c>
      <c r="AG208" s="37">
        <v>2.76E-2</v>
      </c>
      <c r="AH208" s="37">
        <v>6.3799999999999996E-2</v>
      </c>
      <c r="AI208" s="37">
        <f t="shared" si="31"/>
        <v>1.6399999999999998E-2</v>
      </c>
      <c r="AJ208" s="37">
        <f t="shared" si="32"/>
        <v>3.39E-2</v>
      </c>
      <c r="AK208" s="37">
        <f t="shared" si="33"/>
        <v>3.2599999999999997E-2</v>
      </c>
      <c r="AL208" s="37">
        <v>-2.4200000000000003E-2</v>
      </c>
      <c r="AM208" s="16">
        <v>100.438</v>
      </c>
      <c r="AN208" s="37">
        <v>2.362E-3</v>
      </c>
      <c r="AO208" s="37">
        <v>-2.2406812982228682E-2</v>
      </c>
      <c r="AP208" s="37">
        <f t="shared" si="30"/>
        <v>1.0810275662258381E-2</v>
      </c>
      <c r="AQ208" s="37">
        <v>3.1598886944566869E-2</v>
      </c>
      <c r="AR208" s="37">
        <v>5.4005699926795547E-2</v>
      </c>
      <c r="AS208" s="16">
        <v>10.83</v>
      </c>
      <c r="AT208" s="16">
        <v>66.934799999999996</v>
      </c>
      <c r="AU208" s="16">
        <v>611.17999999999995</v>
      </c>
      <c r="AV208" s="16">
        <v>275.61</v>
      </c>
      <c r="AW208" s="16">
        <v>0.45</v>
      </c>
      <c r="AX208" s="56">
        <v>64.2</v>
      </c>
      <c r="AY208" s="2">
        <f t="shared" si="34"/>
        <v>-64.2</v>
      </c>
      <c r="AZ208" s="2">
        <v>39.090000000000003</v>
      </c>
      <c r="BA208" s="37">
        <f t="shared" si="37"/>
        <v>-6.2814672740349978E-2</v>
      </c>
      <c r="BB208" s="74">
        <v>943.16300000000001</v>
      </c>
      <c r="BC208" s="37">
        <f t="shared" si="37"/>
        <v>9.8374267779990393E-2</v>
      </c>
      <c r="BD208" s="37">
        <f t="shared" si="38"/>
        <v>1.7779797519820208E-2</v>
      </c>
      <c r="BT208" s="70">
        <v>1.64</v>
      </c>
      <c r="BU208" s="71">
        <v>3.39</v>
      </c>
      <c r="BV208" s="72">
        <v>3.26</v>
      </c>
    </row>
    <row r="209" spans="1:74" x14ac:dyDescent="0.25">
      <c r="A209" s="57">
        <v>39903</v>
      </c>
      <c r="B209" s="38">
        <f>'MONTHLY DATA'!O737</f>
        <v>14877.041855864323</v>
      </c>
      <c r="C209" s="37">
        <f t="shared" si="39"/>
        <v>8.6783194502546186E-4</v>
      </c>
      <c r="D209" s="38">
        <f>'MONTHLY DATA'!M737</f>
        <v>14355.040387237501</v>
      </c>
      <c r="E209" s="37">
        <f t="shared" si="36"/>
        <v>-7.4471587092471978E-4</v>
      </c>
      <c r="F209" s="37">
        <f t="shared" si="35"/>
        <v>-3.5087719298245883E-2</v>
      </c>
      <c r="G209" s="37">
        <v>9.4299999999999995E-2</v>
      </c>
      <c r="H209" s="37">
        <v>6.7199999999999996E-2</v>
      </c>
      <c r="I209" s="37">
        <v>3.0935999999999998E-2</v>
      </c>
      <c r="J209" s="37">
        <v>2.7099999999999999E-2</v>
      </c>
      <c r="K209" s="37">
        <v>8.0999999999999996E-3</v>
      </c>
      <c r="L209" s="37">
        <v>1.15E-2</v>
      </c>
      <c r="M209" s="37">
        <v>2.0999999999999999E-3</v>
      </c>
      <c r="N209" s="37">
        <v>2.0999999999999999E-3</v>
      </c>
      <c r="O209" s="38">
        <v>1572300</v>
      </c>
      <c r="P209" s="67">
        <v>8329.2000000000007</v>
      </c>
      <c r="Q209" s="2">
        <v>9.1080000000000005</v>
      </c>
      <c r="R209" s="74">
        <v>96.795000000000002</v>
      </c>
      <c r="S209" s="74">
        <v>9742.9</v>
      </c>
      <c r="T209" s="2">
        <v>10916.6</v>
      </c>
      <c r="U209" s="37">
        <v>-1.4912E-2</v>
      </c>
      <c r="V209" s="2">
        <v>45.4</v>
      </c>
      <c r="W209" s="2">
        <v>132041</v>
      </c>
      <c r="X209" s="2">
        <v>665000</v>
      </c>
      <c r="Y209" s="74">
        <v>39.299999999999997</v>
      </c>
      <c r="Z209" s="2">
        <v>36.6</v>
      </c>
      <c r="AA209" s="73">
        <v>2.06</v>
      </c>
      <c r="AB209" s="16">
        <v>757.13</v>
      </c>
      <c r="AC209" s="16">
        <v>13.319100000000001</v>
      </c>
      <c r="AD209" s="16">
        <v>27.25</v>
      </c>
      <c r="AE209" s="37">
        <v>3.5991177208669581E-2</v>
      </c>
      <c r="AF209" s="73">
        <v>44.8</v>
      </c>
      <c r="AG209" s="37">
        <v>2.5000000000000001E-2</v>
      </c>
      <c r="AH209" s="37">
        <v>6.7199999999999996E-2</v>
      </c>
      <c r="AI209" s="37">
        <f t="shared" si="31"/>
        <v>1.47E-2</v>
      </c>
      <c r="AJ209" s="37">
        <f t="shared" si="32"/>
        <v>3.15E-2</v>
      </c>
      <c r="AK209" s="37">
        <f t="shared" si="33"/>
        <v>3.3399999999999999E-2</v>
      </c>
      <c r="AL209" s="37">
        <v>-2.2399999999999996E-2</v>
      </c>
      <c r="AM209" s="16">
        <v>98.188000000000002</v>
      </c>
      <c r="AN209" s="37">
        <v>-3.836E-3</v>
      </c>
      <c r="AO209" s="37">
        <v>-3.1337743973954273E-2</v>
      </c>
      <c r="AP209" s="37">
        <f t="shared" si="30"/>
        <v>5.8160614764941687E-3</v>
      </c>
      <c r="AQ209" s="37">
        <v>3.0413249486854022E-2</v>
      </c>
      <c r="AR209" s="37">
        <v>6.1750993460808298E-2</v>
      </c>
      <c r="AS209" s="16">
        <v>7.77</v>
      </c>
      <c r="AT209" s="16">
        <v>63.332000000000001</v>
      </c>
      <c r="AU209" s="16">
        <v>622.84</v>
      </c>
      <c r="AV209" s="16">
        <v>224.02</v>
      </c>
      <c r="AW209" s="16">
        <v>0.45</v>
      </c>
      <c r="AX209" s="56">
        <v>39.6</v>
      </c>
      <c r="AY209" s="2">
        <f t="shared" si="34"/>
        <v>-39.6</v>
      </c>
      <c r="AZ209" s="2">
        <v>47.94</v>
      </c>
      <c r="BA209" s="37">
        <f t="shared" si="37"/>
        <v>0.22640061396776653</v>
      </c>
      <c r="BB209" s="74">
        <v>924.27300000000002</v>
      </c>
      <c r="BC209" s="37">
        <f t="shared" si="37"/>
        <v>-2.0028351409035326E-2</v>
      </c>
      <c r="BD209" s="37">
        <f t="shared" si="38"/>
        <v>0.1031861312793656</v>
      </c>
      <c r="BT209" s="70">
        <v>1.47</v>
      </c>
      <c r="BU209" s="71">
        <v>3.15</v>
      </c>
      <c r="BV209" s="72">
        <v>3.34</v>
      </c>
    </row>
    <row r="210" spans="1:74" x14ac:dyDescent="0.25">
      <c r="A210" s="57">
        <v>39933</v>
      </c>
      <c r="B210" s="38">
        <f>'MONTHLY DATA'!O738</f>
        <v>14888.647040922477</v>
      </c>
      <c r="C210" s="37">
        <f t="shared" si="39"/>
        <v>2.0767369590087305E-3</v>
      </c>
      <c r="D210" s="38">
        <f>'MONTHLY DATA'!M738</f>
        <v>14351.4521789021</v>
      </c>
      <c r="E210" s="37">
        <f t="shared" si="36"/>
        <v>-2.499615632284103E-4</v>
      </c>
      <c r="F210" s="37">
        <f t="shared" si="35"/>
        <v>-3.6080838006560256E-2</v>
      </c>
      <c r="G210" s="37">
        <v>8.77E-2</v>
      </c>
      <c r="H210" s="37">
        <v>5.6100000000000004E-2</v>
      </c>
      <c r="I210" s="37">
        <v>3.8969000000000004E-2</v>
      </c>
      <c r="J210" s="37">
        <v>3.1600000000000003E-2</v>
      </c>
      <c r="K210" s="37">
        <v>9.1000000000000004E-3</v>
      </c>
      <c r="L210" s="37">
        <v>1.38E-2</v>
      </c>
      <c r="M210" s="37">
        <v>1.4E-3</v>
      </c>
      <c r="N210" s="37">
        <v>1.6000000000000001E-3</v>
      </c>
      <c r="O210" s="38">
        <v>1597800</v>
      </c>
      <c r="P210" s="67">
        <v>8335.4</v>
      </c>
      <c r="Q210" s="2">
        <v>9.1080000000000005</v>
      </c>
      <c r="R210" s="74">
        <v>94.403999999999996</v>
      </c>
      <c r="S210" s="74">
        <v>9741.9</v>
      </c>
      <c r="T210" s="2">
        <v>10976.4</v>
      </c>
      <c r="U210" s="37">
        <v>-7.7949999999999998E-3</v>
      </c>
      <c r="V210" s="2">
        <v>47.8</v>
      </c>
      <c r="W210" s="2">
        <v>131381</v>
      </c>
      <c r="X210" s="2">
        <v>620000</v>
      </c>
      <c r="Y210" s="74">
        <v>39.5</v>
      </c>
      <c r="Z210" s="2">
        <v>39.9</v>
      </c>
      <c r="AA210" s="73">
        <v>2.23</v>
      </c>
      <c r="AB210" s="16">
        <v>848.15</v>
      </c>
      <c r="AC210" s="16">
        <v>14.976699999999999</v>
      </c>
      <c r="AD210" s="16">
        <v>26.6967</v>
      </c>
      <c r="AE210" s="37">
        <v>3.1476389789541946E-2</v>
      </c>
      <c r="AF210" s="73">
        <v>38.06</v>
      </c>
      <c r="AG210" s="37">
        <v>3.0200000000000001E-2</v>
      </c>
      <c r="AH210" s="37">
        <v>5.6100000000000004E-2</v>
      </c>
      <c r="AI210" s="37">
        <f t="shared" si="31"/>
        <v>1.43E-2</v>
      </c>
      <c r="AJ210" s="37">
        <f t="shared" si="32"/>
        <v>3.27E-2</v>
      </c>
      <c r="AK210" s="37">
        <f t="shared" si="33"/>
        <v>2.8300000000000002E-2</v>
      </c>
      <c r="AL210" s="37">
        <v>-2.7200000000000002E-2</v>
      </c>
      <c r="AM210" s="16">
        <v>87.625</v>
      </c>
      <c r="AN210" s="37">
        <v>-7.3689999999999997E-3</v>
      </c>
      <c r="AO210" s="37">
        <v>-4.3818115136378594E-2</v>
      </c>
      <c r="AP210" s="37">
        <f t="shared" si="30"/>
        <v>-5.5829362839296039E-3</v>
      </c>
      <c r="AQ210" s="37">
        <v>2.9037753467606366E-2</v>
      </c>
      <c r="AR210" s="37">
        <v>7.2855868603984963E-2</v>
      </c>
      <c r="AS210" s="16">
        <v>8</v>
      </c>
      <c r="AT210" s="16">
        <v>59.748000000000005</v>
      </c>
      <c r="AU210" s="16">
        <v>531.72</v>
      </c>
      <c r="AV210" s="16">
        <v>192.17</v>
      </c>
      <c r="AW210" s="16">
        <v>0.16</v>
      </c>
      <c r="AX210" s="56">
        <v>39.6</v>
      </c>
      <c r="AY210" s="2">
        <f t="shared" si="34"/>
        <v>-39.6</v>
      </c>
      <c r="AZ210" s="2">
        <v>49.65</v>
      </c>
      <c r="BA210" s="37">
        <f t="shared" si="37"/>
        <v>3.5669586983729684E-2</v>
      </c>
      <c r="BB210" s="74">
        <v>890.2</v>
      </c>
      <c r="BC210" s="37">
        <f t="shared" si="37"/>
        <v>-3.6864649297339618E-2</v>
      </c>
      <c r="BD210" s="37">
        <f t="shared" si="38"/>
        <v>-5.9753115680496668E-4</v>
      </c>
      <c r="BT210" s="70">
        <v>1.43</v>
      </c>
      <c r="BU210" s="71">
        <v>3.27</v>
      </c>
      <c r="BV210" s="72">
        <v>2.83</v>
      </c>
    </row>
    <row r="211" spans="1:74" x14ac:dyDescent="0.25">
      <c r="A211" s="57">
        <v>39964</v>
      </c>
      <c r="B211" s="38">
        <f>'MONTHLY DATA'!O739</f>
        <v>14986.871225437792</v>
      </c>
      <c r="C211" s="37">
        <f t="shared" si="39"/>
        <v>3.002241364272705E-3</v>
      </c>
      <c r="D211" s="38">
        <f>'MONTHLY DATA'!M739</f>
        <v>14366.8451277607</v>
      </c>
      <c r="E211" s="37">
        <f t="shared" si="36"/>
        <v>1.0725708218732725E-3</v>
      </c>
      <c r="F211" s="37">
        <f t="shared" si="35"/>
        <v>-4.1371283462067608E-2</v>
      </c>
      <c r="G211" s="37">
        <v>7.8299999999999995E-2</v>
      </c>
      <c r="H211" s="37">
        <v>4.3700000000000003E-2</v>
      </c>
      <c r="I211" s="37">
        <v>4.7514000000000001E-2</v>
      </c>
      <c r="J211" s="37">
        <v>3.4700000000000002E-2</v>
      </c>
      <c r="K211" s="37">
        <v>9.1999999999999998E-3</v>
      </c>
      <c r="L211" s="37">
        <v>1.4200000000000001E-2</v>
      </c>
      <c r="M211" s="37">
        <v>1.4E-3</v>
      </c>
      <c r="N211" s="37">
        <v>1.8E-3</v>
      </c>
      <c r="O211" s="38">
        <v>1620900</v>
      </c>
      <c r="P211" s="67">
        <v>8393.2999999999993</v>
      </c>
      <c r="Q211" s="2">
        <v>9.1080000000000005</v>
      </c>
      <c r="R211" s="74">
        <v>91.665000000000006</v>
      </c>
      <c r="S211" s="74">
        <v>9759.7000000000007</v>
      </c>
      <c r="T211" s="2">
        <v>11147.2</v>
      </c>
      <c r="U211" s="37">
        <v>-1.0578000000000001E-2</v>
      </c>
      <c r="V211" s="2">
        <v>49.5</v>
      </c>
      <c r="W211" s="2">
        <v>130995</v>
      </c>
      <c r="X211" s="2">
        <v>607000</v>
      </c>
      <c r="Y211" s="74">
        <v>39.299999999999997</v>
      </c>
      <c r="Z211" s="2">
        <v>41.9</v>
      </c>
      <c r="AA211" s="73">
        <v>1.62</v>
      </c>
      <c r="AB211" s="16">
        <v>902.41</v>
      </c>
      <c r="AC211" s="16">
        <v>15.9908</v>
      </c>
      <c r="AD211" s="16">
        <v>26.1433</v>
      </c>
      <c r="AE211" s="37">
        <v>2.8970534457729857E-2</v>
      </c>
      <c r="AF211" s="73">
        <v>31.98</v>
      </c>
      <c r="AG211" s="37">
        <v>3.3300000000000003E-2</v>
      </c>
      <c r="AH211" s="37">
        <v>4.3700000000000003E-2</v>
      </c>
      <c r="AI211" s="37">
        <f t="shared" si="31"/>
        <v>0.01</v>
      </c>
      <c r="AJ211" s="37">
        <f t="shared" si="32"/>
        <v>3.4099999999999998E-2</v>
      </c>
      <c r="AK211" s="37">
        <f t="shared" si="33"/>
        <v>2.1299999999999999E-2</v>
      </c>
      <c r="AL211" s="37">
        <v>-3.0499999999999999E-2</v>
      </c>
      <c r="AM211" s="16">
        <v>51.625</v>
      </c>
      <c r="AN211" s="37">
        <v>-1.2814000000000001E-2</v>
      </c>
      <c r="AO211" s="37">
        <v>-5.491566968183309E-2</v>
      </c>
      <c r="AP211" s="37">
        <f t="shared" si="30"/>
        <v>-1.5826590586988466E-2</v>
      </c>
      <c r="AQ211" s="37">
        <v>2.7357902528890296E-2</v>
      </c>
      <c r="AR211" s="37">
        <v>8.2273572210723386E-2</v>
      </c>
      <c r="AS211" s="16">
        <v>8.2200000000000006</v>
      </c>
      <c r="AT211" s="16">
        <v>56.170400000000001</v>
      </c>
      <c r="AU211" s="16">
        <v>473.67</v>
      </c>
      <c r="AV211" s="16">
        <v>106.88</v>
      </c>
      <c r="AW211" s="16">
        <v>0.16</v>
      </c>
      <c r="AX211" s="56">
        <v>39.6</v>
      </c>
      <c r="AY211" s="2">
        <f t="shared" si="34"/>
        <v>-39.6</v>
      </c>
      <c r="AZ211" s="2">
        <v>59.03</v>
      </c>
      <c r="BA211" s="37">
        <f t="shared" si="37"/>
        <v>0.18892245720040288</v>
      </c>
      <c r="BB211" s="74">
        <v>928.64499999999998</v>
      </c>
      <c r="BC211" s="37">
        <f t="shared" si="37"/>
        <v>4.3186924286677079E-2</v>
      </c>
      <c r="BD211" s="37">
        <f t="shared" si="38"/>
        <v>0.11605469074353998</v>
      </c>
      <c r="BT211" s="70">
        <v>1</v>
      </c>
      <c r="BU211" s="71">
        <v>3.41</v>
      </c>
      <c r="BV211" s="72">
        <v>2.13</v>
      </c>
    </row>
    <row r="212" spans="1:74" x14ac:dyDescent="0.25">
      <c r="A212" s="57">
        <v>39994</v>
      </c>
      <c r="B212" s="38">
        <f>'MONTHLY DATA'!O740</f>
        <v>14984.008076937682</v>
      </c>
      <c r="C212" s="37">
        <f t="shared" si="39"/>
        <v>-1.49374141130763E-2</v>
      </c>
      <c r="D212" s="38">
        <f>'MONTHLY DATA'!M740</f>
        <v>14348.246015901599</v>
      </c>
      <c r="E212" s="37">
        <f t="shared" si="36"/>
        <v>-1.2945856723382055E-3</v>
      </c>
      <c r="F212" s="37">
        <f t="shared" si="35"/>
        <v>-4.2429372553169031E-2</v>
      </c>
      <c r="G212" s="37">
        <v>7.2099999999999997E-2</v>
      </c>
      <c r="H212" s="37">
        <v>3.6799999999999999E-2</v>
      </c>
      <c r="I212" s="37">
        <v>4.9568000000000001E-2</v>
      </c>
      <c r="J212" s="37">
        <v>3.5299999999999998E-2</v>
      </c>
      <c r="K212" s="37">
        <v>1.11E-2</v>
      </c>
      <c r="L212" s="37">
        <v>1.6400000000000001E-2</v>
      </c>
      <c r="M212" s="37">
        <v>1.9E-3</v>
      </c>
      <c r="N212" s="37">
        <v>1.8E-3</v>
      </c>
      <c r="O212" s="38">
        <v>1653500</v>
      </c>
      <c r="P212" s="67">
        <v>8403.5</v>
      </c>
      <c r="Q212" s="2">
        <v>8.8230000000000004</v>
      </c>
      <c r="R212" s="74">
        <v>91.043999999999997</v>
      </c>
      <c r="S212" s="74">
        <v>9807.6</v>
      </c>
      <c r="T212" s="2">
        <v>10958</v>
      </c>
      <c r="U212" s="37">
        <v>-3.7799999999999999E-3</v>
      </c>
      <c r="V212" s="2">
        <v>61.3</v>
      </c>
      <c r="W212" s="2">
        <v>130493</v>
      </c>
      <c r="X212" s="2">
        <v>594000</v>
      </c>
      <c r="Y212" s="74">
        <v>39.6</v>
      </c>
      <c r="Z212" s="2">
        <v>44.7</v>
      </c>
      <c r="AA212" s="73">
        <v>0.98</v>
      </c>
      <c r="AB212" s="16">
        <v>926.12</v>
      </c>
      <c r="AC212" s="16">
        <v>16.378499999999999</v>
      </c>
      <c r="AD212" s="16">
        <v>25.59</v>
      </c>
      <c r="AE212" s="37">
        <v>2.7631408456787458E-2</v>
      </c>
      <c r="AF212" s="73">
        <v>29.14</v>
      </c>
      <c r="AG212" s="37">
        <v>3.3399999999999999E-2</v>
      </c>
      <c r="AH212" s="37">
        <v>3.6799999999999999E-2</v>
      </c>
      <c r="AI212" s="37">
        <f t="shared" si="31"/>
        <v>4.6999999999999993E-3</v>
      </c>
      <c r="AJ212" s="37">
        <f t="shared" si="32"/>
        <v>3.3099999999999997E-2</v>
      </c>
      <c r="AK212" s="37">
        <f t="shared" si="33"/>
        <v>1.6299999999999999E-2</v>
      </c>
      <c r="AL212" s="37">
        <v>-2.9499999999999995E-2</v>
      </c>
      <c r="AM212" s="16">
        <v>40.5</v>
      </c>
      <c r="AN212" s="37">
        <v>-1.4267999999999999E-2</v>
      </c>
      <c r="AO212" s="37">
        <v>-6.4447560183431951E-2</v>
      </c>
      <c r="AP212" s="37">
        <f t="shared" si="30"/>
        <v>-3.7675103382927927E-2</v>
      </c>
      <c r="AQ212" s="37">
        <v>2.5514933995576614E-2</v>
      </c>
      <c r="AR212" s="37">
        <v>8.9962494179008562E-2</v>
      </c>
      <c r="AS212" s="16">
        <v>8.39</v>
      </c>
      <c r="AT212" s="16">
        <v>52.595999999999997</v>
      </c>
      <c r="AU212" s="16">
        <v>410.25</v>
      </c>
      <c r="AV212" s="16">
        <v>66.84</v>
      </c>
      <c r="AW212" s="16">
        <v>0.16</v>
      </c>
      <c r="AX212" s="56">
        <v>31.5</v>
      </c>
      <c r="AY212" s="2">
        <f t="shared" si="34"/>
        <v>-31.5</v>
      </c>
      <c r="AZ212" s="2">
        <v>69.64</v>
      </c>
      <c r="BA212" s="37">
        <f t="shared" si="37"/>
        <v>0.17973911570387938</v>
      </c>
      <c r="BB212" s="74">
        <v>945.67</v>
      </c>
      <c r="BC212" s="37">
        <f t="shared" si="37"/>
        <v>1.8333162834021588E-2</v>
      </c>
      <c r="BD212" s="37">
        <f t="shared" si="38"/>
        <v>9.9036139268950482E-2</v>
      </c>
      <c r="BT212" s="70">
        <v>0.47</v>
      </c>
      <c r="BU212" s="71">
        <v>3.31</v>
      </c>
      <c r="BV212" s="72">
        <v>1.63</v>
      </c>
    </row>
    <row r="213" spans="1:74" x14ac:dyDescent="0.25">
      <c r="A213" s="57">
        <v>40025</v>
      </c>
      <c r="B213" s="38">
        <f>'MONTHLY DATA'!O741</f>
        <v>14965.750939130241</v>
      </c>
      <c r="C213" s="37">
        <f t="shared" si="39"/>
        <v>-7.2022974179006298E-3</v>
      </c>
      <c r="D213" s="38">
        <f>'MONTHLY DATA'!M741</f>
        <v>14347.4624999077</v>
      </c>
      <c r="E213" s="37">
        <f t="shared" si="36"/>
        <v>-5.4607092255755716E-5</v>
      </c>
      <c r="F213" s="37">
        <f t="shared" si="35"/>
        <v>-4.1313559322033816E-2</v>
      </c>
      <c r="G213" s="37">
        <v>6.54E-2</v>
      </c>
      <c r="H213" s="37">
        <v>3.0200000000000001E-2</v>
      </c>
      <c r="I213" s="37">
        <v>5.6172E-2</v>
      </c>
      <c r="J213" s="37">
        <v>3.5200000000000002E-2</v>
      </c>
      <c r="K213" s="37">
        <v>1.1299999999999999E-2</v>
      </c>
      <c r="L213" s="37">
        <v>1.6199999999999999E-2</v>
      </c>
      <c r="M213" s="37">
        <v>1.8E-3</v>
      </c>
      <c r="N213" s="37">
        <v>1.8E-3</v>
      </c>
      <c r="O213" s="38">
        <v>1656000</v>
      </c>
      <c r="P213" s="67">
        <v>8407.4</v>
      </c>
      <c r="Q213" s="2">
        <v>8.8230000000000004</v>
      </c>
      <c r="R213" s="74">
        <v>90.643000000000001</v>
      </c>
      <c r="S213" s="74">
        <v>9835.2000000000007</v>
      </c>
      <c r="T213" s="2">
        <v>10919.5</v>
      </c>
      <c r="U213" s="37">
        <v>9.972E-3</v>
      </c>
      <c r="V213" s="2">
        <v>56.1</v>
      </c>
      <c r="W213" s="2">
        <v>130193</v>
      </c>
      <c r="X213" s="2">
        <v>587000</v>
      </c>
      <c r="Y213" s="74">
        <v>39.9</v>
      </c>
      <c r="Z213" s="2">
        <v>49</v>
      </c>
      <c r="AA213" s="73">
        <v>1</v>
      </c>
      <c r="AB213" s="16">
        <v>935.82</v>
      </c>
      <c r="AC213" s="16">
        <v>16.688800000000001</v>
      </c>
      <c r="AD213" s="16">
        <v>25.026700000000002</v>
      </c>
      <c r="AE213" s="37">
        <v>2.6743070248552072E-2</v>
      </c>
      <c r="AF213" s="73">
        <v>26.16</v>
      </c>
      <c r="AG213" s="37">
        <v>3.3399999999999999E-2</v>
      </c>
      <c r="AH213" s="37">
        <v>3.0200000000000001E-2</v>
      </c>
      <c r="AI213" s="37">
        <f t="shared" si="31"/>
        <v>3.3E-3</v>
      </c>
      <c r="AJ213" s="37">
        <f t="shared" si="32"/>
        <v>3.2199999999999999E-2</v>
      </c>
      <c r="AK213" s="37">
        <f t="shared" si="33"/>
        <v>1.4499999999999999E-2</v>
      </c>
      <c r="AL213" s="37">
        <v>-2.8800000000000003E-2</v>
      </c>
      <c r="AM213" s="16">
        <v>29.937999999999999</v>
      </c>
      <c r="AN213" s="37">
        <v>-2.0972000000000001E-2</v>
      </c>
      <c r="AO213" s="37">
        <v>-7.2063256218451832E-2</v>
      </c>
      <c r="AP213" s="37">
        <f t="shared" si="30"/>
        <v>-3.7380654935060598E-2</v>
      </c>
      <c r="AQ213" s="37">
        <v>2.3561556105824142E-2</v>
      </c>
      <c r="AR213" s="37">
        <v>9.5624812324275971E-2</v>
      </c>
      <c r="AS213" s="16">
        <v>10.28</v>
      </c>
      <c r="AT213" s="16">
        <v>49.07759999999999</v>
      </c>
      <c r="AU213" s="16">
        <v>348.93</v>
      </c>
      <c r="AV213" s="16">
        <v>9.77</v>
      </c>
      <c r="AW213" s="16">
        <v>0.22</v>
      </c>
      <c r="AX213" s="56">
        <v>31.5</v>
      </c>
      <c r="AY213" s="2">
        <f t="shared" si="34"/>
        <v>-31.5</v>
      </c>
      <c r="AZ213" s="2">
        <v>64.150000000000006</v>
      </c>
      <c r="BA213" s="37">
        <f t="shared" si="37"/>
        <v>-7.8834003446295153E-2</v>
      </c>
      <c r="BB213" s="74">
        <v>934.22799999999995</v>
      </c>
      <c r="BC213" s="37">
        <f t="shared" si="37"/>
        <v>-1.2099358127042211E-2</v>
      </c>
      <c r="BD213" s="37">
        <f t="shared" si="38"/>
        <v>-4.5466680786668684E-2</v>
      </c>
      <c r="BT213" s="70">
        <v>0.33</v>
      </c>
      <c r="BU213" s="71">
        <v>3.22</v>
      </c>
      <c r="BV213" s="72">
        <v>1.45</v>
      </c>
    </row>
    <row r="214" spans="1:74" x14ac:dyDescent="0.25">
      <c r="A214" s="57">
        <v>40056</v>
      </c>
      <c r="B214" s="38">
        <f>'MONTHLY DATA'!O742</f>
        <v>15072.787168978333</v>
      </c>
      <c r="C214" s="37">
        <f t="shared" si="39"/>
        <v>1.4924284807398044E-3</v>
      </c>
      <c r="D214" s="38">
        <f>'MONTHLY DATA'!M742</f>
        <v>14434.109746564</v>
      </c>
      <c r="E214" s="37">
        <f t="shared" si="36"/>
        <v>6.0392035634772709E-3</v>
      </c>
      <c r="F214" s="37">
        <f t="shared" si="35"/>
        <v>-4.2372881355932042E-2</v>
      </c>
      <c r="G214" s="37">
        <v>6.1100000000000002E-2</v>
      </c>
      <c r="H214" s="37">
        <v>2.7099999999999999E-2</v>
      </c>
      <c r="I214" s="37">
        <v>4.8843000000000004E-2</v>
      </c>
      <c r="J214" s="37">
        <v>3.4000000000000002E-2</v>
      </c>
      <c r="K214" s="37">
        <v>9.7000000000000003E-3</v>
      </c>
      <c r="L214" s="37">
        <v>1.49E-2</v>
      </c>
      <c r="M214" s="37">
        <v>1.5E-3</v>
      </c>
      <c r="N214" s="37">
        <v>1.7000000000000001E-3</v>
      </c>
      <c r="O214" s="38">
        <v>1641200</v>
      </c>
      <c r="P214" s="67">
        <v>8407.6</v>
      </c>
      <c r="Q214" s="2">
        <v>8.8230000000000004</v>
      </c>
      <c r="R214" s="74">
        <v>89.594999999999999</v>
      </c>
      <c r="S214" s="74">
        <v>9961.9</v>
      </c>
      <c r="T214" s="2">
        <v>10892.4</v>
      </c>
      <c r="U214" s="37">
        <v>9.5370000000000003E-3</v>
      </c>
      <c r="V214" s="2">
        <v>54</v>
      </c>
      <c r="W214" s="2">
        <v>129962</v>
      </c>
      <c r="X214" s="2">
        <v>564000</v>
      </c>
      <c r="Y214" s="74">
        <v>40</v>
      </c>
      <c r="Z214" s="2">
        <v>51.4</v>
      </c>
      <c r="AA214" s="73">
        <v>0.77</v>
      </c>
      <c r="AB214" s="16">
        <v>1009.73</v>
      </c>
      <c r="AC214" s="16">
        <v>18.087700000000002</v>
      </c>
      <c r="AD214" s="16">
        <v>24.4633</v>
      </c>
      <c r="AE214" s="37">
        <v>2.4227565784912797E-2</v>
      </c>
      <c r="AF214" s="73">
        <v>25.34</v>
      </c>
      <c r="AG214" s="37">
        <v>3.2500000000000001E-2</v>
      </c>
      <c r="AH214" s="37">
        <v>2.7099999999999999E-2</v>
      </c>
      <c r="AI214" s="37">
        <f t="shared" si="31"/>
        <v>3.0000000000000001E-3</v>
      </c>
      <c r="AJ214" s="37">
        <f t="shared" si="32"/>
        <v>3.1400000000000004E-2</v>
      </c>
      <c r="AK214" s="37">
        <f t="shared" si="33"/>
        <v>9.4999999999999998E-3</v>
      </c>
      <c r="AL214" s="37">
        <v>-2.9499999999999998E-2</v>
      </c>
      <c r="AM214" s="16">
        <v>19.75</v>
      </c>
      <c r="AN214" s="37">
        <v>-1.4843E-2</v>
      </c>
      <c r="AO214" s="37">
        <v>-6.6953630171097331E-2</v>
      </c>
      <c r="AP214" s="37">
        <f t="shared" si="30"/>
        <v>-2.3446994275942663E-2</v>
      </c>
      <c r="AQ214" s="37">
        <v>2.1680973067590124E-2</v>
      </c>
      <c r="AR214" s="37">
        <v>8.8634603238687451E-2</v>
      </c>
      <c r="AS214" s="16">
        <v>12.13</v>
      </c>
      <c r="AT214" s="16">
        <v>45.729599999999998</v>
      </c>
      <c r="AU214" s="16">
        <v>328.22</v>
      </c>
      <c r="AV214" s="16">
        <v>-16.02</v>
      </c>
      <c r="AW214" s="16">
        <v>0.22</v>
      </c>
      <c r="AX214" s="56">
        <v>31.5</v>
      </c>
      <c r="AY214" s="2">
        <f t="shared" si="34"/>
        <v>-31.5</v>
      </c>
      <c r="AZ214" s="2">
        <v>71.040000000000006</v>
      </c>
      <c r="BA214" s="37">
        <f t="shared" si="37"/>
        <v>0.10740452065471551</v>
      </c>
      <c r="BB214" s="74">
        <v>949.375</v>
      </c>
      <c r="BC214" s="37">
        <f t="shared" si="37"/>
        <v>1.6213386882003161E-2</v>
      </c>
      <c r="BD214" s="37">
        <f t="shared" si="38"/>
        <v>6.1808953768359334E-2</v>
      </c>
      <c r="BT214" s="70">
        <v>0.3</v>
      </c>
      <c r="BU214" s="71">
        <v>3.14</v>
      </c>
      <c r="BV214" s="72">
        <v>0.95</v>
      </c>
    </row>
    <row r="215" spans="1:74" x14ac:dyDescent="0.25">
      <c r="A215" s="57">
        <v>40086</v>
      </c>
      <c r="B215" s="38">
        <f>'MONTHLY DATA'!O743</f>
        <v>15097.600638576949</v>
      </c>
      <c r="C215" s="37">
        <f t="shared" si="39"/>
        <v>1.0901300258718404E-2</v>
      </c>
      <c r="D215" s="38">
        <f>'MONTHLY DATA'!M743</f>
        <v>14425.8853559284</v>
      </c>
      <c r="E215" s="37">
        <f t="shared" si="36"/>
        <v>-5.6978856195530651E-4</v>
      </c>
      <c r="F215" s="37">
        <f t="shared" si="35"/>
        <v>-4.4491525423728702E-2</v>
      </c>
      <c r="G215" s="37">
        <v>5.7700000000000001E-2</v>
      </c>
      <c r="H215" s="37">
        <v>2.46E-2</v>
      </c>
      <c r="I215" s="37">
        <v>4.5961999999999996E-2</v>
      </c>
      <c r="J215" s="37">
        <v>3.3099999999999997E-2</v>
      </c>
      <c r="K215" s="37">
        <v>9.4999999999999998E-3</v>
      </c>
      <c r="L215" s="37">
        <v>1.4500000000000001E-2</v>
      </c>
      <c r="M215" s="37">
        <v>1.4E-3</v>
      </c>
      <c r="N215" s="37">
        <v>1.1999999999999999E-3</v>
      </c>
      <c r="O215" s="38">
        <v>1659900</v>
      </c>
      <c r="P215" s="67">
        <v>8404.6</v>
      </c>
      <c r="Q215" s="2">
        <v>8.6720000000000006</v>
      </c>
      <c r="R215" s="74">
        <v>88.959000000000003</v>
      </c>
      <c r="S215" s="74">
        <v>9875.4</v>
      </c>
      <c r="T215" s="2">
        <v>10907.1</v>
      </c>
      <c r="U215" s="37">
        <v>7.3239999999999998E-3</v>
      </c>
      <c r="V215" s="2">
        <v>52.9</v>
      </c>
      <c r="W215" s="2">
        <v>129726</v>
      </c>
      <c r="X215" s="2">
        <v>554000</v>
      </c>
      <c r="Y215" s="74">
        <v>40</v>
      </c>
      <c r="Z215" s="2">
        <v>53.2</v>
      </c>
      <c r="AA215" s="73">
        <v>0.97</v>
      </c>
      <c r="AB215" s="16">
        <v>1044.55</v>
      </c>
      <c r="AC215" s="16">
        <v>18.825199999999999</v>
      </c>
      <c r="AD215" s="16">
        <v>23.9</v>
      </c>
      <c r="AE215" s="37">
        <v>2.2880666315638312E-2</v>
      </c>
      <c r="AF215" s="73">
        <v>24.93</v>
      </c>
      <c r="AG215" s="37">
        <v>3.1699999999999999E-2</v>
      </c>
      <c r="AH215" s="37">
        <v>2.46E-2</v>
      </c>
      <c r="AI215" s="37">
        <f t="shared" si="31"/>
        <v>4.6999999999999993E-3</v>
      </c>
      <c r="AJ215" s="37">
        <f t="shared" si="32"/>
        <v>3.2400000000000005E-2</v>
      </c>
      <c r="AK215" s="37">
        <f t="shared" si="33"/>
        <v>8.6E-3</v>
      </c>
      <c r="AL215" s="37">
        <v>-2.8599999999999997E-2</v>
      </c>
      <c r="AM215" s="16">
        <v>14.688000000000001</v>
      </c>
      <c r="AN215" s="37">
        <v>-1.2862E-2</v>
      </c>
      <c r="AO215" s="37">
        <v>-5.7120975195634485E-2</v>
      </c>
      <c r="AP215" s="37">
        <f t="shared" si="30"/>
        <v>-1.2228103698141967E-2</v>
      </c>
      <c r="AQ215" s="37">
        <v>2.0126395716376085E-2</v>
      </c>
      <c r="AR215" s="37">
        <v>7.7247370912010574E-2</v>
      </c>
      <c r="AS215" s="16">
        <v>14</v>
      </c>
      <c r="AT215" s="16">
        <v>42.547200000000004</v>
      </c>
      <c r="AU215" s="16">
        <v>293.52999999999997</v>
      </c>
      <c r="AV215" s="16">
        <v>-12.43</v>
      </c>
      <c r="AW215" s="16">
        <v>0.22</v>
      </c>
      <c r="AX215" s="56">
        <v>14</v>
      </c>
      <c r="AY215" s="2">
        <f t="shared" si="34"/>
        <v>-14</v>
      </c>
      <c r="AZ215" s="2">
        <v>69.41</v>
      </c>
      <c r="BA215" s="37">
        <f t="shared" si="37"/>
        <v>-2.2944819819819953E-2</v>
      </c>
      <c r="BB215" s="74">
        <v>996.59100000000001</v>
      </c>
      <c r="BC215" s="37">
        <f t="shared" si="37"/>
        <v>4.9733772218564856E-2</v>
      </c>
      <c r="BD215" s="37">
        <f t="shared" si="38"/>
        <v>1.3394476199372451E-2</v>
      </c>
      <c r="BT215" s="70">
        <v>0.47</v>
      </c>
      <c r="BU215" s="71">
        <v>3.24</v>
      </c>
      <c r="BV215" s="72">
        <v>0.86</v>
      </c>
    </row>
    <row r="216" spans="1:74" x14ac:dyDescent="0.25">
      <c r="A216" s="57">
        <v>40117</v>
      </c>
      <c r="B216" s="38">
        <f>'MONTHLY DATA'!O744</f>
        <v>15281.606492913012</v>
      </c>
      <c r="C216" s="37">
        <f t="shared" si="39"/>
        <v>3.027856728929619E-2</v>
      </c>
      <c r="D216" s="38">
        <f>'MONTHLY DATA'!M744</f>
        <v>14594.0639257446</v>
      </c>
      <c r="E216" s="37">
        <f t="shared" si="36"/>
        <v>1.1658110796443166E-2</v>
      </c>
      <c r="F216" s="37">
        <f t="shared" si="35"/>
        <v>-4.4991511035653603E-2</v>
      </c>
      <c r="G216" s="37">
        <v>5.6399999999999999E-2</v>
      </c>
      <c r="H216" s="37">
        <v>2.2000000000000002E-2</v>
      </c>
      <c r="I216" s="37">
        <v>3.5928000000000002E-2</v>
      </c>
      <c r="J216" s="37">
        <v>3.4099999999999998E-2</v>
      </c>
      <c r="K216" s="37">
        <v>8.9999999999999993E-3</v>
      </c>
      <c r="L216" s="37">
        <v>1.43E-2</v>
      </c>
      <c r="M216" s="37">
        <v>5.0000000000000001E-4</v>
      </c>
      <c r="N216" s="37">
        <v>7.000000000000001E-4</v>
      </c>
      <c r="O216" s="38">
        <v>1684900</v>
      </c>
      <c r="P216" s="67">
        <v>8429.7000000000007</v>
      </c>
      <c r="Q216" s="2">
        <v>8.6720000000000006</v>
      </c>
      <c r="R216" s="74">
        <v>87.795000000000002</v>
      </c>
      <c r="S216" s="74">
        <v>9924.6</v>
      </c>
      <c r="T216" s="2">
        <v>10862.6</v>
      </c>
      <c r="U216" s="37">
        <v>3.5899999999999999E-3</v>
      </c>
      <c r="V216" s="2">
        <v>47.9</v>
      </c>
      <c r="W216" s="2">
        <v>129505</v>
      </c>
      <c r="X216" s="2">
        <v>522000</v>
      </c>
      <c r="Y216" s="74">
        <v>40.200000000000003</v>
      </c>
      <c r="Z216" s="2">
        <v>55.8</v>
      </c>
      <c r="AA216" s="73">
        <v>0.72</v>
      </c>
      <c r="AB216" s="16">
        <v>1067.6600000000001</v>
      </c>
      <c r="AC216" s="16">
        <v>19.351099999999999</v>
      </c>
      <c r="AD216" s="16">
        <v>23.403300000000002</v>
      </c>
      <c r="AE216" s="37">
        <v>2.1920180581833169E-2</v>
      </c>
      <c r="AF216" s="73">
        <v>24.25</v>
      </c>
      <c r="AG216" s="37">
        <v>3.3599999999999998E-2</v>
      </c>
      <c r="AH216" s="37">
        <v>2.2000000000000002E-2</v>
      </c>
      <c r="AI216" s="37">
        <f t="shared" si="31"/>
        <v>5.6000000000000008E-3</v>
      </c>
      <c r="AJ216" s="37">
        <f t="shared" si="32"/>
        <v>3.5099999999999999E-2</v>
      </c>
      <c r="AK216" s="37">
        <f t="shared" si="33"/>
        <v>1.1299999999999999E-2</v>
      </c>
      <c r="AL216" s="37">
        <v>-3.04E-2</v>
      </c>
      <c r="AM216" s="16">
        <v>23.062999999999999</v>
      </c>
      <c r="AN216" s="37">
        <v>-1.828E-3</v>
      </c>
      <c r="AO216" s="37">
        <v>-4.7769933154497499E-2</v>
      </c>
      <c r="AP216" s="37">
        <f t="shared" si="30"/>
        <v>1.6893176178846839E-2</v>
      </c>
      <c r="AQ216" s="37">
        <v>1.8600570093091021E-2</v>
      </c>
      <c r="AR216" s="37">
        <v>6.6370503247588516E-2</v>
      </c>
      <c r="AS216" s="16">
        <v>28.27</v>
      </c>
      <c r="AT216" s="16">
        <v>40.043199999999999</v>
      </c>
      <c r="AU216" s="16">
        <v>282.48</v>
      </c>
      <c r="AV216" s="16">
        <v>-30.88</v>
      </c>
      <c r="AW216" s="16">
        <v>0.05</v>
      </c>
      <c r="AX216" s="56">
        <v>14</v>
      </c>
      <c r="AY216" s="2">
        <f t="shared" si="34"/>
        <v>-14</v>
      </c>
      <c r="AZ216" s="2">
        <v>75.72</v>
      </c>
      <c r="BA216" s="37">
        <f t="shared" si="37"/>
        <v>9.0909090909090953E-2</v>
      </c>
      <c r="BB216" s="74">
        <v>1043.1590000000001</v>
      </c>
      <c r="BC216" s="37">
        <f t="shared" si="37"/>
        <v>4.6727293343006404E-2</v>
      </c>
      <c r="BD216" s="37">
        <f t="shared" si="38"/>
        <v>6.8818192126048672E-2</v>
      </c>
      <c r="BT216" s="70">
        <v>0.56000000000000005</v>
      </c>
      <c r="BU216" s="71">
        <v>3.51</v>
      </c>
      <c r="BV216" s="72">
        <v>1.1299999999999999</v>
      </c>
    </row>
    <row r="217" spans="1:74" x14ac:dyDescent="0.25">
      <c r="A217" s="57">
        <v>40147</v>
      </c>
      <c r="B217" s="38">
        <f>'MONTHLY DATA'!O745</f>
        <v>15228.67132821154</v>
      </c>
      <c r="C217" s="37">
        <f t="shared" si="39"/>
        <v>2.1490204033403515E-2</v>
      </c>
      <c r="D217" s="38">
        <f>'MONTHLY DATA'!M745</f>
        <v>14559.669850083401</v>
      </c>
      <c r="E217" s="37">
        <f t="shared" si="36"/>
        <v>-2.3567168018584898E-3</v>
      </c>
      <c r="F217" s="37">
        <f t="shared" si="35"/>
        <v>-4.3930390492359951E-2</v>
      </c>
      <c r="G217" s="37">
        <v>5.3999999999999999E-2</v>
      </c>
      <c r="H217" s="37">
        <v>2.1899999999999999E-2</v>
      </c>
      <c r="I217" s="37">
        <v>1.3716999999999997E-2</v>
      </c>
      <c r="J217" s="37">
        <v>3.2099999999999997E-2</v>
      </c>
      <c r="K217" s="37">
        <v>6.7000000000000002E-3</v>
      </c>
      <c r="L217" s="37">
        <v>1.12E-2</v>
      </c>
      <c r="M217" s="37">
        <v>5.9999999999999995E-4</v>
      </c>
      <c r="N217" s="37">
        <v>5.0000000000000001E-4</v>
      </c>
      <c r="O217" s="38">
        <v>1695500</v>
      </c>
      <c r="P217" s="67">
        <v>8470</v>
      </c>
      <c r="Q217" s="2">
        <v>8.6720000000000006</v>
      </c>
      <c r="R217" s="74">
        <v>87.352000000000004</v>
      </c>
      <c r="S217" s="74">
        <v>9946.1</v>
      </c>
      <c r="T217" s="2">
        <v>10888</v>
      </c>
      <c r="U217" s="37">
        <v>3.8560000000000001E-3</v>
      </c>
      <c r="V217" s="2">
        <v>42.1</v>
      </c>
      <c r="W217" s="2">
        <v>129450</v>
      </c>
      <c r="X217" s="2">
        <v>475000</v>
      </c>
      <c r="Y217" s="74">
        <v>40.5</v>
      </c>
      <c r="Z217" s="2">
        <v>54.7</v>
      </c>
      <c r="AA217" s="73">
        <v>0.34</v>
      </c>
      <c r="AB217" s="16">
        <v>1088.07</v>
      </c>
      <c r="AC217" s="16">
        <v>19.805700000000002</v>
      </c>
      <c r="AD217" s="16">
        <v>22.906700000000001</v>
      </c>
      <c r="AE217" s="37">
        <v>2.1052597718896764E-2</v>
      </c>
      <c r="AF217" s="73">
        <v>23.78</v>
      </c>
      <c r="AG217" s="37">
        <v>3.15E-2</v>
      </c>
      <c r="AH217" s="37">
        <v>2.1899999999999999E-2</v>
      </c>
      <c r="AI217" s="37">
        <f t="shared" si="31"/>
        <v>3.9000000000000003E-3</v>
      </c>
      <c r="AJ217" s="37">
        <f t="shared" si="32"/>
        <v>3.6799999999999999E-2</v>
      </c>
      <c r="AK217" s="37">
        <f t="shared" si="33"/>
        <v>1.38E-2</v>
      </c>
      <c r="AL217" s="37">
        <v>-2.9899999999999996E-2</v>
      </c>
      <c r="AM217" s="16">
        <v>19.655999999999999</v>
      </c>
      <c r="AN217" s="37">
        <v>1.8383E-2</v>
      </c>
      <c r="AO217" s="37">
        <v>-2.5984899428787941E-2</v>
      </c>
      <c r="AP217" s="37">
        <f t="shared" si="30"/>
        <v>2.9673553198376054E-2</v>
      </c>
      <c r="AQ217" s="37">
        <v>1.7445050755864111E-2</v>
      </c>
      <c r="AR217" s="37">
        <v>4.3429950184652052E-2</v>
      </c>
      <c r="AS217" s="16">
        <v>42.52</v>
      </c>
      <c r="AT217" s="16">
        <v>38.308</v>
      </c>
      <c r="AU217" s="16">
        <v>281.95999999999998</v>
      </c>
      <c r="AV217" s="16">
        <v>-14.68</v>
      </c>
      <c r="AW217" s="16">
        <v>0.05</v>
      </c>
      <c r="AX217" s="56">
        <v>14</v>
      </c>
      <c r="AY217" s="2">
        <f t="shared" si="34"/>
        <v>-14</v>
      </c>
      <c r="AZ217" s="2">
        <v>77.989999999999995</v>
      </c>
      <c r="BA217" s="37">
        <f t="shared" si="37"/>
        <v>2.9978869519281512E-2</v>
      </c>
      <c r="BB217" s="74">
        <v>1127.0360000000001</v>
      </c>
      <c r="BC217" s="37">
        <f t="shared" si="37"/>
        <v>8.0406726107908708E-2</v>
      </c>
      <c r="BD217" s="37">
        <f t="shared" si="38"/>
        <v>5.519279781359511E-2</v>
      </c>
      <c r="BT217" s="70">
        <v>0.39</v>
      </c>
      <c r="BU217" s="71">
        <v>3.68</v>
      </c>
      <c r="BV217" s="72">
        <v>1.38</v>
      </c>
    </row>
    <row r="218" spans="1:74" x14ac:dyDescent="0.25">
      <c r="A218" s="57">
        <v>40178</v>
      </c>
      <c r="B218" s="38">
        <f>'MONTHLY DATA'!O746</f>
        <v>15137.090495607634</v>
      </c>
      <c r="C218" s="37">
        <f t="shared" si="39"/>
        <v>2.7325862805369572E-2</v>
      </c>
      <c r="D218" s="38">
        <f>'MONTHLY DATA'!M746</f>
        <v>14472.112199217399</v>
      </c>
      <c r="E218" s="37">
        <f t="shared" si="36"/>
        <v>-6.0137112838104601E-3</v>
      </c>
      <c r="F218" s="37">
        <f t="shared" si="35"/>
        <v>-4.3930390492359993E-2</v>
      </c>
      <c r="G218" s="37">
        <v>5.5800000000000002E-2</v>
      </c>
      <c r="H218" s="37">
        <v>1.7299999999999999E-2</v>
      </c>
      <c r="I218" s="37">
        <v>1.1286999999999998E-2</v>
      </c>
      <c r="J218" s="37">
        <v>3.85E-2</v>
      </c>
      <c r="K218" s="37">
        <v>1.14E-2</v>
      </c>
      <c r="L218" s="37">
        <v>1.7000000000000001E-2</v>
      </c>
      <c r="M218" s="37">
        <v>5.9999999999999995E-4</v>
      </c>
      <c r="N218" s="37">
        <v>5.0000000000000001E-4</v>
      </c>
      <c r="O218" s="38">
        <v>1696500</v>
      </c>
      <c r="P218" s="67">
        <v>8475.7000000000007</v>
      </c>
      <c r="Q218" s="2">
        <v>8.6310000000000002</v>
      </c>
      <c r="R218" s="74">
        <v>87.587999999999994</v>
      </c>
      <c r="S218" s="74">
        <v>10000.6</v>
      </c>
      <c r="T218" s="2">
        <v>10925.7</v>
      </c>
      <c r="U218" s="37">
        <v>3.3440000000000002E-3</v>
      </c>
      <c r="V218" s="2">
        <v>49.2</v>
      </c>
      <c r="W218" s="2">
        <v>129320</v>
      </c>
      <c r="X218" s="2">
        <v>468000</v>
      </c>
      <c r="Y218" s="74">
        <v>40.6</v>
      </c>
      <c r="Z218" s="2">
        <v>56.4</v>
      </c>
      <c r="AA218" s="73">
        <v>0.33</v>
      </c>
      <c r="AB218" s="16">
        <v>1110.3800000000001</v>
      </c>
      <c r="AC218" s="16">
        <v>20.315100000000001</v>
      </c>
      <c r="AD218" s="16">
        <v>22.41</v>
      </c>
      <c r="AE218" s="37">
        <v>2.0182279940200651E-2</v>
      </c>
      <c r="AF218" s="73">
        <v>21.24</v>
      </c>
      <c r="AG218" s="37">
        <v>3.7900000000000003E-2</v>
      </c>
      <c r="AH218" s="37">
        <v>1.7299999999999999E-2</v>
      </c>
      <c r="AI218" s="37">
        <f t="shared" si="31"/>
        <v>4.3E-3</v>
      </c>
      <c r="AJ218" s="37">
        <f t="shared" si="32"/>
        <v>3.85E-2</v>
      </c>
      <c r="AK218" s="37">
        <f t="shared" si="33"/>
        <v>1.38E-2</v>
      </c>
      <c r="AL218" s="37">
        <v>-3.27E-2</v>
      </c>
      <c r="AM218" s="16">
        <v>19.062999999999999</v>
      </c>
      <c r="AN218" s="37">
        <v>2.7213000000000001E-2</v>
      </c>
      <c r="AO218" s="37">
        <v>7.4030373235649052E-3</v>
      </c>
      <c r="AP218" s="37">
        <f t="shared" si="30"/>
        <v>3.7336869263191824E-2</v>
      </c>
      <c r="AQ218" s="37">
        <v>1.6928212746410001E-2</v>
      </c>
      <c r="AR218" s="37">
        <v>9.5251754228450961E-3</v>
      </c>
      <c r="AS218" s="16">
        <v>56.89</v>
      </c>
      <c r="AT218" s="16">
        <v>37.357600000000005</v>
      </c>
      <c r="AU218" s="16">
        <v>239.51</v>
      </c>
      <c r="AV218" s="16">
        <v>-59.85</v>
      </c>
      <c r="AW218" s="16">
        <v>0.05</v>
      </c>
      <c r="AX218" s="56">
        <v>-5.5</v>
      </c>
      <c r="AY218" s="2">
        <f t="shared" si="34"/>
        <v>5.5</v>
      </c>
      <c r="AZ218" s="2">
        <v>74.47</v>
      </c>
      <c r="BA218" s="37">
        <f t="shared" si="37"/>
        <v>-4.5133991537376537E-2</v>
      </c>
      <c r="BB218" s="74">
        <v>1134.7239999999999</v>
      </c>
      <c r="BC218" s="37">
        <f t="shared" si="37"/>
        <v>6.8214325008250616E-3</v>
      </c>
      <c r="BD218" s="37">
        <f t="shared" si="38"/>
        <v>-1.9156279518275737E-2</v>
      </c>
      <c r="BT218" s="70">
        <v>0.43</v>
      </c>
      <c r="BU218" s="71">
        <v>3.85</v>
      </c>
      <c r="BV218" s="72">
        <v>1.38</v>
      </c>
    </row>
    <row r="219" spans="1:74" x14ac:dyDescent="0.25">
      <c r="A219" s="57">
        <v>40209</v>
      </c>
      <c r="B219" s="38">
        <f>'MONTHLY DATA'!O747</f>
        <v>15182.938380332685</v>
      </c>
      <c r="C219" s="37">
        <f t="shared" si="39"/>
        <v>2.7101585632571163E-2</v>
      </c>
      <c r="D219" s="38">
        <f>'MONTHLY DATA'!M747</f>
        <v>14548.167824109099</v>
      </c>
      <c r="E219" s="37">
        <f t="shared" si="36"/>
        <v>5.2553230547654874E-3</v>
      </c>
      <c r="F219" s="37">
        <f t="shared" si="35"/>
        <v>-4.1808149405772474E-2</v>
      </c>
      <c r="G219" s="37">
        <v>5.1499999999999997E-2</v>
      </c>
      <c r="H219" s="37">
        <v>1.54E-2</v>
      </c>
      <c r="I219" s="37">
        <v>1.0043E-2</v>
      </c>
      <c r="J219" s="37">
        <v>3.6299999999999999E-2</v>
      </c>
      <c r="K219" s="37">
        <v>8.2000000000000007E-3</v>
      </c>
      <c r="L219" s="37">
        <v>1.38E-2</v>
      </c>
      <c r="M219" s="37">
        <v>8.0000000000000004E-4</v>
      </c>
      <c r="N219" s="37">
        <v>5.9999999999999995E-4</v>
      </c>
      <c r="O219" s="38">
        <v>1678500</v>
      </c>
      <c r="P219" s="67">
        <v>8426.5</v>
      </c>
      <c r="Q219" s="2">
        <v>8.6310000000000002</v>
      </c>
      <c r="R219" s="74">
        <v>87.608999999999995</v>
      </c>
      <c r="S219" s="74">
        <v>10003.4</v>
      </c>
      <c r="T219" s="2">
        <v>10906.7</v>
      </c>
      <c r="U219" s="37">
        <v>1.2194E-2</v>
      </c>
      <c r="V219" s="2">
        <v>40.4</v>
      </c>
      <c r="W219" s="2">
        <v>129279</v>
      </c>
      <c r="X219" s="2">
        <v>496000</v>
      </c>
      <c r="Y219" s="74">
        <v>40.799999999999997</v>
      </c>
      <c r="Z219" s="2">
        <v>56.7</v>
      </c>
      <c r="AA219" s="73">
        <v>-0.31</v>
      </c>
      <c r="AB219" s="16">
        <v>1123.58</v>
      </c>
      <c r="AC219" s="16">
        <v>20.520499999999998</v>
      </c>
      <c r="AD219" s="16">
        <v>22.243300000000001</v>
      </c>
      <c r="AE219" s="37">
        <v>1.9796810195980705E-2</v>
      </c>
      <c r="AF219" s="73">
        <v>20.64</v>
      </c>
      <c r="AG219" s="37">
        <v>3.5499999999999997E-2</v>
      </c>
      <c r="AH219" s="37">
        <v>1.54E-2</v>
      </c>
      <c r="AI219" s="37">
        <f t="shared" si="31"/>
        <v>7.000000000000001E-4</v>
      </c>
      <c r="AJ219" s="37">
        <f t="shared" si="32"/>
        <v>3.7100000000000001E-2</v>
      </c>
      <c r="AK219" s="37">
        <f t="shared" si="33"/>
        <v>8.5000000000000006E-3</v>
      </c>
      <c r="AL219" s="37">
        <v>-3.3699999999999994E-2</v>
      </c>
      <c r="AM219" s="16">
        <v>16.905999999999999</v>
      </c>
      <c r="AN219" s="37">
        <v>2.6256999999999999E-2</v>
      </c>
      <c r="AO219" s="37">
        <v>8.2329818112139783E-3</v>
      </c>
      <c r="AP219" s="37">
        <f t="shared" si="30"/>
        <v>3.7925813156173417E-2</v>
      </c>
      <c r="AQ219" s="37">
        <v>1.6448705016261014E-2</v>
      </c>
      <c r="AR219" s="37">
        <v>8.2157232050470361E-3</v>
      </c>
      <c r="AS219" s="16">
        <v>60.39</v>
      </c>
      <c r="AT219" s="16">
        <v>36.735200000000006</v>
      </c>
      <c r="AU219" s="16">
        <v>239.19</v>
      </c>
      <c r="AV219" s="16">
        <v>-26.4</v>
      </c>
      <c r="AW219" s="16">
        <v>0.08</v>
      </c>
      <c r="AX219" s="56">
        <v>-5.5</v>
      </c>
      <c r="AY219" s="2">
        <f t="shared" si="34"/>
        <v>5.5</v>
      </c>
      <c r="AZ219" s="2">
        <v>78.33</v>
      </c>
      <c r="BA219" s="37">
        <f t="shared" si="37"/>
        <v>5.1832952866926275E-2</v>
      </c>
      <c r="BB219" s="74">
        <v>1117.963</v>
      </c>
      <c r="BC219" s="37">
        <f t="shared" si="37"/>
        <v>-1.4770992770048019E-2</v>
      </c>
      <c r="BD219" s="37">
        <f t="shared" si="38"/>
        <v>1.853098004843913E-2</v>
      </c>
      <c r="BT219" s="70">
        <v>7.0000000000000007E-2</v>
      </c>
      <c r="BU219" s="71">
        <v>3.71</v>
      </c>
      <c r="BV219" s="72">
        <v>0.85</v>
      </c>
    </row>
    <row r="220" spans="1:74" x14ac:dyDescent="0.25">
      <c r="A220" s="57">
        <v>40237</v>
      </c>
      <c r="B220" s="38">
        <f>'MONTHLY DATA'!O748</f>
        <v>15234.654058138787</v>
      </c>
      <c r="C220" s="37">
        <f t="shared" si="39"/>
        <v>2.775837317139767E-2</v>
      </c>
      <c r="D220" s="38">
        <f>'MONTHLY DATA'!M748</f>
        <v>14581.5555607398</v>
      </c>
      <c r="E220" s="37">
        <f t="shared" si="36"/>
        <v>2.2949787928188956E-3</v>
      </c>
      <c r="F220" s="37">
        <f t="shared" si="35"/>
        <v>-4.2869269949066105E-2</v>
      </c>
      <c r="G220" s="37">
        <v>5.16E-2</v>
      </c>
      <c r="H220" s="37">
        <v>1.4800000000000001E-2</v>
      </c>
      <c r="I220" s="37">
        <v>1.4666999999999999E-2</v>
      </c>
      <c r="J220" s="37">
        <v>3.61E-2</v>
      </c>
      <c r="K220" s="37">
        <v>8.0999999999999996E-3</v>
      </c>
      <c r="L220" s="37">
        <v>1.3599999999999999E-2</v>
      </c>
      <c r="M220" s="37">
        <v>1.2999999999999999E-3</v>
      </c>
      <c r="N220" s="37">
        <v>1.1000000000000001E-3</v>
      </c>
      <c r="O220" s="38">
        <v>1703600</v>
      </c>
      <c r="P220" s="67">
        <v>8472.4</v>
      </c>
      <c r="Q220" s="2">
        <v>8.6310000000000002</v>
      </c>
      <c r="R220" s="74">
        <v>88.593999999999994</v>
      </c>
      <c r="S220" s="74">
        <v>10034.700000000001</v>
      </c>
      <c r="T220" s="2">
        <v>10887.5</v>
      </c>
      <c r="U220" s="37">
        <v>2.65E-3</v>
      </c>
      <c r="V220" s="2">
        <v>45.3</v>
      </c>
      <c r="W220" s="2">
        <v>129244</v>
      </c>
      <c r="X220" s="2">
        <v>488000</v>
      </c>
      <c r="Y220" s="74">
        <v>40.5</v>
      </c>
      <c r="Z220" s="2">
        <v>55.8</v>
      </c>
      <c r="AA220" s="73">
        <v>-0.03</v>
      </c>
      <c r="AB220" s="16">
        <v>1089.1600000000001</v>
      </c>
      <c r="AC220" s="16">
        <v>19.9133</v>
      </c>
      <c r="AD220" s="16">
        <v>22.076699999999999</v>
      </c>
      <c r="AE220" s="37">
        <v>2.0269473722868997E-2</v>
      </c>
      <c r="AF220" s="73">
        <v>22.54</v>
      </c>
      <c r="AG220" s="37">
        <v>3.4799999999999998E-2</v>
      </c>
      <c r="AH220" s="37">
        <v>1.4800000000000001E-2</v>
      </c>
      <c r="AI220" s="37">
        <f t="shared" si="31"/>
        <v>8.0000000000000004E-4</v>
      </c>
      <c r="AJ220" s="37">
        <f t="shared" si="32"/>
        <v>3.5799999999999998E-2</v>
      </c>
      <c r="AK220" s="37">
        <f t="shared" si="33"/>
        <v>7.4000000000000003E-3</v>
      </c>
      <c r="AL220" s="37">
        <v>-3.3500000000000002E-2</v>
      </c>
      <c r="AM220" s="16">
        <v>12.169</v>
      </c>
      <c r="AN220" s="37">
        <v>2.1433000000000001E-2</v>
      </c>
      <c r="AO220" s="37">
        <v>3.9955015344649049E-3</v>
      </c>
      <c r="AP220" s="37">
        <f t="shared" si="30"/>
        <v>3.4369989366501041E-2</v>
      </c>
      <c r="AQ220" s="37">
        <v>1.5929445016646032E-2</v>
      </c>
      <c r="AR220" s="37">
        <v>1.1933943482181127E-2</v>
      </c>
      <c r="AS220" s="16">
        <v>64.069999999999993</v>
      </c>
      <c r="AT220" s="16">
        <v>36.363199999999999</v>
      </c>
      <c r="AU220" s="16">
        <v>241.82</v>
      </c>
      <c r="AV220" s="16">
        <v>-4.32</v>
      </c>
      <c r="AW220" s="16">
        <v>0.08</v>
      </c>
      <c r="AX220" s="56">
        <v>-5.5</v>
      </c>
      <c r="AY220" s="2">
        <f t="shared" si="34"/>
        <v>5.5</v>
      </c>
      <c r="AZ220" s="2">
        <v>76.39</v>
      </c>
      <c r="BA220" s="37">
        <f t="shared" si="37"/>
        <v>-2.4767011362185596E-2</v>
      </c>
      <c r="BB220" s="74">
        <v>1095.413</v>
      </c>
      <c r="BC220" s="37">
        <f t="shared" si="37"/>
        <v>-2.0170613875414443E-2</v>
      </c>
      <c r="BD220" s="37">
        <f t="shared" si="38"/>
        <v>-2.2468812618800019E-2</v>
      </c>
      <c r="BT220" s="70">
        <v>0.08</v>
      </c>
      <c r="BU220" s="71">
        <v>3.58</v>
      </c>
      <c r="BV220" s="72">
        <v>0.74</v>
      </c>
    </row>
    <row r="221" spans="1:74" x14ac:dyDescent="0.25">
      <c r="A221" s="57">
        <v>40268</v>
      </c>
      <c r="B221" s="38">
        <f>'MONTHLY DATA'!O749</f>
        <v>15342.406012215752</v>
      </c>
      <c r="C221" s="37">
        <f t="shared" si="39"/>
        <v>3.1280691474830279E-2</v>
      </c>
      <c r="D221" s="38">
        <f>'MONTHLY DATA'!M749</f>
        <v>14684.6882672099</v>
      </c>
      <c r="E221" s="37">
        <f t="shared" si="36"/>
        <v>7.0728192229216093E-3</v>
      </c>
      <c r="F221" s="37">
        <f t="shared" si="35"/>
        <v>-4.2869269949066091E-2</v>
      </c>
      <c r="G221" s="37">
        <v>5.1299999999999998E-2</v>
      </c>
      <c r="H221" s="37">
        <v>1.29E-2</v>
      </c>
      <c r="I221" s="37">
        <v>1.5259999999999996E-2</v>
      </c>
      <c r="J221" s="37">
        <v>3.8399999999999997E-2</v>
      </c>
      <c r="K221" s="37">
        <v>1.0200000000000001E-2</v>
      </c>
      <c r="L221" s="37">
        <v>1.6E-2</v>
      </c>
      <c r="M221" s="37">
        <v>1.6000000000000001E-3</v>
      </c>
      <c r="N221" s="37">
        <v>1.5E-3</v>
      </c>
      <c r="O221" s="38">
        <v>1707600</v>
      </c>
      <c r="P221" s="67">
        <v>8470.5</v>
      </c>
      <c r="Q221" s="2">
        <v>8.6449999999999996</v>
      </c>
      <c r="R221" s="74">
        <v>87.707999999999998</v>
      </c>
      <c r="S221" s="74">
        <v>10095.5</v>
      </c>
      <c r="T221" s="2">
        <v>10912</v>
      </c>
      <c r="U221" s="37">
        <v>7.5839999999999996E-3</v>
      </c>
      <c r="V221" s="2">
        <v>64.099999999999994</v>
      </c>
      <c r="W221" s="2">
        <v>129433</v>
      </c>
      <c r="X221" s="2">
        <v>459000</v>
      </c>
      <c r="Y221" s="74">
        <v>41</v>
      </c>
      <c r="Z221" s="2">
        <v>59.3</v>
      </c>
      <c r="AA221" s="73">
        <v>-0.85</v>
      </c>
      <c r="AB221" s="16">
        <v>1152.05</v>
      </c>
      <c r="AC221" s="16">
        <v>20.997</v>
      </c>
      <c r="AD221" s="16">
        <v>21.91</v>
      </c>
      <c r="AE221" s="37">
        <v>1.9018271776398595E-2</v>
      </c>
      <c r="AF221" s="73">
        <v>17.77</v>
      </c>
      <c r="AG221" s="37">
        <v>3.6799999999999999E-2</v>
      </c>
      <c r="AH221" s="37">
        <v>1.29E-2</v>
      </c>
      <c r="AI221" s="37">
        <f t="shared" si="31"/>
        <v>1.2999999999999999E-3</v>
      </c>
      <c r="AJ221" s="37">
        <f t="shared" si="32"/>
        <v>3.4000000000000002E-2</v>
      </c>
      <c r="AK221" s="37">
        <f t="shared" si="33"/>
        <v>4.5999999999999999E-3</v>
      </c>
      <c r="AL221" s="37">
        <v>-3.3999999999999996E-2</v>
      </c>
      <c r="AM221" s="16">
        <v>13.15</v>
      </c>
      <c r="AN221" s="37">
        <v>2.3140000000000001E-2</v>
      </c>
      <c r="AO221" s="37">
        <v>2.0509688258669334E-2</v>
      </c>
      <c r="AP221" s="37">
        <f t="shared" si="30"/>
        <v>3.6087716846525494E-2</v>
      </c>
      <c r="AQ221" s="37">
        <v>1.5595023450978667E-2</v>
      </c>
      <c r="AR221" s="37">
        <v>-4.914664807690667E-3</v>
      </c>
      <c r="AS221" s="16">
        <v>67.48</v>
      </c>
      <c r="AT221" s="16">
        <v>36.22399999999999</v>
      </c>
      <c r="AU221" s="16">
        <v>221.56</v>
      </c>
      <c r="AV221" s="16">
        <v>-16.75</v>
      </c>
      <c r="AW221" s="16">
        <v>0.08</v>
      </c>
      <c r="AX221" s="56">
        <v>-7.1</v>
      </c>
      <c r="AY221" s="2">
        <f t="shared" si="34"/>
        <v>7.1</v>
      </c>
      <c r="AZ221" s="2">
        <v>81.2</v>
      </c>
      <c r="BA221" s="37">
        <f t="shared" si="37"/>
        <v>6.2966356852991262E-2</v>
      </c>
      <c r="BB221" s="74">
        <v>1113.337</v>
      </c>
      <c r="BC221" s="37">
        <f t="shared" si="37"/>
        <v>1.6362778239805423E-2</v>
      </c>
      <c r="BD221" s="37">
        <f t="shared" si="38"/>
        <v>3.9664567546398341E-2</v>
      </c>
      <c r="BT221" s="70">
        <v>0.13</v>
      </c>
      <c r="BU221" s="71">
        <v>3.4</v>
      </c>
      <c r="BV221" s="72">
        <v>0.46</v>
      </c>
    </row>
    <row r="222" spans="1:74" x14ac:dyDescent="0.25">
      <c r="A222" s="57">
        <v>40298</v>
      </c>
      <c r="B222" s="38">
        <f>'MONTHLY DATA'!O750</f>
        <v>15392.030663304195</v>
      </c>
      <c r="C222" s="37">
        <f t="shared" si="39"/>
        <v>3.3809896963648424E-2</v>
      </c>
      <c r="D222" s="38">
        <f>'MONTHLY DATA'!M750</f>
        <v>14722.101515538299</v>
      </c>
      <c r="E222" s="37">
        <f t="shared" si="36"/>
        <v>2.5477727308615057E-3</v>
      </c>
      <c r="F222" s="37">
        <f t="shared" si="35"/>
        <v>-4.3524416135881198E-2</v>
      </c>
      <c r="G222" s="37">
        <v>4.9200000000000001E-2</v>
      </c>
      <c r="H222" s="37">
        <v>1.23E-2</v>
      </c>
      <c r="I222" s="37">
        <v>1.4536000000000004E-2</v>
      </c>
      <c r="J222" s="37">
        <v>3.6900000000000002E-2</v>
      </c>
      <c r="K222" s="37">
        <v>9.7000000000000003E-3</v>
      </c>
      <c r="L222" s="37">
        <v>1.5100000000000001E-2</v>
      </c>
      <c r="M222" s="37">
        <v>1.6000000000000001E-3</v>
      </c>
      <c r="N222" s="37">
        <v>1.6000000000000001E-3</v>
      </c>
      <c r="O222" s="38">
        <v>1691100</v>
      </c>
      <c r="P222" s="67">
        <v>8496.6</v>
      </c>
      <c r="Q222" s="2">
        <v>8.6449999999999996</v>
      </c>
      <c r="R222" s="74">
        <v>87.093000000000004</v>
      </c>
      <c r="S222" s="74">
        <v>10106.9</v>
      </c>
      <c r="T222" s="2">
        <v>10993.2</v>
      </c>
      <c r="U222" s="37">
        <v>3.9439999999999996E-3</v>
      </c>
      <c r="V222" s="2">
        <v>58.9</v>
      </c>
      <c r="W222" s="2">
        <v>129672</v>
      </c>
      <c r="X222" s="2">
        <v>449000</v>
      </c>
      <c r="Y222" s="74">
        <v>41.1</v>
      </c>
      <c r="Z222" s="2">
        <v>59</v>
      </c>
      <c r="AA222" s="73">
        <v>-1.28</v>
      </c>
      <c r="AB222" s="16">
        <v>1197.32</v>
      </c>
      <c r="AC222" s="16">
        <v>21.796900000000001</v>
      </c>
      <c r="AD222" s="16">
        <v>21.953299999999999</v>
      </c>
      <c r="AE222" s="37">
        <v>1.8335365649951557E-2</v>
      </c>
      <c r="AF222" s="73">
        <v>17.420000000000002</v>
      </c>
      <c r="AG222" s="37">
        <v>3.5299999999999998E-2</v>
      </c>
      <c r="AH222" s="37">
        <v>1.23E-2</v>
      </c>
      <c r="AI222" s="37">
        <f t="shared" si="31"/>
        <v>5.9999999999999995E-4</v>
      </c>
      <c r="AJ222" s="37">
        <f t="shared" si="32"/>
        <v>3.2099999999999997E-2</v>
      </c>
      <c r="AK222" s="37">
        <f t="shared" si="33"/>
        <v>1.1599999999999999E-2</v>
      </c>
      <c r="AL222" s="37">
        <v>-3.2600000000000004E-2</v>
      </c>
      <c r="AM222" s="16">
        <v>18.655999999999999</v>
      </c>
      <c r="AN222" s="37">
        <v>2.2363999999999998E-2</v>
      </c>
      <c r="AO222" s="37">
        <v>2.0509344451624622E-2</v>
      </c>
      <c r="AP222" s="37">
        <f t="shared" si="30"/>
        <v>3.8653095374250046E-2</v>
      </c>
      <c r="AQ222" s="37">
        <v>1.5139321435458233E-2</v>
      </c>
      <c r="AR222" s="37">
        <v>-5.3700230161663892E-3</v>
      </c>
      <c r="AS222" s="16">
        <v>69.64</v>
      </c>
      <c r="AT222" s="16">
        <v>36.282799999999995</v>
      </c>
      <c r="AU222" s="16">
        <v>209.96</v>
      </c>
      <c r="AV222" s="16">
        <v>-30.24</v>
      </c>
      <c r="AW222" s="16">
        <v>-0.1</v>
      </c>
      <c r="AX222" s="56">
        <v>-7.1</v>
      </c>
      <c r="AY222" s="2">
        <f t="shared" si="34"/>
        <v>7.1</v>
      </c>
      <c r="AZ222" s="2">
        <v>84.29</v>
      </c>
      <c r="BA222" s="37">
        <f t="shared" si="37"/>
        <v>3.8054187192118269E-2</v>
      </c>
      <c r="BB222" s="74">
        <v>1148.6880000000001</v>
      </c>
      <c r="BC222" s="37">
        <f t="shared" si="37"/>
        <v>3.1752290636168662E-2</v>
      </c>
      <c r="BD222" s="37">
        <f t="shared" si="38"/>
        <v>3.4903238914143465E-2</v>
      </c>
      <c r="BT222" s="70">
        <v>0.06</v>
      </c>
      <c r="BU222" s="71">
        <v>3.21</v>
      </c>
      <c r="BV222" s="72">
        <v>1.1599999999999999</v>
      </c>
    </row>
    <row r="223" spans="1:74" x14ac:dyDescent="0.25">
      <c r="A223" s="57">
        <v>40329</v>
      </c>
      <c r="B223" s="38">
        <f>'MONTHLY DATA'!O751</f>
        <v>15361.103239251899</v>
      </c>
      <c r="C223" s="37">
        <f t="shared" si="39"/>
        <v>2.4970656528956442E-2</v>
      </c>
      <c r="D223" s="38">
        <f>'MONTHLY DATA'!M751</f>
        <v>14741.4409005135</v>
      </c>
      <c r="E223" s="37">
        <f t="shared" si="36"/>
        <v>1.3136293724635346E-3</v>
      </c>
      <c r="F223" s="37">
        <f t="shared" si="35"/>
        <v>-4.0339702760084896E-2</v>
      </c>
      <c r="G223" s="37">
        <v>5.16E-2</v>
      </c>
      <c r="H223" s="37">
        <v>1.8200000000000001E-2</v>
      </c>
      <c r="I223" s="37">
        <v>1.2889999999999999E-2</v>
      </c>
      <c r="J223" s="37">
        <v>3.3099999999999997E-2</v>
      </c>
      <c r="K223" s="37">
        <v>7.6E-3</v>
      </c>
      <c r="L223" s="37">
        <v>1.26E-2</v>
      </c>
      <c r="M223" s="37">
        <v>1.6000000000000001E-3</v>
      </c>
      <c r="N223" s="37">
        <v>1.6000000000000001E-3</v>
      </c>
      <c r="O223" s="38">
        <v>1704700</v>
      </c>
      <c r="P223" s="67">
        <v>8552.2999999999993</v>
      </c>
      <c r="Q223" s="2">
        <v>8.6449999999999996</v>
      </c>
      <c r="R223" s="74">
        <v>89.287999999999997</v>
      </c>
      <c r="S223" s="74">
        <v>10140.200000000001</v>
      </c>
      <c r="T223" s="2">
        <v>11067</v>
      </c>
      <c r="U223" s="37">
        <v>1.5599999999999999E-2</v>
      </c>
      <c r="V223" s="2">
        <v>51.1</v>
      </c>
      <c r="W223" s="2">
        <v>130188</v>
      </c>
      <c r="X223" s="2">
        <v>458000</v>
      </c>
      <c r="Y223" s="74">
        <v>41.4</v>
      </c>
      <c r="Z223" s="2">
        <v>58.8</v>
      </c>
      <c r="AA223" s="73">
        <v>-0.37</v>
      </c>
      <c r="AB223" s="16">
        <v>1125.06</v>
      </c>
      <c r="AC223" s="16">
        <v>20.4726</v>
      </c>
      <c r="AD223" s="16">
        <v>21.996700000000001</v>
      </c>
      <c r="AE223" s="37">
        <v>1.9551579471317086E-2</v>
      </c>
      <c r="AF223" s="73">
        <v>31.93</v>
      </c>
      <c r="AG223" s="37">
        <v>3.15E-2</v>
      </c>
      <c r="AH223" s="37">
        <v>1.8200000000000001E-2</v>
      </c>
      <c r="AI223" s="37">
        <f t="shared" si="31"/>
        <v>1.7000000000000001E-3</v>
      </c>
      <c r="AJ223" s="37">
        <f t="shared" si="32"/>
        <v>3.2300000000000002E-2</v>
      </c>
      <c r="AK223" s="37">
        <f t="shared" si="33"/>
        <v>2.2000000000000002E-2</v>
      </c>
      <c r="AL223" s="37">
        <v>-3.0499999999999999E-2</v>
      </c>
      <c r="AM223" s="16">
        <v>37.625</v>
      </c>
      <c r="AN223" s="37">
        <v>2.0209999999999999E-2</v>
      </c>
      <c r="AO223" s="37">
        <v>2.3375864362711326E-2</v>
      </c>
      <c r="AP223" s="37">
        <f t="shared" si="30"/>
        <v>3.2525456037790113E-2</v>
      </c>
      <c r="AQ223" s="37">
        <v>1.4816676703300667E-2</v>
      </c>
      <c r="AR223" s="37">
        <v>-8.5591876594106591E-3</v>
      </c>
      <c r="AS223" s="16">
        <v>71.86</v>
      </c>
      <c r="AT223" s="16">
        <v>36.581599999999995</v>
      </c>
      <c r="AU223" s="16">
        <v>255.23</v>
      </c>
      <c r="AV223" s="16">
        <v>-23.88</v>
      </c>
      <c r="AW223" s="16">
        <v>-0.1</v>
      </c>
      <c r="AX223" s="56">
        <v>-7.1</v>
      </c>
      <c r="AY223" s="2">
        <f t="shared" si="34"/>
        <v>7.1</v>
      </c>
      <c r="AZ223" s="2">
        <v>73.739999999999995</v>
      </c>
      <c r="BA223" s="37">
        <f t="shared" si="37"/>
        <v>-0.12516312729861206</v>
      </c>
      <c r="BB223" s="74">
        <v>1205.434</v>
      </c>
      <c r="BC223" s="37">
        <f t="shared" si="37"/>
        <v>4.940070758987633E-2</v>
      </c>
      <c r="BD223" s="37">
        <f t="shared" si="38"/>
        <v>-3.7881209854367867E-2</v>
      </c>
      <c r="BT223" s="70">
        <v>0.17</v>
      </c>
      <c r="BU223" s="71">
        <v>3.23</v>
      </c>
      <c r="BV223" s="72">
        <v>2.2000000000000002</v>
      </c>
    </row>
    <row r="224" spans="1:74" x14ac:dyDescent="0.25">
      <c r="A224" s="57">
        <v>40359</v>
      </c>
      <c r="B224" s="38">
        <f>'MONTHLY DATA'!O752</f>
        <v>15361.411122979378</v>
      </c>
      <c r="C224" s="37">
        <f t="shared" si="39"/>
        <v>2.5187055699907694E-2</v>
      </c>
      <c r="D224" s="38">
        <f>'MONTHLY DATA'!M752</f>
        <v>14774.350825285899</v>
      </c>
      <c r="E224" s="37">
        <f t="shared" si="36"/>
        <v>2.2324767975193324E-3</v>
      </c>
      <c r="F224" s="37">
        <f t="shared" si="35"/>
        <v>-3.8216560509554097E-2</v>
      </c>
      <c r="G224" s="37">
        <v>4.9799999999999997E-2</v>
      </c>
      <c r="H224" s="37">
        <v>2.0099999999999996E-2</v>
      </c>
      <c r="I224" s="37">
        <v>1.9167E-2</v>
      </c>
      <c r="J224" s="37">
        <v>2.9700000000000001E-2</v>
      </c>
      <c r="K224" s="37">
        <v>6.1000000000000004E-3</v>
      </c>
      <c r="L224" s="37">
        <v>0.01</v>
      </c>
      <c r="M224" s="37">
        <v>1.8E-3</v>
      </c>
      <c r="N224" s="37">
        <v>1.1999999999999999E-3</v>
      </c>
      <c r="O224" s="38">
        <v>1739900</v>
      </c>
      <c r="P224" s="67">
        <v>8574.4</v>
      </c>
      <c r="Q224" s="2">
        <v>8.7140000000000004</v>
      </c>
      <c r="R224" s="74">
        <v>89.644000000000005</v>
      </c>
      <c r="S224" s="74">
        <v>10165.9</v>
      </c>
      <c r="T224" s="2">
        <v>11071.3</v>
      </c>
      <c r="U224" s="37">
        <v>2.2680000000000001E-3</v>
      </c>
      <c r="V224" s="2">
        <v>59.2</v>
      </c>
      <c r="W224" s="2">
        <v>130021</v>
      </c>
      <c r="X224" s="2">
        <v>464000</v>
      </c>
      <c r="Y224" s="74">
        <v>41</v>
      </c>
      <c r="Z224" s="2">
        <v>56</v>
      </c>
      <c r="AA224" s="73">
        <v>0.2</v>
      </c>
      <c r="AB224" s="16">
        <v>1083.3599999999999</v>
      </c>
      <c r="AC224" s="16">
        <v>19.7348</v>
      </c>
      <c r="AD224" s="16">
        <v>22.04</v>
      </c>
      <c r="AE224" s="37">
        <v>2.034411460640969E-2</v>
      </c>
      <c r="AF224" s="73">
        <v>29.92</v>
      </c>
      <c r="AG224" s="37">
        <v>2.7900000000000001E-2</v>
      </c>
      <c r="AH224" s="37">
        <v>2.0099999999999996E-2</v>
      </c>
      <c r="AI224" s="37">
        <f t="shared" si="31"/>
        <v>6.5000000000000006E-3</v>
      </c>
      <c r="AJ224" s="37">
        <f t="shared" si="32"/>
        <v>3.3500000000000002E-2</v>
      </c>
      <c r="AK224" s="37">
        <f t="shared" si="33"/>
        <v>2.81E-2</v>
      </c>
      <c r="AL224" s="37">
        <v>-2.7499999999999997E-2</v>
      </c>
      <c r="AM224" s="16">
        <v>35.393999999999998</v>
      </c>
      <c r="AN224" s="37">
        <v>1.0533000000000001E-2</v>
      </c>
      <c r="AO224" s="37">
        <v>2.8946475943029092E-2</v>
      </c>
      <c r="AP224" s="37">
        <f t="shared" ref="AP224:AP287" si="40">((1+C224)*(1+AN224)*AE224)-((J224-AN224)+AN224)+(C224+AN224)</f>
        <v>2.7096260410350567E-2</v>
      </c>
      <c r="AQ224" s="37">
        <v>1.4659794483042081E-2</v>
      </c>
      <c r="AR224" s="37">
        <v>-1.4286681459987011E-2</v>
      </c>
      <c r="AS224" s="16">
        <v>74.2</v>
      </c>
      <c r="AT224" s="16">
        <v>37.129599999999996</v>
      </c>
      <c r="AU224" s="16">
        <v>267.94</v>
      </c>
      <c r="AV224" s="16">
        <v>-9.66</v>
      </c>
      <c r="AW224" s="16">
        <v>-0.1</v>
      </c>
      <c r="AX224" s="56">
        <v>-8.8000000000000007</v>
      </c>
      <c r="AY224" s="2">
        <f t="shared" si="34"/>
        <v>8.8000000000000007</v>
      </c>
      <c r="AZ224" s="2">
        <v>75.34</v>
      </c>
      <c r="BA224" s="37">
        <f t="shared" si="37"/>
        <v>2.169785733658813E-2</v>
      </c>
      <c r="BB224" s="74">
        <v>1232.92</v>
      </c>
      <c r="BC224" s="37">
        <f t="shared" si="37"/>
        <v>2.280174609310846E-2</v>
      </c>
      <c r="BD224" s="37">
        <f t="shared" si="38"/>
        <v>2.2249801714848295E-2</v>
      </c>
      <c r="BT224" s="70">
        <v>0.65</v>
      </c>
      <c r="BU224" s="71">
        <v>3.35</v>
      </c>
      <c r="BV224" s="72">
        <v>2.81</v>
      </c>
    </row>
    <row r="225" spans="1:74" x14ac:dyDescent="0.25">
      <c r="A225" s="57">
        <v>40390</v>
      </c>
      <c r="B225" s="38">
        <f>'MONTHLY DATA'!O753</f>
        <v>15429.917473761203</v>
      </c>
      <c r="C225" s="37">
        <f t="shared" si="39"/>
        <v>3.1015251858650648E-2</v>
      </c>
      <c r="D225" s="38">
        <f>'MONTHLY DATA'!M753</f>
        <v>14830.1564504608</v>
      </c>
      <c r="E225" s="37">
        <f t="shared" si="36"/>
        <v>3.7771964287859291E-3</v>
      </c>
      <c r="F225" s="37">
        <f t="shared" si="35"/>
        <v>-3.8870008496176708E-2</v>
      </c>
      <c r="G225" s="37">
        <v>4.6699999999999998E-2</v>
      </c>
      <c r="H225" s="37">
        <v>1.6899999999999998E-2</v>
      </c>
      <c r="I225" s="37">
        <v>1.7048000000000001E-2</v>
      </c>
      <c r="J225" s="37">
        <v>2.9399999999999999E-2</v>
      </c>
      <c r="K225" s="37">
        <v>5.4999999999999997E-3</v>
      </c>
      <c r="L225" s="37">
        <v>8.3999999999999995E-3</v>
      </c>
      <c r="M225" s="37">
        <v>1.5E-3</v>
      </c>
      <c r="N225" s="37">
        <v>1.6000000000000001E-3</v>
      </c>
      <c r="O225" s="38">
        <v>1728100</v>
      </c>
      <c r="P225" s="67">
        <v>8575.1</v>
      </c>
      <c r="Q225" s="2">
        <v>8.7140000000000004</v>
      </c>
      <c r="R225" s="74">
        <v>88.206999999999994</v>
      </c>
      <c r="S225" s="74">
        <v>10184.299999999999</v>
      </c>
      <c r="T225" s="2">
        <v>11080.5</v>
      </c>
      <c r="U225" s="37">
        <v>6.3020000000000003E-3</v>
      </c>
      <c r="V225" s="2">
        <v>51.6</v>
      </c>
      <c r="W225" s="2">
        <v>129963</v>
      </c>
      <c r="X225" s="2">
        <v>476000</v>
      </c>
      <c r="Y225" s="74">
        <v>41.1</v>
      </c>
      <c r="Z225" s="2">
        <v>55.7</v>
      </c>
      <c r="AA225" s="73">
        <v>0.67</v>
      </c>
      <c r="AB225" s="16">
        <v>1079.8</v>
      </c>
      <c r="AC225" s="16">
        <v>19.6614</v>
      </c>
      <c r="AD225" s="16">
        <v>22.146699999999999</v>
      </c>
      <c r="AE225" s="37">
        <v>2.0510001852194849E-2</v>
      </c>
      <c r="AF225" s="73">
        <v>25.57</v>
      </c>
      <c r="AG225" s="37">
        <v>2.7900000000000001E-2</v>
      </c>
      <c r="AH225" s="37">
        <v>1.6899999999999998E-2</v>
      </c>
      <c r="AI225" s="37">
        <f t="shared" si="31"/>
        <v>8.3999999999999995E-3</v>
      </c>
      <c r="AJ225" s="37">
        <f t="shared" si="32"/>
        <v>3.4200000000000001E-2</v>
      </c>
      <c r="AK225" s="37">
        <f t="shared" si="33"/>
        <v>2.12E-2</v>
      </c>
      <c r="AL225" s="37">
        <v>-2.6800000000000001E-2</v>
      </c>
      <c r="AM225" s="16">
        <v>30.375</v>
      </c>
      <c r="AN225" s="37">
        <v>1.2352E-2</v>
      </c>
      <c r="AO225" s="37">
        <v>3.1275951612740133E-2</v>
      </c>
      <c r="AP225" s="37">
        <f t="shared" si="40"/>
        <v>3.5374573516519139E-2</v>
      </c>
      <c r="AQ225" s="37">
        <v>1.4492619853790486E-2</v>
      </c>
      <c r="AR225" s="37">
        <v>-1.6783331758949645E-2</v>
      </c>
      <c r="AS225" s="16">
        <v>75.94</v>
      </c>
      <c r="AT225" s="16">
        <v>37.903599999999997</v>
      </c>
      <c r="AU225" s="16">
        <v>252.15</v>
      </c>
      <c r="AV225" s="16">
        <v>9.3800000000000008</v>
      </c>
      <c r="AW225" s="16">
        <v>0.49</v>
      </c>
      <c r="AX225" s="56">
        <v>-8.8000000000000007</v>
      </c>
      <c r="AY225" s="2">
        <f t="shared" si="34"/>
        <v>8.8000000000000007</v>
      </c>
      <c r="AZ225" s="2">
        <v>76.319999999999993</v>
      </c>
      <c r="BA225" s="37">
        <f t="shared" si="37"/>
        <v>1.3007698433766786E-2</v>
      </c>
      <c r="BB225" s="74">
        <v>1192.9659999999999</v>
      </c>
      <c r="BC225" s="37">
        <f t="shared" si="37"/>
        <v>-3.2405995522824006E-2</v>
      </c>
      <c r="BD225" s="37">
        <f t="shared" si="38"/>
        <v>-9.6991485445286109E-3</v>
      </c>
      <c r="BT225" s="70">
        <v>0.84</v>
      </c>
      <c r="BU225" s="71">
        <v>3.42</v>
      </c>
      <c r="BV225" s="72">
        <v>2.12</v>
      </c>
    </row>
    <row r="226" spans="1:74" x14ac:dyDescent="0.25">
      <c r="A226" s="57">
        <v>40421</v>
      </c>
      <c r="B226" s="38">
        <f>'MONTHLY DATA'!O754</f>
        <v>15440.692541296521</v>
      </c>
      <c r="C226" s="37">
        <f t="shared" si="39"/>
        <v>2.440858271225263E-2</v>
      </c>
      <c r="D226" s="38">
        <f>'MONTHLY DATA'!M754</f>
        <v>14824.114334464801</v>
      </c>
      <c r="E226" s="37">
        <f t="shared" si="36"/>
        <v>-4.0742092075576295E-4</v>
      </c>
      <c r="F226" s="37">
        <f t="shared" si="35"/>
        <v>-3.9932030586236102E-2</v>
      </c>
      <c r="G226" s="37">
        <v>4.4299999999999999E-2</v>
      </c>
      <c r="H226" s="37">
        <v>1.9599999999999999E-2</v>
      </c>
      <c r="I226" s="37">
        <v>1.3219E-2</v>
      </c>
      <c r="J226" s="37">
        <v>2.47E-2</v>
      </c>
      <c r="K226" s="37">
        <v>4.7000000000000002E-3</v>
      </c>
      <c r="L226" s="37">
        <v>7.1999999999999998E-3</v>
      </c>
      <c r="M226" s="37">
        <v>1.4E-3</v>
      </c>
      <c r="N226" s="37">
        <v>1.6000000000000001E-3</v>
      </c>
      <c r="O226" s="38">
        <v>1754300</v>
      </c>
      <c r="P226" s="67">
        <v>8628.9</v>
      </c>
      <c r="Q226" s="2">
        <v>8.7140000000000004</v>
      </c>
      <c r="R226" s="74">
        <v>87.456000000000003</v>
      </c>
      <c r="S226" s="74">
        <v>10247.1</v>
      </c>
      <c r="T226" s="2">
        <v>11114.7</v>
      </c>
      <c r="U226" s="37">
        <v>2.8419999999999999E-3</v>
      </c>
      <c r="V226" s="2">
        <v>53.7</v>
      </c>
      <c r="W226" s="2">
        <v>129912</v>
      </c>
      <c r="X226" s="2">
        <v>467000</v>
      </c>
      <c r="Y226" s="74">
        <v>41.2</v>
      </c>
      <c r="Z226" s="2">
        <v>57.4</v>
      </c>
      <c r="AA226" s="73">
        <v>0.85</v>
      </c>
      <c r="AB226" s="16">
        <v>1087.28</v>
      </c>
      <c r="AC226" s="16">
        <v>19.763000000000002</v>
      </c>
      <c r="AD226" s="16">
        <v>22.253299999999999</v>
      </c>
      <c r="AE226" s="37">
        <v>2.0466945037156941E-2</v>
      </c>
      <c r="AF226" s="73">
        <v>24.75</v>
      </c>
      <c r="AG226" s="37">
        <v>2.3300000000000001E-2</v>
      </c>
      <c r="AH226" s="37">
        <v>1.9599999999999999E-2</v>
      </c>
      <c r="AI226" s="37">
        <f t="shared" si="31"/>
        <v>1.0700000000000001E-2</v>
      </c>
      <c r="AJ226" s="37">
        <f t="shared" si="32"/>
        <v>3.27E-2</v>
      </c>
      <c r="AK226" s="37">
        <f t="shared" si="33"/>
        <v>1.09E-2</v>
      </c>
      <c r="AL226" s="37">
        <v>-2.2499999999999999E-2</v>
      </c>
      <c r="AM226" s="16">
        <v>15.563000000000001</v>
      </c>
      <c r="AN226" s="37">
        <v>1.1481E-2</v>
      </c>
      <c r="AO226" s="37">
        <v>3.5041878036023016E-2</v>
      </c>
      <c r="AP226" s="37">
        <f t="shared" si="40"/>
        <v>3.2396813419263724E-2</v>
      </c>
      <c r="AQ226" s="37">
        <v>1.4262420987769487E-2</v>
      </c>
      <c r="AR226" s="37">
        <v>-2.0779457048253527E-2</v>
      </c>
      <c r="AS226" s="16">
        <v>77.59</v>
      </c>
      <c r="AT226" s="16">
        <v>38.834799999999994</v>
      </c>
      <c r="AU226" s="16">
        <v>266.95999999999998</v>
      </c>
      <c r="AV226" s="16">
        <v>-49.96</v>
      </c>
      <c r="AW226" s="16">
        <v>0.49</v>
      </c>
      <c r="AX226" s="56">
        <v>-8.8000000000000007</v>
      </c>
      <c r="AY226" s="2">
        <f t="shared" si="34"/>
        <v>8.8000000000000007</v>
      </c>
      <c r="AZ226" s="2">
        <v>76.599999999999994</v>
      </c>
      <c r="BA226" s="37">
        <f t="shared" si="37"/>
        <v>3.6687631027253823E-3</v>
      </c>
      <c r="BB226" s="74">
        <v>1215.81</v>
      </c>
      <c r="BC226" s="37">
        <f t="shared" si="37"/>
        <v>1.9148911201157495E-2</v>
      </c>
      <c r="BD226" s="37">
        <f t="shared" si="38"/>
        <v>1.1408837151941438E-2</v>
      </c>
      <c r="BT226" s="70">
        <v>1.07</v>
      </c>
      <c r="BU226" s="71">
        <v>3.27</v>
      </c>
      <c r="BV226" s="72">
        <v>1.0900000000000001</v>
      </c>
    </row>
    <row r="227" spans="1:74" x14ac:dyDescent="0.25">
      <c r="A227" s="57">
        <v>40451</v>
      </c>
      <c r="B227" s="38">
        <f>'MONTHLY DATA'!O755</f>
        <v>15484.075749706226</v>
      </c>
      <c r="C227" s="37">
        <f t="shared" si="39"/>
        <v>2.5598445765068603E-2</v>
      </c>
      <c r="D227" s="38">
        <f>'MONTHLY DATA'!M755</f>
        <v>14882.209593759701</v>
      </c>
      <c r="E227" s="37">
        <f t="shared" si="36"/>
        <v>3.9189699960579241E-3</v>
      </c>
      <c r="F227" s="37">
        <f t="shared" si="35"/>
        <v>-3.887000849617675E-2</v>
      </c>
      <c r="G227" s="37">
        <v>4.3299999999999998E-2</v>
      </c>
      <c r="H227" s="37">
        <v>1.8000000000000002E-2</v>
      </c>
      <c r="I227" s="37">
        <v>1.3863E-2</v>
      </c>
      <c r="J227" s="37">
        <v>2.53E-2</v>
      </c>
      <c r="K227" s="37">
        <v>4.1999999999999997E-3</v>
      </c>
      <c r="L227" s="37">
        <v>6.4000000000000003E-3</v>
      </c>
      <c r="M227" s="37">
        <v>1.6000000000000001E-3</v>
      </c>
      <c r="N227" s="37">
        <v>1.5E-3</v>
      </c>
      <c r="O227" s="38">
        <v>1769100</v>
      </c>
      <c r="P227" s="67">
        <v>8659.1</v>
      </c>
      <c r="Q227" s="2">
        <v>8.6379999999999999</v>
      </c>
      <c r="R227" s="74">
        <v>86.512</v>
      </c>
      <c r="S227" s="74">
        <v>10268.9</v>
      </c>
      <c r="T227" s="2">
        <v>11101.2</v>
      </c>
      <c r="U227" s="37">
        <v>2.6350000000000002E-3</v>
      </c>
      <c r="V227" s="2">
        <v>48.5</v>
      </c>
      <c r="W227" s="2">
        <v>129885</v>
      </c>
      <c r="X227" s="2">
        <v>459000</v>
      </c>
      <c r="Y227" s="74">
        <v>41.4</v>
      </c>
      <c r="Z227" s="2">
        <v>56.4</v>
      </c>
      <c r="AA227" s="73">
        <v>1.1499999999999999</v>
      </c>
      <c r="AB227" s="16">
        <v>1122.08</v>
      </c>
      <c r="AC227" s="16">
        <v>20.373899999999999</v>
      </c>
      <c r="AD227" s="16">
        <v>22.36</v>
      </c>
      <c r="AE227" s="37">
        <v>1.9927277912448312E-2</v>
      </c>
      <c r="AF227" s="73">
        <v>22.52</v>
      </c>
      <c r="AG227" s="37">
        <v>2.3699999999999999E-2</v>
      </c>
      <c r="AH227" s="37">
        <v>1.8000000000000002E-2</v>
      </c>
      <c r="AI227" s="37">
        <f t="shared" si="31"/>
        <v>1.4800000000000001E-2</v>
      </c>
      <c r="AJ227" s="37">
        <f t="shared" si="32"/>
        <v>3.2799999999999996E-2</v>
      </c>
      <c r="AK227" s="37">
        <f t="shared" si="33"/>
        <v>7.4999999999999997E-3</v>
      </c>
      <c r="AL227" s="37">
        <v>-2.3300000000000001E-2</v>
      </c>
      <c r="AM227" s="16">
        <v>13</v>
      </c>
      <c r="AN227" s="37">
        <v>1.1436999999999999E-2</v>
      </c>
      <c r="AO227" s="37">
        <v>3.7916996961820902E-2</v>
      </c>
      <c r="AP227" s="37">
        <f t="shared" si="40"/>
        <v>3.2406573395569446E-2</v>
      </c>
      <c r="AQ227" s="37">
        <v>1.3970787165975183E-2</v>
      </c>
      <c r="AR227" s="37">
        <v>-2.3946209795845719E-2</v>
      </c>
      <c r="AS227" s="16">
        <v>79.290000000000006</v>
      </c>
      <c r="AT227" s="16">
        <v>39.904799999999994</v>
      </c>
      <c r="AU227" s="16">
        <v>251.17</v>
      </c>
      <c r="AV227" s="16">
        <v>-11.67</v>
      </c>
      <c r="AW227" s="16">
        <v>0.49</v>
      </c>
      <c r="AX227" s="56">
        <v>-10.5</v>
      </c>
      <c r="AY227" s="2">
        <f t="shared" si="34"/>
        <v>10.5</v>
      </c>
      <c r="AZ227" s="2">
        <v>75.239999999999995</v>
      </c>
      <c r="BA227" s="37">
        <f t="shared" si="37"/>
        <v>-1.7754569190600516E-2</v>
      </c>
      <c r="BB227" s="74">
        <v>1270.9770000000001</v>
      </c>
      <c r="BC227" s="37">
        <f t="shared" si="37"/>
        <v>4.5374688479285538E-2</v>
      </c>
      <c r="BD227" s="37">
        <f t="shared" si="38"/>
        <v>1.3810059644342511E-2</v>
      </c>
      <c r="BT227" s="70">
        <v>1.48</v>
      </c>
      <c r="BU227" s="71">
        <v>3.28</v>
      </c>
      <c r="BV227" s="72">
        <v>0.75</v>
      </c>
    </row>
    <row r="228" spans="1:74" x14ac:dyDescent="0.25">
      <c r="A228" s="57">
        <v>40482</v>
      </c>
      <c r="B228" s="38">
        <f>'MONTHLY DATA'!O756</f>
        <v>15540.619487235301</v>
      </c>
      <c r="C228" s="37">
        <f t="shared" si="39"/>
        <v>1.6949330192634449E-2</v>
      </c>
      <c r="D228" s="38">
        <f>'MONTHLY DATA'!M756</f>
        <v>14944.491165601899</v>
      </c>
      <c r="E228" s="37">
        <f t="shared" si="36"/>
        <v>4.1849680620218085E-3</v>
      </c>
      <c r="F228" s="37">
        <f t="shared" si="35"/>
        <v>-3.8359366698544235E-2</v>
      </c>
      <c r="G228" s="37">
        <v>4.2599999999999999E-2</v>
      </c>
      <c r="H228" s="37">
        <v>1.5900000000000001E-2</v>
      </c>
      <c r="I228" s="37">
        <v>1.4578000000000001E-2</v>
      </c>
      <c r="J228" s="37">
        <v>2.63E-2</v>
      </c>
      <c r="K228" s="37">
        <v>3.3999999999999998E-3</v>
      </c>
      <c r="L228" s="37">
        <v>5.1000000000000004E-3</v>
      </c>
      <c r="M228" s="37">
        <v>1.1999999999999999E-3</v>
      </c>
      <c r="N228" s="37">
        <v>1.2999999999999999E-3</v>
      </c>
      <c r="O228" s="38">
        <v>1788100</v>
      </c>
      <c r="P228" s="67">
        <v>8708.9</v>
      </c>
      <c r="Q228" s="2">
        <v>8.6379999999999999</v>
      </c>
      <c r="R228" s="74">
        <v>84.135000000000005</v>
      </c>
      <c r="S228" s="74">
        <v>10343.700000000001</v>
      </c>
      <c r="T228" s="2">
        <v>11128.3</v>
      </c>
      <c r="U228" s="37">
        <v>-3.101E-3</v>
      </c>
      <c r="V228" s="2">
        <v>43.5</v>
      </c>
      <c r="W228" s="2">
        <v>130105</v>
      </c>
      <c r="X228" s="2">
        <v>453000</v>
      </c>
      <c r="Y228" s="74">
        <v>41.2</v>
      </c>
      <c r="Z228" s="2">
        <v>57</v>
      </c>
      <c r="AA228" s="73">
        <v>1.28</v>
      </c>
      <c r="AB228" s="16">
        <v>1171.58</v>
      </c>
      <c r="AC228" s="16">
        <v>21.232299999999999</v>
      </c>
      <c r="AD228" s="16">
        <v>22.4833</v>
      </c>
      <c r="AE228" s="37">
        <v>1.9190580242066272E-2</v>
      </c>
      <c r="AF228" s="73">
        <v>20.37</v>
      </c>
      <c r="AG228" s="37">
        <v>2.5100000000000001E-2</v>
      </c>
      <c r="AH228" s="37">
        <v>1.5900000000000001E-2</v>
      </c>
      <c r="AI228" s="37">
        <f t="shared" si="31"/>
        <v>1.55E-2</v>
      </c>
      <c r="AJ228" s="37">
        <f t="shared" si="32"/>
        <v>3.2799999999999996E-2</v>
      </c>
      <c r="AK228" s="37">
        <f t="shared" si="33"/>
        <v>7.7000000000000002E-3</v>
      </c>
      <c r="AL228" s="37">
        <v>-2.4599999999999997E-2</v>
      </c>
      <c r="AM228" s="16">
        <v>16.594000000000001</v>
      </c>
      <c r="AN228" s="37">
        <v>1.1722E-2</v>
      </c>
      <c r="AO228" s="37">
        <v>3.6439413722597347E-2</v>
      </c>
      <c r="AP228" s="37">
        <f t="shared" si="40"/>
        <v>2.2115942682822833E-2</v>
      </c>
      <c r="AQ228" s="37">
        <v>1.373767938878357E-2</v>
      </c>
      <c r="AR228" s="37">
        <v>-2.2701734333813776E-2</v>
      </c>
      <c r="AS228" s="16">
        <v>81.209999999999994</v>
      </c>
      <c r="AT228" s="16">
        <v>41.128399999999992</v>
      </c>
      <c r="AU228" s="16">
        <v>239.2</v>
      </c>
      <c r="AV228" s="16">
        <v>-5.1100000000000003</v>
      </c>
      <c r="AW228" s="16">
        <v>0.56999999999999995</v>
      </c>
      <c r="AX228" s="56">
        <v>-10.5</v>
      </c>
      <c r="AY228" s="2">
        <f t="shared" si="34"/>
        <v>10.5</v>
      </c>
      <c r="AZ228" s="2">
        <v>81.89</v>
      </c>
      <c r="BA228" s="37">
        <f t="shared" si="37"/>
        <v>8.8383838383838467E-2</v>
      </c>
      <c r="BB228" s="74">
        <v>1342.0239999999999</v>
      </c>
      <c r="BC228" s="37">
        <f t="shared" si="37"/>
        <v>5.5899516671033225E-2</v>
      </c>
      <c r="BD228" s="37">
        <f t="shared" si="38"/>
        <v>7.2141677527435846E-2</v>
      </c>
      <c r="BT228" s="70">
        <v>1.55</v>
      </c>
      <c r="BU228" s="71">
        <v>3.28</v>
      </c>
      <c r="BV228" s="72">
        <v>0.77</v>
      </c>
    </row>
    <row r="229" spans="1:74" x14ac:dyDescent="0.25">
      <c r="A229" s="57">
        <v>40512</v>
      </c>
      <c r="B229" s="38">
        <f>'MONTHLY DATA'!O757</f>
        <v>15541.1927059349</v>
      </c>
      <c r="C229" s="37">
        <f t="shared" si="39"/>
        <v>2.0521907065155821E-2</v>
      </c>
      <c r="D229" s="38">
        <f>'MONTHLY DATA'!M757</f>
        <v>14895.500818991901</v>
      </c>
      <c r="E229" s="37">
        <f t="shared" si="36"/>
        <v>-3.278154208606371E-3</v>
      </c>
      <c r="F229" s="37">
        <f t="shared" si="35"/>
        <v>-4.1547125703963579E-2</v>
      </c>
      <c r="G229" s="37">
        <v>4.4600000000000001E-2</v>
      </c>
      <c r="H229" s="37">
        <v>1.6500000000000001E-2</v>
      </c>
      <c r="I229" s="37">
        <v>1.6668000000000002E-2</v>
      </c>
      <c r="J229" s="37">
        <v>2.81E-2</v>
      </c>
      <c r="K229" s="37">
        <v>4.4999999999999997E-3</v>
      </c>
      <c r="L229" s="37">
        <v>7.1999999999999998E-3</v>
      </c>
      <c r="M229" s="37">
        <v>1.6999999999999999E-3</v>
      </c>
      <c r="N229" s="37">
        <v>1.4000000000000002E-3</v>
      </c>
      <c r="O229" s="38">
        <v>1844500</v>
      </c>
      <c r="P229" s="67">
        <v>8737.9</v>
      </c>
      <c r="Q229" s="2">
        <v>8.6379999999999999</v>
      </c>
      <c r="R229" s="74">
        <v>84.174000000000007</v>
      </c>
      <c r="S229" s="74">
        <v>10399.799999999999</v>
      </c>
      <c r="T229" s="2">
        <v>11160.8</v>
      </c>
      <c r="U229" s="37">
        <v>1.9780000000000002E-3</v>
      </c>
      <c r="V229" s="2">
        <v>40.9</v>
      </c>
      <c r="W229" s="2">
        <v>130226</v>
      </c>
      <c r="X229" s="2">
        <v>432000</v>
      </c>
      <c r="Y229" s="74">
        <v>41.3</v>
      </c>
      <c r="Z229" s="2">
        <v>58</v>
      </c>
      <c r="AA229" s="73">
        <v>0.61</v>
      </c>
      <c r="AB229" s="16">
        <v>1198.8900000000001</v>
      </c>
      <c r="AC229" s="16">
        <v>21.692799999999998</v>
      </c>
      <c r="AD229" s="16">
        <v>22.6067</v>
      </c>
      <c r="AE229" s="37">
        <v>1.885635879855533E-2</v>
      </c>
      <c r="AF229" s="73">
        <v>20.100000000000001</v>
      </c>
      <c r="AG229" s="37">
        <v>2.64E-2</v>
      </c>
      <c r="AH229" s="37">
        <v>1.6500000000000001E-2</v>
      </c>
      <c r="AI229" s="37">
        <f t="shared" si="31"/>
        <v>1.49E-2</v>
      </c>
      <c r="AJ229" s="37">
        <f t="shared" si="32"/>
        <v>3.3399999999999999E-2</v>
      </c>
      <c r="AK229" s="37">
        <f t="shared" si="33"/>
        <v>7.8000000000000005E-3</v>
      </c>
      <c r="AL229" s="37">
        <v>-2.6299999999999997E-2</v>
      </c>
      <c r="AM229" s="16">
        <v>13.031000000000001</v>
      </c>
      <c r="AN229" s="37">
        <v>1.1431999999999999E-2</v>
      </c>
      <c r="AO229" s="37">
        <v>3.3995154357802967E-2</v>
      </c>
      <c r="AP229" s="37">
        <f t="shared" si="40"/>
        <v>2.3317224023586099E-2</v>
      </c>
      <c r="AQ229" s="37">
        <v>1.3610382568816292E-2</v>
      </c>
      <c r="AR229" s="37">
        <v>-2.0384771788986678E-2</v>
      </c>
      <c r="AS229" s="16">
        <v>83.19</v>
      </c>
      <c r="AT229" s="16">
        <v>42.871600000000001</v>
      </c>
      <c r="AU229" s="16">
        <v>238.5</v>
      </c>
      <c r="AV229" s="16">
        <v>-19.32</v>
      </c>
      <c r="AW229" s="16">
        <v>0.56999999999999995</v>
      </c>
      <c r="AX229" s="56">
        <v>-10.5</v>
      </c>
      <c r="AY229" s="2">
        <f t="shared" si="34"/>
        <v>10.5</v>
      </c>
      <c r="AZ229" s="2">
        <v>84.25</v>
      </c>
      <c r="BA229" s="37">
        <f t="shared" si="37"/>
        <v>2.8819147637074116E-2</v>
      </c>
      <c r="BB229" s="74">
        <v>1369.886</v>
      </c>
      <c r="BC229" s="37">
        <f t="shared" si="37"/>
        <v>2.0761178637639925E-2</v>
      </c>
      <c r="BD229" s="37">
        <f t="shared" si="38"/>
        <v>2.4790163137357019E-2</v>
      </c>
      <c r="BT229" s="70">
        <v>1.49</v>
      </c>
      <c r="BU229" s="71">
        <v>3.34</v>
      </c>
      <c r="BV229" s="72">
        <v>0.78</v>
      </c>
    </row>
    <row r="230" spans="1:74" x14ac:dyDescent="0.25">
      <c r="A230" s="57">
        <v>40543</v>
      </c>
      <c r="B230" s="38">
        <f>'MONTHLY DATA'!O758</f>
        <v>15557.410327394391</v>
      </c>
      <c r="C230" s="37">
        <f t="shared" si="39"/>
        <v>2.776754435792813E-2</v>
      </c>
      <c r="D230" s="38">
        <f>'MONTHLY DATA'!M758</f>
        <v>14977.1690113902</v>
      </c>
      <c r="E230" s="37">
        <f t="shared" si="36"/>
        <v>5.482742298545072E-3</v>
      </c>
      <c r="F230" s="37">
        <f t="shared" si="35"/>
        <v>-3.7296780363404572E-2</v>
      </c>
      <c r="G230" s="37">
        <v>4.7199999999999999E-2</v>
      </c>
      <c r="H230" s="37">
        <v>1.4199999999999999E-2</v>
      </c>
      <c r="I230" s="37">
        <v>1.8043000000000003E-2</v>
      </c>
      <c r="J230" s="37">
        <v>3.3000000000000002E-2</v>
      </c>
      <c r="K230" s="37">
        <v>6.1000000000000004E-3</v>
      </c>
      <c r="L230" s="37">
        <v>1.0200000000000001E-2</v>
      </c>
      <c r="M230" s="37">
        <v>1.1999999999999999E-3</v>
      </c>
      <c r="N230" s="37">
        <v>1.4000000000000002E-3</v>
      </c>
      <c r="O230" s="38">
        <v>1860000</v>
      </c>
      <c r="P230" s="67">
        <v>8774.7999999999993</v>
      </c>
      <c r="Q230" s="2">
        <v>8.3740000000000006</v>
      </c>
      <c r="R230" s="74">
        <v>84.804000000000002</v>
      </c>
      <c r="S230" s="74">
        <v>10436.1</v>
      </c>
      <c r="T230" s="2">
        <v>11239</v>
      </c>
      <c r="U230" s="37">
        <v>8.4790000000000004E-3</v>
      </c>
      <c r="V230" s="2">
        <v>47.6</v>
      </c>
      <c r="W230" s="2">
        <v>130346</v>
      </c>
      <c r="X230" s="2">
        <v>404000</v>
      </c>
      <c r="Y230" s="74">
        <v>41.3</v>
      </c>
      <c r="Z230" s="2">
        <v>57.3</v>
      </c>
      <c r="AA230" s="73">
        <v>0.04</v>
      </c>
      <c r="AB230" s="16">
        <v>1241.53</v>
      </c>
      <c r="AC230" s="16">
        <v>22.388200000000001</v>
      </c>
      <c r="AD230" s="16">
        <v>22.73</v>
      </c>
      <c r="AE230" s="37">
        <v>1.8308055383277087E-2</v>
      </c>
      <c r="AF230" s="73">
        <v>17.57</v>
      </c>
      <c r="AG230" s="37">
        <v>3.1800000000000002E-2</v>
      </c>
      <c r="AH230" s="37">
        <v>1.4199999999999999E-2</v>
      </c>
      <c r="AI230" s="37">
        <f t="shared" si="31"/>
        <v>1.03E-2</v>
      </c>
      <c r="AJ230" s="37">
        <f t="shared" si="32"/>
        <v>3.2599999999999997E-2</v>
      </c>
      <c r="AK230" s="37">
        <f t="shared" si="33"/>
        <v>9.7999999999999997E-3</v>
      </c>
      <c r="AL230" s="37">
        <v>-3.1E-2</v>
      </c>
      <c r="AM230" s="16">
        <v>18.280999999999999</v>
      </c>
      <c r="AN230" s="37">
        <v>1.4957E-2</v>
      </c>
      <c r="AO230" s="37">
        <v>2.8040599969771172E-2</v>
      </c>
      <c r="AP230" s="37">
        <f t="shared" si="40"/>
        <v>2.8822406751736061E-2</v>
      </c>
      <c r="AQ230" s="37">
        <v>1.3427549477382499E-2</v>
      </c>
      <c r="AR230" s="37">
        <v>-1.4613050492388674E-2</v>
      </c>
      <c r="AS230" s="16">
        <v>85.06</v>
      </c>
      <c r="AT230" s="16">
        <v>45.128399999999999</v>
      </c>
      <c r="AU230" s="16">
        <v>220.87</v>
      </c>
      <c r="AV230" s="16">
        <v>-45.49</v>
      </c>
      <c r="AW230" s="16">
        <v>0.56999999999999995</v>
      </c>
      <c r="AX230" s="56">
        <v>-10.5</v>
      </c>
      <c r="AY230" s="2">
        <f t="shared" si="34"/>
        <v>10.5</v>
      </c>
      <c r="AZ230" s="2">
        <v>89.15</v>
      </c>
      <c r="BA230" s="37">
        <f t="shared" si="37"/>
        <v>5.8160237388724105E-2</v>
      </c>
      <c r="BB230" s="74">
        <v>1390.5530000000001</v>
      </c>
      <c r="BC230" s="37">
        <f t="shared" si="37"/>
        <v>1.508665684589823E-2</v>
      </c>
      <c r="BD230" s="37">
        <f t="shared" si="38"/>
        <v>3.6623447117311164E-2</v>
      </c>
      <c r="BT230" s="70">
        <v>1.03</v>
      </c>
      <c r="BU230" s="71">
        <v>3.26</v>
      </c>
      <c r="BV230" s="72">
        <v>0.98</v>
      </c>
    </row>
    <row r="231" spans="1:74" x14ac:dyDescent="0.25">
      <c r="A231" s="57">
        <v>40574</v>
      </c>
      <c r="B231" s="38">
        <f>'MONTHLY DATA'!O759</f>
        <v>15353.941082549865</v>
      </c>
      <c r="C231" s="37">
        <f t="shared" si="39"/>
        <v>1.126282001109148E-2</v>
      </c>
      <c r="D231" s="38">
        <f>'MONTHLY DATA'!M759</f>
        <v>14836.5392197702</v>
      </c>
      <c r="E231" s="37">
        <f t="shared" si="36"/>
        <v>-9.3896110481927891E-3</v>
      </c>
      <c r="F231" s="37">
        <f t="shared" si="35"/>
        <v>-3.3698309769320728E-2</v>
      </c>
      <c r="G231" s="37">
        <v>4.6699999999999998E-2</v>
      </c>
      <c r="H231" s="37">
        <v>1.2500000000000001E-2</v>
      </c>
      <c r="I231" s="37">
        <v>1.7882000000000002E-2</v>
      </c>
      <c r="J231" s="37">
        <v>3.4200000000000001E-2</v>
      </c>
      <c r="K231" s="37">
        <v>5.7999999999999996E-3</v>
      </c>
      <c r="L231" s="37">
        <v>9.7999999999999997E-3</v>
      </c>
      <c r="M231" s="37">
        <v>1.5E-3</v>
      </c>
      <c r="N231" s="37">
        <v>1.5E-3</v>
      </c>
      <c r="O231" s="38">
        <v>1871400</v>
      </c>
      <c r="P231" s="67">
        <v>8806.2999999999993</v>
      </c>
      <c r="Q231" s="2">
        <v>8.3740000000000006</v>
      </c>
      <c r="R231" s="74">
        <v>83.772000000000006</v>
      </c>
      <c r="S231" s="74">
        <v>10474.700000000001</v>
      </c>
      <c r="T231" s="2">
        <v>11297.4</v>
      </c>
      <c r="U231" s="37">
        <v>2.4899999999999998E-4</v>
      </c>
      <c r="V231" s="2">
        <v>36.299999999999997</v>
      </c>
      <c r="W231" s="2">
        <v>130464</v>
      </c>
      <c r="X231" s="2">
        <v>420000</v>
      </c>
      <c r="Y231" s="74">
        <v>41</v>
      </c>
      <c r="Z231" s="2">
        <v>59.2</v>
      </c>
      <c r="AA231" s="73">
        <v>-0.66</v>
      </c>
      <c r="AB231" s="16">
        <v>1282.6199999999999</v>
      </c>
      <c r="AC231" s="16">
        <v>22.969899999999999</v>
      </c>
      <c r="AD231" s="16">
        <v>22.9633</v>
      </c>
      <c r="AE231" s="37">
        <v>1.7903432037548146E-2</v>
      </c>
      <c r="AF231" s="73">
        <v>17.32</v>
      </c>
      <c r="AG231" s="37">
        <v>3.27E-2</v>
      </c>
      <c r="AH231" s="37">
        <v>1.2500000000000001E-2</v>
      </c>
      <c r="AI231" s="37">
        <f t="shared" si="31"/>
        <v>6.0999999999999995E-3</v>
      </c>
      <c r="AJ231" s="37">
        <f t="shared" si="32"/>
        <v>3.2099999999999997E-2</v>
      </c>
      <c r="AK231" s="37">
        <f t="shared" si="33"/>
        <v>8.199999999999999E-3</v>
      </c>
      <c r="AL231" s="37">
        <v>-3.2399999999999998E-2</v>
      </c>
      <c r="AM231" s="16">
        <v>15.438000000000001</v>
      </c>
      <c r="AN231" s="37">
        <v>1.6317999999999999E-2</v>
      </c>
      <c r="AO231" s="37">
        <v>2.7804860908058348E-2</v>
      </c>
      <c r="AP231" s="37">
        <f t="shared" si="40"/>
        <v>1.1781333797886141E-2</v>
      </c>
      <c r="AQ231" s="37">
        <v>1.3168908132676703E-2</v>
      </c>
      <c r="AR231" s="37">
        <v>-1.4635952775381645E-2</v>
      </c>
      <c r="AS231" s="16">
        <v>86.11</v>
      </c>
      <c r="AT231" s="16">
        <v>47.890400000000007</v>
      </c>
      <c r="AU231" s="16">
        <v>210.63</v>
      </c>
      <c r="AV231" s="16">
        <v>2.71</v>
      </c>
      <c r="AW231" s="16">
        <v>0.62</v>
      </c>
      <c r="AX231" s="56">
        <v>-10.5</v>
      </c>
      <c r="AY231" s="2">
        <f t="shared" si="34"/>
        <v>10.5</v>
      </c>
      <c r="AZ231" s="2">
        <v>89.17</v>
      </c>
      <c r="BA231" s="37">
        <f t="shared" si="37"/>
        <v>2.2434099831739786E-4</v>
      </c>
      <c r="BB231" s="74">
        <v>1356.4</v>
      </c>
      <c r="BC231" s="37">
        <f t="shared" si="37"/>
        <v>-2.4560732312971904E-2</v>
      </c>
      <c r="BD231" s="37">
        <f t="shared" si="38"/>
        <v>-1.2168195657327253E-2</v>
      </c>
      <c r="BT231" s="70">
        <v>0.61</v>
      </c>
      <c r="BU231" s="71">
        <v>3.21</v>
      </c>
      <c r="BV231" s="72">
        <v>0.82</v>
      </c>
    </row>
    <row r="232" spans="1:74" x14ac:dyDescent="0.25">
      <c r="A232" s="57">
        <v>40602</v>
      </c>
      <c r="B232" s="38">
        <f>'MONTHLY DATA'!O760</f>
        <v>15302.90466634348</v>
      </c>
      <c r="C232" s="37">
        <f t="shared" si="39"/>
        <v>4.4799578608239916E-3</v>
      </c>
      <c r="D232" s="38">
        <f>'MONTHLY DATA'!M760</f>
        <v>14803.4902161928</v>
      </c>
      <c r="E232" s="37">
        <f t="shared" si="36"/>
        <v>-2.2275412808777624E-3</v>
      </c>
      <c r="F232" s="37">
        <f t="shared" si="35"/>
        <v>-3.263527160625064E-2</v>
      </c>
      <c r="G232" s="37">
        <v>4.65E-2</v>
      </c>
      <c r="H232" s="37">
        <v>1.23E-2</v>
      </c>
      <c r="I232" s="37">
        <v>1.3124E-2</v>
      </c>
      <c r="J232" s="37">
        <v>3.4200000000000001E-2</v>
      </c>
      <c r="K232" s="37">
        <v>6.8999999999999999E-3</v>
      </c>
      <c r="L232" s="37">
        <v>1.18E-2</v>
      </c>
      <c r="M232" s="37">
        <v>1.5E-3</v>
      </c>
      <c r="N232" s="37">
        <v>1.2999999999999999E-3</v>
      </c>
      <c r="O232" s="38">
        <v>1896500</v>
      </c>
      <c r="P232" s="67">
        <v>8852.2000000000007</v>
      </c>
      <c r="Q232" s="2">
        <v>8.3740000000000006</v>
      </c>
      <c r="R232" s="74">
        <v>83.183000000000007</v>
      </c>
      <c r="S232" s="74">
        <v>10512.4</v>
      </c>
      <c r="T232" s="2">
        <v>11329</v>
      </c>
      <c r="U232" s="37">
        <v>-5.5170000000000002E-3</v>
      </c>
      <c r="V232" s="2">
        <v>37.700000000000003</v>
      </c>
      <c r="W232" s="2">
        <v>130660</v>
      </c>
      <c r="X232" s="2">
        <v>385000</v>
      </c>
      <c r="Y232" s="74">
        <v>41.4</v>
      </c>
      <c r="Z232" s="2">
        <v>59.6</v>
      </c>
      <c r="AA232" s="73">
        <v>-1.1000000000000001</v>
      </c>
      <c r="AB232" s="16">
        <v>1321.12</v>
      </c>
      <c r="AC232" s="16">
        <v>23.481300000000001</v>
      </c>
      <c r="AD232" s="16">
        <v>23.1967</v>
      </c>
      <c r="AE232" s="37">
        <v>1.7558359573695049E-2</v>
      </c>
      <c r="AF232" s="73">
        <v>17.43</v>
      </c>
      <c r="AG232" s="37">
        <v>3.27E-2</v>
      </c>
      <c r="AH232" s="37">
        <v>1.23E-2</v>
      </c>
      <c r="AI232" s="37">
        <f t="shared" si="31"/>
        <v>4.5000000000000005E-3</v>
      </c>
      <c r="AJ232" s="37">
        <f t="shared" si="32"/>
        <v>3.1099999999999999E-2</v>
      </c>
      <c r="AK232" s="37">
        <f t="shared" si="33"/>
        <v>8.6E-3</v>
      </c>
      <c r="AL232" s="37">
        <v>-3.2199999999999999E-2</v>
      </c>
      <c r="AM232" s="16">
        <v>15.95</v>
      </c>
      <c r="AN232" s="37">
        <v>2.1076000000000001E-2</v>
      </c>
      <c r="AO232" s="37">
        <v>3.2288486888192136E-2</v>
      </c>
      <c r="AP232" s="37">
        <f t="shared" si="40"/>
        <v>9.364695985034522E-3</v>
      </c>
      <c r="AQ232" s="37">
        <v>1.3050972676415007E-2</v>
      </c>
      <c r="AR232" s="37">
        <v>-1.9237514211777128E-2</v>
      </c>
      <c r="AS232" s="16">
        <v>87.12</v>
      </c>
      <c r="AT232" s="16">
        <v>50.818000000000012</v>
      </c>
      <c r="AU232" s="16">
        <v>198.63</v>
      </c>
      <c r="AV232" s="16">
        <v>-25.53</v>
      </c>
      <c r="AW232" s="16">
        <v>0.62</v>
      </c>
      <c r="AX232" s="56">
        <v>-10.5</v>
      </c>
      <c r="AY232" s="2">
        <f t="shared" si="34"/>
        <v>10.5</v>
      </c>
      <c r="AZ232" s="2">
        <v>88.58</v>
      </c>
      <c r="BA232" s="37">
        <f t="shared" si="37"/>
        <v>-6.6165750813054099E-3</v>
      </c>
      <c r="BB232" s="74">
        <v>1372.7249999999999</v>
      </c>
      <c r="BC232" s="37">
        <f t="shared" si="37"/>
        <v>1.2035535240341948E-2</v>
      </c>
      <c r="BD232" s="37">
        <f t="shared" si="38"/>
        <v>2.7094800795182689E-3</v>
      </c>
      <c r="BT232" s="70">
        <v>0.45</v>
      </c>
      <c r="BU232" s="71">
        <v>3.11</v>
      </c>
      <c r="BV232" s="72">
        <v>0.86</v>
      </c>
    </row>
    <row r="233" spans="1:74" x14ac:dyDescent="0.25">
      <c r="A233" s="57">
        <v>40633</v>
      </c>
      <c r="B233" s="38">
        <f>'MONTHLY DATA'!O761</f>
        <v>15493.150651076348</v>
      </c>
      <c r="C233" s="37">
        <f t="shared" si="39"/>
        <v>9.8253584698887921E-3</v>
      </c>
      <c r="D233" s="38">
        <f>'MONTHLY DATA'!M761</f>
        <v>15003.9972819502</v>
      </c>
      <c r="E233" s="37">
        <f t="shared" si="36"/>
        <v>1.354458055696048E-2</v>
      </c>
      <c r="F233" s="37">
        <f t="shared" si="35"/>
        <v>-3.1572233443180629E-2</v>
      </c>
      <c r="G233" s="37">
        <v>4.6699999999999998E-2</v>
      </c>
      <c r="H233" s="37">
        <v>1.2E-2</v>
      </c>
      <c r="I233" s="37">
        <v>7.8840000000000021E-3</v>
      </c>
      <c r="J233" s="37">
        <v>3.4700000000000002E-2</v>
      </c>
      <c r="K233" s="37">
        <v>8.0000000000000002E-3</v>
      </c>
      <c r="L233" s="37">
        <v>1.29E-2</v>
      </c>
      <c r="M233" s="37">
        <v>8.9999999999999998E-4</v>
      </c>
      <c r="N233" s="37">
        <v>1E-3</v>
      </c>
      <c r="O233" s="38">
        <v>1895900</v>
      </c>
      <c r="P233" s="67">
        <v>8892.9</v>
      </c>
      <c r="Q233" s="2">
        <v>8.1300000000000008</v>
      </c>
      <c r="R233" s="74">
        <v>82.5</v>
      </c>
      <c r="S233" s="74">
        <v>10583.5</v>
      </c>
      <c r="T233" s="2">
        <v>11312.4</v>
      </c>
      <c r="U233" s="37">
        <v>9.9659999999999992E-3</v>
      </c>
      <c r="V233" s="2">
        <v>54.4</v>
      </c>
      <c r="W233" s="2">
        <v>130865</v>
      </c>
      <c r="X233" s="2">
        <v>399000</v>
      </c>
      <c r="Y233" s="74">
        <v>41.4</v>
      </c>
      <c r="Z233" s="2">
        <v>59.3</v>
      </c>
      <c r="AA233" s="73">
        <v>-0.45</v>
      </c>
      <c r="AB233" s="16">
        <v>1304.49</v>
      </c>
      <c r="AC233" s="16">
        <v>22.890999999999998</v>
      </c>
      <c r="AD233" s="16">
        <v>23.43</v>
      </c>
      <c r="AE233" s="37">
        <v>1.7961042246395144E-2</v>
      </c>
      <c r="AF233" s="73">
        <v>20.72</v>
      </c>
      <c r="AG233" s="37">
        <v>3.3799999999999997E-2</v>
      </c>
      <c r="AH233" s="37">
        <v>1.2E-2</v>
      </c>
      <c r="AI233" s="37">
        <f t="shared" si="31"/>
        <v>3.4000000000000002E-3</v>
      </c>
      <c r="AJ233" s="37">
        <f t="shared" si="32"/>
        <v>3.2300000000000002E-2</v>
      </c>
      <c r="AK233" s="37">
        <f t="shared" si="33"/>
        <v>1.0800000000000001E-2</v>
      </c>
      <c r="AL233" s="37">
        <v>-3.1600000000000003E-2</v>
      </c>
      <c r="AM233" s="16">
        <v>21.3</v>
      </c>
      <c r="AN233" s="37">
        <v>2.6816E-2</v>
      </c>
      <c r="AO233" s="37">
        <v>2.9909096580824683E-2</v>
      </c>
      <c r="AP233" s="37">
        <f t="shared" si="40"/>
        <v>2.0565250021891281E-2</v>
      </c>
      <c r="AQ233" s="37">
        <v>1.2952514434691994E-2</v>
      </c>
      <c r="AR233" s="37">
        <v>-1.6956582146132687E-2</v>
      </c>
      <c r="AS233" s="16">
        <v>87.7</v>
      </c>
      <c r="AT233" s="16">
        <v>53.892800000000015</v>
      </c>
      <c r="AU233" s="16">
        <v>194.73</v>
      </c>
      <c r="AV233" s="16">
        <v>-29.37</v>
      </c>
      <c r="AW233" s="16">
        <v>0.62</v>
      </c>
      <c r="AX233" s="56">
        <v>-16.399999999999999</v>
      </c>
      <c r="AY233" s="2">
        <f t="shared" si="34"/>
        <v>16.399999999999999</v>
      </c>
      <c r="AZ233" s="2">
        <v>102.86</v>
      </c>
      <c r="BA233" s="37">
        <f t="shared" si="37"/>
        <v>0.16121020546398737</v>
      </c>
      <c r="BB233" s="74">
        <v>1424.011</v>
      </c>
      <c r="BC233" s="37">
        <f t="shared" si="37"/>
        <v>3.7360724107159161E-2</v>
      </c>
      <c r="BD233" s="37">
        <f t="shared" si="38"/>
        <v>9.9285464785573263E-2</v>
      </c>
      <c r="BT233" s="70">
        <v>0.34</v>
      </c>
      <c r="BU233" s="71">
        <v>3.23</v>
      </c>
      <c r="BV233" s="72">
        <v>1.08</v>
      </c>
    </row>
    <row r="234" spans="1:74" x14ac:dyDescent="0.25">
      <c r="A234" s="57">
        <v>40663</v>
      </c>
      <c r="B234" s="38">
        <f>'MONTHLY DATA'!O762</f>
        <v>15550.221120870789</v>
      </c>
      <c r="C234" s="37">
        <f t="shared" si="39"/>
        <v>1.0277426093214095E-2</v>
      </c>
      <c r="D234" s="38">
        <f>'MONTHLY DATA'!M762</f>
        <v>15047.534262008099</v>
      </c>
      <c r="E234" s="37">
        <f t="shared" si="36"/>
        <v>2.9016920784352687E-3</v>
      </c>
      <c r="F234" s="37">
        <f t="shared" si="35"/>
        <v>-3.2326669502339506E-2</v>
      </c>
      <c r="G234" s="37">
        <v>4.4600000000000001E-2</v>
      </c>
      <c r="H234" s="37">
        <v>1.11E-2</v>
      </c>
      <c r="I234" s="37">
        <v>1.5640000000000029E-3</v>
      </c>
      <c r="J234" s="37">
        <v>3.32E-2</v>
      </c>
      <c r="K234" s="37">
        <v>6.1000000000000004E-3</v>
      </c>
      <c r="L234" s="37">
        <v>1.01E-2</v>
      </c>
      <c r="M234" s="37">
        <v>4.0000000000000002E-4</v>
      </c>
      <c r="N234" s="37">
        <v>5.9999999999999995E-4</v>
      </c>
      <c r="O234" s="38">
        <v>1898600</v>
      </c>
      <c r="P234" s="67">
        <v>8946.9</v>
      </c>
      <c r="Q234" s="2">
        <v>8.1300000000000008</v>
      </c>
      <c r="R234" s="74">
        <v>81.22</v>
      </c>
      <c r="S234" s="74">
        <v>10624.6</v>
      </c>
      <c r="T234" s="2">
        <v>11282.8</v>
      </c>
      <c r="U234" s="37">
        <v>-4.7070000000000002E-3</v>
      </c>
      <c r="V234" s="2">
        <v>50.7</v>
      </c>
      <c r="W234" s="2">
        <v>131169</v>
      </c>
      <c r="X234" s="2">
        <v>468000</v>
      </c>
      <c r="Y234" s="74">
        <v>41.3</v>
      </c>
      <c r="Z234" s="2">
        <v>59.4</v>
      </c>
      <c r="AA234" s="73">
        <v>-0.38</v>
      </c>
      <c r="AB234" s="16">
        <v>1331.51</v>
      </c>
      <c r="AC234" s="16">
        <v>23.1356</v>
      </c>
      <c r="AD234" s="16">
        <v>23.7333</v>
      </c>
      <c r="AE234" s="37">
        <v>1.7824349798349244E-2</v>
      </c>
      <c r="AF234" s="73">
        <v>16.239999999999998</v>
      </c>
      <c r="AG234" s="37">
        <v>3.2800000000000003E-2</v>
      </c>
      <c r="AH234" s="37">
        <v>1.11E-2</v>
      </c>
      <c r="AI234" s="37">
        <f t="shared" si="31"/>
        <v>4.0000000000000001E-3</v>
      </c>
      <c r="AJ234" s="37">
        <f t="shared" si="32"/>
        <v>3.3000000000000002E-2</v>
      </c>
      <c r="AK234" s="37">
        <f t="shared" si="33"/>
        <v>1.4499999999999999E-2</v>
      </c>
      <c r="AL234" s="37">
        <v>-3.1099999999999996E-2</v>
      </c>
      <c r="AM234" s="16">
        <v>23.3</v>
      </c>
      <c r="AN234" s="37">
        <v>3.1635999999999997E-2</v>
      </c>
      <c r="AO234" s="37">
        <v>3.6173617506212646E-2</v>
      </c>
      <c r="AP234" s="37">
        <f t="shared" si="40"/>
        <v>2.7290650808911503E-2</v>
      </c>
      <c r="AQ234" s="37">
        <v>1.2961460653979595E-2</v>
      </c>
      <c r="AR234" s="37">
        <v>-2.3212156852233053E-2</v>
      </c>
      <c r="AS234" s="16">
        <v>88.06</v>
      </c>
      <c r="AT234" s="16">
        <v>57.104400000000012</v>
      </c>
      <c r="AU234" s="16">
        <v>194.56</v>
      </c>
      <c r="AV234" s="16">
        <v>-25.62</v>
      </c>
      <c r="AW234" s="16">
        <v>0.63</v>
      </c>
      <c r="AX234" s="56">
        <v>-16.399999999999999</v>
      </c>
      <c r="AY234" s="2">
        <f t="shared" si="34"/>
        <v>16.399999999999999</v>
      </c>
      <c r="AZ234" s="2">
        <v>109.53</v>
      </c>
      <c r="BA234" s="37">
        <f t="shared" si="37"/>
        <v>6.4845420960528893E-2</v>
      </c>
      <c r="BB234" s="74">
        <v>1473.806</v>
      </c>
      <c r="BC234" s="37">
        <f t="shared" si="37"/>
        <v>3.4968128757432403E-2</v>
      </c>
      <c r="BD234" s="37">
        <f t="shared" si="38"/>
        <v>4.9906774858980651E-2</v>
      </c>
      <c r="BT234" s="70">
        <v>0.4</v>
      </c>
      <c r="BU234" s="71">
        <v>3.3</v>
      </c>
      <c r="BV234" s="72">
        <v>1.45</v>
      </c>
    </row>
    <row r="235" spans="1:74" x14ac:dyDescent="0.25">
      <c r="A235" s="57">
        <v>40694</v>
      </c>
      <c r="B235" s="38">
        <f>'MONTHLY DATA'!O763</f>
        <v>15493.458558182148</v>
      </c>
      <c r="C235" s="37">
        <f t="shared" si="39"/>
        <v>8.6162638756339151E-3</v>
      </c>
      <c r="D235" s="38">
        <f>'MONTHLY DATA'!M763</f>
        <v>14992.6066439236</v>
      </c>
      <c r="E235" s="37">
        <f t="shared" si="36"/>
        <v>-3.6502736679709631E-3</v>
      </c>
      <c r="F235" s="37">
        <f t="shared" si="35"/>
        <v>-3.2326669502339533E-2</v>
      </c>
      <c r="G235" s="37">
        <v>4.2900000000000001E-2</v>
      </c>
      <c r="H235" s="37">
        <v>1.24E-2</v>
      </c>
      <c r="I235" s="37">
        <v>-5.1860000000000031E-3</v>
      </c>
      <c r="J235" s="37">
        <v>3.0499999999999999E-2</v>
      </c>
      <c r="K235" s="37">
        <v>4.4999999999999997E-3</v>
      </c>
      <c r="L235" s="37">
        <v>7.9000000000000008E-3</v>
      </c>
      <c r="M235" s="37">
        <v>5.9999999999999995E-4</v>
      </c>
      <c r="N235" s="37">
        <v>4.0000000000000002E-4</v>
      </c>
      <c r="O235" s="38">
        <v>1949000</v>
      </c>
      <c r="P235" s="67">
        <v>9006.7000000000007</v>
      </c>
      <c r="Q235" s="2">
        <v>8.1300000000000008</v>
      </c>
      <c r="R235" s="74">
        <v>81.241</v>
      </c>
      <c r="S235" s="74">
        <v>10653.1</v>
      </c>
      <c r="T235" s="2">
        <v>11277.1</v>
      </c>
      <c r="U235" s="37">
        <v>3.173E-3</v>
      </c>
      <c r="V235" s="2">
        <v>57.3</v>
      </c>
      <c r="W235" s="2">
        <v>131284</v>
      </c>
      <c r="X235" s="2">
        <v>418000</v>
      </c>
      <c r="Y235" s="74">
        <v>41.5</v>
      </c>
      <c r="Z235" s="2">
        <v>53.5</v>
      </c>
      <c r="AA235" s="73">
        <v>-0.03</v>
      </c>
      <c r="AB235" s="16">
        <v>1338.31</v>
      </c>
      <c r="AC235" s="16">
        <v>23.051200000000001</v>
      </c>
      <c r="AD235" s="16">
        <v>24.0367</v>
      </c>
      <c r="AE235" s="37">
        <v>1.7960487480479112E-2</v>
      </c>
      <c r="AF235" s="73">
        <v>16.91</v>
      </c>
      <c r="AG235" s="37">
        <v>2.9899999999999999E-2</v>
      </c>
      <c r="AH235" s="37">
        <v>1.24E-2</v>
      </c>
      <c r="AI235" s="37">
        <f t="shared" si="31"/>
        <v>4.6999999999999993E-3</v>
      </c>
      <c r="AJ235" s="37">
        <f t="shared" si="32"/>
        <v>3.44E-2</v>
      </c>
      <c r="AK235" s="37">
        <f t="shared" si="33"/>
        <v>1.26E-2</v>
      </c>
      <c r="AL235" s="37">
        <v>-2.9400000000000003E-2</v>
      </c>
      <c r="AM235" s="16">
        <v>19.288</v>
      </c>
      <c r="AN235" s="37">
        <v>3.5686000000000002E-2</v>
      </c>
      <c r="AO235" s="37">
        <v>4.3140852520004935E-2</v>
      </c>
      <c r="AP235" s="37">
        <f t="shared" si="40"/>
        <v>3.2563964102367018E-2</v>
      </c>
      <c r="AQ235" s="37">
        <v>1.2983481426435057E-2</v>
      </c>
      <c r="AR235" s="37">
        <v>-3.0157371093569876E-2</v>
      </c>
      <c r="AS235" s="16">
        <v>88.55</v>
      </c>
      <c r="AT235" s="16">
        <v>60.326400000000014</v>
      </c>
      <c r="AU235" s="16">
        <v>203.83</v>
      </c>
      <c r="AV235" s="16">
        <v>-13.57</v>
      </c>
      <c r="AW235" s="16">
        <v>0.63</v>
      </c>
      <c r="AX235" s="56">
        <v>-16.399999999999999</v>
      </c>
      <c r="AY235" s="2">
        <f t="shared" si="34"/>
        <v>16.399999999999999</v>
      </c>
      <c r="AZ235" s="2">
        <v>100.9</v>
      </c>
      <c r="BA235" s="37">
        <f t="shared" si="37"/>
        <v>-7.8791198758331002E-2</v>
      </c>
      <c r="BB235" s="74">
        <v>1510.4380000000001</v>
      </c>
      <c r="BC235" s="37">
        <f t="shared" si="37"/>
        <v>2.4855374452268521E-2</v>
      </c>
      <c r="BD235" s="37">
        <f t="shared" si="38"/>
        <v>-2.6967912153031241E-2</v>
      </c>
      <c r="BT235" s="70">
        <v>0.47</v>
      </c>
      <c r="BU235" s="71">
        <v>3.44</v>
      </c>
      <c r="BV235" s="72">
        <v>1.26</v>
      </c>
    </row>
    <row r="236" spans="1:74" x14ac:dyDescent="0.25">
      <c r="A236" s="57">
        <v>40724</v>
      </c>
      <c r="B236" s="38">
        <f>'MONTHLY DATA'!O764</f>
        <v>15444.532422236331</v>
      </c>
      <c r="C236" s="37">
        <f t="shared" si="39"/>
        <v>5.4110458076738902E-3</v>
      </c>
      <c r="D236" s="38">
        <f>'MONTHLY DATA'!M764</f>
        <v>14928.8387620298</v>
      </c>
      <c r="E236" s="37">
        <f t="shared" si="36"/>
        <v>-4.2532885313605493E-3</v>
      </c>
      <c r="F236" s="37">
        <f t="shared" si="35"/>
        <v>-3.3390046788600643E-2</v>
      </c>
      <c r="G236" s="37">
        <v>4.4699999999999997E-2</v>
      </c>
      <c r="H236" s="37">
        <v>1.29E-2</v>
      </c>
      <c r="I236" s="37">
        <v>-3.7879999999999997E-3</v>
      </c>
      <c r="J236" s="37">
        <v>3.1800000000000002E-2</v>
      </c>
      <c r="K236" s="37">
        <v>4.4999999999999997E-3</v>
      </c>
      <c r="L236" s="37">
        <v>8.0999999999999996E-3</v>
      </c>
      <c r="M236" s="37">
        <v>2.9999999999999997E-4</v>
      </c>
      <c r="N236" s="37">
        <v>4.0000000000000002E-4</v>
      </c>
      <c r="O236" s="38">
        <v>1949900</v>
      </c>
      <c r="P236" s="67">
        <v>9078.2999999999993</v>
      </c>
      <c r="Q236" s="2">
        <v>8.0299999999999994</v>
      </c>
      <c r="R236" s="74">
        <v>81.040000000000006</v>
      </c>
      <c r="S236" s="74">
        <v>10676.4</v>
      </c>
      <c r="T236" s="2">
        <v>11325.8</v>
      </c>
      <c r="U236" s="37">
        <v>2.3530000000000001E-3</v>
      </c>
      <c r="V236" s="2">
        <v>63.8</v>
      </c>
      <c r="W236" s="2">
        <v>131493</v>
      </c>
      <c r="X236" s="2">
        <v>421000</v>
      </c>
      <c r="Y236" s="74">
        <v>41.3</v>
      </c>
      <c r="Z236" s="2">
        <v>55.8</v>
      </c>
      <c r="AA236" s="73">
        <v>0.41</v>
      </c>
      <c r="AB236" s="16">
        <v>1287.29</v>
      </c>
      <c r="AC236" s="16">
        <v>22.0929</v>
      </c>
      <c r="AD236" s="16">
        <v>24.34</v>
      </c>
      <c r="AE236" s="37">
        <v>1.8907938382182726E-2</v>
      </c>
      <c r="AF236" s="73">
        <v>19.149999999999999</v>
      </c>
      <c r="AG236" s="37">
        <v>3.15E-2</v>
      </c>
      <c r="AH236" s="37">
        <v>1.29E-2</v>
      </c>
      <c r="AI236" s="37">
        <f t="shared" si="31"/>
        <v>7.1999999999999998E-3</v>
      </c>
      <c r="AJ236" s="37">
        <f t="shared" si="32"/>
        <v>3.4500000000000003E-2</v>
      </c>
      <c r="AK236" s="37">
        <f t="shared" si="33"/>
        <v>1.0200000000000001E-2</v>
      </c>
      <c r="AL236" s="37">
        <v>-3.0900000000000004E-2</v>
      </c>
      <c r="AM236" s="16">
        <v>21.574999999999999</v>
      </c>
      <c r="AN236" s="37">
        <v>3.5588000000000002E-2</v>
      </c>
      <c r="AO236" s="37">
        <v>4.0701708272914416E-2</v>
      </c>
      <c r="AP236" s="37">
        <f t="shared" si="40"/>
        <v>2.8885832691233196E-2</v>
      </c>
      <c r="AQ236" s="37">
        <v>1.2982405948533528E-2</v>
      </c>
      <c r="AR236" s="37">
        <v>-2.7719302324380888E-2</v>
      </c>
      <c r="AS236" s="16">
        <v>89.56</v>
      </c>
      <c r="AT236" s="16">
        <v>63.58000000000002</v>
      </c>
      <c r="AU236" s="16">
        <v>212.1</v>
      </c>
      <c r="AV236" s="16">
        <v>-0.28000000000000003</v>
      </c>
      <c r="AW236" s="16">
        <v>0.63</v>
      </c>
      <c r="AX236" s="56">
        <v>-21.8</v>
      </c>
      <c r="AY236" s="2">
        <f t="shared" si="34"/>
        <v>21.8</v>
      </c>
      <c r="AZ236" s="2">
        <v>96.26</v>
      </c>
      <c r="BA236" s="37">
        <f t="shared" si="37"/>
        <v>-4.5986124876114969E-2</v>
      </c>
      <c r="BB236" s="74">
        <v>1528.6590000000001</v>
      </c>
      <c r="BC236" s="37">
        <f t="shared" si="37"/>
        <v>1.2063388235730299E-2</v>
      </c>
      <c r="BD236" s="37">
        <f t="shared" si="38"/>
        <v>-1.6961368320192335E-2</v>
      </c>
      <c r="BT236" s="70">
        <v>0.72</v>
      </c>
      <c r="BU236" s="71">
        <v>3.45</v>
      </c>
      <c r="BV236" s="72">
        <v>1.02</v>
      </c>
    </row>
    <row r="237" spans="1:74" x14ac:dyDescent="0.25">
      <c r="A237" s="57">
        <v>40755</v>
      </c>
      <c r="B237" s="38">
        <f>'MONTHLY DATA'!O765</f>
        <v>15516.318902886995</v>
      </c>
      <c r="C237" s="37">
        <f t="shared" si="39"/>
        <v>5.5996040985130764E-3</v>
      </c>
      <c r="D237" s="38">
        <f>'MONTHLY DATA'!M765</f>
        <v>15006.2069185278</v>
      </c>
      <c r="E237" s="37">
        <f t="shared" si="36"/>
        <v>5.1824631326837624E-3</v>
      </c>
      <c r="F237" s="37">
        <f t="shared" si="35"/>
        <v>-3.287583785509092E-2</v>
      </c>
      <c r="G237" s="37">
        <v>4.1700000000000001E-2</v>
      </c>
      <c r="H237" s="37">
        <v>1.3300000000000001E-2</v>
      </c>
      <c r="I237" s="37">
        <v>-8.0870000000000004E-3</v>
      </c>
      <c r="J237" s="37">
        <v>2.8199999999999999E-2</v>
      </c>
      <c r="K237" s="37">
        <v>3.5999999999999999E-3</v>
      </c>
      <c r="L237" s="37">
        <v>5.4999999999999997E-3</v>
      </c>
      <c r="M237" s="37">
        <v>1E-3</v>
      </c>
      <c r="N237" s="37">
        <v>4.0000000000000002E-4</v>
      </c>
      <c r="O237" s="38">
        <v>1998900</v>
      </c>
      <c r="P237" s="67">
        <v>9241.2000000000007</v>
      </c>
      <c r="Q237" s="2">
        <v>8.0299999999999994</v>
      </c>
      <c r="R237" s="74">
        <v>80.474999999999994</v>
      </c>
      <c r="S237" s="74">
        <v>10727.1</v>
      </c>
      <c r="T237" s="2">
        <v>11371.2</v>
      </c>
      <c r="U237" s="37">
        <v>6.4000000000000003E-3</v>
      </c>
      <c r="V237" s="2">
        <v>52.6</v>
      </c>
      <c r="W237" s="2">
        <v>131571</v>
      </c>
      <c r="X237" s="2">
        <v>406000</v>
      </c>
      <c r="Y237" s="74">
        <v>41.4</v>
      </c>
      <c r="Z237" s="2">
        <v>52.3</v>
      </c>
      <c r="AA237" s="73">
        <v>0.24</v>
      </c>
      <c r="AB237" s="16">
        <v>1325.19</v>
      </c>
      <c r="AC237" s="16">
        <v>22.602900000000002</v>
      </c>
      <c r="AD237" s="16">
        <v>24.62</v>
      </c>
      <c r="AE237" s="37">
        <v>1.8578467993268889E-2</v>
      </c>
      <c r="AF237" s="73">
        <v>19.23</v>
      </c>
      <c r="AG237" s="37">
        <v>2.7199999999999998E-2</v>
      </c>
      <c r="AH237" s="37">
        <v>1.3300000000000001E-2</v>
      </c>
      <c r="AI237" s="37">
        <f t="shared" si="31"/>
        <v>7.4999999999999997E-3</v>
      </c>
      <c r="AJ237" s="37">
        <f t="shared" si="32"/>
        <v>3.2899999999999999E-2</v>
      </c>
      <c r="AK237" s="37">
        <f t="shared" si="33"/>
        <v>1.1699999999999999E-2</v>
      </c>
      <c r="AL237" s="37">
        <v>-2.6500000000000003E-2</v>
      </c>
      <c r="AM237" s="16">
        <v>15.55</v>
      </c>
      <c r="AN237" s="37">
        <v>3.6287E-2</v>
      </c>
      <c r="AO237" s="37">
        <v>4.4666919483983429E-2</v>
      </c>
      <c r="AP237" s="37">
        <f t="shared" si="40"/>
        <v>3.3047036036934409E-2</v>
      </c>
      <c r="AQ237" s="37">
        <v>1.3048980110982418E-2</v>
      </c>
      <c r="AR237" s="37">
        <v>-3.161793937300101E-2</v>
      </c>
      <c r="AS237" s="16">
        <v>90.59</v>
      </c>
      <c r="AT237" s="16">
        <v>66.868000000000009</v>
      </c>
      <c r="AU237" s="16">
        <v>218.27</v>
      </c>
      <c r="AV237" s="16">
        <v>-8.2200000000000006</v>
      </c>
      <c r="AW237" s="16">
        <v>0.87</v>
      </c>
      <c r="AX237" s="56">
        <v>-21.8</v>
      </c>
      <c r="AY237" s="2">
        <f t="shared" si="34"/>
        <v>21.8</v>
      </c>
      <c r="AZ237" s="2">
        <v>97.3</v>
      </c>
      <c r="BA237" s="37">
        <f t="shared" si="37"/>
        <v>1.0804072304176106E-2</v>
      </c>
      <c r="BB237" s="74">
        <v>1572.81</v>
      </c>
      <c r="BC237" s="37">
        <f t="shared" si="37"/>
        <v>2.8882177123871207E-2</v>
      </c>
      <c r="BD237" s="37">
        <f t="shared" si="38"/>
        <v>1.9843124714023656E-2</v>
      </c>
      <c r="BT237" s="70">
        <v>0.75</v>
      </c>
      <c r="BU237" s="71">
        <v>3.29</v>
      </c>
      <c r="BV237" s="72">
        <v>1.17</v>
      </c>
    </row>
    <row r="238" spans="1:74" x14ac:dyDescent="0.25">
      <c r="A238" s="57">
        <v>40786</v>
      </c>
      <c r="B238" s="38">
        <f>'MONTHLY DATA'!O766</f>
        <v>15601.264425084062</v>
      </c>
      <c r="C238" s="37">
        <f t="shared" si="39"/>
        <v>1.039926696021487E-2</v>
      </c>
      <c r="D238" s="38">
        <f>'MONTHLY DATA'!M766</f>
        <v>15088.3597855106</v>
      </c>
      <c r="E238" s="37">
        <f t="shared" si="36"/>
        <v>5.4745924422358976E-3</v>
      </c>
      <c r="F238" s="37">
        <f t="shared" si="35"/>
        <v>-3.2875837855090941E-2</v>
      </c>
      <c r="G238" s="37">
        <v>4.3200000000000002E-2</v>
      </c>
      <c r="H238" s="37">
        <v>2.0899999999999998E-2</v>
      </c>
      <c r="I238" s="37">
        <v>-1.5412000000000002E-2</v>
      </c>
      <c r="J238" s="37">
        <v>2.23E-2</v>
      </c>
      <c r="K238" s="37">
        <v>2E-3</v>
      </c>
      <c r="L238" s="37">
        <v>3.3E-3</v>
      </c>
      <c r="M238" s="37">
        <v>2.0000000000000001E-4</v>
      </c>
      <c r="N238" s="37">
        <v>2.0000000000000001E-4</v>
      </c>
      <c r="O238" s="38">
        <v>2120200</v>
      </c>
      <c r="P238" s="67">
        <v>9482.5</v>
      </c>
      <c r="Q238" s="2">
        <v>8.0299999999999994</v>
      </c>
      <c r="R238" s="74">
        <v>81.043999999999997</v>
      </c>
      <c r="S238" s="74">
        <v>10745.6</v>
      </c>
      <c r="T238" s="2">
        <v>11363.5</v>
      </c>
      <c r="U238" s="37">
        <v>4.8760000000000001E-3</v>
      </c>
      <c r="V238" s="2">
        <v>62.6</v>
      </c>
      <c r="W238" s="2">
        <v>131703</v>
      </c>
      <c r="X238" s="2">
        <v>409000</v>
      </c>
      <c r="Y238" s="74">
        <v>41.3</v>
      </c>
      <c r="Z238" s="2">
        <v>53.2</v>
      </c>
      <c r="AA238" s="73">
        <v>1.27</v>
      </c>
      <c r="AB238" s="16">
        <v>1185.31</v>
      </c>
      <c r="AC238" s="16">
        <v>20.0428</v>
      </c>
      <c r="AD238" s="16">
        <v>24.9</v>
      </c>
      <c r="AE238" s="37">
        <v>2.1007162683179929E-2</v>
      </c>
      <c r="AF238" s="73">
        <v>35.03</v>
      </c>
      <c r="AG238" s="37">
        <v>2.2100000000000002E-2</v>
      </c>
      <c r="AH238" s="37">
        <v>2.0899999999999998E-2</v>
      </c>
      <c r="AI238" s="37">
        <f t="shared" si="31"/>
        <v>1.1299999999999999E-2</v>
      </c>
      <c r="AJ238" s="37">
        <f t="shared" si="32"/>
        <v>3.6699999999999997E-2</v>
      </c>
      <c r="AK238" s="37">
        <f t="shared" si="33"/>
        <v>1.38E-2</v>
      </c>
      <c r="AL238" s="37">
        <v>-2.1600000000000001E-2</v>
      </c>
      <c r="AM238" s="16">
        <v>30.722000000000001</v>
      </c>
      <c r="AN238" s="37">
        <v>3.7712000000000002E-2</v>
      </c>
      <c r="AO238" s="37">
        <v>5.4581974343926906E-2</v>
      </c>
      <c r="AP238" s="37">
        <f t="shared" si="40"/>
        <v>4.7837349384630329E-2</v>
      </c>
      <c r="AQ238" s="37">
        <v>1.3298568742267888E-2</v>
      </c>
      <c r="AR238" s="37">
        <v>-4.1283405601659016E-2</v>
      </c>
      <c r="AS238" s="16">
        <v>91.44</v>
      </c>
      <c r="AT238" s="16">
        <v>70.114400000000018</v>
      </c>
      <c r="AU238" s="16">
        <v>277.37</v>
      </c>
      <c r="AV238" s="16">
        <v>-27.14</v>
      </c>
      <c r="AW238" s="16">
        <v>0.87</v>
      </c>
      <c r="AX238" s="56">
        <v>-21.8</v>
      </c>
      <c r="AY238" s="2">
        <f t="shared" si="34"/>
        <v>21.8</v>
      </c>
      <c r="AZ238" s="2">
        <v>86.33</v>
      </c>
      <c r="BA238" s="37">
        <f t="shared" si="37"/>
        <v>-0.11274409044193216</v>
      </c>
      <c r="BB238" s="74">
        <v>1755.807</v>
      </c>
      <c r="BC238" s="37">
        <f t="shared" si="37"/>
        <v>0.11635035382531907</v>
      </c>
      <c r="BD238" s="37">
        <f t="shared" si="38"/>
        <v>1.803131691693452E-3</v>
      </c>
      <c r="BT238" s="70">
        <v>1.1299999999999999</v>
      </c>
      <c r="BU238" s="71">
        <v>3.67</v>
      </c>
      <c r="BV238" s="72">
        <v>1.38</v>
      </c>
    </row>
    <row r="239" spans="1:74" x14ac:dyDescent="0.25">
      <c r="A239" s="57">
        <v>40816</v>
      </c>
      <c r="B239" s="38">
        <f>'MONTHLY DATA'!O767</f>
        <v>15461.129085425708</v>
      </c>
      <c r="C239" s="37">
        <f t="shared" si="39"/>
        <v>-1.4819524685516729E-3</v>
      </c>
      <c r="D239" s="38">
        <f>'MONTHLY DATA'!M767</f>
        <v>14969.2812721964</v>
      </c>
      <c r="E239" s="37">
        <f t="shared" si="36"/>
        <v>-7.8920780659373826E-3</v>
      </c>
      <c r="F239" s="37">
        <f t="shared" si="35"/>
        <v>-3.1811894882434133E-2</v>
      </c>
      <c r="G239" s="37">
        <v>4.5999999999999999E-2</v>
      </c>
      <c r="H239" s="37">
        <v>2.6800000000000001E-2</v>
      </c>
      <c r="I239" s="37">
        <v>-1.9484000000000005E-2</v>
      </c>
      <c r="J239" s="37">
        <v>1.9199999999999998E-2</v>
      </c>
      <c r="K239" s="37">
        <v>2.5000000000000001E-3</v>
      </c>
      <c r="L239" s="37">
        <v>4.1999999999999997E-3</v>
      </c>
      <c r="M239" s="37">
        <v>2.0000000000000001E-4</v>
      </c>
      <c r="N239" s="37">
        <v>1E-4</v>
      </c>
      <c r="O239" s="38">
        <v>2128300</v>
      </c>
      <c r="P239" s="67">
        <v>9514.5</v>
      </c>
      <c r="Q239" s="2">
        <v>7.4980000000000002</v>
      </c>
      <c r="R239" s="74">
        <v>83.436999999999998</v>
      </c>
      <c r="S239" s="74">
        <v>10790.6</v>
      </c>
      <c r="T239" s="2">
        <v>11330.8</v>
      </c>
      <c r="U239" s="37">
        <v>1.021E-3</v>
      </c>
      <c r="V239" s="2">
        <v>53.2</v>
      </c>
      <c r="W239" s="2">
        <v>131928</v>
      </c>
      <c r="X239" s="2">
        <v>406000</v>
      </c>
      <c r="Y239" s="74">
        <v>41.4</v>
      </c>
      <c r="Z239" s="2">
        <v>53.2</v>
      </c>
      <c r="AA239" s="73">
        <v>2</v>
      </c>
      <c r="AB239" s="16">
        <v>1173.8800000000001</v>
      </c>
      <c r="AC239" s="16">
        <v>19.691199999999998</v>
      </c>
      <c r="AD239" s="16">
        <v>25.18</v>
      </c>
      <c r="AE239" s="37">
        <v>2.1450233413977577E-2</v>
      </c>
      <c r="AF239" s="73">
        <v>36.53</v>
      </c>
      <c r="AG239" s="37">
        <v>1.9E-2</v>
      </c>
      <c r="AH239" s="37">
        <v>2.6800000000000001E-2</v>
      </c>
      <c r="AI239" s="37">
        <f t="shared" si="31"/>
        <v>1.89E-2</v>
      </c>
      <c r="AJ239" s="37">
        <f t="shared" si="32"/>
        <v>3.78E-2</v>
      </c>
      <c r="AK239" s="37">
        <f t="shared" si="33"/>
        <v>1.7100000000000001E-2</v>
      </c>
      <c r="AL239" s="37">
        <v>-1.8399999999999996E-2</v>
      </c>
      <c r="AM239" s="16">
        <v>35.433</v>
      </c>
      <c r="AN239" s="37">
        <v>3.8684000000000003E-2</v>
      </c>
      <c r="AO239" s="37">
        <v>5.4031374414284253E-2</v>
      </c>
      <c r="AP239" s="37">
        <f t="shared" si="40"/>
        <v>4.0249043852704898E-2</v>
      </c>
      <c r="AQ239" s="37">
        <v>1.3944079443871629E-2</v>
      </c>
      <c r="AR239" s="37">
        <v>-4.0087294970412621E-2</v>
      </c>
      <c r="AS239" s="16">
        <v>92.4</v>
      </c>
      <c r="AT239" s="16">
        <v>73.325200000000009</v>
      </c>
      <c r="AU239" s="16">
        <v>305.83</v>
      </c>
      <c r="AV239" s="16">
        <v>20.82</v>
      </c>
      <c r="AW239" s="16">
        <v>0.87</v>
      </c>
      <c r="AX239" s="56">
        <v>-5.9</v>
      </c>
      <c r="AY239" s="2">
        <f t="shared" si="34"/>
        <v>5.9</v>
      </c>
      <c r="AZ239" s="2">
        <v>85.52</v>
      </c>
      <c r="BA239" s="37">
        <f t="shared" si="37"/>
        <v>-9.3826016448511785E-3</v>
      </c>
      <c r="BB239" s="74">
        <v>1771.8520000000001</v>
      </c>
      <c r="BC239" s="37">
        <f t="shared" si="37"/>
        <v>9.1382481104130883E-3</v>
      </c>
      <c r="BD239" s="37">
        <f t="shared" si="38"/>
        <v>-1.2217676721904512E-4</v>
      </c>
      <c r="BT239" s="70">
        <v>1.89</v>
      </c>
      <c r="BU239" s="71">
        <v>3.78</v>
      </c>
      <c r="BV239" s="72">
        <v>1.71</v>
      </c>
    </row>
    <row r="240" spans="1:74" x14ac:dyDescent="0.25">
      <c r="A240" s="57">
        <v>40847</v>
      </c>
      <c r="B240" s="38">
        <f>'MONTHLY DATA'!O768</f>
        <v>15740.629444393386</v>
      </c>
      <c r="C240" s="37">
        <f t="shared" si="39"/>
        <v>1.2870140557933897E-2</v>
      </c>
      <c r="D240" s="38">
        <f>'MONTHLY DATA'!M768</f>
        <v>15251.7692234018</v>
      </c>
      <c r="E240" s="37">
        <f t="shared" si="36"/>
        <v>1.8871176649615507E-2</v>
      </c>
      <c r="F240" s="37">
        <f t="shared" si="35"/>
        <v>-3.1057221867687893E-2</v>
      </c>
      <c r="G240" s="37">
        <v>4.3799999999999999E-2</v>
      </c>
      <c r="H240" s="37">
        <v>2.2099999999999998E-2</v>
      </c>
      <c r="I240" s="37">
        <v>-1.3551999999999998E-2</v>
      </c>
      <c r="J240" s="37">
        <v>2.1700000000000001E-2</v>
      </c>
      <c r="K240" s="37">
        <v>2.5000000000000001E-3</v>
      </c>
      <c r="L240" s="37">
        <v>4.1000000000000003E-3</v>
      </c>
      <c r="M240" s="37">
        <v>1E-4</v>
      </c>
      <c r="N240" s="37">
        <v>2.0000000000000001E-4</v>
      </c>
      <c r="O240" s="38">
        <v>2136100</v>
      </c>
      <c r="P240" s="67">
        <v>9550.7999999999993</v>
      </c>
      <c r="Q240" s="2">
        <v>7.4980000000000002</v>
      </c>
      <c r="R240" s="74">
        <v>83.991</v>
      </c>
      <c r="S240" s="74">
        <v>10827.6</v>
      </c>
      <c r="T240" s="2">
        <v>11340.8</v>
      </c>
      <c r="U240" s="37">
        <v>5.1489999999999999E-3</v>
      </c>
      <c r="V240" s="2">
        <v>52</v>
      </c>
      <c r="W240" s="2">
        <v>132094</v>
      </c>
      <c r="X240" s="2">
        <v>399000</v>
      </c>
      <c r="Y240" s="74">
        <v>41.6</v>
      </c>
      <c r="Z240" s="2">
        <v>51.5</v>
      </c>
      <c r="AA240" s="73">
        <v>2</v>
      </c>
      <c r="AB240" s="16">
        <v>1207.22</v>
      </c>
      <c r="AC240" s="16">
        <v>20.148800000000001</v>
      </c>
      <c r="AD240" s="16">
        <v>25.596699999999998</v>
      </c>
      <c r="AE240" s="37">
        <v>2.1203011878530839E-2</v>
      </c>
      <c r="AF240" s="73">
        <v>32.83</v>
      </c>
      <c r="AG240" s="37">
        <v>2.1600000000000001E-2</v>
      </c>
      <c r="AH240" s="37">
        <v>2.2099999999999998E-2</v>
      </c>
      <c r="AI240" s="37">
        <f t="shared" si="31"/>
        <v>2.0799999999999999E-2</v>
      </c>
      <c r="AJ240" s="37">
        <f t="shared" si="32"/>
        <v>3.9599999999999996E-2</v>
      </c>
      <c r="AK240" s="37">
        <f t="shared" si="33"/>
        <v>1.9400000000000001E-2</v>
      </c>
      <c r="AL240" s="37">
        <v>-2.0799999999999999E-2</v>
      </c>
      <c r="AM240" s="16">
        <v>41.944000000000003</v>
      </c>
      <c r="AN240" s="37">
        <v>3.5251999999999999E-2</v>
      </c>
      <c r="AO240" s="37">
        <v>4.7765865978712088E-2</v>
      </c>
      <c r="AP240" s="37">
        <f t="shared" si="40"/>
        <v>4.86551065225517E-2</v>
      </c>
      <c r="AQ240" s="37">
        <v>1.4615997606211018E-2</v>
      </c>
      <c r="AR240" s="37">
        <v>-3.3149868372501071E-2</v>
      </c>
      <c r="AS240" s="16">
        <v>92.58</v>
      </c>
      <c r="AT240" s="16">
        <v>76.468400000000017</v>
      </c>
      <c r="AU240" s="16">
        <v>276.43</v>
      </c>
      <c r="AV240" s="16">
        <v>-32.4</v>
      </c>
      <c r="AW240" s="16">
        <v>0.85</v>
      </c>
      <c r="AX240" s="56">
        <v>-5.9</v>
      </c>
      <c r="AY240" s="2">
        <f t="shared" si="34"/>
        <v>5.9</v>
      </c>
      <c r="AZ240" s="2">
        <v>86.32</v>
      </c>
      <c r="BA240" s="37">
        <f t="shared" si="37"/>
        <v>9.3545369504209209E-3</v>
      </c>
      <c r="BB240" s="74">
        <v>1665.2139999999999</v>
      </c>
      <c r="BC240" s="37">
        <f t="shared" si="37"/>
        <v>-6.0184484934407693E-2</v>
      </c>
      <c r="BD240" s="37">
        <f t="shared" si="38"/>
        <v>-2.5414973991993387E-2</v>
      </c>
      <c r="BT240" s="70">
        <v>2.08</v>
      </c>
      <c r="BU240" s="71">
        <v>3.96</v>
      </c>
      <c r="BV240" s="72">
        <v>1.94</v>
      </c>
    </row>
    <row r="241" spans="1:74" x14ac:dyDescent="0.25">
      <c r="A241" s="57">
        <v>40877</v>
      </c>
      <c r="B241" s="38">
        <f>'MONTHLY DATA'!O769</f>
        <v>15621.308126376665</v>
      </c>
      <c r="C241" s="37">
        <f t="shared" si="39"/>
        <v>5.1550368081576311E-3</v>
      </c>
      <c r="D241" s="38">
        <f>'MONTHLY DATA'!M769</f>
        <v>15169.383449672299</v>
      </c>
      <c r="E241" s="37">
        <f t="shared" si="36"/>
        <v>-5.401719139776274E-3</v>
      </c>
      <c r="F241" s="37">
        <f t="shared" si="35"/>
        <v>-2.8930014890448816E-2</v>
      </c>
      <c r="G241" s="37">
        <v>4.6699999999999998E-2</v>
      </c>
      <c r="H241" s="37">
        <v>2.5899999999999999E-2</v>
      </c>
      <c r="I241" s="37">
        <v>-1.3144000000000003E-2</v>
      </c>
      <c r="J241" s="37">
        <v>2.0799999999999999E-2</v>
      </c>
      <c r="K241" s="37">
        <v>2.5000000000000001E-3</v>
      </c>
      <c r="L241" s="37">
        <v>4.1000000000000003E-3</v>
      </c>
      <c r="M241" s="37">
        <v>1E-4</v>
      </c>
      <c r="N241" s="37">
        <v>1E-4</v>
      </c>
      <c r="O241" s="38">
        <v>2180600</v>
      </c>
      <c r="P241" s="67">
        <v>9596</v>
      </c>
      <c r="Q241" s="2">
        <v>7.4980000000000002</v>
      </c>
      <c r="R241" s="74">
        <v>84.504000000000005</v>
      </c>
      <c r="S241" s="74">
        <v>10828.7</v>
      </c>
      <c r="T241" s="2">
        <v>11329.3</v>
      </c>
      <c r="U241" s="37">
        <v>1.103E-3</v>
      </c>
      <c r="V241" s="2">
        <v>51.9</v>
      </c>
      <c r="W241" s="2">
        <v>132268</v>
      </c>
      <c r="X241" s="2">
        <v>397000</v>
      </c>
      <c r="Y241" s="74">
        <v>41.5</v>
      </c>
      <c r="Z241" s="2">
        <v>52.3</v>
      </c>
      <c r="AA241" s="73">
        <v>2.0699999999999998</v>
      </c>
      <c r="AB241" s="16">
        <v>1226.42</v>
      </c>
      <c r="AC241" s="16">
        <v>20.338200000000001</v>
      </c>
      <c r="AD241" s="16">
        <v>26.013300000000001</v>
      </c>
      <c r="AE241" s="37">
        <v>2.1210759772345527E-2</v>
      </c>
      <c r="AF241" s="73">
        <v>31.94</v>
      </c>
      <c r="AG241" s="37">
        <v>2.07E-2</v>
      </c>
      <c r="AH241" s="37">
        <v>2.5899999999999999E-2</v>
      </c>
      <c r="AI241" s="37">
        <f t="shared" si="31"/>
        <v>1.9099999999999999E-2</v>
      </c>
      <c r="AJ241" s="37">
        <f t="shared" si="32"/>
        <v>3.9199999999999999E-2</v>
      </c>
      <c r="AK241" s="37">
        <f t="shared" si="33"/>
        <v>1.8500000000000003E-2</v>
      </c>
      <c r="AL241" s="37">
        <v>-1.9899999999999998E-2</v>
      </c>
      <c r="AM241" s="16">
        <v>51.889000000000003</v>
      </c>
      <c r="AN241" s="37">
        <v>3.3944000000000002E-2</v>
      </c>
      <c r="AO241" s="37">
        <v>4.7337906655682722E-2</v>
      </c>
      <c r="AP241" s="37">
        <f t="shared" si="40"/>
        <v>4.034282837081532E-2</v>
      </c>
      <c r="AQ241" s="37">
        <v>1.5144725134940173E-2</v>
      </c>
      <c r="AR241" s="37">
        <v>-3.2193181520742548E-2</v>
      </c>
      <c r="AS241" s="16">
        <v>92.65</v>
      </c>
      <c r="AT241" s="16">
        <v>79.043600000000012</v>
      </c>
      <c r="AU241" s="16">
        <v>294.2</v>
      </c>
      <c r="AV241" s="16">
        <v>32.6</v>
      </c>
      <c r="AW241" s="16">
        <v>0.85</v>
      </c>
      <c r="AX241" s="56">
        <v>-5.9</v>
      </c>
      <c r="AY241" s="2">
        <f t="shared" si="34"/>
        <v>5.9</v>
      </c>
      <c r="AZ241" s="2">
        <v>97.16</v>
      </c>
      <c r="BA241" s="37">
        <f t="shared" si="37"/>
        <v>0.12557924003707141</v>
      </c>
      <c r="BB241" s="74">
        <v>1738.9770000000001</v>
      </c>
      <c r="BC241" s="37">
        <f t="shared" si="37"/>
        <v>4.4296408749866477E-2</v>
      </c>
      <c r="BD241" s="37">
        <f t="shared" si="38"/>
        <v>8.4937824393468947E-2</v>
      </c>
      <c r="BT241" s="70">
        <v>1.91</v>
      </c>
      <c r="BU241" s="71">
        <v>3.92</v>
      </c>
      <c r="BV241" s="72">
        <v>1.85</v>
      </c>
    </row>
    <row r="242" spans="1:74" x14ac:dyDescent="0.25">
      <c r="A242" s="57">
        <v>40908</v>
      </c>
      <c r="B242" s="38">
        <f>'MONTHLY DATA'!O770</f>
        <v>15567.40924473568</v>
      </c>
      <c r="C242" s="37">
        <f t="shared" si="39"/>
        <v>6.4271090951956286E-4</v>
      </c>
      <c r="D242" s="38">
        <f>'MONTHLY DATA'!M770</f>
        <v>15150.158965042699</v>
      </c>
      <c r="E242" s="37">
        <f t="shared" si="36"/>
        <v>-1.2673214236676924E-3</v>
      </c>
      <c r="F242" s="37">
        <f t="shared" si="35"/>
        <v>-2.6802807913210016E-2</v>
      </c>
      <c r="G242" s="37">
        <v>4.5499999999999999E-2</v>
      </c>
      <c r="H242" s="37">
        <v>2.58E-2</v>
      </c>
      <c r="I242" s="37">
        <v>-1.0724000000000001E-2</v>
      </c>
      <c r="J242" s="37">
        <v>1.89E-2</v>
      </c>
      <c r="K242" s="37">
        <v>2.5000000000000001E-3</v>
      </c>
      <c r="L242" s="37">
        <v>3.5999999999999999E-3</v>
      </c>
      <c r="M242" s="37">
        <v>2.0000000000000001E-4</v>
      </c>
      <c r="N242" s="37">
        <v>1E-4</v>
      </c>
      <c r="O242" s="38">
        <v>2161800</v>
      </c>
      <c r="P242" s="67">
        <v>9623.1</v>
      </c>
      <c r="Q242" s="2">
        <v>7.3029999999999999</v>
      </c>
      <c r="R242" s="74">
        <v>85.183999999999997</v>
      </c>
      <c r="S242" s="74">
        <v>10827.3</v>
      </c>
      <c r="T242" s="2">
        <v>11416</v>
      </c>
      <c r="U242" s="37">
        <v>3.8730000000000001E-3</v>
      </c>
      <c r="V242" s="2">
        <v>51.6</v>
      </c>
      <c r="W242" s="2">
        <v>132498</v>
      </c>
      <c r="X242" s="2">
        <v>376000</v>
      </c>
      <c r="Y242" s="74">
        <v>41.6</v>
      </c>
      <c r="Z242" s="2">
        <v>52.9</v>
      </c>
      <c r="AA242" s="73">
        <v>1.93</v>
      </c>
      <c r="AB242" s="16">
        <v>1243.32</v>
      </c>
      <c r="AC242" s="16">
        <v>20.516500000000001</v>
      </c>
      <c r="AD242" s="16">
        <v>26.43</v>
      </c>
      <c r="AE242" s="37">
        <v>2.1257600617700996E-2</v>
      </c>
      <c r="AF242" s="73">
        <v>25.05</v>
      </c>
      <c r="AG242" s="37">
        <v>1.8700000000000001E-2</v>
      </c>
      <c r="AH242" s="37">
        <v>2.58E-2</v>
      </c>
      <c r="AI242" s="37">
        <f t="shared" si="31"/>
        <v>2.06E-2</v>
      </c>
      <c r="AJ242" s="37">
        <f t="shared" si="32"/>
        <v>3.5200000000000002E-2</v>
      </c>
      <c r="AK242" s="37">
        <f t="shared" si="33"/>
        <v>1.5600000000000001E-2</v>
      </c>
      <c r="AL242" s="37">
        <v>-1.7499999999999998E-2</v>
      </c>
      <c r="AM242" s="16">
        <v>56.1</v>
      </c>
      <c r="AN242" s="37">
        <v>2.9624000000000001E-2</v>
      </c>
      <c r="AO242" s="37">
        <v>4.9983420486632568E-2</v>
      </c>
      <c r="AP242" s="37">
        <f t="shared" si="40"/>
        <v>3.3268113917404432E-2</v>
      </c>
      <c r="AQ242" s="37">
        <v>1.5631932534791396E-2</v>
      </c>
      <c r="AR242" s="37">
        <v>-3.4351487951841175E-2</v>
      </c>
      <c r="AS242" s="16">
        <v>92.87</v>
      </c>
      <c r="AT242" s="16">
        <v>81.057600000000008</v>
      </c>
      <c r="AU242" s="16">
        <v>284.27</v>
      </c>
      <c r="AV242" s="16">
        <v>6.89</v>
      </c>
      <c r="AW242" s="16">
        <v>0.85</v>
      </c>
      <c r="AX242" s="56">
        <v>5.4</v>
      </c>
      <c r="AY242" s="2">
        <f t="shared" si="34"/>
        <v>-5.4</v>
      </c>
      <c r="AZ242" s="2">
        <v>98.56</v>
      </c>
      <c r="BA242" s="37">
        <f t="shared" si="37"/>
        <v>1.440922190201735E-2</v>
      </c>
      <c r="BB242" s="74">
        <v>1652.306</v>
      </c>
      <c r="BC242" s="37">
        <f t="shared" si="37"/>
        <v>-4.9840222153599525E-2</v>
      </c>
      <c r="BD242" s="37">
        <f t="shared" si="38"/>
        <v>-1.7715500125791088E-2</v>
      </c>
      <c r="BT242" s="70">
        <v>2.06</v>
      </c>
      <c r="BU242" s="71">
        <v>3.52</v>
      </c>
      <c r="BV242" s="72">
        <v>1.56</v>
      </c>
    </row>
    <row r="243" spans="1:74" x14ac:dyDescent="0.25">
      <c r="A243" s="57">
        <v>40939</v>
      </c>
      <c r="B243" s="38">
        <f>'MONTHLY DATA'!O771</f>
        <v>15619.188074619033</v>
      </c>
      <c r="C243" s="37">
        <f t="shared" si="39"/>
        <v>1.7275498886121635E-2</v>
      </c>
      <c r="D243" s="38">
        <f>'MONTHLY DATA'!M771</f>
        <v>15228.915964301599</v>
      </c>
      <c r="E243" s="37">
        <f t="shared" si="36"/>
        <v>5.198427253510848E-3</v>
      </c>
      <c r="F243" s="37">
        <f t="shared" si="35"/>
        <v>-2.4986709197235443E-2</v>
      </c>
      <c r="G243" s="37">
        <v>4.2000000000000003E-2</v>
      </c>
      <c r="H243" s="37">
        <v>2.3700000000000002E-2</v>
      </c>
      <c r="I243" s="37">
        <v>-1.0952E-2</v>
      </c>
      <c r="J243" s="37">
        <v>1.83E-2</v>
      </c>
      <c r="K243" s="37">
        <v>2.2000000000000001E-3</v>
      </c>
      <c r="L243" s="37">
        <v>3.0000000000000001E-3</v>
      </c>
      <c r="M243" s="37">
        <v>5.9999999999999995E-4</v>
      </c>
      <c r="N243" s="37">
        <v>2.9999999999999997E-4</v>
      </c>
      <c r="O243" s="38">
        <v>2205800</v>
      </c>
      <c r="P243" s="67">
        <v>9711.5</v>
      </c>
      <c r="Q243" s="2">
        <v>7.3029999999999999</v>
      </c>
      <c r="R243" s="74">
        <v>84.527000000000001</v>
      </c>
      <c r="S243" s="74">
        <v>10905.6</v>
      </c>
      <c r="T243" s="2">
        <v>11495.2</v>
      </c>
      <c r="U243" s="37">
        <v>8.5640000000000004E-3</v>
      </c>
      <c r="V243" s="2">
        <v>47.8</v>
      </c>
      <c r="W243" s="2">
        <v>133188</v>
      </c>
      <c r="X243" s="2">
        <v>372000</v>
      </c>
      <c r="Y243" s="74">
        <v>41.8</v>
      </c>
      <c r="Z243" s="2">
        <v>52.8</v>
      </c>
      <c r="AA243" s="73">
        <v>1.7</v>
      </c>
      <c r="AB243" s="16">
        <v>1300.58</v>
      </c>
      <c r="AC243" s="16">
        <v>21.2058</v>
      </c>
      <c r="AD243" s="16">
        <v>26.736699999999999</v>
      </c>
      <c r="AE243" s="37">
        <v>2.0557520490857926E-2</v>
      </c>
      <c r="AF243" s="73">
        <v>20.23</v>
      </c>
      <c r="AG243" s="37">
        <v>1.77E-2</v>
      </c>
      <c r="AH243" s="37">
        <v>2.3700000000000002E-2</v>
      </c>
      <c r="AI243" s="37">
        <f t="shared" si="31"/>
        <v>2.0899999999999998E-2</v>
      </c>
      <c r="AJ243" s="37">
        <f t="shared" si="32"/>
        <v>3.3399999999999999E-2</v>
      </c>
      <c r="AK243" s="37">
        <f t="shared" si="33"/>
        <v>1.7299999999999999E-2</v>
      </c>
      <c r="AL243" s="37">
        <v>-1.6899999999999998E-2</v>
      </c>
      <c r="AM243" s="16">
        <v>48.234999999999999</v>
      </c>
      <c r="AN243" s="37">
        <v>2.9252E-2</v>
      </c>
      <c r="AO243" s="37">
        <v>4.9470569854620866E-2</v>
      </c>
      <c r="AP243" s="37">
        <f t="shared" si="40"/>
        <v>4.9751897985605698E-2</v>
      </c>
      <c r="AQ243" s="37">
        <v>1.6208679605976769E-2</v>
      </c>
      <c r="AR243" s="37">
        <v>-3.3261890248644094E-2</v>
      </c>
      <c r="AS243" s="16">
        <v>93.03</v>
      </c>
      <c r="AT243" s="16">
        <v>82.503199999999993</v>
      </c>
      <c r="AU243" s="16">
        <v>271.64</v>
      </c>
      <c r="AV243" s="16">
        <v>-1.75</v>
      </c>
      <c r="AW243" s="16">
        <v>0.93</v>
      </c>
      <c r="AX243" s="56">
        <v>5.4</v>
      </c>
      <c r="AY243" s="2">
        <f t="shared" si="34"/>
        <v>-5.4</v>
      </c>
      <c r="AZ243" s="2">
        <v>100.27</v>
      </c>
      <c r="BA243" s="37">
        <f t="shared" si="37"/>
        <v>1.7349837662337598E-2</v>
      </c>
      <c r="BB243" s="74">
        <v>1656.1189999999999</v>
      </c>
      <c r="BC243" s="37">
        <f t="shared" si="37"/>
        <v>2.3076839277953809E-3</v>
      </c>
      <c r="BD243" s="37">
        <f t="shared" si="38"/>
        <v>9.828760795066489E-3</v>
      </c>
      <c r="BT243" s="70">
        <v>2.09</v>
      </c>
      <c r="BU243" s="71">
        <v>3.34</v>
      </c>
      <c r="BV243" s="72">
        <v>1.73</v>
      </c>
    </row>
    <row r="244" spans="1:74" x14ac:dyDescent="0.25">
      <c r="A244" s="57">
        <v>40968</v>
      </c>
      <c r="B244" s="38">
        <f>'MONTHLY DATA'!O772</f>
        <v>15779.490578204102</v>
      </c>
      <c r="C244" s="37">
        <f t="shared" si="39"/>
        <v>3.1143493490409298E-2</v>
      </c>
      <c r="D244" s="38">
        <f>'MONTHLY DATA'!M772</f>
        <v>15385.213035846</v>
      </c>
      <c r="E244" s="37">
        <f t="shared" si="36"/>
        <v>1.0263177754134292E-2</v>
      </c>
      <c r="F244" s="37">
        <f t="shared" si="35"/>
        <v>-2.4986709197235443E-2</v>
      </c>
      <c r="G244" s="37">
        <v>4.0399999999999998E-2</v>
      </c>
      <c r="H244" s="37">
        <v>2.06E-2</v>
      </c>
      <c r="I244" s="37">
        <v>-8.9109999999999988E-3</v>
      </c>
      <c r="J244" s="37">
        <v>1.9800000000000002E-2</v>
      </c>
      <c r="K244" s="37">
        <v>3.0000000000000001E-3</v>
      </c>
      <c r="L244" s="37">
        <v>4.3E-3</v>
      </c>
      <c r="M244" s="37">
        <v>8.0000000000000004E-4</v>
      </c>
      <c r="N244" s="37">
        <v>8.9999999999999998E-4</v>
      </c>
      <c r="O244" s="38">
        <v>2212000</v>
      </c>
      <c r="P244" s="67">
        <v>9747.1</v>
      </c>
      <c r="Q244" s="2">
        <v>7.3029999999999999</v>
      </c>
      <c r="R244" s="74">
        <v>83.275999999999996</v>
      </c>
      <c r="S244" s="74">
        <v>10975.9</v>
      </c>
      <c r="T244" s="2">
        <v>11559</v>
      </c>
      <c r="U244" s="37">
        <v>3.7490000000000002E-3</v>
      </c>
      <c r="V244" s="2">
        <v>53.5</v>
      </c>
      <c r="W244" s="2">
        <v>133414</v>
      </c>
      <c r="X244" s="2">
        <v>364000</v>
      </c>
      <c r="Y244" s="74">
        <v>41.8</v>
      </c>
      <c r="Z244" s="2">
        <v>52.4</v>
      </c>
      <c r="AA244" s="73">
        <v>1.59</v>
      </c>
      <c r="AB244" s="16">
        <v>1352.49</v>
      </c>
      <c r="AC244" s="16">
        <v>21.79</v>
      </c>
      <c r="AD244" s="16">
        <v>27.043299999999999</v>
      </c>
      <c r="AE244" s="37">
        <v>1.9995194049493896E-2</v>
      </c>
      <c r="AF244" s="73">
        <v>18.420000000000002</v>
      </c>
      <c r="AG244" s="37">
        <v>1.9E-2</v>
      </c>
      <c r="AH244" s="37">
        <v>2.06E-2</v>
      </c>
      <c r="AI244" s="37">
        <f t="shared" si="31"/>
        <v>2.12E-2</v>
      </c>
      <c r="AJ244" s="37">
        <f t="shared" si="32"/>
        <v>3.3599999999999998E-2</v>
      </c>
      <c r="AK244" s="37">
        <f t="shared" si="33"/>
        <v>1.1000000000000001E-2</v>
      </c>
      <c r="AL244" s="37">
        <v>-1.8100000000000005E-2</v>
      </c>
      <c r="AM244" s="16">
        <v>40.424999999999997</v>
      </c>
      <c r="AN244" s="37">
        <v>2.8711E-2</v>
      </c>
      <c r="AO244" s="37">
        <v>4.682995375896834E-2</v>
      </c>
      <c r="AP244" s="37">
        <f t="shared" si="40"/>
        <v>6.1264368671517411E-2</v>
      </c>
      <c r="AQ244" s="37">
        <v>1.6640732773975517E-2</v>
      </c>
      <c r="AR244" s="37">
        <v>-3.0189220984992823E-2</v>
      </c>
      <c r="AS244" s="16">
        <v>93.18</v>
      </c>
      <c r="AT244" s="16">
        <v>83.814799999999991</v>
      </c>
      <c r="AU244" s="16">
        <v>245.92</v>
      </c>
      <c r="AV244" s="16">
        <v>-11.3</v>
      </c>
      <c r="AW244" s="16">
        <v>0.93</v>
      </c>
      <c r="AX244" s="56">
        <v>5.4</v>
      </c>
      <c r="AY244" s="2">
        <f t="shared" si="34"/>
        <v>-5.4</v>
      </c>
      <c r="AZ244" s="2">
        <v>102.2</v>
      </c>
      <c r="BA244" s="37">
        <f t="shared" si="37"/>
        <v>1.9248030318141089E-2</v>
      </c>
      <c r="BB244" s="74">
        <v>1742.6189999999999</v>
      </c>
      <c r="BC244" s="37">
        <f t="shared" si="37"/>
        <v>5.2230546234902205E-2</v>
      </c>
      <c r="BD244" s="37">
        <f t="shared" si="38"/>
        <v>3.5739288276521647E-2</v>
      </c>
      <c r="BT244" s="70">
        <v>2.12</v>
      </c>
      <c r="BU244" s="71">
        <v>3.36</v>
      </c>
      <c r="BV244" s="72">
        <v>1.1000000000000001</v>
      </c>
    </row>
    <row r="245" spans="1:74" x14ac:dyDescent="0.25">
      <c r="A245" s="57">
        <v>40999</v>
      </c>
      <c r="B245" s="38">
        <f>'MONTHLY DATA'!O773</f>
        <v>15633.282922886003</v>
      </c>
      <c r="C245" s="37">
        <f t="shared" si="39"/>
        <v>9.0447885627394364E-3</v>
      </c>
      <c r="D245" s="38">
        <f>'MONTHLY DATA'!M773</f>
        <v>15259.2809390849</v>
      </c>
      <c r="E245" s="37">
        <f t="shared" si="36"/>
        <v>-8.185268313652275E-3</v>
      </c>
      <c r="F245" s="37">
        <f t="shared" si="35"/>
        <v>-2.3923444976076715E-2</v>
      </c>
      <c r="G245" s="37">
        <v>4.1200000000000001E-2</v>
      </c>
      <c r="H245" s="37">
        <v>1.8500000000000003E-2</v>
      </c>
      <c r="I245" s="37">
        <v>-4.213999999999999E-3</v>
      </c>
      <c r="J245" s="37">
        <v>2.23E-2</v>
      </c>
      <c r="K245" s="37">
        <v>3.3E-3</v>
      </c>
      <c r="L245" s="37">
        <v>5.1000000000000004E-3</v>
      </c>
      <c r="M245" s="37">
        <v>6.9999999999999999E-4</v>
      </c>
      <c r="N245" s="37">
        <v>8.0000000000000004E-4</v>
      </c>
      <c r="O245" s="38">
        <v>2225900</v>
      </c>
      <c r="P245" s="67">
        <v>9791.2000000000007</v>
      </c>
      <c r="Q245" s="2">
        <v>7.2149999999999999</v>
      </c>
      <c r="R245" s="74">
        <v>83.662000000000006</v>
      </c>
      <c r="S245" s="74">
        <v>10987.2</v>
      </c>
      <c r="T245" s="2">
        <v>11589</v>
      </c>
      <c r="U245" s="37">
        <v>-3.8219999999999999E-3</v>
      </c>
      <c r="V245" s="2">
        <v>69.5</v>
      </c>
      <c r="W245" s="2">
        <v>133657</v>
      </c>
      <c r="X245" s="2">
        <v>357000</v>
      </c>
      <c r="Y245" s="74">
        <v>41.6</v>
      </c>
      <c r="Z245" s="2">
        <v>53</v>
      </c>
      <c r="AA245" s="73">
        <v>0.91</v>
      </c>
      <c r="AB245" s="16">
        <v>1389.24</v>
      </c>
      <c r="AC245" s="16">
        <v>22.046500000000002</v>
      </c>
      <c r="AD245" s="16">
        <v>27.35</v>
      </c>
      <c r="AE245" s="37">
        <v>1.9687023120555123E-2</v>
      </c>
      <c r="AF245" s="73">
        <v>16.170000000000002</v>
      </c>
      <c r="AG245" s="37">
        <v>2.1600000000000001E-2</v>
      </c>
      <c r="AH245" s="37">
        <v>1.8500000000000003E-2</v>
      </c>
      <c r="AI245" s="37">
        <f t="shared" si="31"/>
        <v>2.0799999999999999E-2</v>
      </c>
      <c r="AJ245" s="37">
        <f t="shared" si="32"/>
        <v>2.9500000000000002E-2</v>
      </c>
      <c r="AK245" s="37">
        <f t="shared" si="33"/>
        <v>7.6E-3</v>
      </c>
      <c r="AL245" s="37">
        <v>-2.0799999999999999E-2</v>
      </c>
      <c r="AM245" s="16">
        <v>39.814999999999998</v>
      </c>
      <c r="AN245" s="37">
        <v>2.6513999999999999E-2</v>
      </c>
      <c r="AO245" s="37">
        <v>5.2988856987417579E-2</v>
      </c>
      <c r="AP245" s="37">
        <f t="shared" si="40"/>
        <v>3.3650579590258814E-2</v>
      </c>
      <c r="AQ245" s="37">
        <v>1.7321678849114498E-2</v>
      </c>
      <c r="AR245" s="37">
        <v>-3.5667178138303085E-2</v>
      </c>
      <c r="AS245" s="16">
        <v>93.04</v>
      </c>
      <c r="AT245" s="16">
        <v>84.97359999999999</v>
      </c>
      <c r="AU245" s="16">
        <v>239.24</v>
      </c>
      <c r="AV245" s="16">
        <v>-53.72</v>
      </c>
      <c r="AW245" s="16">
        <v>0.93</v>
      </c>
      <c r="AX245" s="56">
        <v>-6.9</v>
      </c>
      <c r="AY245" s="2">
        <f t="shared" si="34"/>
        <v>6.9</v>
      </c>
      <c r="AZ245" s="2">
        <v>106.16</v>
      </c>
      <c r="BA245" s="37">
        <f t="shared" si="37"/>
        <v>3.8747553816046908E-2</v>
      </c>
      <c r="BB245" s="74">
        <v>1673.7729999999999</v>
      </c>
      <c r="BC245" s="37">
        <f t="shared" si="37"/>
        <v>-3.9507201516797423E-2</v>
      </c>
      <c r="BD245" s="37">
        <f t="shared" si="38"/>
        <v>-3.7982385037525768E-4</v>
      </c>
      <c r="BT245" s="70">
        <v>2.08</v>
      </c>
      <c r="BU245" s="71">
        <v>2.95</v>
      </c>
      <c r="BV245" s="72">
        <v>0.76</v>
      </c>
    </row>
    <row r="246" spans="1:74" x14ac:dyDescent="0.25">
      <c r="A246" s="57">
        <v>41029</v>
      </c>
      <c r="B246" s="38">
        <f>'MONTHLY DATA'!O774</f>
        <v>15715.43226353402</v>
      </c>
      <c r="C246" s="37">
        <f t="shared" si="39"/>
        <v>1.0624359703894639E-2</v>
      </c>
      <c r="D246" s="38">
        <f>'MONTHLY DATA'!M774</f>
        <v>15344.7537719802</v>
      </c>
      <c r="E246" s="37">
        <f t="shared" si="36"/>
        <v>5.6013670130662403E-3</v>
      </c>
      <c r="F246" s="37">
        <f t="shared" si="35"/>
        <v>-2.3586910327241778E-2</v>
      </c>
      <c r="G246" s="37">
        <v>0.04</v>
      </c>
      <c r="H246" s="37">
        <v>2.0499999999999997E-2</v>
      </c>
      <c r="I246" s="37">
        <v>-3.5269999999999989E-3</v>
      </c>
      <c r="J246" s="37">
        <v>1.95E-2</v>
      </c>
      <c r="K246" s="37">
        <v>2.7000000000000001E-3</v>
      </c>
      <c r="L246" s="37">
        <v>3.8E-3</v>
      </c>
      <c r="M246" s="37">
        <v>1E-3</v>
      </c>
      <c r="N246" s="37">
        <v>8.0000000000000004E-4</v>
      </c>
      <c r="O246" s="38">
        <v>2250600</v>
      </c>
      <c r="P246" s="67">
        <v>9848.6</v>
      </c>
      <c r="Q246" s="2">
        <v>7.2149999999999999</v>
      </c>
      <c r="R246" s="74">
        <v>83.873999999999995</v>
      </c>
      <c r="S246" s="74">
        <v>11017.4</v>
      </c>
      <c r="T246" s="2">
        <v>11620</v>
      </c>
      <c r="U246" s="37">
        <v>8.2279999999999992E-3</v>
      </c>
      <c r="V246" s="2">
        <v>64.099999999999994</v>
      </c>
      <c r="W246" s="2">
        <v>133753</v>
      </c>
      <c r="X246" s="2">
        <v>372000</v>
      </c>
      <c r="Y246" s="74">
        <v>41.7</v>
      </c>
      <c r="Z246" s="2">
        <v>53.7</v>
      </c>
      <c r="AA246" s="73">
        <v>0.65</v>
      </c>
      <c r="AB246" s="16">
        <v>1386.43</v>
      </c>
      <c r="AC246" s="16">
        <v>21.771999999999998</v>
      </c>
      <c r="AD246" s="16">
        <v>27.673300000000001</v>
      </c>
      <c r="AE246" s="37">
        <v>1.9960113384736338E-2</v>
      </c>
      <c r="AF246" s="73">
        <v>17.82</v>
      </c>
      <c r="AG246" s="37">
        <v>1.8499999999999999E-2</v>
      </c>
      <c r="AH246" s="37">
        <v>2.0499999999999997E-2</v>
      </c>
      <c r="AI246" s="37">
        <f t="shared" si="31"/>
        <v>1.8799999999999997E-2</v>
      </c>
      <c r="AJ246" s="37">
        <f t="shared" si="32"/>
        <v>3.0200000000000001E-2</v>
      </c>
      <c r="AK246" s="37">
        <f t="shared" si="33"/>
        <v>8.3999999999999995E-3</v>
      </c>
      <c r="AL246" s="37">
        <v>-1.7899999999999999E-2</v>
      </c>
      <c r="AM246" s="16">
        <v>36.585000000000001</v>
      </c>
      <c r="AN246" s="37">
        <v>2.3026999999999999E-2</v>
      </c>
      <c r="AO246" s="37">
        <v>5.251848749328477E-2</v>
      </c>
      <c r="AP246" s="37">
        <f t="shared" si="40"/>
        <v>3.4788041228343308E-2</v>
      </c>
      <c r="AQ246" s="37">
        <v>1.8035722771553037E-2</v>
      </c>
      <c r="AR246" s="37">
        <v>-3.4482764721731729E-2</v>
      </c>
      <c r="AS246" s="16">
        <v>92.54</v>
      </c>
      <c r="AT246" s="16">
        <v>85.975999999999985</v>
      </c>
      <c r="AU246" s="16">
        <v>249.78</v>
      </c>
      <c r="AV246" s="16">
        <v>-35.81</v>
      </c>
      <c r="AW246" s="16">
        <v>0.88</v>
      </c>
      <c r="AX246" s="56">
        <v>-6.9</v>
      </c>
      <c r="AY246" s="2">
        <f t="shared" si="34"/>
        <v>6.9</v>
      </c>
      <c r="AZ246" s="2">
        <v>103.32</v>
      </c>
      <c r="BA246" s="37">
        <f t="shared" si="37"/>
        <v>-2.6752072343632288E-2</v>
      </c>
      <c r="BB246" s="74">
        <v>1650.066</v>
      </c>
      <c r="BC246" s="37">
        <f t="shared" si="37"/>
        <v>-1.4163808353940398E-2</v>
      </c>
      <c r="BD246" s="37">
        <f t="shared" si="38"/>
        <v>-2.0457940348786341E-2</v>
      </c>
      <c r="BT246" s="70">
        <v>1.88</v>
      </c>
      <c r="BU246" s="71">
        <v>3.02</v>
      </c>
      <c r="BV246" s="72">
        <v>0.84</v>
      </c>
    </row>
    <row r="247" spans="1:74" x14ac:dyDescent="0.25">
      <c r="A247" s="57">
        <v>41060</v>
      </c>
      <c r="B247" s="38">
        <f>'MONTHLY DATA'!O775</f>
        <v>15742.102528155165</v>
      </c>
      <c r="C247" s="37">
        <f t="shared" si="39"/>
        <v>1.6048319298063152E-2</v>
      </c>
      <c r="D247" s="38">
        <f>'MONTHLY DATA'!M775</f>
        <v>15354.069401664299</v>
      </c>
      <c r="E247" s="37">
        <f t="shared" si="36"/>
        <v>6.0708889973258508E-4</v>
      </c>
      <c r="F247" s="37">
        <f t="shared" si="35"/>
        <v>-2.4649383765406051E-2</v>
      </c>
      <c r="G247" s="37">
        <v>4.0500000000000001E-2</v>
      </c>
      <c r="H247" s="37">
        <v>2.46E-2</v>
      </c>
      <c r="I247" s="37">
        <v>-1.1429999999999982E-3</v>
      </c>
      <c r="J247" s="37">
        <v>1.5900000000000001E-2</v>
      </c>
      <c r="K247" s="37">
        <v>2.7000000000000001E-3</v>
      </c>
      <c r="L247" s="37">
        <v>3.5000000000000001E-3</v>
      </c>
      <c r="M247" s="37">
        <v>6.9999999999999999E-4</v>
      </c>
      <c r="N247" s="37">
        <v>8.9999999999999998E-4</v>
      </c>
      <c r="O247" s="38">
        <v>2249400</v>
      </c>
      <c r="P247" s="67">
        <v>9880.6</v>
      </c>
      <c r="Q247" s="2">
        <v>7.2149999999999999</v>
      </c>
      <c r="R247" s="74">
        <v>85.06</v>
      </c>
      <c r="S247" s="74">
        <v>11010.3</v>
      </c>
      <c r="T247" s="2">
        <v>11632.1</v>
      </c>
      <c r="U247" s="37">
        <v>3.261E-3</v>
      </c>
      <c r="V247" s="2">
        <v>77.7</v>
      </c>
      <c r="W247" s="2">
        <v>133863</v>
      </c>
      <c r="X247" s="2">
        <v>381000</v>
      </c>
      <c r="Y247" s="74">
        <v>41.6</v>
      </c>
      <c r="Z247" s="2">
        <v>53.2</v>
      </c>
      <c r="AA247" s="73">
        <v>1</v>
      </c>
      <c r="AB247" s="16">
        <v>1341.27</v>
      </c>
      <c r="AC247" s="16">
        <v>20.9345</v>
      </c>
      <c r="AD247" s="16">
        <v>27.996700000000001</v>
      </c>
      <c r="AE247" s="37">
        <v>2.0873276819730554E-2</v>
      </c>
      <c r="AF247" s="73">
        <v>21</v>
      </c>
      <c r="AG247" s="37">
        <v>1.52E-2</v>
      </c>
      <c r="AH247" s="37">
        <v>2.46E-2</v>
      </c>
      <c r="AI247" s="37">
        <f t="shared" si="31"/>
        <v>2.12E-2</v>
      </c>
      <c r="AJ247" s="37">
        <f t="shared" si="32"/>
        <v>2.9700000000000001E-2</v>
      </c>
      <c r="AK247" s="37">
        <f t="shared" si="33"/>
        <v>6.9999999999999993E-3</v>
      </c>
      <c r="AL247" s="37">
        <v>-1.4E-2</v>
      </c>
      <c r="AM247" s="16">
        <v>39.685000000000002</v>
      </c>
      <c r="AN247" s="37">
        <v>1.7042999999999999E-2</v>
      </c>
      <c r="AO247" s="37">
        <v>5.0966432638713158E-2</v>
      </c>
      <c r="AP247" s="37">
        <f t="shared" si="40"/>
        <v>3.8761029467206144E-2</v>
      </c>
      <c r="AQ247" s="37">
        <v>1.8755987203249724E-2</v>
      </c>
      <c r="AR247" s="37">
        <v>-3.2210445435463433E-2</v>
      </c>
      <c r="AS247" s="16">
        <v>92.43</v>
      </c>
      <c r="AT247" s="16">
        <v>86.887600000000006</v>
      </c>
      <c r="AU247" s="16">
        <v>276.39</v>
      </c>
      <c r="AV247" s="16">
        <v>-36.78</v>
      </c>
      <c r="AW247" s="16">
        <v>0.88</v>
      </c>
      <c r="AX247" s="56">
        <v>-6.9</v>
      </c>
      <c r="AY247" s="2">
        <f t="shared" si="34"/>
        <v>6.9</v>
      </c>
      <c r="AZ247" s="2">
        <v>94.65</v>
      </c>
      <c r="BA247" s="37">
        <f t="shared" si="37"/>
        <v>-8.3914053426248428E-2</v>
      </c>
      <c r="BB247" s="74">
        <v>1585.5050000000001</v>
      </c>
      <c r="BC247" s="37">
        <f t="shared" si="37"/>
        <v>-3.9126313735329328E-2</v>
      </c>
      <c r="BD247" s="37">
        <f t="shared" si="38"/>
        <v>-6.1520183580788881E-2</v>
      </c>
      <c r="BT247" s="70">
        <v>2.12</v>
      </c>
      <c r="BU247" s="71">
        <v>2.97</v>
      </c>
      <c r="BV247" s="72">
        <v>0.7</v>
      </c>
    </row>
    <row r="248" spans="1:74" x14ac:dyDescent="0.25">
      <c r="A248" s="57">
        <v>41090</v>
      </c>
      <c r="B248" s="38">
        <f>'MONTHLY DATA'!O776</f>
        <v>15777.659184216947</v>
      </c>
      <c r="C248" s="37">
        <f t="shared" si="39"/>
        <v>2.1569235822315739E-2</v>
      </c>
      <c r="D248" s="38">
        <f>'MONTHLY DATA'!M776</f>
        <v>15388.7496080654</v>
      </c>
      <c r="E248" s="37">
        <f t="shared" si="36"/>
        <v>2.258698035931872E-3</v>
      </c>
      <c r="F248" s="37">
        <f t="shared" si="35"/>
        <v>-2.4649383765406076E-2</v>
      </c>
      <c r="G248" s="37">
        <v>4.0300000000000002E-2</v>
      </c>
      <c r="H248" s="37">
        <v>2.3199999999999998E-2</v>
      </c>
      <c r="I248" s="37">
        <v>6.0000000000001025E-5</v>
      </c>
      <c r="J248" s="37">
        <v>1.67E-2</v>
      </c>
      <c r="K248" s="37">
        <v>3.3E-3</v>
      </c>
      <c r="L248" s="37">
        <v>4.1000000000000003E-3</v>
      </c>
      <c r="M248" s="37">
        <v>8.9999999999999998E-4</v>
      </c>
      <c r="N248" s="37">
        <v>8.9999999999999998E-4</v>
      </c>
      <c r="O248" s="38">
        <v>2258200</v>
      </c>
      <c r="P248" s="67">
        <v>9941.2999999999993</v>
      </c>
      <c r="Q248" s="2">
        <v>7.1589999999999998</v>
      </c>
      <c r="R248" s="74">
        <v>86.149000000000001</v>
      </c>
      <c r="S248" s="74">
        <v>10997.4</v>
      </c>
      <c r="T248" s="2">
        <v>11657.8</v>
      </c>
      <c r="U248" s="37">
        <v>5.1000000000000004E-4</v>
      </c>
      <c r="V248" s="2">
        <v>75.900000000000006</v>
      </c>
      <c r="W248" s="2">
        <v>133951</v>
      </c>
      <c r="X248" s="2">
        <v>371000</v>
      </c>
      <c r="Y248" s="74">
        <v>41.6</v>
      </c>
      <c r="Z248" s="2">
        <v>51</v>
      </c>
      <c r="AA248" s="73">
        <v>1.35</v>
      </c>
      <c r="AB248" s="16">
        <v>1323.48</v>
      </c>
      <c r="AC248" s="16">
        <v>20.540700000000001</v>
      </c>
      <c r="AD248" s="16">
        <v>28.32</v>
      </c>
      <c r="AE248" s="37">
        <v>2.1398132196935354E-2</v>
      </c>
      <c r="AF248" s="73">
        <v>21.13</v>
      </c>
      <c r="AG248" s="37">
        <v>1.5800000000000002E-2</v>
      </c>
      <c r="AH248" s="37">
        <v>2.3199999999999998E-2</v>
      </c>
      <c r="AI248" s="37">
        <f t="shared" si="31"/>
        <v>2.3599999999999999E-2</v>
      </c>
      <c r="AJ248" s="37">
        <f t="shared" si="32"/>
        <v>2.9500000000000002E-2</v>
      </c>
      <c r="AK248" s="37">
        <f t="shared" si="33"/>
        <v>9.300000000000001E-3</v>
      </c>
      <c r="AL248" s="37">
        <v>-1.4199999999999999E-2</v>
      </c>
      <c r="AM248" s="16">
        <v>37.06</v>
      </c>
      <c r="AN248" s="37">
        <v>1.6639999999999999E-2</v>
      </c>
      <c r="AO248" s="37">
        <v>4.7238052044609666E-2</v>
      </c>
      <c r="AP248" s="37">
        <f t="shared" si="40"/>
        <v>4.3732654346743172E-2</v>
      </c>
      <c r="AQ248" s="37">
        <v>1.934963348312134E-2</v>
      </c>
      <c r="AR248" s="37">
        <v>-2.7888418561488326E-2</v>
      </c>
      <c r="AS248" s="16">
        <v>92.35</v>
      </c>
      <c r="AT248" s="16">
        <v>87.707199999999972</v>
      </c>
      <c r="AU248" s="16">
        <v>271.81</v>
      </c>
      <c r="AV248" s="16">
        <v>-5.54</v>
      </c>
      <c r="AW248" s="16">
        <v>0.88</v>
      </c>
      <c r="AX248" s="56">
        <v>-9.5</v>
      </c>
      <c r="AY248" s="2">
        <f t="shared" si="34"/>
        <v>9.5</v>
      </c>
      <c r="AZ248" s="2">
        <v>82.3</v>
      </c>
      <c r="BA248" s="37">
        <f t="shared" si="37"/>
        <v>-0.13048071843634451</v>
      </c>
      <c r="BB248" s="74">
        <v>1596.6969999999999</v>
      </c>
      <c r="BC248" s="37">
        <f t="shared" si="37"/>
        <v>7.058949672186325E-3</v>
      </c>
      <c r="BD248" s="37">
        <f t="shared" si="38"/>
        <v>-6.1710884382079091E-2</v>
      </c>
      <c r="BT248" s="70">
        <v>2.36</v>
      </c>
      <c r="BU248" s="71">
        <v>2.95</v>
      </c>
      <c r="BV248" s="72">
        <v>0.93</v>
      </c>
    </row>
    <row r="249" spans="1:74" x14ac:dyDescent="0.25">
      <c r="A249" s="57">
        <v>41121</v>
      </c>
      <c r="B249" s="38">
        <f>'MONTHLY DATA'!O777</f>
        <v>15849.545392979071</v>
      </c>
      <c r="C249" s="37">
        <f t="shared" si="39"/>
        <v>2.1475872736160095E-2</v>
      </c>
      <c r="D249" s="38">
        <f>'MONTHLY DATA'!M777</f>
        <v>15433.8251304681</v>
      </c>
      <c r="E249" s="37">
        <f t="shared" si="36"/>
        <v>2.9291218293054332E-3</v>
      </c>
      <c r="F249" s="37">
        <f t="shared" si="35"/>
        <v>-2.6229160029733363E-2</v>
      </c>
      <c r="G249" s="37">
        <v>3.6900000000000002E-2</v>
      </c>
      <c r="H249" s="37">
        <v>2.18E-2</v>
      </c>
      <c r="I249" s="37">
        <v>1.0150000000000003E-3</v>
      </c>
      <c r="J249" s="37">
        <v>1.5100000000000001E-2</v>
      </c>
      <c r="K249" s="37">
        <v>2.3E-3</v>
      </c>
      <c r="L249" s="37">
        <v>3.0000000000000001E-3</v>
      </c>
      <c r="M249" s="37">
        <v>1.1000000000000001E-3</v>
      </c>
      <c r="N249" s="37">
        <v>1E-3</v>
      </c>
      <c r="O249" s="38">
        <v>2304100</v>
      </c>
      <c r="P249" s="67">
        <v>10020.4</v>
      </c>
      <c r="Q249" s="2">
        <v>7.1589999999999998</v>
      </c>
      <c r="R249" s="74">
        <v>85.6</v>
      </c>
      <c r="S249" s="74">
        <v>11034.9</v>
      </c>
      <c r="T249" s="2">
        <v>11626.4</v>
      </c>
      <c r="U249" s="37">
        <v>5.6020000000000002E-3</v>
      </c>
      <c r="V249" s="2">
        <v>74.099999999999994</v>
      </c>
      <c r="W249" s="2">
        <v>134111</v>
      </c>
      <c r="X249" s="2">
        <v>372000</v>
      </c>
      <c r="Y249" s="74">
        <v>41.7</v>
      </c>
      <c r="Z249" s="2">
        <v>50.6</v>
      </c>
      <c r="AA249" s="73">
        <v>1.18</v>
      </c>
      <c r="AB249" s="16">
        <v>1359.78</v>
      </c>
      <c r="AC249" s="16">
        <v>20.9925</v>
      </c>
      <c r="AD249" s="16">
        <v>28.743300000000001</v>
      </c>
      <c r="AE249" s="37">
        <v>2.1138198826280725E-2</v>
      </c>
      <c r="AF249" s="73">
        <v>17.57</v>
      </c>
      <c r="AG249" s="37">
        <v>1.4E-2</v>
      </c>
      <c r="AH249" s="37">
        <v>2.18E-2</v>
      </c>
      <c r="AI249" s="37">
        <f t="shared" si="31"/>
        <v>2.52E-2</v>
      </c>
      <c r="AJ249" s="37">
        <f t="shared" si="32"/>
        <v>2.9600000000000001E-2</v>
      </c>
      <c r="AK249" s="37">
        <f t="shared" si="33"/>
        <v>1.01E-2</v>
      </c>
      <c r="AL249" s="37">
        <v>-1.3500000000000002E-2</v>
      </c>
      <c r="AM249" s="16">
        <v>33.26</v>
      </c>
      <c r="AN249" s="37">
        <v>1.4085E-2</v>
      </c>
      <c r="AO249" s="37">
        <v>4.5956828615667612E-2</v>
      </c>
      <c r="AP249" s="37">
        <f t="shared" si="40"/>
        <v>4.2357158405231715E-2</v>
      </c>
      <c r="AQ249" s="37">
        <v>1.9934265454923123E-2</v>
      </c>
      <c r="AR249" s="37">
        <v>-2.6022563160744489E-2</v>
      </c>
      <c r="AS249" s="16">
        <v>92</v>
      </c>
      <c r="AT249" s="16">
        <v>88.419200000000004</v>
      </c>
      <c r="AU249" s="16">
        <v>255.98</v>
      </c>
      <c r="AV249" s="16">
        <v>-24.29</v>
      </c>
      <c r="AW249" s="16">
        <v>0.99</v>
      </c>
      <c r="AX249" s="56">
        <v>-9.5</v>
      </c>
      <c r="AY249" s="2">
        <f t="shared" si="34"/>
        <v>9.5</v>
      </c>
      <c r="AZ249" s="2">
        <v>87.9</v>
      </c>
      <c r="BA249" s="37">
        <f t="shared" si="37"/>
        <v>6.8043742405832428E-2</v>
      </c>
      <c r="BB249" s="74">
        <v>1593.9090000000001</v>
      </c>
      <c r="BC249" s="37">
        <f t="shared" si="37"/>
        <v>-1.7461046147138647E-3</v>
      </c>
      <c r="BD249" s="37">
        <f t="shared" si="38"/>
        <v>3.3148818895559283E-2</v>
      </c>
      <c r="BT249" s="70">
        <v>2.52</v>
      </c>
      <c r="BU249" s="71">
        <v>2.96</v>
      </c>
      <c r="BV249" s="72">
        <v>1.01</v>
      </c>
    </row>
    <row r="250" spans="1:74" x14ac:dyDescent="0.25">
      <c r="A250" s="57">
        <v>41152</v>
      </c>
      <c r="B250" s="38">
        <f>'MONTHLY DATA'!O778</f>
        <v>15697.191583871059</v>
      </c>
      <c r="C250" s="37">
        <f t="shared" si="39"/>
        <v>6.1486784771600479E-3</v>
      </c>
      <c r="D250" s="38">
        <f>'MONTHLY DATA'!M778</f>
        <v>15318.8054216603</v>
      </c>
      <c r="E250" s="37">
        <f t="shared" si="36"/>
        <v>-7.4524434374171108E-3</v>
      </c>
      <c r="F250" s="37">
        <f t="shared" si="35"/>
        <v>-2.4105341403844072E-2</v>
      </c>
      <c r="G250" s="37">
        <v>3.6200000000000003E-2</v>
      </c>
      <c r="H250" s="37">
        <v>2.0499999999999997E-2</v>
      </c>
      <c r="I250" s="37">
        <v>-1.2240000000000029E-3</v>
      </c>
      <c r="J250" s="37">
        <v>1.5699999999999999E-2</v>
      </c>
      <c r="K250" s="37">
        <v>2.2000000000000001E-3</v>
      </c>
      <c r="L250" s="37">
        <v>3.0000000000000001E-3</v>
      </c>
      <c r="M250" s="37">
        <v>8.9999999999999998E-4</v>
      </c>
      <c r="N250" s="37">
        <v>1E-3</v>
      </c>
      <c r="O250" s="38">
        <v>2341000</v>
      </c>
      <c r="P250" s="67">
        <v>10093.200000000001</v>
      </c>
      <c r="Q250" s="2">
        <v>7.1589999999999998</v>
      </c>
      <c r="R250" s="74">
        <v>85.082999999999998</v>
      </c>
      <c r="S250" s="74">
        <v>11054.9</v>
      </c>
      <c r="T250" s="2">
        <v>11605.6</v>
      </c>
      <c r="U250" s="37">
        <v>-6.0540000000000004E-3</v>
      </c>
      <c r="V250" s="2">
        <v>80</v>
      </c>
      <c r="W250" s="2">
        <v>134261</v>
      </c>
      <c r="X250" s="2">
        <v>377000</v>
      </c>
      <c r="Y250" s="74">
        <v>41.5</v>
      </c>
      <c r="Z250" s="2">
        <v>51.1</v>
      </c>
      <c r="AA250" s="73">
        <v>0.95</v>
      </c>
      <c r="AB250" s="16">
        <v>1403.45</v>
      </c>
      <c r="AC250" s="16">
        <v>21.4038</v>
      </c>
      <c r="AD250" s="16">
        <v>29.166699999999999</v>
      </c>
      <c r="AE250" s="37">
        <v>2.0782144002280095E-2</v>
      </c>
      <c r="AF250" s="73">
        <v>15.69</v>
      </c>
      <c r="AG250" s="37">
        <v>1.4800000000000001E-2</v>
      </c>
      <c r="AH250" s="37">
        <v>2.0499999999999997E-2</v>
      </c>
      <c r="AI250" s="37">
        <f t="shared" si="31"/>
        <v>2.5399999999999999E-2</v>
      </c>
      <c r="AJ250" s="37">
        <f t="shared" si="32"/>
        <v>2.87E-2</v>
      </c>
      <c r="AK250" s="37">
        <f t="shared" si="33"/>
        <v>4.7999999999999996E-3</v>
      </c>
      <c r="AL250" s="37">
        <v>-1.4299999999999997E-2</v>
      </c>
      <c r="AM250" s="16">
        <v>32.825000000000003</v>
      </c>
      <c r="AN250" s="37">
        <v>1.6924000000000002E-2</v>
      </c>
      <c r="AO250" s="37">
        <v>4.7886207532559052E-2</v>
      </c>
      <c r="AP250" s="37">
        <f t="shared" si="40"/>
        <v>2.8636484800850071E-2</v>
      </c>
      <c r="AQ250" s="37">
        <v>2.0560061119524929E-2</v>
      </c>
      <c r="AR250" s="37">
        <v>-2.7326146413034123E-2</v>
      </c>
      <c r="AS250" s="16">
        <v>91</v>
      </c>
      <c r="AT250" s="16">
        <v>89.021599999999978</v>
      </c>
      <c r="AU250" s="16">
        <v>249.04</v>
      </c>
      <c r="AV250" s="16">
        <v>-44.88</v>
      </c>
      <c r="AW250" s="16">
        <v>0.99</v>
      </c>
      <c r="AX250" s="56">
        <v>-9.5</v>
      </c>
      <c r="AY250" s="2">
        <f t="shared" si="34"/>
        <v>9.5</v>
      </c>
      <c r="AZ250" s="2">
        <v>94.13</v>
      </c>
      <c r="BA250" s="37">
        <f t="shared" si="37"/>
        <v>7.0875995449374174E-2</v>
      </c>
      <c r="BB250" s="74">
        <v>1626.0340000000001</v>
      </c>
      <c r="BC250" s="37">
        <f t="shared" si="37"/>
        <v>2.0154852002215933E-2</v>
      </c>
      <c r="BD250" s="37">
        <f t="shared" si="38"/>
        <v>4.5515423725795055E-2</v>
      </c>
      <c r="BT250" s="70">
        <v>2.54</v>
      </c>
      <c r="BU250" s="71">
        <v>2.87</v>
      </c>
      <c r="BV250" s="72">
        <v>0.48</v>
      </c>
    </row>
    <row r="251" spans="1:74" x14ac:dyDescent="0.25">
      <c r="A251" s="57">
        <v>41182</v>
      </c>
      <c r="B251" s="38">
        <f>'MONTHLY DATA'!O779</f>
        <v>15718.889180666369</v>
      </c>
      <c r="C251" s="37">
        <f t="shared" si="39"/>
        <v>1.66714923481E-2</v>
      </c>
      <c r="D251" s="38">
        <f>'MONTHLY DATA'!M779</f>
        <v>15390.056094907501</v>
      </c>
      <c r="E251" s="37">
        <f t="shared" si="36"/>
        <v>4.6511899123971474E-3</v>
      </c>
      <c r="F251" s="37">
        <f t="shared" si="35"/>
        <v>-2.0919613465009992E-2</v>
      </c>
      <c r="G251" s="37">
        <v>3.4799999999999998E-2</v>
      </c>
      <c r="H251" s="37">
        <v>1.8200000000000001E-2</v>
      </c>
      <c r="I251" s="37">
        <v>-3.4129999999999994E-3</v>
      </c>
      <c r="J251" s="37">
        <v>1.6500000000000001E-2</v>
      </c>
      <c r="K251" s="37">
        <v>2.3E-3</v>
      </c>
      <c r="L251" s="37">
        <v>3.0999999999999999E-3</v>
      </c>
      <c r="M251" s="37">
        <v>1E-3</v>
      </c>
      <c r="N251" s="37">
        <v>1.1000000000000001E-3</v>
      </c>
      <c r="O251" s="38">
        <v>2374800</v>
      </c>
      <c r="P251" s="67">
        <v>10166.9</v>
      </c>
      <c r="Q251" s="2">
        <v>6.9160000000000004</v>
      </c>
      <c r="R251" s="74">
        <v>83.953000000000003</v>
      </c>
      <c r="S251" s="74">
        <v>11131</v>
      </c>
      <c r="T251" s="2">
        <v>11660.2</v>
      </c>
      <c r="U251" s="37">
        <v>2.8E-3</v>
      </c>
      <c r="V251" s="2">
        <v>73.7</v>
      </c>
      <c r="W251" s="2">
        <v>134422</v>
      </c>
      <c r="X251" s="2">
        <v>376000</v>
      </c>
      <c r="Y251" s="74">
        <v>41.5</v>
      </c>
      <c r="Z251" s="2">
        <v>52.2</v>
      </c>
      <c r="AA251" s="73">
        <v>0.61</v>
      </c>
      <c r="AB251" s="16">
        <v>1443.42</v>
      </c>
      <c r="AC251" s="16">
        <v>21.777699999999999</v>
      </c>
      <c r="AD251" s="16">
        <v>29.59</v>
      </c>
      <c r="AE251" s="37">
        <v>2.0499923792104861E-2</v>
      </c>
      <c r="AF251" s="73">
        <v>15.28</v>
      </c>
      <c r="AG251" s="37">
        <v>1.55E-2</v>
      </c>
      <c r="AH251" s="37">
        <v>1.8200000000000001E-2</v>
      </c>
      <c r="AI251" s="37">
        <f t="shared" si="31"/>
        <v>2.3700000000000002E-2</v>
      </c>
      <c r="AJ251" s="37">
        <f t="shared" si="32"/>
        <v>2.8300000000000002E-2</v>
      </c>
      <c r="AK251" s="37">
        <f t="shared" si="33"/>
        <v>2.2000000000000001E-3</v>
      </c>
      <c r="AL251" s="37">
        <v>-1.4999999999999999E-2</v>
      </c>
      <c r="AM251" s="16">
        <v>25.85</v>
      </c>
      <c r="AN251" s="37">
        <v>1.9913E-2</v>
      </c>
      <c r="AO251" s="37">
        <v>4.8822934105166894E-2</v>
      </c>
      <c r="AP251" s="37">
        <f t="shared" si="40"/>
        <v>4.1341200998270419E-2</v>
      </c>
      <c r="AQ251" s="37">
        <v>2.0980649041186943E-2</v>
      </c>
      <c r="AR251" s="37">
        <v>-2.7842285063979951E-2</v>
      </c>
      <c r="AS251" s="16">
        <v>90.1</v>
      </c>
      <c r="AT251" s="16">
        <v>89.521999999999991</v>
      </c>
      <c r="AU251" s="16">
        <v>236.17</v>
      </c>
      <c r="AV251" s="16">
        <v>-34.770000000000003</v>
      </c>
      <c r="AW251" s="16">
        <v>0.99</v>
      </c>
      <c r="AX251" s="56">
        <v>-7.6</v>
      </c>
      <c r="AY251" s="2">
        <f t="shared" si="34"/>
        <v>7.6</v>
      </c>
      <c r="AZ251" s="2">
        <v>94.51</v>
      </c>
      <c r="BA251" s="37">
        <f t="shared" si="37"/>
        <v>4.0369701476682214E-3</v>
      </c>
      <c r="BB251" s="74">
        <v>1744.45</v>
      </c>
      <c r="BC251" s="37">
        <f t="shared" si="37"/>
        <v>7.2825045478753792E-2</v>
      </c>
      <c r="BD251" s="37">
        <f t="shared" si="38"/>
        <v>3.8431007813211009E-2</v>
      </c>
      <c r="BT251" s="70">
        <v>2.37</v>
      </c>
      <c r="BU251" s="71">
        <v>2.83</v>
      </c>
      <c r="BV251" s="72">
        <v>0.22</v>
      </c>
    </row>
    <row r="252" spans="1:74" x14ac:dyDescent="0.25">
      <c r="A252" s="57">
        <v>41213</v>
      </c>
      <c r="B252" s="38">
        <f>'MONTHLY DATA'!O780</f>
        <v>15659.865886259353</v>
      </c>
      <c r="C252" s="37">
        <f t="shared" si="39"/>
        <v>-5.1308976187607134E-3</v>
      </c>
      <c r="D252" s="38">
        <f>'MONTHLY DATA'!M780</f>
        <v>15292.902641549001</v>
      </c>
      <c r="E252" s="37">
        <f t="shared" si="36"/>
        <v>-6.3127419912814746E-3</v>
      </c>
      <c r="F252" s="37">
        <f t="shared" si="35"/>
        <v>-2.3433358074435473E-2</v>
      </c>
      <c r="G252" s="37">
        <v>3.32E-2</v>
      </c>
      <c r="H252" s="37">
        <v>1.6E-2</v>
      </c>
      <c r="I252" s="37">
        <v>-4.4229999999999998E-3</v>
      </c>
      <c r="J252" s="37">
        <v>1.72E-2</v>
      </c>
      <c r="K252" s="37">
        <v>3.0000000000000001E-3</v>
      </c>
      <c r="L252" s="37">
        <v>3.8E-3</v>
      </c>
      <c r="M252" s="37">
        <v>1.1000000000000001E-3</v>
      </c>
      <c r="N252" s="37">
        <v>1E-3</v>
      </c>
      <c r="O252" s="38">
        <v>2427400</v>
      </c>
      <c r="P252" s="67">
        <v>10237.700000000001</v>
      </c>
      <c r="Q252" s="2">
        <v>6.9160000000000004</v>
      </c>
      <c r="R252" s="74">
        <v>83.756</v>
      </c>
      <c r="S252" s="74">
        <v>11144.7</v>
      </c>
      <c r="T252" s="2">
        <v>11729.1</v>
      </c>
      <c r="U252" s="37">
        <v>-7.7399999999999995E-4</v>
      </c>
      <c r="V252" s="2">
        <v>77.5</v>
      </c>
      <c r="W252" s="2">
        <v>134647</v>
      </c>
      <c r="X252" s="2">
        <v>365000</v>
      </c>
      <c r="Y252" s="74">
        <v>41.5</v>
      </c>
      <c r="Z252" s="2">
        <v>51.2</v>
      </c>
      <c r="AA252" s="73">
        <v>0.45</v>
      </c>
      <c r="AB252" s="16">
        <v>1437.82</v>
      </c>
      <c r="AC252" s="16">
        <v>21.572299999999998</v>
      </c>
      <c r="AD252" s="16">
        <v>30.1433</v>
      </c>
      <c r="AE252" s="37">
        <v>2.0964585274930104E-2</v>
      </c>
      <c r="AF252" s="73">
        <v>16.28</v>
      </c>
      <c r="AG252" s="37">
        <v>1.61E-2</v>
      </c>
      <c r="AH252" s="37">
        <v>1.6E-2</v>
      </c>
      <c r="AI252" s="37">
        <f t="shared" si="31"/>
        <v>2.3099999999999999E-2</v>
      </c>
      <c r="AJ252" s="37">
        <f t="shared" si="32"/>
        <v>2.7900000000000001E-2</v>
      </c>
      <c r="AK252" s="37">
        <f t="shared" si="33"/>
        <v>3.8E-3</v>
      </c>
      <c r="AL252" s="37">
        <v>-1.5000000000000001E-2</v>
      </c>
      <c r="AM252" s="16">
        <v>20.274999999999999</v>
      </c>
      <c r="AN252" s="37">
        <v>2.1623E-2</v>
      </c>
      <c r="AO252" s="37">
        <v>5.0354932162385832E-2</v>
      </c>
      <c r="AP252" s="37">
        <f t="shared" si="40"/>
        <v>2.0600111818621147E-2</v>
      </c>
      <c r="AQ252" s="37">
        <v>2.1281736708603165E-2</v>
      </c>
      <c r="AR252" s="37">
        <v>-2.9073195453782667E-2</v>
      </c>
      <c r="AS252" s="16">
        <v>90.14</v>
      </c>
      <c r="AT252" s="16">
        <v>89.956000000000003</v>
      </c>
      <c r="AU252" s="16">
        <v>220.41</v>
      </c>
      <c r="AV252" s="16">
        <v>-34.869999999999997</v>
      </c>
      <c r="AW252" s="16">
        <v>0.98</v>
      </c>
      <c r="AX252" s="56">
        <v>-7.6</v>
      </c>
      <c r="AY252" s="2">
        <f t="shared" si="34"/>
        <v>7.6</v>
      </c>
      <c r="AZ252" s="2">
        <v>89.49</v>
      </c>
      <c r="BA252" s="37">
        <f t="shared" si="37"/>
        <v>-5.3116072373293938E-2</v>
      </c>
      <c r="BB252" s="74">
        <v>1747.011</v>
      </c>
      <c r="BC252" s="37">
        <f t="shared" si="37"/>
        <v>1.4680844965461444E-3</v>
      </c>
      <c r="BD252" s="37">
        <f t="shared" si="38"/>
        <v>-2.5823993938373896E-2</v>
      </c>
      <c r="BT252" s="70">
        <v>2.31</v>
      </c>
      <c r="BU252" s="71">
        <v>2.79</v>
      </c>
      <c r="BV252" s="72">
        <v>0.38</v>
      </c>
    </row>
    <row r="253" spans="1:74" x14ac:dyDescent="0.25">
      <c r="A253" s="57">
        <v>41243</v>
      </c>
      <c r="B253" s="38">
        <f>'MONTHLY DATA'!O781</f>
        <v>15711.218734869242</v>
      </c>
      <c r="C253" s="37">
        <f t="shared" si="39"/>
        <v>5.755638885373655E-3</v>
      </c>
      <c r="D253" s="38">
        <f>'MONTHLY DATA'!M781</f>
        <v>15359.711243292801</v>
      </c>
      <c r="E253" s="37">
        <f t="shared" si="36"/>
        <v>4.3686017827831401E-3</v>
      </c>
      <c r="F253" s="37">
        <f t="shared" si="35"/>
        <v>-2.2373025129890863E-2</v>
      </c>
      <c r="G253" s="37">
        <v>3.3399999999999999E-2</v>
      </c>
      <c r="H253" s="37">
        <v>1.72E-2</v>
      </c>
      <c r="I253" s="37">
        <v>-1.4410000000000013E-3</v>
      </c>
      <c r="J253" s="37">
        <v>1.6199999999999999E-2</v>
      </c>
      <c r="K253" s="37">
        <v>2.5000000000000001E-3</v>
      </c>
      <c r="L253" s="37">
        <v>3.3999999999999998E-3</v>
      </c>
      <c r="M253" s="37">
        <v>8.0000000000000004E-4</v>
      </c>
      <c r="N253" s="37">
        <v>8.9999999999999998E-4</v>
      </c>
      <c r="O253" s="38">
        <v>2408700</v>
      </c>
      <c r="P253" s="67">
        <v>10299.5</v>
      </c>
      <c r="Q253" s="2">
        <v>6.9160000000000004</v>
      </c>
      <c r="R253" s="74">
        <v>84.046000000000006</v>
      </c>
      <c r="S253" s="74">
        <v>11161.7</v>
      </c>
      <c r="T253" s="2">
        <v>11884.7</v>
      </c>
      <c r="U253" s="37">
        <v>9.7479999999999997E-3</v>
      </c>
      <c r="V253" s="2">
        <v>68.7</v>
      </c>
      <c r="W253" s="2">
        <v>134850</v>
      </c>
      <c r="X253" s="2">
        <v>390000</v>
      </c>
      <c r="Y253" s="74">
        <v>41.6</v>
      </c>
      <c r="Z253" s="2">
        <v>49.5</v>
      </c>
      <c r="AA253" s="73">
        <v>0.66</v>
      </c>
      <c r="AB253" s="16">
        <v>1394.51</v>
      </c>
      <c r="AC253" s="16">
        <v>20.894100000000002</v>
      </c>
      <c r="AD253" s="16">
        <v>30.6967</v>
      </c>
      <c r="AE253" s="37">
        <v>2.2012534868878674E-2</v>
      </c>
      <c r="AF253" s="73">
        <v>16.7</v>
      </c>
      <c r="AG253" s="37">
        <v>1.54E-2</v>
      </c>
      <c r="AH253" s="37">
        <v>1.72E-2</v>
      </c>
      <c r="AI253" s="37">
        <f t="shared" si="31"/>
        <v>2.3099999999999999E-2</v>
      </c>
      <c r="AJ253" s="37">
        <f t="shared" si="32"/>
        <v>2.7999999999999997E-2</v>
      </c>
      <c r="AK253" s="37">
        <f t="shared" si="33"/>
        <v>7.6E-3</v>
      </c>
      <c r="AL253" s="37">
        <v>-1.4599999999999998E-2</v>
      </c>
      <c r="AM253" s="16">
        <v>23.05</v>
      </c>
      <c r="AN253" s="37">
        <v>1.7641E-2</v>
      </c>
      <c r="AO253" s="37">
        <v>4.8379478588416576E-2</v>
      </c>
      <c r="AP253" s="37">
        <f t="shared" si="40"/>
        <v>2.972642813122461E-2</v>
      </c>
      <c r="AQ253" s="37">
        <v>2.131477732659778E-2</v>
      </c>
      <c r="AR253" s="37">
        <v>-2.7064701261818796E-2</v>
      </c>
      <c r="AS253" s="16">
        <v>90.57</v>
      </c>
      <c r="AT253" s="16">
        <v>90.330400000000012</v>
      </c>
      <c r="AU253" s="16">
        <v>230.24</v>
      </c>
      <c r="AV253" s="16">
        <v>-20.29</v>
      </c>
      <c r="AW253" s="16">
        <v>0.98</v>
      </c>
      <c r="AX253" s="56">
        <v>-7.6</v>
      </c>
      <c r="AY253" s="2">
        <f t="shared" si="34"/>
        <v>7.6</v>
      </c>
      <c r="AZ253" s="2">
        <v>86.53</v>
      </c>
      <c r="BA253" s="37">
        <f t="shared" si="37"/>
        <v>-3.3076321376690067E-2</v>
      </c>
      <c r="BB253" s="74">
        <v>1721.136</v>
      </c>
      <c r="BC253" s="37">
        <f t="shared" si="37"/>
        <v>-1.4811011493344919E-2</v>
      </c>
      <c r="BD253" s="37">
        <f t="shared" si="38"/>
        <v>-2.3943666435017493E-2</v>
      </c>
      <c r="BT253" s="70">
        <v>2.31</v>
      </c>
      <c r="BU253" s="71">
        <v>2.8</v>
      </c>
      <c r="BV253" s="72">
        <v>0.76</v>
      </c>
    </row>
    <row r="254" spans="1:74" x14ac:dyDescent="0.25">
      <c r="A254" s="57">
        <v>41274</v>
      </c>
      <c r="B254" s="38">
        <f>'MONTHLY DATA'!O782</f>
        <v>15855.228730364821</v>
      </c>
      <c r="C254" s="37">
        <f t="shared" si="39"/>
        <v>1.8488592488597355E-2</v>
      </c>
      <c r="D254" s="38">
        <f>'MONTHLY DATA'!M782</f>
        <v>15500.499299540201</v>
      </c>
      <c r="E254" s="37">
        <f t="shared" si="36"/>
        <v>9.1660613938220198E-3</v>
      </c>
      <c r="F254" s="37">
        <f t="shared" si="35"/>
        <v>-2.2373025129890884E-2</v>
      </c>
      <c r="G254" s="37">
        <v>3.3300000000000003E-2</v>
      </c>
      <c r="H254" s="37">
        <v>1.55E-2</v>
      </c>
      <c r="I254" s="37">
        <v>3.9000000000000146E-4</v>
      </c>
      <c r="J254" s="37">
        <v>1.78E-2</v>
      </c>
      <c r="K254" s="37">
        <v>2.5000000000000001E-3</v>
      </c>
      <c r="L254" s="37">
        <v>3.5999999999999999E-3</v>
      </c>
      <c r="M254" s="37">
        <v>5.0000000000000001E-4</v>
      </c>
      <c r="N254" s="37">
        <v>7.000000000000001E-4</v>
      </c>
      <c r="O254" s="38">
        <v>2458600</v>
      </c>
      <c r="P254" s="67">
        <v>10419.200000000001</v>
      </c>
      <c r="Q254" s="2">
        <v>6.6909999999999998</v>
      </c>
      <c r="R254" s="74">
        <v>83.343999999999994</v>
      </c>
      <c r="S254" s="74">
        <v>11186.5</v>
      </c>
      <c r="T254" s="2">
        <v>12194.8</v>
      </c>
      <c r="U254" s="37">
        <v>9.9099999999999991E-4</v>
      </c>
      <c r="V254" s="2">
        <v>67.2</v>
      </c>
      <c r="W254" s="2">
        <v>135064</v>
      </c>
      <c r="X254" s="2">
        <v>361000</v>
      </c>
      <c r="Y254" s="74">
        <v>41.7</v>
      </c>
      <c r="Z254" s="2">
        <v>50.4</v>
      </c>
      <c r="AA254" s="73">
        <v>0.5</v>
      </c>
      <c r="AB254" s="16">
        <v>1422.29</v>
      </c>
      <c r="AC254" s="16">
        <v>21.234500000000001</v>
      </c>
      <c r="AD254" s="16">
        <v>31.25</v>
      </c>
      <c r="AE254" s="37">
        <v>2.1971609165500706E-2</v>
      </c>
      <c r="AF254" s="73">
        <v>17.309999999999999</v>
      </c>
      <c r="AG254" s="37">
        <v>1.7299999999999999E-2</v>
      </c>
      <c r="AH254" s="37">
        <v>1.55E-2</v>
      </c>
      <c r="AI254" s="37">
        <f t="shared" si="31"/>
        <v>2.41E-2</v>
      </c>
      <c r="AJ254" s="37">
        <f t="shared" si="32"/>
        <v>2.9700000000000001E-2</v>
      </c>
      <c r="AK254" s="37">
        <f t="shared" si="33"/>
        <v>5.1999999999999998E-3</v>
      </c>
      <c r="AL254" s="37">
        <v>-1.6399999999999998E-2</v>
      </c>
      <c r="AM254" s="16">
        <v>25.6</v>
      </c>
      <c r="AN254" s="37">
        <v>1.7409999999999998E-2</v>
      </c>
      <c r="AO254" s="37">
        <v>3.5254738634526009E-2</v>
      </c>
      <c r="AP254" s="37">
        <f t="shared" si="40"/>
        <v>4.0866023859920705E-2</v>
      </c>
      <c r="AQ254" s="37">
        <v>2.1247436644657901E-2</v>
      </c>
      <c r="AR254" s="37">
        <v>-1.4007301989868107E-2</v>
      </c>
      <c r="AS254" s="16">
        <v>90.82</v>
      </c>
      <c r="AT254" s="16">
        <v>90.635600000000011</v>
      </c>
      <c r="AU254" s="16">
        <v>220.75</v>
      </c>
      <c r="AV254" s="16">
        <v>-29.74</v>
      </c>
      <c r="AW254" s="16">
        <v>0.98</v>
      </c>
      <c r="AX254" s="56">
        <v>-7.4</v>
      </c>
      <c r="AY254" s="2">
        <f t="shared" si="34"/>
        <v>7.4</v>
      </c>
      <c r="AZ254" s="2">
        <v>87.86</v>
      </c>
      <c r="BA254" s="37">
        <f t="shared" si="37"/>
        <v>1.5370391771639874E-2</v>
      </c>
      <c r="BB254" s="74">
        <v>1688.529</v>
      </c>
      <c r="BC254" s="37">
        <f t="shared" si="37"/>
        <v>-1.894504559779121E-2</v>
      </c>
      <c r="BD254" s="37">
        <f t="shared" si="38"/>
        <v>-1.7873269130756677E-3</v>
      </c>
      <c r="BT254" s="70">
        <v>2.41</v>
      </c>
      <c r="BU254" s="71">
        <v>2.97</v>
      </c>
      <c r="BV254" s="72">
        <v>0.52</v>
      </c>
    </row>
    <row r="255" spans="1:74" x14ac:dyDescent="0.25">
      <c r="A255" s="57">
        <v>41305</v>
      </c>
      <c r="B255" s="38">
        <f>'MONTHLY DATA'!O783</f>
        <v>15959.06709838751</v>
      </c>
      <c r="C255" s="37">
        <f t="shared" si="39"/>
        <v>2.1760351571716831E-2</v>
      </c>
      <c r="D255" s="38">
        <f>'MONTHLY DATA'!M783</f>
        <v>15561.9913156325</v>
      </c>
      <c r="E255" s="37">
        <f t="shared" si="36"/>
        <v>3.967099053004272E-3</v>
      </c>
      <c r="F255" s="37">
        <f t="shared" si="35"/>
        <v>-2.4880889359449453E-2</v>
      </c>
      <c r="G255" s="37">
        <v>3.4200000000000001E-2</v>
      </c>
      <c r="H255" s="37">
        <v>1.3999999999999999E-2</v>
      </c>
      <c r="I255" s="37">
        <v>4.2509999999999978E-3</v>
      </c>
      <c r="J255" s="37">
        <v>2.0199999999999999E-2</v>
      </c>
      <c r="K255" s="37">
        <v>2.7000000000000001E-3</v>
      </c>
      <c r="L255" s="37">
        <v>4.1999999999999997E-3</v>
      </c>
      <c r="M255" s="37">
        <v>6.9999999999999999E-4</v>
      </c>
      <c r="N255" s="37">
        <v>7.000000000000001E-4</v>
      </c>
      <c r="O255" s="38">
        <v>2463700</v>
      </c>
      <c r="P255" s="67">
        <v>10455.299999999999</v>
      </c>
      <c r="Q255" s="2">
        <v>6.6909999999999998</v>
      </c>
      <c r="R255" s="74">
        <v>83.213999999999999</v>
      </c>
      <c r="S255" s="74">
        <v>11225.4</v>
      </c>
      <c r="T255" s="2">
        <v>11411.4</v>
      </c>
      <c r="U255" s="37">
        <v>5.22E-4</v>
      </c>
      <c r="V255" s="2">
        <v>63.7</v>
      </c>
      <c r="W255" s="2">
        <v>135293</v>
      </c>
      <c r="X255" s="2">
        <v>365000</v>
      </c>
      <c r="Y255" s="74">
        <v>41.7</v>
      </c>
      <c r="Z255" s="2">
        <v>52.3</v>
      </c>
      <c r="AA255" s="73">
        <v>0.02</v>
      </c>
      <c r="AB255" s="16">
        <v>1480.4</v>
      </c>
      <c r="AC255" s="16">
        <v>21.896699999999999</v>
      </c>
      <c r="AD255" s="16">
        <v>31.5367</v>
      </c>
      <c r="AE255" s="37">
        <v>2.1302823561199676E-2</v>
      </c>
      <c r="AF255" s="73">
        <v>13.51</v>
      </c>
      <c r="AG255" s="37">
        <v>1.95E-2</v>
      </c>
      <c r="AH255" s="37">
        <v>1.3999999999999999E-2</v>
      </c>
      <c r="AI255" s="37">
        <f t="shared" si="31"/>
        <v>2.2000000000000002E-2</v>
      </c>
      <c r="AJ255" s="37">
        <f t="shared" si="32"/>
        <v>3.1899999999999998E-2</v>
      </c>
      <c r="AK255" s="37">
        <f t="shared" si="33"/>
        <v>7.8000000000000005E-3</v>
      </c>
      <c r="AL255" s="37">
        <v>-1.8999999999999996E-2</v>
      </c>
      <c r="AM255" s="16">
        <v>22.8</v>
      </c>
      <c r="AN255" s="37">
        <v>1.5949000000000001E-2</v>
      </c>
      <c r="AO255" s="37">
        <v>3.0672935864001553E-2</v>
      </c>
      <c r="AP255" s="37">
        <f t="shared" si="40"/>
        <v>3.9622884065535192E-2</v>
      </c>
      <c r="AQ255" s="37">
        <v>2.0981634509362555E-2</v>
      </c>
      <c r="AR255" s="37">
        <v>-9.6913013546389981E-3</v>
      </c>
      <c r="AS255" s="16">
        <v>90.97</v>
      </c>
      <c r="AT255" s="16">
        <v>90.871999999999986</v>
      </c>
      <c r="AU255" s="16">
        <v>209.33</v>
      </c>
      <c r="AV255" s="16">
        <v>-18.260000000000002</v>
      </c>
      <c r="AW255" s="16">
        <v>1</v>
      </c>
      <c r="AX255" s="56">
        <v>-7.4</v>
      </c>
      <c r="AY255" s="2">
        <f t="shared" si="34"/>
        <v>7.4</v>
      </c>
      <c r="AZ255" s="2">
        <v>94.76</v>
      </c>
      <c r="BA255" s="37">
        <f t="shared" si="37"/>
        <v>7.8534031413612634E-2</v>
      </c>
      <c r="BB255" s="74">
        <v>1670.9549999999999</v>
      </c>
      <c r="BC255" s="37">
        <f t="shared" si="37"/>
        <v>-1.0407875730887695E-2</v>
      </c>
      <c r="BD255" s="37">
        <f t="shared" si="38"/>
        <v>3.406307784136247E-2</v>
      </c>
      <c r="BT255" s="70">
        <v>2.2000000000000002</v>
      </c>
      <c r="BU255" s="71">
        <v>3.19</v>
      </c>
      <c r="BV255" s="72">
        <v>0.78</v>
      </c>
    </row>
    <row r="256" spans="1:74" x14ac:dyDescent="0.25">
      <c r="A256" s="57">
        <v>41333</v>
      </c>
      <c r="B256" s="38">
        <f>'MONTHLY DATA'!O784</f>
        <v>15794.058080471938</v>
      </c>
      <c r="C256" s="37">
        <f t="shared" si="39"/>
        <v>9.2319217756984845E-4</v>
      </c>
      <c r="D256" s="38">
        <f>'MONTHLY DATA'!M784</f>
        <v>15434.532142165801</v>
      </c>
      <c r="E256" s="37">
        <f t="shared" si="36"/>
        <v>-8.1904154090268987E-3</v>
      </c>
      <c r="F256" s="37">
        <f t="shared" si="35"/>
        <v>-2.2763366860772852E-2</v>
      </c>
      <c r="G256" s="37">
        <v>3.3599999999999998E-2</v>
      </c>
      <c r="H256" s="37">
        <v>1.47E-2</v>
      </c>
      <c r="I256" s="37">
        <v>-8.7900000000000131E-4</v>
      </c>
      <c r="J256" s="37">
        <v>1.89E-2</v>
      </c>
      <c r="K256" s="37">
        <v>2.5000000000000001E-3</v>
      </c>
      <c r="L256" s="37">
        <v>3.5999999999999999E-3</v>
      </c>
      <c r="M256" s="37">
        <v>1.1000000000000001E-3</v>
      </c>
      <c r="N256" s="37">
        <v>1E-3</v>
      </c>
      <c r="O256" s="38">
        <v>2462800</v>
      </c>
      <c r="P256" s="67">
        <v>10434.9</v>
      </c>
      <c r="Q256" s="2">
        <v>6.6909999999999998</v>
      </c>
      <c r="R256" s="74">
        <v>84.099000000000004</v>
      </c>
      <c r="S256" s="74">
        <v>11283</v>
      </c>
      <c r="T256" s="2">
        <v>11431</v>
      </c>
      <c r="U256" s="37">
        <v>6.4570000000000001E-3</v>
      </c>
      <c r="V256" s="2">
        <v>67.8</v>
      </c>
      <c r="W256" s="2">
        <v>135607</v>
      </c>
      <c r="X256" s="2">
        <v>336000</v>
      </c>
      <c r="Y256" s="74">
        <v>41.9</v>
      </c>
      <c r="Z256" s="2">
        <v>53.1</v>
      </c>
      <c r="AA256" s="73">
        <v>-0.32</v>
      </c>
      <c r="AB256" s="16">
        <v>1512.31</v>
      </c>
      <c r="AC256" s="16">
        <v>22.0489</v>
      </c>
      <c r="AD256" s="16">
        <v>31.8233</v>
      </c>
      <c r="AE256" s="37">
        <v>2.1042841745409342E-2</v>
      </c>
      <c r="AF256" s="73">
        <v>14.07</v>
      </c>
      <c r="AG256" s="37">
        <v>1.78E-2</v>
      </c>
      <c r="AH256" s="37">
        <v>1.47E-2</v>
      </c>
      <c r="AI256" s="37">
        <f t="shared" si="31"/>
        <v>2.0899999999999998E-2</v>
      </c>
      <c r="AJ256" s="37">
        <f t="shared" si="32"/>
        <v>2.98E-2</v>
      </c>
      <c r="AK256" s="37">
        <f t="shared" si="33"/>
        <v>3.4999999999999996E-3</v>
      </c>
      <c r="AL256" s="37">
        <v>-1.7499999999999998E-2</v>
      </c>
      <c r="AM256" s="16">
        <v>17.71</v>
      </c>
      <c r="AN256" s="37">
        <v>1.9779000000000001E-2</v>
      </c>
      <c r="AO256" s="37">
        <v>3.5617015737751584E-2</v>
      </c>
      <c r="AP256" s="37">
        <f t="shared" si="40"/>
        <v>2.3281051115217007E-2</v>
      </c>
      <c r="AQ256" s="37">
        <v>2.080927035590955E-2</v>
      </c>
      <c r="AR256" s="37">
        <v>-1.4807745381842034E-2</v>
      </c>
      <c r="AS256" s="16">
        <v>90.64</v>
      </c>
      <c r="AT256" s="16">
        <v>91.053199999999975</v>
      </c>
      <c r="AU256" s="16">
        <v>212.77</v>
      </c>
      <c r="AV256" s="16">
        <v>-13.59</v>
      </c>
      <c r="AW256" s="16">
        <v>1</v>
      </c>
      <c r="AX256" s="56">
        <v>-7.4</v>
      </c>
      <c r="AY256" s="2">
        <f t="shared" si="34"/>
        <v>7.4</v>
      </c>
      <c r="AZ256" s="2">
        <v>95.31</v>
      </c>
      <c r="BA256" s="37">
        <f t="shared" si="37"/>
        <v>5.804136766568142E-3</v>
      </c>
      <c r="BB256" s="74">
        <v>1627.588</v>
      </c>
      <c r="BC256" s="37">
        <f t="shared" si="37"/>
        <v>-2.5953421845591271E-2</v>
      </c>
      <c r="BD256" s="37">
        <f t="shared" si="38"/>
        <v>-1.0074642539511566E-2</v>
      </c>
      <c r="BT256" s="70">
        <v>2.09</v>
      </c>
      <c r="BU256" s="71">
        <v>2.98</v>
      </c>
      <c r="BV256" s="72">
        <v>0.35</v>
      </c>
    </row>
    <row r="257" spans="1:74" x14ac:dyDescent="0.25">
      <c r="A257" s="57">
        <v>41364</v>
      </c>
      <c r="B257" s="38">
        <f>'MONTHLY DATA'!O785</f>
        <v>15822.767386195543</v>
      </c>
      <c r="C257" s="37">
        <f t="shared" si="39"/>
        <v>1.2120580446487558E-2</v>
      </c>
      <c r="D257" s="38">
        <f>'MONTHLY DATA'!M785</f>
        <v>15479.340460396699</v>
      </c>
      <c r="E257" s="37">
        <f t="shared" si="36"/>
        <v>2.9031212490390856E-3</v>
      </c>
      <c r="F257" s="37">
        <f t="shared" si="35"/>
        <v>-2.1704605611434561E-2</v>
      </c>
      <c r="G257" s="37">
        <v>3.3700000000000001E-2</v>
      </c>
      <c r="H257" s="37">
        <v>1.47E-2</v>
      </c>
      <c r="I257" s="37">
        <v>3.961000000000001E-3</v>
      </c>
      <c r="J257" s="37">
        <v>1.8700000000000001E-2</v>
      </c>
      <c r="K257" s="37">
        <v>2.5000000000000001E-3</v>
      </c>
      <c r="L257" s="37">
        <v>3.5999999999999999E-3</v>
      </c>
      <c r="M257" s="37">
        <v>6.9999999999999999E-4</v>
      </c>
      <c r="N257" s="37">
        <v>8.9999999999999998E-4</v>
      </c>
      <c r="O257" s="38">
        <v>2482900</v>
      </c>
      <c r="P257" s="67">
        <v>10501.1</v>
      </c>
      <c r="Q257" s="2">
        <v>6.6719999999999997</v>
      </c>
      <c r="R257" s="74">
        <v>84.477000000000004</v>
      </c>
      <c r="S257" s="74">
        <v>11261.6</v>
      </c>
      <c r="T257" s="2">
        <v>11451.3</v>
      </c>
      <c r="U257" s="37">
        <v>4.4850000000000003E-3</v>
      </c>
      <c r="V257" s="2">
        <v>77.7</v>
      </c>
      <c r="W257" s="2">
        <v>135722</v>
      </c>
      <c r="X257" s="2">
        <v>374000</v>
      </c>
      <c r="Y257" s="74">
        <v>41.9</v>
      </c>
      <c r="Z257" s="2">
        <v>51.5</v>
      </c>
      <c r="AA257" s="73">
        <v>-0.47</v>
      </c>
      <c r="AB257" s="16">
        <v>1550.83</v>
      </c>
      <c r="AC257" s="16">
        <v>22.415400000000002</v>
      </c>
      <c r="AD257" s="16">
        <v>32.11</v>
      </c>
      <c r="AE257" s="37">
        <v>2.0705041816317715E-2</v>
      </c>
      <c r="AF257" s="73">
        <v>13.03</v>
      </c>
      <c r="AG257" s="37">
        <v>1.7999999999999999E-2</v>
      </c>
      <c r="AH257" s="37">
        <v>1.47E-2</v>
      </c>
      <c r="AI257" s="37">
        <f t="shared" si="31"/>
        <v>2.0799999999999999E-2</v>
      </c>
      <c r="AJ257" s="37">
        <f t="shared" si="32"/>
        <v>2.7900000000000001E-2</v>
      </c>
      <c r="AK257" s="37">
        <f t="shared" si="33"/>
        <v>1.7000000000000001E-3</v>
      </c>
      <c r="AL257" s="37">
        <v>-1.7299999999999999E-2</v>
      </c>
      <c r="AM257" s="16">
        <v>21.26</v>
      </c>
      <c r="AN257" s="37">
        <v>1.4739E-2</v>
      </c>
      <c r="AO257" s="37">
        <v>3.0322346202207851E-2</v>
      </c>
      <c r="AP257" s="37">
        <f t="shared" si="40"/>
        <v>2.9424449856183664E-2</v>
      </c>
      <c r="AQ257" s="37">
        <v>2.0666216200038563E-2</v>
      </c>
      <c r="AR257" s="37">
        <v>-9.6561300021692879E-3</v>
      </c>
      <c r="AS257" s="16">
        <v>90.83</v>
      </c>
      <c r="AT257" s="16">
        <v>91.201599999999999</v>
      </c>
      <c r="AU257" s="16">
        <v>210.9</v>
      </c>
      <c r="AV257" s="16">
        <v>-19.239999999999998</v>
      </c>
      <c r="AW257" s="16">
        <v>1</v>
      </c>
      <c r="AX257" s="56">
        <v>-19.100000000000001</v>
      </c>
      <c r="AY257" s="2">
        <f t="shared" si="34"/>
        <v>19.100000000000001</v>
      </c>
      <c r="AZ257" s="2">
        <v>92.94</v>
      </c>
      <c r="BA257" s="37">
        <f t="shared" si="37"/>
        <v>-2.4866225999370523E-2</v>
      </c>
      <c r="BB257" s="74">
        <v>1592.8630000000001</v>
      </c>
      <c r="BC257" s="37">
        <f t="shared" si="37"/>
        <v>-2.1335251918790203E-2</v>
      </c>
      <c r="BD257" s="37">
        <f t="shared" si="38"/>
        <v>-2.3100738959080363E-2</v>
      </c>
      <c r="BT257" s="70">
        <v>2.08</v>
      </c>
      <c r="BU257" s="71">
        <v>2.79</v>
      </c>
      <c r="BV257" s="72">
        <v>0.17</v>
      </c>
    </row>
    <row r="258" spans="1:74" x14ac:dyDescent="0.25">
      <c r="A258" s="57">
        <v>41394</v>
      </c>
      <c r="B258" s="38">
        <f>'MONTHLY DATA'!O786</f>
        <v>15871.53883261468</v>
      </c>
      <c r="C258" s="37">
        <f t="shared" si="39"/>
        <v>9.9333296382110633E-3</v>
      </c>
      <c r="D258" s="38">
        <f>'MONTHLY DATA'!M786</f>
        <v>15527.4176839435</v>
      </c>
      <c r="E258" s="37">
        <f t="shared" si="36"/>
        <v>3.1058961245671235E-3</v>
      </c>
      <c r="F258" s="37">
        <f t="shared" si="35"/>
        <v>-2.1681649920676872E-2</v>
      </c>
      <c r="G258" s="37">
        <v>3.2099999999999997E-2</v>
      </c>
      <c r="H258" s="37">
        <v>1.5100000000000001E-2</v>
      </c>
      <c r="I258" s="37">
        <v>6.3690000000000014E-3</v>
      </c>
      <c r="J258" s="37">
        <v>1.7000000000000001E-2</v>
      </c>
      <c r="K258" s="37">
        <v>2.2000000000000001E-3</v>
      </c>
      <c r="L258" s="37">
        <v>3.2000000000000002E-3</v>
      </c>
      <c r="M258" s="37">
        <v>5.0000000000000001E-4</v>
      </c>
      <c r="N258" s="37">
        <v>5.9999999999999995E-4</v>
      </c>
      <c r="O258" s="38">
        <v>2530100</v>
      </c>
      <c r="P258" s="67">
        <v>10557.6</v>
      </c>
      <c r="Q258" s="2">
        <v>6.6719999999999997</v>
      </c>
      <c r="R258" s="74">
        <v>83.9</v>
      </c>
      <c r="S258" s="74">
        <v>11253.9</v>
      </c>
      <c r="T258" s="2">
        <v>11461.4</v>
      </c>
      <c r="U258" s="37">
        <v>-1.7769999999999999E-3</v>
      </c>
      <c r="V258" s="2">
        <v>92.8</v>
      </c>
      <c r="W258" s="2">
        <v>135909</v>
      </c>
      <c r="X258" s="2">
        <v>329000</v>
      </c>
      <c r="Y258" s="74">
        <v>41.8</v>
      </c>
      <c r="Z258" s="2">
        <v>50</v>
      </c>
      <c r="AA258" s="73">
        <v>-0.1</v>
      </c>
      <c r="AB258" s="16">
        <v>1570.7</v>
      </c>
      <c r="AC258" s="16">
        <v>22.591799999999999</v>
      </c>
      <c r="AD258" s="16">
        <v>32.496699999999997</v>
      </c>
      <c r="AE258" s="37">
        <v>2.0689310498503848E-2</v>
      </c>
      <c r="AF258" s="73">
        <v>13.97</v>
      </c>
      <c r="AG258" s="37">
        <v>1.6500000000000001E-2</v>
      </c>
      <c r="AH258" s="37">
        <v>1.5100000000000001E-2</v>
      </c>
      <c r="AI258" s="37">
        <f t="shared" ref="AI258:AI297" si="41">BT258/100</f>
        <v>2.1000000000000001E-2</v>
      </c>
      <c r="AJ258" s="37">
        <f t="shared" ref="AJ258:AJ297" si="42">BU258/100</f>
        <v>2.9600000000000001E-2</v>
      </c>
      <c r="AK258" s="37">
        <f t="shared" ref="AK258:AK297" si="43">BV258/100</f>
        <v>4.6999999999999993E-3</v>
      </c>
      <c r="AL258" s="37">
        <v>-1.5800000000000002E-2</v>
      </c>
      <c r="AM258" s="16">
        <v>22.31</v>
      </c>
      <c r="AN258" s="37">
        <v>1.0631E-2</v>
      </c>
      <c r="AO258" s="37">
        <v>2.7812078919672811E-2</v>
      </c>
      <c r="AP258" s="37">
        <f t="shared" si="40"/>
        <v>2.4681286754375815E-2</v>
      </c>
      <c r="AQ258" s="37">
        <v>2.05552055304128E-2</v>
      </c>
      <c r="AR258" s="37">
        <v>-7.2568733892600101E-3</v>
      </c>
      <c r="AS258" s="16">
        <v>92.03</v>
      </c>
      <c r="AT258" s="16">
        <v>91.374800000000008</v>
      </c>
      <c r="AU258" s="16">
        <v>205.02</v>
      </c>
      <c r="AV258" s="16">
        <v>-23.19</v>
      </c>
      <c r="AW258" s="16">
        <v>0.99</v>
      </c>
      <c r="AX258" s="56">
        <v>-19.100000000000001</v>
      </c>
      <c r="AY258" s="2">
        <f t="shared" ref="AY258:AY297" si="44">AX258*-1</f>
        <v>19.100000000000001</v>
      </c>
      <c r="AZ258" s="2">
        <v>92.02</v>
      </c>
      <c r="BA258" s="37">
        <f t="shared" si="37"/>
        <v>-9.8988594792339332E-3</v>
      </c>
      <c r="BB258" s="74">
        <v>1485.0830000000001</v>
      </c>
      <c r="BC258" s="37">
        <f t="shared" si="37"/>
        <v>-6.7664325180508286E-2</v>
      </c>
      <c r="BD258" s="37">
        <f t="shared" si="38"/>
        <v>-3.8781592329871106E-2</v>
      </c>
      <c r="BT258" s="70">
        <v>2.1</v>
      </c>
      <c r="BU258" s="71">
        <v>2.96</v>
      </c>
      <c r="BV258" s="72">
        <v>0.47</v>
      </c>
    </row>
    <row r="259" spans="1:74" x14ac:dyDescent="0.25">
      <c r="A259" s="57">
        <v>41425</v>
      </c>
      <c r="B259" s="38">
        <f>'MONTHLY DATA'!O787</f>
        <v>15815.084025745626</v>
      </c>
      <c r="C259" s="37">
        <f t="shared" si="39"/>
        <v>4.6360705286940971E-3</v>
      </c>
      <c r="D259" s="38">
        <f>'MONTHLY DATA'!M787</f>
        <v>15455.4602218815</v>
      </c>
      <c r="E259" s="37">
        <f t="shared" si="36"/>
        <v>-4.6342195158702981E-3</v>
      </c>
      <c r="F259" s="37">
        <f t="shared" ref="F259:F297" si="45">(D259-B259)/B259</f>
        <v>-2.2739291380222109E-2</v>
      </c>
      <c r="G259" s="37">
        <v>3.5400000000000001E-2</v>
      </c>
      <c r="H259" s="37">
        <v>1.38E-2</v>
      </c>
      <c r="I259" s="37">
        <v>7.980000000000001E-3</v>
      </c>
      <c r="J259" s="37">
        <v>2.1600000000000001E-2</v>
      </c>
      <c r="K259" s="37">
        <v>3.0000000000000001E-3</v>
      </c>
      <c r="L259" s="37">
        <v>5.1999999999999998E-3</v>
      </c>
      <c r="M259" s="37">
        <v>4.0000000000000002E-4</v>
      </c>
      <c r="N259" s="37">
        <v>4.0000000000000002E-4</v>
      </c>
      <c r="O259" s="38">
        <v>2529100</v>
      </c>
      <c r="P259" s="67">
        <v>10586.3</v>
      </c>
      <c r="Q259" s="2">
        <v>6.6719999999999997</v>
      </c>
      <c r="R259" s="74">
        <v>84.165000000000006</v>
      </c>
      <c r="S259" s="74">
        <v>11279.5</v>
      </c>
      <c r="T259" s="2">
        <v>11517.8</v>
      </c>
      <c r="U259" s="37">
        <v>1.057E-3</v>
      </c>
      <c r="V259" s="2">
        <v>97.2</v>
      </c>
      <c r="W259" s="2">
        <v>136128</v>
      </c>
      <c r="X259" s="2">
        <v>353000</v>
      </c>
      <c r="Y259" s="74">
        <v>41.7</v>
      </c>
      <c r="Z259" s="2">
        <v>50</v>
      </c>
      <c r="AA259" s="73">
        <v>-0.34</v>
      </c>
      <c r="AB259" s="16">
        <v>1639.84</v>
      </c>
      <c r="AC259" s="16">
        <v>23.407900000000001</v>
      </c>
      <c r="AD259" s="16">
        <v>32.883299999999998</v>
      </c>
      <c r="AE259" s="37">
        <v>2.0052749048687677E-2</v>
      </c>
      <c r="AF259" s="73">
        <v>13.49</v>
      </c>
      <c r="AG259" s="37">
        <v>2.12E-2</v>
      </c>
      <c r="AH259" s="37">
        <v>1.38E-2</v>
      </c>
      <c r="AI259" s="37">
        <f t="shared" si="41"/>
        <v>2.1400000000000002E-2</v>
      </c>
      <c r="AJ259" s="37">
        <f t="shared" si="42"/>
        <v>3.1800000000000002E-2</v>
      </c>
      <c r="AK259" s="37">
        <f t="shared" si="43"/>
        <v>5.7999999999999996E-3</v>
      </c>
      <c r="AL259" s="37">
        <v>-2.0799999999999999E-2</v>
      </c>
      <c r="AM259" s="16">
        <v>23.524999999999999</v>
      </c>
      <c r="AN259" s="37">
        <v>1.362E-2</v>
      </c>
      <c r="AO259" s="37">
        <v>2.5610103768110296E-2</v>
      </c>
      <c r="AP259" s="37">
        <f t="shared" si="40"/>
        <v>1.7076170174668819E-2</v>
      </c>
      <c r="AQ259" s="37">
        <v>2.0422019743537276E-2</v>
      </c>
      <c r="AR259" s="37">
        <v>-5.1880840245730198E-3</v>
      </c>
      <c r="AS259" s="16">
        <v>92.99</v>
      </c>
      <c r="AT259" s="16">
        <v>91.572000000000003</v>
      </c>
      <c r="AU259" s="16">
        <v>196.69</v>
      </c>
      <c r="AV259" s="16">
        <v>-61.27</v>
      </c>
      <c r="AW259" s="16">
        <v>0.99</v>
      </c>
      <c r="AX259" s="56">
        <v>-19.100000000000001</v>
      </c>
      <c r="AY259" s="2">
        <f t="shared" si="44"/>
        <v>19.100000000000001</v>
      </c>
      <c r="AZ259" s="2">
        <v>94.51</v>
      </c>
      <c r="BA259" s="37">
        <f t="shared" si="37"/>
        <v>2.705933492718984E-2</v>
      </c>
      <c r="BB259" s="74">
        <v>1413.5</v>
      </c>
      <c r="BC259" s="37">
        <f t="shared" si="37"/>
        <v>-4.8201346322057477E-2</v>
      </c>
      <c r="BD259" s="37">
        <f t="shared" si="38"/>
        <v>-1.0571005697433819E-2</v>
      </c>
      <c r="BT259" s="70">
        <v>2.14</v>
      </c>
      <c r="BU259" s="71">
        <v>3.18</v>
      </c>
      <c r="BV259" s="72">
        <v>0.57999999999999996</v>
      </c>
    </row>
    <row r="260" spans="1:74" x14ac:dyDescent="0.25">
      <c r="A260" s="57">
        <v>41455</v>
      </c>
      <c r="B260" s="38">
        <f>'MONTHLY DATA'!O788</f>
        <v>15944.607209846388</v>
      </c>
      <c r="C260" s="37">
        <f t="shared" si="39"/>
        <v>1.0581292426220365E-2</v>
      </c>
      <c r="D260" s="38">
        <f>'MONTHLY DATA'!M788</f>
        <v>15582.038140558499</v>
      </c>
      <c r="E260" s="37">
        <f t="shared" ref="E260:E297" si="46">(D260-D259)/D259</f>
        <v>8.1898511503263674E-3</v>
      </c>
      <c r="F260" s="37">
        <f t="shared" si="45"/>
        <v>-2.273929138022221E-2</v>
      </c>
      <c r="G260" s="37">
        <v>4.0599999999999997E-2</v>
      </c>
      <c r="H260" s="37">
        <v>1.52E-2</v>
      </c>
      <c r="I260" s="37">
        <v>7.6559999999999996E-3</v>
      </c>
      <c r="J260" s="37">
        <v>2.52E-2</v>
      </c>
      <c r="K260" s="37">
        <v>3.5999999999999999E-3</v>
      </c>
      <c r="L260" s="37">
        <v>6.6E-3</v>
      </c>
      <c r="M260" s="37">
        <v>4.0000000000000002E-4</v>
      </c>
      <c r="N260" s="37">
        <v>5.0000000000000001E-4</v>
      </c>
      <c r="O260" s="38">
        <v>2510400</v>
      </c>
      <c r="P260" s="67">
        <v>10633.8</v>
      </c>
      <c r="Q260" s="2">
        <v>6.5730000000000004</v>
      </c>
      <c r="R260" s="74">
        <v>84.790999999999997</v>
      </c>
      <c r="S260" s="74">
        <v>11320.2</v>
      </c>
      <c r="T260" s="2">
        <v>11540.4</v>
      </c>
      <c r="U260" s="37">
        <v>2.2591E-2</v>
      </c>
      <c r="V260" s="2">
        <v>85.7</v>
      </c>
      <c r="W260" s="2">
        <v>136255</v>
      </c>
      <c r="X260" s="2">
        <v>340000</v>
      </c>
      <c r="Y260" s="74">
        <v>41.8</v>
      </c>
      <c r="Z260" s="2">
        <v>52.5</v>
      </c>
      <c r="AA260" s="73">
        <v>-0.08</v>
      </c>
      <c r="AB260" s="16">
        <v>1618.77</v>
      </c>
      <c r="AC260" s="16">
        <v>22.921500000000002</v>
      </c>
      <c r="AD260" s="16">
        <v>33.270000000000003</v>
      </c>
      <c r="AE260" s="37">
        <v>2.05526418206416E-2</v>
      </c>
      <c r="AF260" s="73">
        <v>17.27</v>
      </c>
      <c r="AG260" s="37">
        <v>2.4799999999999999E-2</v>
      </c>
      <c r="AH260" s="37">
        <v>1.52E-2</v>
      </c>
      <c r="AI260" s="37">
        <f t="shared" si="41"/>
        <v>1.9E-2</v>
      </c>
      <c r="AJ260" s="37">
        <f t="shared" si="42"/>
        <v>3.2300000000000002E-2</v>
      </c>
      <c r="AK260" s="37">
        <f t="shared" si="43"/>
        <v>4.3E-3</v>
      </c>
      <c r="AL260" s="37">
        <v>-2.4600000000000004E-2</v>
      </c>
      <c r="AM260" s="16">
        <v>23.31</v>
      </c>
      <c r="AN260" s="37">
        <v>1.7544000000000001E-2</v>
      </c>
      <c r="AO260" s="37">
        <v>2.3466349542430365E-2</v>
      </c>
      <c r="AP260" s="37">
        <f t="shared" si="40"/>
        <v>2.4059798663515083E-2</v>
      </c>
      <c r="AQ260" s="37">
        <v>2.0130155822736345E-2</v>
      </c>
      <c r="AR260" s="37">
        <v>-3.3361937196940208E-3</v>
      </c>
      <c r="AS260" s="16">
        <v>93.88</v>
      </c>
      <c r="AT260" s="16">
        <v>91.785200000000003</v>
      </c>
      <c r="AU260" s="16">
        <v>214.77</v>
      </c>
      <c r="AV260" s="16">
        <v>-46.95</v>
      </c>
      <c r="AW260" s="16">
        <v>0.99</v>
      </c>
      <c r="AX260" s="56">
        <v>-18.100000000000001</v>
      </c>
      <c r="AY260" s="2">
        <f t="shared" si="44"/>
        <v>18.100000000000001</v>
      </c>
      <c r="AZ260" s="2">
        <v>95.77</v>
      </c>
      <c r="BA260" s="37">
        <f t="shared" ref="BA260:BC297" si="47">(AZ260-AZ259)/AZ259</f>
        <v>1.3331922547878435E-2</v>
      </c>
      <c r="BB260" s="74">
        <v>1342.3630000000001</v>
      </c>
      <c r="BC260" s="37">
        <f t="shared" si="47"/>
        <v>-5.0326848249027195E-2</v>
      </c>
      <c r="BD260" s="37">
        <f t="shared" ref="BD260:BD298" si="48">(BA260+BC260)/2</f>
        <v>-1.8497462850574381E-2</v>
      </c>
      <c r="BT260" s="70">
        <v>1.9</v>
      </c>
      <c r="BU260" s="71">
        <v>3.23</v>
      </c>
      <c r="BV260" s="72">
        <v>0.43</v>
      </c>
    </row>
    <row r="261" spans="1:74" x14ac:dyDescent="0.25">
      <c r="A261" s="57">
        <v>41486</v>
      </c>
      <c r="B261" s="38">
        <f>'MONTHLY DATA'!O789</f>
        <v>15953.133963310846</v>
      </c>
      <c r="C261" s="37">
        <f t="shared" si="39"/>
        <v>6.5357439449122284E-3</v>
      </c>
      <c r="D261" s="38">
        <f>'MONTHLY DATA'!M789</f>
        <v>15605.9603317408</v>
      </c>
      <c r="E261" s="37">
        <f t="shared" si="46"/>
        <v>1.5352414726821585E-3</v>
      </c>
      <c r="F261" s="37">
        <f t="shared" si="45"/>
        <v>-2.1762095922248155E-2</v>
      </c>
      <c r="G261" s="37">
        <v>3.9699999999999999E-2</v>
      </c>
      <c r="H261" s="37">
        <v>1.37E-2</v>
      </c>
      <c r="I261" s="37">
        <v>6.3929999999999994E-3</v>
      </c>
      <c r="J261" s="37">
        <v>2.5999999999999999E-2</v>
      </c>
      <c r="K261" s="37">
        <v>3.0999999999999999E-3</v>
      </c>
      <c r="L261" s="37">
        <v>6.1000000000000004E-3</v>
      </c>
      <c r="M261" s="37">
        <v>4.0000000000000002E-4</v>
      </c>
      <c r="N261" s="37">
        <v>4.0000000000000002E-4</v>
      </c>
      <c r="O261" s="38">
        <v>2548800</v>
      </c>
      <c r="P261" s="67">
        <v>10700</v>
      </c>
      <c r="Q261" s="2">
        <v>6.5730000000000004</v>
      </c>
      <c r="R261" s="74">
        <v>85.209000000000003</v>
      </c>
      <c r="S261" s="74">
        <v>11343.1</v>
      </c>
      <c r="T261" s="2">
        <v>11538.3</v>
      </c>
      <c r="U261" s="37">
        <v>-3.872E-3</v>
      </c>
      <c r="V261" s="2">
        <v>90.2</v>
      </c>
      <c r="W261" s="2">
        <v>136419</v>
      </c>
      <c r="X261" s="2">
        <v>333000</v>
      </c>
      <c r="Y261" s="74">
        <v>41.7</v>
      </c>
      <c r="Z261" s="2">
        <v>54.9</v>
      </c>
      <c r="AA261" s="73">
        <v>-0.85</v>
      </c>
      <c r="AB261" s="16">
        <v>1668.68</v>
      </c>
      <c r="AC261" s="16">
        <v>23.488499999999998</v>
      </c>
      <c r="AD261" s="16">
        <v>33.646700000000003</v>
      </c>
      <c r="AE261" s="37">
        <v>2.0163662295946499E-2</v>
      </c>
      <c r="AF261" s="73">
        <v>13.97</v>
      </c>
      <c r="AG261" s="37">
        <v>2.5600000000000001E-2</v>
      </c>
      <c r="AH261" s="37">
        <v>1.37E-2</v>
      </c>
      <c r="AI261" s="37">
        <f t="shared" si="41"/>
        <v>1.4800000000000001E-2</v>
      </c>
      <c r="AJ261" s="37">
        <f t="shared" si="42"/>
        <v>3.2199999999999999E-2</v>
      </c>
      <c r="AK261" s="37">
        <f t="shared" si="43"/>
        <v>6.4000000000000003E-3</v>
      </c>
      <c r="AL261" s="37">
        <v>-2.5899999999999996E-2</v>
      </c>
      <c r="AM261" s="16">
        <v>22.56</v>
      </c>
      <c r="AN261" s="37">
        <v>1.9606999999999999E-2</v>
      </c>
      <c r="AO261" s="37">
        <v>2.4371601334808958E-2</v>
      </c>
      <c r="AP261" s="37">
        <f t="shared" si="40"/>
        <v>2.0836123600606733E-2</v>
      </c>
      <c r="AQ261" s="37">
        <v>1.972891131238427E-2</v>
      </c>
      <c r="AR261" s="37">
        <v>-4.6426900224246885E-3</v>
      </c>
      <c r="AS261" s="16">
        <v>95.02</v>
      </c>
      <c r="AT261" s="16">
        <v>92.003600000000006</v>
      </c>
      <c r="AU261" s="16">
        <v>201.19</v>
      </c>
      <c r="AV261" s="16">
        <v>-3.21</v>
      </c>
      <c r="AW261" s="16">
        <v>1.1200000000000001</v>
      </c>
      <c r="AX261" s="56">
        <v>-18.100000000000001</v>
      </c>
      <c r="AY261" s="2">
        <f t="shared" si="44"/>
        <v>18.100000000000001</v>
      </c>
      <c r="AZ261" s="2">
        <v>104.67</v>
      </c>
      <c r="BA261" s="37">
        <f t="shared" si="47"/>
        <v>9.2930980474052474E-2</v>
      </c>
      <c r="BB261" s="74">
        <v>1286.7239999999999</v>
      </c>
      <c r="BC261" s="37">
        <f t="shared" si="47"/>
        <v>-4.1448550056877406E-2</v>
      </c>
      <c r="BD261" s="37">
        <f t="shared" si="48"/>
        <v>2.5741215208587534E-2</v>
      </c>
      <c r="BT261" s="70">
        <v>1.48</v>
      </c>
      <c r="BU261" s="71">
        <v>3.22</v>
      </c>
      <c r="BV261" s="72">
        <v>0.64</v>
      </c>
    </row>
    <row r="262" spans="1:74" x14ac:dyDescent="0.25">
      <c r="A262" s="57">
        <v>41517</v>
      </c>
      <c r="B262" s="38">
        <f>'MONTHLY DATA'!O790</f>
        <v>15998.795294944925</v>
      </c>
      <c r="C262" s="37">
        <f t="shared" si="39"/>
        <v>1.9213864433161698E-2</v>
      </c>
      <c r="D262" s="38">
        <f>'MONTHLY DATA'!M790</f>
        <v>15667.529303205099</v>
      </c>
      <c r="E262" s="37">
        <f t="shared" si="46"/>
        <v>3.9452215791600451E-3</v>
      </c>
      <c r="F262" s="37">
        <f t="shared" si="45"/>
        <v>-2.0705683498837803E-2</v>
      </c>
      <c r="G262" s="37">
        <v>4.1200000000000001E-2</v>
      </c>
      <c r="H262" s="37">
        <v>1.37E-2</v>
      </c>
      <c r="I262" s="37">
        <v>1.2615999999999999E-2</v>
      </c>
      <c r="J262" s="37">
        <v>2.7799999999999998E-2</v>
      </c>
      <c r="K262" s="37">
        <v>3.8999999999999998E-3</v>
      </c>
      <c r="L262" s="37">
        <v>7.9000000000000008E-3</v>
      </c>
      <c r="M262" s="37">
        <v>2.9999999999999997E-4</v>
      </c>
      <c r="N262" s="37">
        <v>4.0000000000000002E-4</v>
      </c>
      <c r="O262" s="38">
        <v>2565100</v>
      </c>
      <c r="P262" s="67">
        <v>10760.3</v>
      </c>
      <c r="Q262" s="2">
        <v>6.5730000000000004</v>
      </c>
      <c r="R262" s="74">
        <v>85.149000000000001</v>
      </c>
      <c r="S262" s="74">
        <v>11370.2</v>
      </c>
      <c r="T262" s="2">
        <v>11570.2</v>
      </c>
      <c r="U262" s="37">
        <v>7.6600000000000001E-3</v>
      </c>
      <c r="V262" s="2">
        <v>87.1</v>
      </c>
      <c r="W262" s="2">
        <v>136675</v>
      </c>
      <c r="X262" s="2">
        <v>326000</v>
      </c>
      <c r="Y262" s="74">
        <v>41.9</v>
      </c>
      <c r="Z262" s="2">
        <v>56.3</v>
      </c>
      <c r="AA262" s="73">
        <v>-0.84</v>
      </c>
      <c r="AB262" s="16">
        <v>1670.09</v>
      </c>
      <c r="AC262" s="16">
        <v>23.352799999999998</v>
      </c>
      <c r="AD262" s="16">
        <v>34.023299999999999</v>
      </c>
      <c r="AE262" s="37">
        <v>2.0372135633408978E-2</v>
      </c>
      <c r="AF262" s="73">
        <v>14.21</v>
      </c>
      <c r="AG262" s="37">
        <v>2.75E-2</v>
      </c>
      <c r="AH262" s="37">
        <v>1.37E-2</v>
      </c>
      <c r="AI262" s="37">
        <f t="shared" si="41"/>
        <v>1.2500000000000001E-2</v>
      </c>
      <c r="AJ262" s="37">
        <f t="shared" si="42"/>
        <v>3.2799999999999996E-2</v>
      </c>
      <c r="AK262" s="37">
        <f t="shared" si="43"/>
        <v>3.7000000000000002E-3</v>
      </c>
      <c r="AL262" s="37">
        <v>-2.7899999999999994E-2</v>
      </c>
      <c r="AM262" s="16">
        <v>22.95</v>
      </c>
      <c r="AN262" s="37">
        <v>1.5184E-2</v>
      </c>
      <c r="AO262" s="37">
        <v>1.8272280802275328E-2</v>
      </c>
      <c r="AP262" s="37">
        <f t="shared" si="40"/>
        <v>2.7676701460737998E-2</v>
      </c>
      <c r="AQ262" s="37">
        <v>1.9245238194808494E-2</v>
      </c>
      <c r="AR262" s="37">
        <v>9.7295739253316568E-4</v>
      </c>
      <c r="AS262" s="16">
        <v>96.08</v>
      </c>
      <c r="AT262" s="16">
        <v>92.223199999999991</v>
      </c>
      <c r="AU262" s="16">
        <v>198.38</v>
      </c>
      <c r="AV262" s="16">
        <v>-15.14</v>
      </c>
      <c r="AW262" s="16">
        <v>1.1200000000000001</v>
      </c>
      <c r="AX262" s="56">
        <v>-18.100000000000001</v>
      </c>
      <c r="AY262" s="2">
        <f t="shared" si="44"/>
        <v>18.100000000000001</v>
      </c>
      <c r="AZ262" s="2">
        <v>106.57</v>
      </c>
      <c r="BA262" s="37">
        <f t="shared" si="47"/>
        <v>1.8152288143689611E-2</v>
      </c>
      <c r="BB262" s="74">
        <v>1347.095</v>
      </c>
      <c r="BC262" s="37">
        <f t="shared" si="47"/>
        <v>4.6918375657872317E-2</v>
      </c>
      <c r="BD262" s="37">
        <f t="shared" si="48"/>
        <v>3.2535331900780964E-2</v>
      </c>
      <c r="BT262" s="70">
        <v>1.25</v>
      </c>
      <c r="BU262" s="71">
        <v>3.28</v>
      </c>
      <c r="BV262" s="72">
        <v>0.37</v>
      </c>
    </row>
    <row r="263" spans="1:74" x14ac:dyDescent="0.25">
      <c r="A263" s="57">
        <v>41547</v>
      </c>
      <c r="B263" s="38">
        <f>'MONTHLY DATA'!O791</f>
        <v>15964.496070311046</v>
      </c>
      <c r="C263" s="37">
        <f t="shared" si="39"/>
        <v>1.562495204475166E-2</v>
      </c>
      <c r="D263" s="38">
        <f>'MONTHLY DATA'!M791</f>
        <v>15650.8053594429</v>
      </c>
      <c r="E263" s="37">
        <f t="shared" si="46"/>
        <v>-1.0674269974895187E-3</v>
      </c>
      <c r="F263" s="37">
        <f t="shared" si="45"/>
        <v>-1.9649271075427962E-2</v>
      </c>
      <c r="G263" s="37">
        <v>4.0300000000000002E-2</v>
      </c>
      <c r="H263" s="37">
        <v>1.3899999999999999E-2</v>
      </c>
      <c r="I263" s="37">
        <v>1.4551E-2</v>
      </c>
      <c r="J263" s="37">
        <v>2.64E-2</v>
      </c>
      <c r="K263" s="37">
        <v>3.3E-3</v>
      </c>
      <c r="L263" s="37">
        <v>6.3E-3</v>
      </c>
      <c r="M263" s="37">
        <v>2.0000000000000001E-4</v>
      </c>
      <c r="N263" s="37">
        <v>2.0000000000000001E-4</v>
      </c>
      <c r="O263" s="38">
        <v>2601000</v>
      </c>
      <c r="P263" s="67">
        <v>10817.3</v>
      </c>
      <c r="Q263" s="2">
        <v>6.5439999999999996</v>
      </c>
      <c r="R263" s="74">
        <v>84.863</v>
      </c>
      <c r="S263" s="74">
        <v>11423.9</v>
      </c>
      <c r="T263" s="2">
        <v>11599.4</v>
      </c>
      <c r="U263" s="37">
        <v>5.7999999999999996E-3</v>
      </c>
      <c r="V263" s="2">
        <v>83.1</v>
      </c>
      <c r="W263" s="2">
        <v>136825</v>
      </c>
      <c r="X263" s="2">
        <v>320000</v>
      </c>
      <c r="Y263" s="74">
        <v>41.9</v>
      </c>
      <c r="Z263" s="2">
        <v>56</v>
      </c>
      <c r="AA263" s="73">
        <v>-0.82</v>
      </c>
      <c r="AB263" s="16">
        <v>1687.17</v>
      </c>
      <c r="AC263" s="16">
        <v>23.438400000000001</v>
      </c>
      <c r="AD263" s="16">
        <v>34.4</v>
      </c>
      <c r="AE263" s="37">
        <v>2.0389172401121404E-2</v>
      </c>
      <c r="AF263" s="73">
        <v>14.69</v>
      </c>
      <c r="AG263" s="37">
        <v>2.6200000000000001E-2</v>
      </c>
      <c r="AH263" s="37">
        <v>1.3899999999999999E-2</v>
      </c>
      <c r="AI263" s="37">
        <f t="shared" si="41"/>
        <v>9.5999999999999992E-3</v>
      </c>
      <c r="AJ263" s="37">
        <f t="shared" si="42"/>
        <v>3.3399999999999999E-2</v>
      </c>
      <c r="AK263" s="37">
        <f t="shared" si="43"/>
        <v>4.5999999999999999E-3</v>
      </c>
      <c r="AL263" s="37">
        <v>-2.6099999999999998E-2</v>
      </c>
      <c r="AM263" s="16">
        <v>22.885000000000002</v>
      </c>
      <c r="AN263" s="37">
        <v>1.1849E-2</v>
      </c>
      <c r="AO263" s="37">
        <v>2.3430486687885627E-2</v>
      </c>
      <c r="AP263" s="37">
        <f t="shared" si="40"/>
        <v>2.2027070443189651E-2</v>
      </c>
      <c r="AQ263" s="37">
        <v>1.9091220342277879E-2</v>
      </c>
      <c r="AR263" s="37">
        <v>-4.3392663456077486E-3</v>
      </c>
      <c r="AS263" s="16">
        <v>97.15</v>
      </c>
      <c r="AT263" s="16">
        <v>92.451599999999999</v>
      </c>
      <c r="AU263" s="16">
        <v>203.83</v>
      </c>
      <c r="AV263" s="16">
        <v>-16.239999999999998</v>
      </c>
      <c r="AW263" s="16">
        <v>1.1200000000000001</v>
      </c>
      <c r="AX263" s="56">
        <v>-8.3000000000000007</v>
      </c>
      <c r="AY263" s="2">
        <f t="shared" si="44"/>
        <v>8.3000000000000007</v>
      </c>
      <c r="AZ263" s="2">
        <v>106.29</v>
      </c>
      <c r="BA263" s="37">
        <f t="shared" si="47"/>
        <v>-2.6273810640892086E-3</v>
      </c>
      <c r="BB263" s="74">
        <v>1348.798</v>
      </c>
      <c r="BC263" s="37">
        <f t="shared" si="47"/>
        <v>1.2642018565876753E-3</v>
      </c>
      <c r="BD263" s="37">
        <f t="shared" si="48"/>
        <v>-6.8158960375076664E-4</v>
      </c>
      <c r="BT263" s="70">
        <v>0.96</v>
      </c>
      <c r="BU263" s="71">
        <v>3.34</v>
      </c>
      <c r="BV263" s="72">
        <v>0.46</v>
      </c>
    </row>
    <row r="264" spans="1:74" x14ac:dyDescent="0.25">
      <c r="A264" s="57">
        <v>41578</v>
      </c>
      <c r="B264" s="38">
        <f>'MONTHLY DATA'!O792</f>
        <v>16083.778931455519</v>
      </c>
      <c r="C264" s="37">
        <f t="shared" si="39"/>
        <v>2.707003037415066E-2</v>
      </c>
      <c r="D264" s="38">
        <f>'MONTHLY DATA'!M792</f>
        <v>15734.131563380401</v>
      </c>
      <c r="E264" s="37">
        <f t="shared" si="46"/>
        <v>5.3240840981531729E-3</v>
      </c>
      <c r="F264" s="37">
        <f t="shared" si="45"/>
        <v>-2.1739130434782528E-2</v>
      </c>
      <c r="G264" s="37">
        <v>3.8199999999999998E-2</v>
      </c>
      <c r="H264" s="37">
        <v>1.2500000000000001E-2</v>
      </c>
      <c r="I264" s="37">
        <v>1.6064000000000002E-2</v>
      </c>
      <c r="J264" s="37">
        <v>2.5700000000000001E-2</v>
      </c>
      <c r="K264" s="37">
        <v>3.0999999999999999E-3</v>
      </c>
      <c r="L264" s="37">
        <v>5.7000000000000002E-3</v>
      </c>
      <c r="M264" s="37">
        <v>4.0000000000000002E-4</v>
      </c>
      <c r="N264" s="37">
        <v>5.0000000000000001E-4</v>
      </c>
      <c r="O264" s="38">
        <v>2626800</v>
      </c>
      <c r="P264" s="67">
        <v>10929.3</v>
      </c>
      <c r="Q264" s="2">
        <v>6.5439999999999996</v>
      </c>
      <c r="R264" s="74">
        <v>83.915000000000006</v>
      </c>
      <c r="S264" s="74">
        <v>11465.2</v>
      </c>
      <c r="T264" s="2">
        <v>11559.1</v>
      </c>
      <c r="U264" s="37">
        <v>1.6899999999999999E-4</v>
      </c>
      <c r="V264" s="2">
        <v>92.5</v>
      </c>
      <c r="W264" s="2">
        <v>137050</v>
      </c>
      <c r="X264" s="2">
        <v>348000</v>
      </c>
      <c r="Y264" s="74">
        <v>41.9</v>
      </c>
      <c r="Z264" s="2">
        <v>56.6</v>
      </c>
      <c r="AA264" s="73">
        <v>-0.78</v>
      </c>
      <c r="AB264" s="16">
        <v>1720.03</v>
      </c>
      <c r="AC264" s="16">
        <v>23.8308</v>
      </c>
      <c r="AD264" s="16">
        <v>34.596699999999998</v>
      </c>
      <c r="AE264" s="37">
        <v>2.0114009639366756E-2</v>
      </c>
      <c r="AF264" s="73">
        <v>15.41</v>
      </c>
      <c r="AG264" s="37">
        <v>2.53E-2</v>
      </c>
      <c r="AH264" s="37">
        <v>1.2500000000000001E-2</v>
      </c>
      <c r="AI264" s="37">
        <f t="shared" si="41"/>
        <v>1.06E-2</v>
      </c>
      <c r="AJ264" s="37">
        <f t="shared" si="42"/>
        <v>3.4500000000000003E-2</v>
      </c>
      <c r="AK264" s="37">
        <f t="shared" si="43"/>
        <v>4.4000000000000003E-3</v>
      </c>
      <c r="AL264" s="37">
        <v>-2.5199999999999997E-2</v>
      </c>
      <c r="AM264" s="16">
        <v>20.2</v>
      </c>
      <c r="AN264" s="37">
        <v>9.6360000000000005E-3</v>
      </c>
      <c r="AO264" s="37">
        <v>2.158906131626797E-2</v>
      </c>
      <c r="AP264" s="37">
        <f t="shared" si="40"/>
        <v>3.1863592137590727E-2</v>
      </c>
      <c r="AQ264" s="37">
        <v>1.9049980321808147E-2</v>
      </c>
      <c r="AR264" s="37">
        <v>-2.5390809944598226E-3</v>
      </c>
      <c r="AS264" s="16">
        <v>99.4</v>
      </c>
      <c r="AT264" s="16">
        <v>92.7316</v>
      </c>
      <c r="AU264" s="16">
        <v>195.08</v>
      </c>
      <c r="AV264" s="16">
        <v>-3.76</v>
      </c>
      <c r="AW264" s="16">
        <v>1.0900000000000001</v>
      </c>
      <c r="AX264" s="56">
        <v>-8.3000000000000007</v>
      </c>
      <c r="AY264" s="2">
        <f t="shared" si="44"/>
        <v>8.3000000000000007</v>
      </c>
      <c r="AZ264" s="2">
        <v>100.54</v>
      </c>
      <c r="BA264" s="37">
        <f t="shared" si="47"/>
        <v>-5.4097281023614635E-2</v>
      </c>
      <c r="BB264" s="74">
        <v>1316.1849999999999</v>
      </c>
      <c r="BC264" s="37">
        <f t="shared" si="47"/>
        <v>-2.4179306315697424E-2</v>
      </c>
      <c r="BD264" s="37">
        <f t="shared" si="48"/>
        <v>-3.913829366965603E-2</v>
      </c>
      <c r="BT264" s="70">
        <v>1.06</v>
      </c>
      <c r="BU264" s="71">
        <v>3.45</v>
      </c>
      <c r="BV264" s="72">
        <v>0.44</v>
      </c>
    </row>
    <row r="265" spans="1:74" x14ac:dyDescent="0.25">
      <c r="A265" s="57">
        <v>41608</v>
      </c>
      <c r="B265" s="38">
        <f>'MONTHLY DATA'!O793</f>
        <v>16138.50467753062</v>
      </c>
      <c r="C265" s="37">
        <f t="shared" si="39"/>
        <v>2.7196231550965917E-2</v>
      </c>
      <c r="D265" s="38">
        <f>'MONTHLY DATA'!M793</f>
        <v>15838.760394790501</v>
      </c>
      <c r="E265" s="37">
        <f t="shared" si="46"/>
        <v>6.6498002122731235E-3</v>
      </c>
      <c r="F265" s="37">
        <f t="shared" si="45"/>
        <v>-1.8573237653018021E-2</v>
      </c>
      <c r="G265" s="37">
        <v>3.8800000000000001E-2</v>
      </c>
      <c r="H265" s="37">
        <v>1.11E-2</v>
      </c>
      <c r="I265" s="37">
        <v>1.5129E-2</v>
      </c>
      <c r="J265" s="37">
        <v>2.75E-2</v>
      </c>
      <c r="K265" s="37">
        <v>2.8E-3</v>
      </c>
      <c r="L265" s="37">
        <v>5.5999999999999999E-3</v>
      </c>
      <c r="M265" s="37">
        <v>5.9999999999999995E-4</v>
      </c>
      <c r="N265" s="37">
        <v>7.000000000000001E-4</v>
      </c>
      <c r="O265" s="38">
        <v>2629700</v>
      </c>
      <c r="P265" s="67">
        <v>10931.7</v>
      </c>
      <c r="Q265" s="2">
        <v>6.5439999999999996</v>
      </c>
      <c r="R265" s="74">
        <v>84.572000000000003</v>
      </c>
      <c r="S265" s="74">
        <v>11542</v>
      </c>
      <c r="T265" s="2">
        <v>11595</v>
      </c>
      <c r="U265" s="37">
        <v>2.5609999999999999E-3</v>
      </c>
      <c r="V265" s="2">
        <v>73.5</v>
      </c>
      <c r="W265" s="2">
        <v>137367</v>
      </c>
      <c r="X265" s="2">
        <v>317000</v>
      </c>
      <c r="Y265" s="74">
        <v>42</v>
      </c>
      <c r="Z265" s="2">
        <v>57</v>
      </c>
      <c r="AA265" s="73">
        <v>-1.42</v>
      </c>
      <c r="AB265" s="16">
        <v>1783.54</v>
      </c>
      <c r="AC265" s="16">
        <v>24.638000000000002</v>
      </c>
      <c r="AD265" s="16">
        <v>34.793300000000002</v>
      </c>
      <c r="AE265" s="37">
        <v>1.9508000941946917E-2</v>
      </c>
      <c r="AF265" s="73">
        <v>12.92</v>
      </c>
      <c r="AG265" s="37">
        <v>2.69E-2</v>
      </c>
      <c r="AH265" s="37">
        <v>1.11E-2</v>
      </c>
      <c r="AI265" s="37">
        <f t="shared" si="41"/>
        <v>1.23E-2</v>
      </c>
      <c r="AJ265" s="37">
        <f t="shared" si="42"/>
        <v>3.1300000000000001E-2</v>
      </c>
      <c r="AK265" s="37">
        <f t="shared" si="43"/>
        <v>1.1999999999999999E-3</v>
      </c>
      <c r="AL265" s="37">
        <v>-2.7499999999999997E-2</v>
      </c>
      <c r="AM265" s="16">
        <v>17.91</v>
      </c>
      <c r="AN265" s="37">
        <v>1.2371E-2</v>
      </c>
      <c r="AO265" s="37">
        <v>2.1956073106766935E-2</v>
      </c>
      <c r="AP265" s="37">
        <f t="shared" si="40"/>
        <v>3.2353673444472944E-2</v>
      </c>
      <c r="AQ265" s="37">
        <v>1.9233121017903639E-2</v>
      </c>
      <c r="AR265" s="37">
        <v>-2.7229520888632959E-3</v>
      </c>
      <c r="AS265" s="16">
        <v>101.62</v>
      </c>
      <c r="AT265" s="16">
        <v>93.093199999999996</v>
      </c>
      <c r="AU265" s="16">
        <v>189.89</v>
      </c>
      <c r="AV265" s="16">
        <v>1.59</v>
      </c>
      <c r="AW265" s="16">
        <v>1.0900000000000001</v>
      </c>
      <c r="AX265" s="56">
        <v>-8.3000000000000007</v>
      </c>
      <c r="AY265" s="2">
        <f t="shared" si="44"/>
        <v>8.3000000000000007</v>
      </c>
      <c r="AZ265" s="2">
        <v>93.86</v>
      </c>
      <c r="BA265" s="37">
        <f t="shared" si="47"/>
        <v>-6.6441217425900201E-2</v>
      </c>
      <c r="BB265" s="74">
        <v>1275.8209999999999</v>
      </c>
      <c r="BC265" s="37">
        <f t="shared" si="47"/>
        <v>-3.0667421373135263E-2</v>
      </c>
      <c r="BD265" s="37">
        <f t="shared" si="48"/>
        <v>-4.855431939951773E-2</v>
      </c>
      <c r="BT265" s="70">
        <v>1.23</v>
      </c>
      <c r="BU265" s="71">
        <v>3.13</v>
      </c>
      <c r="BV265" s="72">
        <v>0.12</v>
      </c>
    </row>
    <row r="266" spans="1:74" x14ac:dyDescent="0.25">
      <c r="A266" s="57">
        <v>41639</v>
      </c>
      <c r="B266" s="38">
        <f>'MONTHLY DATA'!O794</f>
        <v>16056.641804465795</v>
      </c>
      <c r="C266" s="37">
        <f t="shared" si="39"/>
        <v>1.2703258812989672E-2</v>
      </c>
      <c r="D266" s="38">
        <f>'MONTHLY DATA'!M794</f>
        <v>15809.251586710199</v>
      </c>
      <c r="E266" s="37">
        <f t="shared" si="46"/>
        <v>-1.8630756034422552E-3</v>
      </c>
      <c r="F266" s="37">
        <f t="shared" si="45"/>
        <v>-1.540734487125381E-2</v>
      </c>
      <c r="G266" s="37">
        <v>3.9399999999999998E-2</v>
      </c>
      <c r="H266" s="37">
        <v>9.0000000000000011E-3</v>
      </c>
      <c r="I266" s="37">
        <v>1.5382999999999999E-2</v>
      </c>
      <c r="J266" s="37">
        <v>3.04E-2</v>
      </c>
      <c r="K266" s="37">
        <v>3.8E-3</v>
      </c>
      <c r="L266" s="37">
        <v>7.7999999999999996E-3</v>
      </c>
      <c r="M266" s="37">
        <v>6.9999999999999999E-4</v>
      </c>
      <c r="N266" s="37">
        <v>7.000000000000001E-4</v>
      </c>
      <c r="O266" s="38">
        <v>2641400</v>
      </c>
      <c r="P266" s="67">
        <v>10990.2</v>
      </c>
      <c r="Q266" s="2">
        <v>6.4470000000000001</v>
      </c>
      <c r="R266" s="74">
        <v>84.763999999999996</v>
      </c>
      <c r="S266" s="74">
        <v>11566</v>
      </c>
      <c r="T266" s="2">
        <v>11602.8</v>
      </c>
      <c r="U266" s="37">
        <v>2.6489999999999999E-3</v>
      </c>
      <c r="V266" s="2">
        <v>77.8</v>
      </c>
      <c r="W266" s="2">
        <v>137476</v>
      </c>
      <c r="X266" s="2">
        <v>335000</v>
      </c>
      <c r="Y266" s="74">
        <v>41.9</v>
      </c>
      <c r="Z266" s="2">
        <v>56.5</v>
      </c>
      <c r="AA266" s="73">
        <v>-1.76</v>
      </c>
      <c r="AB266" s="16">
        <v>1807.78</v>
      </c>
      <c r="AC266" s="16">
        <v>24.857800000000001</v>
      </c>
      <c r="AD266" s="16">
        <v>34.99</v>
      </c>
      <c r="AE266" s="37">
        <v>1.9355231278142253E-2</v>
      </c>
      <c r="AF266" s="73">
        <v>14.19</v>
      </c>
      <c r="AG266" s="37">
        <v>2.9700000000000001E-2</v>
      </c>
      <c r="AH266" s="37">
        <v>9.0000000000000011E-3</v>
      </c>
      <c r="AI266" s="37">
        <f t="shared" si="41"/>
        <v>1.0200000000000001E-2</v>
      </c>
      <c r="AJ266" s="37">
        <f t="shared" si="42"/>
        <v>2.9500000000000002E-2</v>
      </c>
      <c r="AK266" s="37">
        <f t="shared" si="43"/>
        <v>2.0999999999999999E-3</v>
      </c>
      <c r="AL266" s="37">
        <v>-3.0599999999999999E-2</v>
      </c>
      <c r="AM266" s="16">
        <v>17.61</v>
      </c>
      <c r="AN266" s="37">
        <v>1.5017000000000001E-2</v>
      </c>
      <c r="AO266" s="37">
        <v>3.1793327783474754E-2</v>
      </c>
      <c r="AP266" s="37">
        <f t="shared" si="40"/>
        <v>1.7215714409098686E-2</v>
      </c>
      <c r="AQ266" s="37">
        <v>2.0064876889991135E-2</v>
      </c>
      <c r="AR266" s="37">
        <v>-1.1728450893483618E-2</v>
      </c>
      <c r="AS266" s="16">
        <v>103.63</v>
      </c>
      <c r="AT266" s="16">
        <v>93.532399999999996</v>
      </c>
      <c r="AU266" s="16">
        <v>176.4</v>
      </c>
      <c r="AV266" s="16">
        <v>-9.83</v>
      </c>
      <c r="AW266" s="16">
        <v>1.0900000000000001</v>
      </c>
      <c r="AX266" s="56">
        <v>-13.7</v>
      </c>
      <c r="AY266" s="2">
        <f t="shared" si="44"/>
        <v>13.7</v>
      </c>
      <c r="AZ266" s="2">
        <v>97.63</v>
      </c>
      <c r="BA266" s="37">
        <f t="shared" si="47"/>
        <v>4.0166204986149541E-2</v>
      </c>
      <c r="BB266" s="74">
        <v>1225.403</v>
      </c>
      <c r="BC266" s="37">
        <f t="shared" si="47"/>
        <v>-3.9518082865856494E-2</v>
      </c>
      <c r="BD266" s="37">
        <f t="shared" si="48"/>
        <v>3.2406106014652367E-4</v>
      </c>
      <c r="BT266" s="70">
        <v>1.02</v>
      </c>
      <c r="BU266" s="71">
        <v>2.95</v>
      </c>
      <c r="BV266" s="72">
        <v>0.21</v>
      </c>
    </row>
    <row r="267" spans="1:74" x14ac:dyDescent="0.25">
      <c r="A267" s="57">
        <v>41670</v>
      </c>
      <c r="B267" s="38">
        <f>'MONTHLY DATA'!O795</f>
        <v>15944.015891111647</v>
      </c>
      <c r="C267" s="37">
        <f t="shared" si="39"/>
        <v>-9.4311322730033945E-4</v>
      </c>
      <c r="D267" s="38">
        <f>'MONTHLY DATA'!M795</f>
        <v>15701.9304537097</v>
      </c>
      <c r="E267" s="37">
        <f t="shared" si="46"/>
        <v>-6.7885018093277434E-3</v>
      </c>
      <c r="F267" s="37">
        <f t="shared" si="45"/>
        <v>-1.5183466891606856E-2</v>
      </c>
      <c r="G267" s="37">
        <v>3.7600000000000001E-2</v>
      </c>
      <c r="H267" s="37">
        <v>1.09E-2</v>
      </c>
      <c r="I267" s="37">
        <v>1.0911000000000001E-2</v>
      </c>
      <c r="J267" s="37">
        <v>2.6700000000000002E-2</v>
      </c>
      <c r="K267" s="37">
        <v>3.3999999999999998E-3</v>
      </c>
      <c r="L267" s="37">
        <v>6.8999999999999999E-3</v>
      </c>
      <c r="M267" s="37">
        <v>2.0000000000000001E-4</v>
      </c>
      <c r="N267" s="37">
        <v>4.0000000000000002E-4</v>
      </c>
      <c r="O267" s="38">
        <v>2691200</v>
      </c>
      <c r="P267" s="67">
        <v>11038.7</v>
      </c>
      <c r="Q267" s="2">
        <v>6.4470000000000001</v>
      </c>
      <c r="R267" s="74">
        <v>85.563999999999993</v>
      </c>
      <c r="S267" s="74">
        <v>11562.2</v>
      </c>
      <c r="T267" s="2">
        <v>11646.4</v>
      </c>
      <c r="U267" s="37">
        <v>-1.7849999999999999E-3</v>
      </c>
      <c r="V267" s="2">
        <v>68.599999999999994</v>
      </c>
      <c r="W267" s="2">
        <v>137574</v>
      </c>
      <c r="X267" s="2">
        <v>344000</v>
      </c>
      <c r="Y267" s="74">
        <v>41.7</v>
      </c>
      <c r="Z267" s="2">
        <v>51.3</v>
      </c>
      <c r="AA267" s="73">
        <v>-1.92</v>
      </c>
      <c r="AB267" s="16">
        <v>1822.36</v>
      </c>
      <c r="AC267" s="16">
        <v>24.855599999999999</v>
      </c>
      <c r="AD267" s="16">
        <v>35.403300000000002</v>
      </c>
      <c r="AE267" s="37">
        <v>1.942717136021423E-2</v>
      </c>
      <c r="AF267" s="73">
        <v>14.24</v>
      </c>
      <c r="AG267" s="37">
        <v>2.6499999999999999E-2</v>
      </c>
      <c r="AH267" s="37">
        <v>1.09E-2</v>
      </c>
      <c r="AI267" s="37">
        <f t="shared" si="41"/>
        <v>8.199999999999999E-3</v>
      </c>
      <c r="AJ267" s="37">
        <f t="shared" si="42"/>
        <v>2.98E-2</v>
      </c>
      <c r="AK267" s="37">
        <f t="shared" si="43"/>
        <v>2.7000000000000001E-3</v>
      </c>
      <c r="AL267" s="37">
        <v>-2.6800000000000004E-2</v>
      </c>
      <c r="AM267" s="16">
        <v>21.66</v>
      </c>
      <c r="AN267" s="37">
        <v>1.5789000000000001E-2</v>
      </c>
      <c r="AO267" s="37">
        <v>3.6355722456978809E-2</v>
      </c>
      <c r="AP267" s="37">
        <f t="shared" si="40"/>
        <v>7.8611824328317041E-3</v>
      </c>
      <c r="AQ267" s="37">
        <v>2.1086453869968942E-2</v>
      </c>
      <c r="AR267" s="37">
        <v>-1.5269268587009867E-2</v>
      </c>
      <c r="AS267" s="16">
        <v>103.47</v>
      </c>
      <c r="AT267" s="16">
        <v>93.956399999999988</v>
      </c>
      <c r="AU267" s="16">
        <v>180.28</v>
      </c>
      <c r="AV267" s="16">
        <v>-31.25</v>
      </c>
      <c r="AW267" s="16">
        <v>1.05</v>
      </c>
      <c r="AX267" s="56">
        <v>-13.7</v>
      </c>
      <c r="AY267" s="2">
        <f t="shared" si="44"/>
        <v>13.7</v>
      </c>
      <c r="AZ267" s="2">
        <v>94.62</v>
      </c>
      <c r="BA267" s="37">
        <f t="shared" si="47"/>
        <v>-3.0830687288743122E-2</v>
      </c>
      <c r="BB267" s="74">
        <v>1244.7950000000001</v>
      </c>
      <c r="BC267" s="37">
        <f t="shared" si="47"/>
        <v>1.5824997980256335E-2</v>
      </c>
      <c r="BD267" s="37">
        <f t="shared" si="48"/>
        <v>-7.5028446542433937E-3</v>
      </c>
      <c r="BT267" s="70">
        <v>0.82</v>
      </c>
      <c r="BU267" s="71">
        <v>2.98</v>
      </c>
      <c r="BV267" s="72">
        <v>0.27</v>
      </c>
    </row>
    <row r="268" spans="1:74" x14ac:dyDescent="0.25">
      <c r="A268" s="57">
        <v>41698</v>
      </c>
      <c r="B268" s="38">
        <f>'MONTHLY DATA'!O796</f>
        <v>16019.776737426246</v>
      </c>
      <c r="C268" s="37">
        <f t="shared" si="39"/>
        <v>1.4291365512539867E-2</v>
      </c>
      <c r="D268" s="38">
        <f>'MONTHLY DATA'!M796</f>
        <v>15759.6496162154</v>
      </c>
      <c r="E268" s="37">
        <f t="shared" si="46"/>
        <v>3.6759277896345356E-3</v>
      </c>
      <c r="F268" s="37">
        <f t="shared" si="45"/>
        <v>-1.623787431463531E-2</v>
      </c>
      <c r="G268" s="37">
        <v>3.6400000000000002E-2</v>
      </c>
      <c r="H268" s="37">
        <v>9.7999999999999997E-3</v>
      </c>
      <c r="I268" s="37">
        <v>1.5336999999999998E-2</v>
      </c>
      <c r="J268" s="37">
        <v>2.6599999999999999E-2</v>
      </c>
      <c r="K268" s="37">
        <v>3.3E-3</v>
      </c>
      <c r="L268" s="37">
        <v>6.8999999999999999E-3</v>
      </c>
      <c r="M268" s="37">
        <v>5.0000000000000001E-4</v>
      </c>
      <c r="N268" s="37">
        <v>5.0000000000000001E-4</v>
      </c>
      <c r="O268" s="38">
        <v>2698500</v>
      </c>
      <c r="P268" s="67">
        <v>11102.2</v>
      </c>
      <c r="Q268" s="2">
        <v>6.4470000000000001</v>
      </c>
      <c r="R268" s="74">
        <v>85.682000000000002</v>
      </c>
      <c r="S268" s="74">
        <v>11631.4</v>
      </c>
      <c r="T268" s="2">
        <v>11704.9</v>
      </c>
      <c r="U268" s="37">
        <v>7.7980000000000002E-3</v>
      </c>
      <c r="V268" s="2">
        <v>72.3</v>
      </c>
      <c r="W268" s="2">
        <v>137742</v>
      </c>
      <c r="X268" s="2">
        <v>333000</v>
      </c>
      <c r="Y268" s="74">
        <v>41.6</v>
      </c>
      <c r="Z268" s="2">
        <v>53.2</v>
      </c>
      <c r="AA268" s="73">
        <v>-0.99</v>
      </c>
      <c r="AB268" s="16">
        <v>1817.04</v>
      </c>
      <c r="AC268" s="16">
        <v>24.590900000000001</v>
      </c>
      <c r="AD268" s="16">
        <v>35.816699999999997</v>
      </c>
      <c r="AE268" s="37">
        <v>1.9711563862105402E-2</v>
      </c>
      <c r="AF268" s="73">
        <v>15.47</v>
      </c>
      <c r="AG268" s="37">
        <v>2.6100000000000002E-2</v>
      </c>
      <c r="AH268" s="37">
        <v>9.7999999999999997E-3</v>
      </c>
      <c r="AI268" s="37">
        <f t="shared" si="41"/>
        <v>9.7999999999999997E-3</v>
      </c>
      <c r="AJ268" s="37">
        <f t="shared" si="42"/>
        <v>3.1200000000000002E-2</v>
      </c>
      <c r="AK268" s="37">
        <f t="shared" si="43"/>
        <v>3.8E-3</v>
      </c>
      <c r="AL268" s="37">
        <v>-2.69E-2</v>
      </c>
      <c r="AM268" s="16">
        <v>18.565000000000001</v>
      </c>
      <c r="AN268" s="37">
        <v>1.1263E-2</v>
      </c>
      <c r="AO268" s="37">
        <v>3.2134781736443171E-2</v>
      </c>
      <c r="AP268" s="37">
        <f t="shared" si="40"/>
        <v>1.9172818727663157E-2</v>
      </c>
      <c r="AQ268" s="37">
        <v>2.1995480448613474E-2</v>
      </c>
      <c r="AR268" s="37">
        <v>-1.0139301287829697E-2</v>
      </c>
      <c r="AS268" s="16">
        <v>103.32</v>
      </c>
      <c r="AT268" s="16">
        <v>94.367999999999981</v>
      </c>
      <c r="AU268" s="16">
        <v>170.54</v>
      </c>
      <c r="AV268" s="16">
        <v>-20.100000000000001</v>
      </c>
      <c r="AW268" s="16">
        <v>1.05</v>
      </c>
      <c r="AX268" s="56">
        <v>-13.7</v>
      </c>
      <c r="AY268" s="2">
        <f t="shared" si="44"/>
        <v>13.7</v>
      </c>
      <c r="AZ268" s="2">
        <v>100.82</v>
      </c>
      <c r="BA268" s="37">
        <f t="shared" si="47"/>
        <v>6.552525893045856E-2</v>
      </c>
      <c r="BB268" s="74">
        <v>1300.9749999999999</v>
      </c>
      <c r="BC268" s="37">
        <f t="shared" si="47"/>
        <v>4.513192935382921E-2</v>
      </c>
      <c r="BD268" s="37">
        <f t="shared" si="48"/>
        <v>5.5328594142143889E-2</v>
      </c>
      <c r="BT268" s="70">
        <v>0.98</v>
      </c>
      <c r="BU268" s="71">
        <v>3.12</v>
      </c>
      <c r="BV268" s="72">
        <v>0.38</v>
      </c>
    </row>
    <row r="269" spans="1:74" x14ac:dyDescent="0.25">
      <c r="A269" s="57">
        <v>41729</v>
      </c>
      <c r="B269" s="38">
        <f>'MONTHLY DATA'!O797</f>
        <v>16040.395529909611</v>
      </c>
      <c r="C269" s="37">
        <f t="shared" si="39"/>
        <v>1.3754113828655278E-2</v>
      </c>
      <c r="D269" s="38">
        <f>'MONTHLY DATA'!M797</f>
        <v>15779.9336033379</v>
      </c>
      <c r="E269" s="37">
        <f t="shared" si="46"/>
        <v>1.2870836355162345E-3</v>
      </c>
      <c r="F269" s="37">
        <f t="shared" si="45"/>
        <v>-1.62378743146353E-2</v>
      </c>
      <c r="G269" s="37">
        <v>3.7100000000000001E-2</v>
      </c>
      <c r="H269" s="37">
        <v>9.7999999999999997E-3</v>
      </c>
      <c r="I269" s="37">
        <v>1.2178000000000001E-2</v>
      </c>
      <c r="J269" s="37">
        <v>2.7300000000000001E-2</v>
      </c>
      <c r="K269" s="37">
        <v>4.4000000000000003E-3</v>
      </c>
      <c r="L269" s="37">
        <v>8.9999999999999993E-3</v>
      </c>
      <c r="M269" s="37">
        <v>5.0000000000000001E-4</v>
      </c>
      <c r="N269" s="37">
        <v>5.0000000000000001E-4</v>
      </c>
      <c r="O269" s="38">
        <v>2758900</v>
      </c>
      <c r="P269" s="67">
        <v>11157.4</v>
      </c>
      <c r="Q269" s="2">
        <v>6.266</v>
      </c>
      <c r="R269" s="74">
        <v>85.549000000000007</v>
      </c>
      <c r="S269" s="74">
        <v>11714.6</v>
      </c>
      <c r="T269" s="2">
        <v>11745</v>
      </c>
      <c r="U269" s="37">
        <v>2.7139999999999998E-3</v>
      </c>
      <c r="V269" s="2">
        <v>86.3</v>
      </c>
      <c r="W269" s="2">
        <v>138014</v>
      </c>
      <c r="X269" s="2">
        <v>330000</v>
      </c>
      <c r="Y269" s="74">
        <v>42</v>
      </c>
      <c r="Z269" s="2">
        <v>53.7</v>
      </c>
      <c r="AA269" s="73">
        <v>-1.38</v>
      </c>
      <c r="AB269" s="16">
        <v>1863.52</v>
      </c>
      <c r="AC269" s="16">
        <v>24.956</v>
      </c>
      <c r="AD269" s="16">
        <v>36.229999999999997</v>
      </c>
      <c r="AE269" s="37">
        <v>1.944170172576629E-2</v>
      </c>
      <c r="AF269" s="73">
        <v>14.84</v>
      </c>
      <c r="AG269" s="37">
        <v>2.6800000000000001E-2</v>
      </c>
      <c r="AH269" s="37">
        <v>9.7999999999999997E-3</v>
      </c>
      <c r="AI269" s="37">
        <f t="shared" si="41"/>
        <v>1.09E-2</v>
      </c>
      <c r="AJ269" s="37">
        <f t="shared" si="42"/>
        <v>3.1400000000000004E-2</v>
      </c>
      <c r="AK269" s="37">
        <f t="shared" si="43"/>
        <v>2.2000000000000001E-3</v>
      </c>
      <c r="AL269" s="37">
        <v>-2.7499999999999997E-2</v>
      </c>
      <c r="AM269" s="16">
        <v>18.059999999999999</v>
      </c>
      <c r="AN269" s="37">
        <v>1.5122E-2</v>
      </c>
      <c r="AO269" s="37">
        <v>2.3873470325491544E-2</v>
      </c>
      <c r="AP269" s="37">
        <f t="shared" si="40"/>
        <v>2.1583260020368127E-2</v>
      </c>
      <c r="AQ269" s="37">
        <v>2.2915667353604233E-2</v>
      </c>
      <c r="AR269" s="37">
        <v>-9.5780297188731087E-4</v>
      </c>
      <c r="AS269" s="16">
        <v>102.88</v>
      </c>
      <c r="AT269" s="16">
        <v>94.755999999999986</v>
      </c>
      <c r="AU269" s="16">
        <v>165.65</v>
      </c>
      <c r="AV269" s="16">
        <v>-26.67</v>
      </c>
      <c r="AW269" s="16">
        <v>1.05</v>
      </c>
      <c r="AX269" s="56">
        <v>-11.1</v>
      </c>
      <c r="AY269" s="2">
        <f t="shared" si="44"/>
        <v>11.1</v>
      </c>
      <c r="AZ269" s="2">
        <v>100.8</v>
      </c>
      <c r="BA269" s="37">
        <f t="shared" si="47"/>
        <v>-1.9837333862324956E-4</v>
      </c>
      <c r="BB269" s="74">
        <v>1336.0830000000001</v>
      </c>
      <c r="BC269" s="37">
        <f t="shared" si="47"/>
        <v>2.6985914410346222E-2</v>
      </c>
      <c r="BD269" s="37">
        <f t="shared" si="48"/>
        <v>1.3393770535861486E-2</v>
      </c>
      <c r="BT269" s="70">
        <v>1.0900000000000001</v>
      </c>
      <c r="BU269" s="71">
        <v>3.14</v>
      </c>
      <c r="BV269" s="72">
        <v>0.22</v>
      </c>
    </row>
    <row r="270" spans="1:74" x14ac:dyDescent="0.25">
      <c r="A270" s="57">
        <v>41759</v>
      </c>
      <c r="B270" s="38">
        <f>'MONTHLY DATA'!O798</f>
        <v>16036.559872533173</v>
      </c>
      <c r="C270" s="37">
        <f t="shared" si="39"/>
        <v>1.039729301984179E-2</v>
      </c>
      <c r="D270" s="38">
        <f>'MONTHLY DATA'!M798</f>
        <v>15835.447993006201</v>
      </c>
      <c r="E270" s="37">
        <f t="shared" si="46"/>
        <v>3.5180369616103725E-3</v>
      </c>
      <c r="F270" s="37">
        <f t="shared" si="45"/>
        <v>-1.254083675835172E-2</v>
      </c>
      <c r="G270" s="37">
        <v>3.5999999999999997E-2</v>
      </c>
      <c r="H270" s="37">
        <v>9.300000000000001E-3</v>
      </c>
      <c r="I270" s="37">
        <v>7.1710000000000003E-3</v>
      </c>
      <c r="J270" s="37">
        <v>2.6700000000000002E-2</v>
      </c>
      <c r="K270" s="37">
        <v>4.1999999999999997E-3</v>
      </c>
      <c r="L270" s="37">
        <v>8.6999999999999994E-3</v>
      </c>
      <c r="M270" s="37">
        <v>2.9999999999999997E-4</v>
      </c>
      <c r="N270" s="37">
        <v>2.9999999999999997E-4</v>
      </c>
      <c r="O270" s="38">
        <v>2789300</v>
      </c>
      <c r="P270" s="67">
        <v>11218.8</v>
      </c>
      <c r="Q270" s="2">
        <v>6.266</v>
      </c>
      <c r="R270" s="74">
        <v>85.171999999999997</v>
      </c>
      <c r="S270" s="74">
        <v>11757.1</v>
      </c>
      <c r="T270" s="2">
        <v>11758.1</v>
      </c>
      <c r="U270" s="37">
        <v>1.454E-3</v>
      </c>
      <c r="V270" s="2">
        <v>99.1</v>
      </c>
      <c r="W270" s="2">
        <v>138324</v>
      </c>
      <c r="X270" s="2">
        <v>341000</v>
      </c>
      <c r="Y270" s="74">
        <v>41.9</v>
      </c>
      <c r="Z270" s="2">
        <v>54.9</v>
      </c>
      <c r="AA270" s="73">
        <v>-1</v>
      </c>
      <c r="AB270" s="16">
        <v>1864.26</v>
      </c>
      <c r="AC270" s="16">
        <v>24.786300000000001</v>
      </c>
      <c r="AD270" s="16">
        <v>36.613300000000002</v>
      </c>
      <c r="AE270" s="37">
        <v>1.9639588898544197E-2</v>
      </c>
      <c r="AF270" s="73">
        <v>14.2</v>
      </c>
      <c r="AG270" s="37">
        <v>2.64E-2</v>
      </c>
      <c r="AH270" s="37">
        <v>9.300000000000001E-3</v>
      </c>
      <c r="AI270" s="37">
        <f t="shared" si="41"/>
        <v>1.06E-2</v>
      </c>
      <c r="AJ270" s="37">
        <f t="shared" si="42"/>
        <v>3.1300000000000001E-2</v>
      </c>
      <c r="AK270" s="37">
        <f t="shared" si="43"/>
        <v>4.3E-3</v>
      </c>
      <c r="AL270" s="37">
        <v>-2.7000000000000003E-2</v>
      </c>
      <c r="AM270" s="16">
        <v>19.335000000000001</v>
      </c>
      <c r="AN270" s="37">
        <v>1.9529000000000001E-2</v>
      </c>
      <c r="AO270" s="37">
        <v>2.9172500517026172E-2</v>
      </c>
      <c r="AP270" s="37">
        <f t="shared" si="40"/>
        <v>2.3457609804242371E-2</v>
      </c>
      <c r="AQ270" s="37">
        <v>2.4132177614494318E-2</v>
      </c>
      <c r="AR270" s="37">
        <v>-5.0403229025318547E-3</v>
      </c>
      <c r="AS270" s="16">
        <v>103.31</v>
      </c>
      <c r="AT270" s="16">
        <v>95.166799999999981</v>
      </c>
      <c r="AU270" s="16">
        <v>158.16</v>
      </c>
      <c r="AV270" s="16">
        <v>-37.25</v>
      </c>
      <c r="AW270" s="16">
        <v>1.06</v>
      </c>
      <c r="AX270" s="56">
        <v>-11.1</v>
      </c>
      <c r="AY270" s="2">
        <f t="shared" si="44"/>
        <v>11.1</v>
      </c>
      <c r="AZ270" s="2">
        <v>102.07</v>
      </c>
      <c r="BA270" s="37">
        <f t="shared" si="47"/>
        <v>1.259920634920631E-2</v>
      </c>
      <c r="BB270" s="74">
        <v>1299</v>
      </c>
      <c r="BC270" s="37">
        <f t="shared" si="47"/>
        <v>-2.7755012226036917E-2</v>
      </c>
      <c r="BD270" s="37">
        <f t="shared" si="48"/>
        <v>-7.5779029384153039E-3</v>
      </c>
      <c r="BT270" s="70">
        <v>1.06</v>
      </c>
      <c r="BU270" s="71">
        <v>3.13</v>
      </c>
      <c r="BV270" s="72">
        <v>0.43</v>
      </c>
    </row>
    <row r="271" spans="1:74" x14ac:dyDescent="0.25">
      <c r="A271" s="57">
        <v>41790</v>
      </c>
      <c r="B271" s="38">
        <f>'MONTHLY DATA'!O799</f>
        <v>16112.041125165855</v>
      </c>
      <c r="C271" s="37">
        <f t="shared" ref="C271:C298" si="49">(B271-B259)/B259</f>
        <v>1.8776827169353531E-2</v>
      </c>
      <c r="D271" s="38">
        <f>'MONTHLY DATA'!M799</f>
        <v>15909.9826475713</v>
      </c>
      <c r="E271" s="37">
        <f t="shared" si="46"/>
        <v>4.7068232359461946E-3</v>
      </c>
      <c r="F271" s="37">
        <f t="shared" si="45"/>
        <v>-1.254083675835177E-2</v>
      </c>
      <c r="G271" s="37">
        <v>3.4000000000000002E-2</v>
      </c>
      <c r="H271" s="37">
        <v>8.8999999999999999E-3</v>
      </c>
      <c r="I271" s="37">
        <v>3.5289999999999974E-3</v>
      </c>
      <c r="J271" s="37">
        <v>2.4799999999999999E-2</v>
      </c>
      <c r="K271" s="37">
        <v>3.7000000000000002E-3</v>
      </c>
      <c r="L271" s="37">
        <v>7.9000000000000008E-3</v>
      </c>
      <c r="M271" s="37">
        <v>4.0000000000000002E-4</v>
      </c>
      <c r="N271" s="37">
        <v>2.9999999999999997E-4</v>
      </c>
      <c r="O271" s="38">
        <v>2791300</v>
      </c>
      <c r="P271" s="67">
        <v>11281.8</v>
      </c>
      <c r="Q271" s="2">
        <v>6.266</v>
      </c>
      <c r="R271" s="74">
        <v>84.778999999999996</v>
      </c>
      <c r="S271" s="74">
        <v>11790.1</v>
      </c>
      <c r="T271" s="2">
        <v>11776.7</v>
      </c>
      <c r="U271" s="37">
        <v>3.9639999999999996E-3</v>
      </c>
      <c r="V271" s="2">
        <v>93.8</v>
      </c>
      <c r="W271" s="2">
        <v>138537</v>
      </c>
      <c r="X271" s="2">
        <v>314000</v>
      </c>
      <c r="Y271" s="74">
        <v>42.2</v>
      </c>
      <c r="Z271" s="2">
        <v>55.4</v>
      </c>
      <c r="AA271" s="73">
        <v>-0.69</v>
      </c>
      <c r="AB271" s="16">
        <v>1889.77</v>
      </c>
      <c r="AC271" s="16">
        <v>24.943300000000001</v>
      </c>
      <c r="AD271" s="16">
        <v>36.996699999999997</v>
      </c>
      <c r="AE271" s="37">
        <v>1.9577355974536581E-2</v>
      </c>
      <c r="AF271" s="73">
        <v>12.48</v>
      </c>
      <c r="AG271" s="37">
        <v>2.4400000000000002E-2</v>
      </c>
      <c r="AH271" s="37">
        <v>8.8999999999999999E-3</v>
      </c>
      <c r="AI271" s="37">
        <f t="shared" si="41"/>
        <v>1.1299999999999999E-2</v>
      </c>
      <c r="AJ271" s="37">
        <f t="shared" si="42"/>
        <v>3.2599999999999997E-2</v>
      </c>
      <c r="AK271" s="37">
        <f t="shared" si="43"/>
        <v>3.0000000000000001E-3</v>
      </c>
      <c r="AL271" s="37">
        <v>-2.53E-2</v>
      </c>
      <c r="AM271" s="16">
        <v>18.739999999999998</v>
      </c>
      <c r="AN271" s="37">
        <v>2.1271000000000002E-2</v>
      </c>
      <c r="AO271" s="37">
        <v>3.2784686488086481E-2</v>
      </c>
      <c r="AP271" s="37">
        <f t="shared" si="40"/>
        <v>3.5617032945382786E-2</v>
      </c>
      <c r="AQ271" s="37">
        <v>2.5593850217326311E-2</v>
      </c>
      <c r="AR271" s="37">
        <v>-7.1908362707601703E-3</v>
      </c>
      <c r="AS271" s="16">
        <v>103.71</v>
      </c>
      <c r="AT271" s="16">
        <v>95.613599999999963</v>
      </c>
      <c r="AU271" s="16">
        <v>157.94</v>
      </c>
      <c r="AV271" s="16">
        <v>-40.07</v>
      </c>
      <c r="AW271" s="16">
        <v>1.06</v>
      </c>
      <c r="AX271" s="56">
        <v>-11.1</v>
      </c>
      <c r="AY271" s="2">
        <f t="shared" si="44"/>
        <v>11.1</v>
      </c>
      <c r="AZ271" s="2">
        <v>102.18</v>
      </c>
      <c r="BA271" s="37">
        <f t="shared" si="47"/>
        <v>1.0776917801510106E-3</v>
      </c>
      <c r="BB271" s="74">
        <v>1287.5250000000001</v>
      </c>
      <c r="BC271" s="37">
        <f t="shared" si="47"/>
        <v>-8.8337182448036244E-3</v>
      </c>
      <c r="BD271" s="37">
        <f t="shared" si="48"/>
        <v>-3.8780132323263071E-3</v>
      </c>
      <c r="BT271" s="70">
        <v>1.1299999999999999</v>
      </c>
      <c r="BU271" s="71">
        <v>3.26</v>
      </c>
      <c r="BV271" s="72">
        <v>0.3</v>
      </c>
    </row>
    <row r="272" spans="1:74" x14ac:dyDescent="0.25">
      <c r="A272" s="57">
        <v>41820</v>
      </c>
      <c r="B272" s="38">
        <f>'MONTHLY DATA'!O800</f>
        <v>16125.588283309122</v>
      </c>
      <c r="C272" s="37">
        <f t="shared" si="49"/>
        <v>1.1350613475819648E-2</v>
      </c>
      <c r="D272" s="38">
        <f>'MONTHLY DATA'!M800</f>
        <v>15957.347874409599</v>
      </c>
      <c r="E272" s="37">
        <f t="shared" si="46"/>
        <v>2.977075958378231E-3</v>
      </c>
      <c r="F272" s="37">
        <f t="shared" si="45"/>
        <v>-1.0433133101485718E-2</v>
      </c>
      <c r="G272" s="37">
        <v>3.4200000000000001E-2</v>
      </c>
      <c r="H272" s="37">
        <v>8.8999999999999999E-3</v>
      </c>
      <c r="I272" s="37">
        <v>4.5770000000000012E-3</v>
      </c>
      <c r="J272" s="37">
        <v>2.53E-2</v>
      </c>
      <c r="K272" s="37">
        <v>4.7000000000000002E-3</v>
      </c>
      <c r="L272" s="37">
        <v>8.8000000000000005E-3</v>
      </c>
      <c r="M272" s="37">
        <v>0</v>
      </c>
      <c r="N272" s="37">
        <v>4.0000000000000002E-4</v>
      </c>
      <c r="O272" s="38">
        <v>2826100</v>
      </c>
      <c r="P272" s="67">
        <v>11343.7</v>
      </c>
      <c r="Q272" s="2">
        <v>6.1840000000000002</v>
      </c>
      <c r="R272" s="74">
        <v>84.813000000000002</v>
      </c>
      <c r="S272" s="74">
        <v>11854.4</v>
      </c>
      <c r="T272" s="2">
        <v>11932.1</v>
      </c>
      <c r="U272" s="37">
        <v>4.4739999999999997E-3</v>
      </c>
      <c r="V272" s="2">
        <v>95.7</v>
      </c>
      <c r="W272" s="2">
        <v>138843</v>
      </c>
      <c r="X272" s="2">
        <v>311000</v>
      </c>
      <c r="Y272" s="74">
        <v>42.1</v>
      </c>
      <c r="Z272" s="2">
        <v>55.3</v>
      </c>
      <c r="AA272" s="73">
        <v>-1.1599999999999999</v>
      </c>
      <c r="AB272" s="16">
        <v>1947.09</v>
      </c>
      <c r="AC272" s="16">
        <v>25.558</v>
      </c>
      <c r="AD272" s="16">
        <v>37.380000000000003</v>
      </c>
      <c r="AE272" s="37">
        <v>1.9197879913101092E-2</v>
      </c>
      <c r="AF272" s="73">
        <v>11.54</v>
      </c>
      <c r="AG272" s="37">
        <v>2.4899999999999999E-2</v>
      </c>
      <c r="AH272" s="37">
        <v>8.8999999999999999E-3</v>
      </c>
      <c r="AI272" s="37">
        <f t="shared" si="41"/>
        <v>1.26E-2</v>
      </c>
      <c r="AJ272" s="37">
        <f t="shared" si="42"/>
        <v>3.1400000000000004E-2</v>
      </c>
      <c r="AK272" s="37">
        <f t="shared" si="43"/>
        <v>1.9E-3</v>
      </c>
      <c r="AL272" s="37">
        <v>-2.47E-2</v>
      </c>
      <c r="AM272" s="16">
        <v>19.07</v>
      </c>
      <c r="AN272" s="37">
        <v>2.0722999999999998E-2</v>
      </c>
      <c r="AO272" s="37">
        <v>3.9489014800425257E-2</v>
      </c>
      <c r="AP272" s="37">
        <f t="shared" si="40"/>
        <v>2.6591754470375272E-2</v>
      </c>
      <c r="AQ272" s="37">
        <v>2.7326126467057267E-2</v>
      </c>
      <c r="AR272" s="37">
        <v>-1.216288833336799E-2</v>
      </c>
      <c r="AS272" s="16">
        <v>104.29</v>
      </c>
      <c r="AT272" s="16">
        <v>96.087999999999994</v>
      </c>
      <c r="AU272" s="16">
        <v>156.06</v>
      </c>
      <c r="AV272" s="16">
        <v>-32.22</v>
      </c>
      <c r="AW272" s="16">
        <v>1.06</v>
      </c>
      <c r="AX272" s="56">
        <v>-10.7</v>
      </c>
      <c r="AY272" s="2">
        <f t="shared" si="44"/>
        <v>10.7</v>
      </c>
      <c r="AZ272" s="2">
        <v>105.79</v>
      </c>
      <c r="BA272" s="37">
        <f t="shared" si="47"/>
        <v>3.5329810138970436E-2</v>
      </c>
      <c r="BB272" s="74">
        <v>1279.095</v>
      </c>
      <c r="BC272" s="37">
        <f t="shared" si="47"/>
        <v>-6.547445680666444E-3</v>
      </c>
      <c r="BD272" s="37">
        <f t="shared" si="48"/>
        <v>1.4391182229151995E-2</v>
      </c>
      <c r="BT272" s="70">
        <v>1.26</v>
      </c>
      <c r="BU272" s="71">
        <v>3.14</v>
      </c>
      <c r="BV272" s="72">
        <v>0.19</v>
      </c>
    </row>
    <row r="273" spans="1:74" x14ac:dyDescent="0.25">
      <c r="A273" s="57">
        <v>41851</v>
      </c>
      <c r="B273" s="38">
        <f>'MONTHLY DATA'!O801</f>
        <v>16236.142826714609</v>
      </c>
      <c r="C273" s="37">
        <f t="shared" si="49"/>
        <v>1.7740016729918401E-2</v>
      </c>
      <c r="D273" s="38">
        <f>'MONTHLY DATA'!M801</f>
        <v>16044.565920204701</v>
      </c>
      <c r="E273" s="37">
        <f t="shared" si="46"/>
        <v>5.465698089779137E-3</v>
      </c>
      <c r="F273" s="37">
        <f t="shared" si="45"/>
        <v>-1.179941002949862E-2</v>
      </c>
      <c r="G273" s="37">
        <v>3.5299999999999998E-2</v>
      </c>
      <c r="H273" s="37">
        <v>9.4999999999999998E-3</v>
      </c>
      <c r="I273" s="37">
        <v>5.8770000000000003E-3</v>
      </c>
      <c r="J273" s="37">
        <v>2.58E-2</v>
      </c>
      <c r="K273" s="37">
        <v>5.3E-3</v>
      </c>
      <c r="L273" s="37">
        <v>1.0200000000000001E-2</v>
      </c>
      <c r="M273" s="37">
        <v>2.9999999999999997E-4</v>
      </c>
      <c r="N273" s="37">
        <v>2.9999999999999997E-4</v>
      </c>
      <c r="O273" s="38">
        <v>2838600</v>
      </c>
      <c r="P273" s="67">
        <v>11408.5</v>
      </c>
      <c r="Q273" s="2">
        <v>6.1840000000000002</v>
      </c>
      <c r="R273" s="74">
        <v>84.569000000000003</v>
      </c>
      <c r="S273" s="74">
        <v>11878.5</v>
      </c>
      <c r="T273" s="2">
        <v>11955.2</v>
      </c>
      <c r="U273" s="37">
        <v>8.0900000000000004E-4</v>
      </c>
      <c r="V273" s="2">
        <v>97.1</v>
      </c>
      <c r="W273" s="2">
        <v>139075</v>
      </c>
      <c r="X273" s="2">
        <v>303000</v>
      </c>
      <c r="Y273" s="74">
        <v>42</v>
      </c>
      <c r="Z273" s="2">
        <v>57.1</v>
      </c>
      <c r="AA273" s="73">
        <v>-0.98</v>
      </c>
      <c r="AB273" s="16">
        <v>1973.1</v>
      </c>
      <c r="AC273" s="16">
        <v>25.817599999999999</v>
      </c>
      <c r="AD273" s="16">
        <v>37.75</v>
      </c>
      <c r="AE273" s="37">
        <v>1.9132329836298211E-2</v>
      </c>
      <c r="AF273" s="73">
        <v>12.3</v>
      </c>
      <c r="AG273" s="37">
        <v>2.5499999999999998E-2</v>
      </c>
      <c r="AH273" s="37">
        <v>9.4999999999999998E-3</v>
      </c>
      <c r="AI273" s="37">
        <f t="shared" si="41"/>
        <v>1.2199999999999999E-2</v>
      </c>
      <c r="AJ273" s="37">
        <f t="shared" si="42"/>
        <v>3.2199999999999999E-2</v>
      </c>
      <c r="AK273" s="37">
        <f t="shared" si="43"/>
        <v>5.4000000000000003E-3</v>
      </c>
      <c r="AL273" s="37">
        <v>-2.5400000000000006E-2</v>
      </c>
      <c r="AM273" s="16">
        <v>20.91</v>
      </c>
      <c r="AN273" s="37">
        <v>1.9923E-2</v>
      </c>
      <c r="AO273" s="37">
        <v>3.8104827321473828E-2</v>
      </c>
      <c r="AP273" s="37">
        <f t="shared" si="40"/>
        <v>3.1722689847546434E-2</v>
      </c>
      <c r="AQ273" s="37">
        <v>2.916226119272269E-2</v>
      </c>
      <c r="AR273" s="37">
        <v>-8.9425661287511372E-3</v>
      </c>
      <c r="AS273" s="16">
        <v>105.28</v>
      </c>
      <c r="AT273" s="16">
        <v>96.605199999999982</v>
      </c>
      <c r="AU273" s="16">
        <v>159.94999999999999</v>
      </c>
      <c r="AV273" s="16">
        <v>-34.39</v>
      </c>
      <c r="AW273" s="16">
        <v>1.01</v>
      </c>
      <c r="AX273" s="56">
        <v>-10.7</v>
      </c>
      <c r="AY273" s="2">
        <f t="shared" si="44"/>
        <v>10.7</v>
      </c>
      <c r="AZ273" s="2">
        <v>103.59</v>
      </c>
      <c r="BA273" s="37">
        <f t="shared" si="47"/>
        <v>-2.0795916438226703E-2</v>
      </c>
      <c r="BB273" s="74">
        <v>1310.9670000000001</v>
      </c>
      <c r="BC273" s="37">
        <f t="shared" si="47"/>
        <v>2.4917617534272334E-2</v>
      </c>
      <c r="BD273" s="37">
        <f t="shared" si="48"/>
        <v>2.0608505480228159E-3</v>
      </c>
      <c r="BT273" s="70">
        <v>1.22</v>
      </c>
      <c r="BU273" s="71">
        <v>3.22</v>
      </c>
      <c r="BV273" s="72">
        <v>0.54</v>
      </c>
    </row>
    <row r="274" spans="1:74" x14ac:dyDescent="0.25">
      <c r="A274" s="57">
        <v>41882</v>
      </c>
      <c r="B274" s="38">
        <f>'MONTHLY DATA'!O802</f>
        <v>16329.577498523671</v>
      </c>
      <c r="C274" s="37">
        <f t="shared" si="49"/>
        <v>2.0675444461950371E-2</v>
      </c>
      <c r="D274" s="38">
        <f>'MONTHLY DATA'!M802</f>
        <v>16154.101634127401</v>
      </c>
      <c r="E274" s="37">
        <f t="shared" si="46"/>
        <v>6.8269664924224E-3</v>
      </c>
      <c r="F274" s="37">
        <f t="shared" si="45"/>
        <v>-1.0745891276864631E-2</v>
      </c>
      <c r="G274" s="37">
        <v>3.4000000000000002E-2</v>
      </c>
      <c r="H274" s="37">
        <v>1.03E-2</v>
      </c>
      <c r="I274" s="37">
        <v>6.5039999999999994E-3</v>
      </c>
      <c r="J274" s="37">
        <v>2.35E-2</v>
      </c>
      <c r="K274" s="37">
        <v>4.7999999999999996E-3</v>
      </c>
      <c r="L274" s="37">
        <v>9.4000000000000004E-3</v>
      </c>
      <c r="M274" s="37">
        <v>2.9999999999999997E-4</v>
      </c>
      <c r="N274" s="37">
        <v>2.9999999999999997E-4</v>
      </c>
      <c r="O274" s="38">
        <v>2804300</v>
      </c>
      <c r="P274" s="67">
        <v>11443.4</v>
      </c>
      <c r="Q274" s="2">
        <v>6.1840000000000002</v>
      </c>
      <c r="R274" s="74">
        <v>85.194000000000003</v>
      </c>
      <c r="S274" s="74">
        <v>11965.9</v>
      </c>
      <c r="T274" s="2">
        <v>12009.6</v>
      </c>
      <c r="U274" s="37">
        <v>-8.0000000000000007E-5</v>
      </c>
      <c r="V274" s="2">
        <v>90.3</v>
      </c>
      <c r="W274" s="2">
        <v>139293</v>
      </c>
      <c r="X274" s="2">
        <v>304000</v>
      </c>
      <c r="Y274" s="74">
        <v>42</v>
      </c>
      <c r="Z274" s="2">
        <v>59</v>
      </c>
      <c r="AA274" s="73">
        <v>-0.78</v>
      </c>
      <c r="AB274" s="16">
        <v>1961.53</v>
      </c>
      <c r="AC274" s="16">
        <v>25.617599999999999</v>
      </c>
      <c r="AD274" s="16">
        <v>38.119999999999997</v>
      </c>
      <c r="AE274" s="37">
        <v>1.9433809322314723E-2</v>
      </c>
      <c r="AF274" s="73">
        <v>13.49</v>
      </c>
      <c r="AG274" s="37">
        <v>2.3199999999999998E-2</v>
      </c>
      <c r="AH274" s="37">
        <v>1.03E-2</v>
      </c>
      <c r="AI274" s="37">
        <f t="shared" si="41"/>
        <v>1.3100000000000001E-2</v>
      </c>
      <c r="AJ274" s="37">
        <f t="shared" si="42"/>
        <v>3.2000000000000001E-2</v>
      </c>
      <c r="AK274" s="37">
        <f t="shared" si="43"/>
        <v>4.5999999999999999E-3</v>
      </c>
      <c r="AL274" s="37">
        <v>-2.3300000000000001E-2</v>
      </c>
      <c r="AM274" s="16">
        <v>20.36</v>
      </c>
      <c r="AN274" s="37">
        <v>1.6996000000000001E-2</v>
      </c>
      <c r="AO274" s="37">
        <v>3.7734444897850154E-2</v>
      </c>
      <c r="AP274" s="37">
        <f t="shared" si="40"/>
        <v>3.4344182490594802E-2</v>
      </c>
      <c r="AQ274" s="37">
        <v>3.0907062443871813E-2</v>
      </c>
      <c r="AR274" s="37">
        <v>-6.8273824539783409E-3</v>
      </c>
      <c r="AS274" s="16">
        <v>106.42</v>
      </c>
      <c r="AT274" s="16">
        <v>97.182000000000002</v>
      </c>
      <c r="AU274" s="16">
        <v>159.15</v>
      </c>
      <c r="AV274" s="16">
        <v>-36.11</v>
      </c>
      <c r="AW274" s="16">
        <v>1.01</v>
      </c>
      <c r="AX274" s="56">
        <v>-10.7</v>
      </c>
      <c r="AY274" s="2">
        <f t="shared" si="44"/>
        <v>10.7</v>
      </c>
      <c r="AZ274" s="2">
        <v>96.54</v>
      </c>
      <c r="BA274" s="37">
        <f t="shared" si="47"/>
        <v>-6.8056762235737006E-2</v>
      </c>
      <c r="BB274" s="74">
        <v>1295.9880000000001</v>
      </c>
      <c r="BC274" s="37">
        <f t="shared" si="47"/>
        <v>-1.1425916899510087E-2</v>
      </c>
      <c r="BD274" s="37">
        <f t="shared" si="48"/>
        <v>-3.9741339567623546E-2</v>
      </c>
      <c r="BT274" s="70">
        <v>1.31</v>
      </c>
      <c r="BU274" s="71">
        <v>3.2</v>
      </c>
      <c r="BV274" s="72">
        <v>0.46</v>
      </c>
    </row>
    <row r="275" spans="1:74" x14ac:dyDescent="0.25">
      <c r="A275" s="57">
        <v>41912</v>
      </c>
      <c r="B275" s="38">
        <f>'MONTHLY DATA'!O803</f>
        <v>16225.302843201096</v>
      </c>
      <c r="C275" s="37">
        <f t="shared" si="49"/>
        <v>1.6336674314140636E-2</v>
      </c>
      <c r="D275" s="38">
        <f>'MONTHLY DATA'!M803</f>
        <v>16085.1348245388</v>
      </c>
      <c r="E275" s="37">
        <f t="shared" si="46"/>
        <v>-4.2693064059285447E-3</v>
      </c>
      <c r="F275" s="37">
        <f t="shared" si="45"/>
        <v>-8.6388537715972984E-3</v>
      </c>
      <c r="G275" s="37">
        <v>3.6299999999999999E-2</v>
      </c>
      <c r="H275" s="37">
        <v>1.11E-2</v>
      </c>
      <c r="I275" s="37">
        <v>8.6210000000000002E-3</v>
      </c>
      <c r="J275" s="37">
        <v>2.52E-2</v>
      </c>
      <c r="K275" s="37">
        <v>5.7999999999999996E-3</v>
      </c>
      <c r="L275" s="37">
        <v>1.0699999999999999E-2</v>
      </c>
      <c r="M275" s="37">
        <v>2.0000000000000001E-4</v>
      </c>
      <c r="N275" s="37">
        <v>2.0000000000000001E-4</v>
      </c>
      <c r="O275" s="38">
        <v>2879500</v>
      </c>
      <c r="P275" s="67">
        <v>11481.9</v>
      </c>
      <c r="Q275" s="2">
        <v>6.1909999999999998</v>
      </c>
      <c r="R275" s="74">
        <v>86.450999999999993</v>
      </c>
      <c r="S275" s="74">
        <v>11978.6</v>
      </c>
      <c r="T275" s="2">
        <v>12026.7</v>
      </c>
      <c r="U275" s="37">
        <v>3.5750000000000001E-3</v>
      </c>
      <c r="V275" s="2">
        <v>92.7</v>
      </c>
      <c r="W275" s="2">
        <v>139579</v>
      </c>
      <c r="X275" s="2">
        <v>292000</v>
      </c>
      <c r="Y275" s="74">
        <v>42.1</v>
      </c>
      <c r="Z275" s="2">
        <v>56.6</v>
      </c>
      <c r="AA275" s="73">
        <v>-1.21</v>
      </c>
      <c r="AB275" s="16">
        <v>1993.23</v>
      </c>
      <c r="AC275" s="16">
        <v>25.918399999999998</v>
      </c>
      <c r="AD275" s="16">
        <v>38.49</v>
      </c>
      <c r="AE275" s="37">
        <v>1.9310365587513735E-2</v>
      </c>
      <c r="AF275" s="73">
        <v>13.47</v>
      </c>
      <c r="AG275" s="37">
        <v>2.5000000000000001E-2</v>
      </c>
      <c r="AH275" s="37">
        <v>1.11E-2</v>
      </c>
      <c r="AI275" s="37">
        <f t="shared" si="41"/>
        <v>1.37E-2</v>
      </c>
      <c r="AJ275" s="37">
        <f t="shared" si="42"/>
        <v>3.2099999999999997E-2</v>
      </c>
      <c r="AK275" s="37">
        <f t="shared" si="43"/>
        <v>6.0000000000000001E-3</v>
      </c>
      <c r="AL275" s="37">
        <v>-2.4300000000000002E-2</v>
      </c>
      <c r="AM275" s="16">
        <v>21.51</v>
      </c>
      <c r="AN275" s="37">
        <v>1.6579E-2</v>
      </c>
      <c r="AO275" s="37">
        <v>4.0578796990608207E-2</v>
      </c>
      <c r="AP275" s="37">
        <f t="shared" si="40"/>
        <v>2.7666883736157676E-2</v>
      </c>
      <c r="AQ275" s="37">
        <v>3.2535391980309199E-2</v>
      </c>
      <c r="AR275" s="37">
        <v>-8.0434050102990082E-3</v>
      </c>
      <c r="AS275" s="16">
        <v>107.3</v>
      </c>
      <c r="AT275" s="16">
        <v>97.834000000000017</v>
      </c>
      <c r="AU275" s="16">
        <v>171.98</v>
      </c>
      <c r="AV275" s="16">
        <v>-27.37</v>
      </c>
      <c r="AW275" s="16">
        <v>1.01</v>
      </c>
      <c r="AX275" s="56">
        <v>-10.5</v>
      </c>
      <c r="AY275" s="2">
        <f t="shared" si="44"/>
        <v>10.5</v>
      </c>
      <c r="AZ275" s="2">
        <v>93.21</v>
      </c>
      <c r="BA275" s="37">
        <f t="shared" si="47"/>
        <v>-3.4493474207582475E-2</v>
      </c>
      <c r="BB275" s="74">
        <v>1238.818</v>
      </c>
      <c r="BC275" s="37">
        <f t="shared" si="47"/>
        <v>-4.4113062775272667E-2</v>
      </c>
      <c r="BD275" s="37">
        <f t="shared" si="48"/>
        <v>-3.9303268491427568E-2</v>
      </c>
      <c r="BT275" s="70">
        <v>1.37</v>
      </c>
      <c r="BU275" s="71">
        <v>3.21</v>
      </c>
      <c r="BV275" s="72">
        <v>0.6</v>
      </c>
    </row>
    <row r="276" spans="1:74" x14ac:dyDescent="0.25">
      <c r="A276" s="57">
        <v>41943</v>
      </c>
      <c r="B276" s="38">
        <f>'MONTHLY DATA'!O804</f>
        <v>16265.471978919459</v>
      </c>
      <c r="C276" s="37">
        <f t="shared" si="49"/>
        <v>1.1296664063729259E-2</v>
      </c>
      <c r="D276" s="38">
        <f>'MONTHLY DATA'!M804</f>
        <v>16140.3925041</v>
      </c>
      <c r="E276" s="37">
        <f t="shared" si="46"/>
        <v>3.4353258560756092E-3</v>
      </c>
      <c r="F276" s="37">
        <f t="shared" si="45"/>
        <v>-7.689876751290417E-3</v>
      </c>
      <c r="G276" s="37">
        <v>3.5799999999999998E-2</v>
      </c>
      <c r="H276" s="37">
        <v>1.23E-2</v>
      </c>
      <c r="I276" s="37">
        <v>6.8569999999999985E-3</v>
      </c>
      <c r="J276" s="37">
        <v>2.35E-2</v>
      </c>
      <c r="K276" s="37">
        <v>5.0000000000000001E-3</v>
      </c>
      <c r="L276" s="37">
        <v>9.4999999999999998E-3</v>
      </c>
      <c r="M276" s="37">
        <v>1E-4</v>
      </c>
      <c r="N276" s="37">
        <v>2.0000000000000001E-4</v>
      </c>
      <c r="O276" s="38">
        <v>2879100</v>
      </c>
      <c r="P276" s="67">
        <v>11538.7</v>
      </c>
      <c r="Q276" s="2">
        <v>6.1909999999999998</v>
      </c>
      <c r="R276" s="74">
        <v>87.472999999999999</v>
      </c>
      <c r="S276" s="74">
        <v>12049.5</v>
      </c>
      <c r="T276" s="2">
        <v>12080.1</v>
      </c>
      <c r="U276" s="37">
        <v>6.5499999999999998E-4</v>
      </c>
      <c r="V276" s="2">
        <v>98.4</v>
      </c>
      <c r="W276" s="2">
        <v>139779</v>
      </c>
      <c r="X276" s="2">
        <v>291000</v>
      </c>
      <c r="Y276" s="74">
        <v>42.1</v>
      </c>
      <c r="Z276" s="2">
        <v>59</v>
      </c>
      <c r="AA276" s="73">
        <v>-0.22</v>
      </c>
      <c r="AB276" s="16">
        <v>1937.27</v>
      </c>
      <c r="AC276" s="16">
        <v>25.162700000000001</v>
      </c>
      <c r="AD276" s="16">
        <v>38.806699999999999</v>
      </c>
      <c r="AE276" s="37">
        <v>2.0031642465944344E-2</v>
      </c>
      <c r="AF276" s="73">
        <v>18.059999999999999</v>
      </c>
      <c r="AG276" s="37">
        <v>2.3400000000000001E-2</v>
      </c>
      <c r="AH276" s="37">
        <v>1.23E-2</v>
      </c>
      <c r="AI276" s="37">
        <f t="shared" si="41"/>
        <v>1.34E-2</v>
      </c>
      <c r="AJ276" s="37">
        <f t="shared" si="42"/>
        <v>3.39E-2</v>
      </c>
      <c r="AK276" s="37">
        <f t="shared" si="43"/>
        <v>6.1999999999999998E-3</v>
      </c>
      <c r="AL276" s="37">
        <v>-2.3E-2</v>
      </c>
      <c r="AM276" s="16">
        <v>22.21</v>
      </c>
      <c r="AN276" s="37">
        <v>1.6643000000000002E-2</v>
      </c>
      <c r="AO276" s="37">
        <v>4.3098614935158701E-2</v>
      </c>
      <c r="AP276" s="37">
        <f t="shared" si="40"/>
        <v>2.5034750047529124E-2</v>
      </c>
      <c r="AQ276" s="37">
        <v>3.4049867781803453E-2</v>
      </c>
      <c r="AR276" s="37">
        <v>-9.048747153355248E-3</v>
      </c>
      <c r="AS276" s="16">
        <v>106.33</v>
      </c>
      <c r="AT276" s="16">
        <v>98.483199999999997</v>
      </c>
      <c r="AU276" s="16">
        <v>184.17</v>
      </c>
      <c r="AV276" s="16">
        <v>-28.76</v>
      </c>
      <c r="AW276" s="16">
        <v>1</v>
      </c>
      <c r="AX276" s="56">
        <v>-10.5</v>
      </c>
      <c r="AY276" s="2">
        <f t="shared" si="44"/>
        <v>10.5</v>
      </c>
      <c r="AZ276" s="2">
        <v>84.4</v>
      </c>
      <c r="BA276" s="37">
        <f t="shared" si="47"/>
        <v>-9.451775560562159E-2</v>
      </c>
      <c r="BB276" s="74">
        <v>1222.489</v>
      </c>
      <c r="BC276" s="37">
        <f t="shared" si="47"/>
        <v>-1.3181112964131899E-2</v>
      </c>
      <c r="BD276" s="37">
        <f t="shared" si="48"/>
        <v>-5.3849434284876742E-2</v>
      </c>
      <c r="BT276" s="70">
        <v>1.34</v>
      </c>
      <c r="BU276" s="71">
        <v>3.39</v>
      </c>
      <c r="BV276" s="72">
        <v>0.62</v>
      </c>
    </row>
    <row r="277" spans="1:74" x14ac:dyDescent="0.25">
      <c r="A277" s="57">
        <v>41973</v>
      </c>
      <c r="B277" s="38">
        <f>'MONTHLY DATA'!O805</f>
        <v>16350.181511546922</v>
      </c>
      <c r="C277" s="37">
        <f t="shared" si="49"/>
        <v>1.3116260660197094E-2</v>
      </c>
      <c r="D277" s="38">
        <f>'MONTHLY DATA'!M805</f>
        <v>16224.4506308619</v>
      </c>
      <c r="E277" s="37">
        <f t="shared" si="46"/>
        <v>5.2079357265040144E-3</v>
      </c>
      <c r="F277" s="37">
        <f t="shared" si="45"/>
        <v>-7.689876751290319E-3</v>
      </c>
      <c r="G277" s="37">
        <v>3.5999999999999997E-2</v>
      </c>
      <c r="H277" s="37">
        <v>1.38E-2</v>
      </c>
      <c r="I277" s="37">
        <v>8.5760000000000003E-3</v>
      </c>
      <c r="J277" s="37">
        <v>2.18E-2</v>
      </c>
      <c r="K277" s="37">
        <v>4.7000000000000002E-3</v>
      </c>
      <c r="L277" s="37">
        <v>8.8000000000000005E-3</v>
      </c>
      <c r="M277" s="37">
        <v>2.0000000000000001E-4</v>
      </c>
      <c r="N277" s="37">
        <v>2.0000000000000001E-4</v>
      </c>
      <c r="O277" s="38">
        <v>2881600</v>
      </c>
      <c r="P277" s="67">
        <v>11563.9</v>
      </c>
      <c r="Q277" s="2">
        <v>6.1909999999999998</v>
      </c>
      <c r="R277" s="74">
        <v>88.757999999999996</v>
      </c>
      <c r="S277" s="74">
        <v>12095.7</v>
      </c>
      <c r="T277" s="2">
        <v>12126.8</v>
      </c>
      <c r="U277" s="37">
        <v>9.8700000000000003E-3</v>
      </c>
      <c r="V277" s="2">
        <v>72.8</v>
      </c>
      <c r="W277" s="2">
        <v>140110</v>
      </c>
      <c r="X277" s="2">
        <v>299000</v>
      </c>
      <c r="Y277" s="74">
        <v>42.1</v>
      </c>
      <c r="Z277" s="2">
        <v>58.7</v>
      </c>
      <c r="AA277" s="73">
        <v>-0.89</v>
      </c>
      <c r="AB277" s="16">
        <v>2044.57</v>
      </c>
      <c r="AC277" s="16">
        <v>26.6068</v>
      </c>
      <c r="AD277" s="16">
        <v>39.1233</v>
      </c>
      <c r="AE277" s="37">
        <v>1.9135221586935151E-2</v>
      </c>
      <c r="AF277" s="73">
        <v>13.41</v>
      </c>
      <c r="AG277" s="37">
        <v>2.1600000000000001E-2</v>
      </c>
      <c r="AH277" s="37">
        <v>1.38E-2</v>
      </c>
      <c r="AI277" s="37">
        <f t="shared" si="41"/>
        <v>1.5100000000000001E-2</v>
      </c>
      <c r="AJ277" s="37">
        <f t="shared" si="42"/>
        <v>3.3500000000000002E-2</v>
      </c>
      <c r="AK277" s="37">
        <f t="shared" si="43"/>
        <v>6.7000000000000002E-3</v>
      </c>
      <c r="AL277" s="37">
        <v>-2.1200000000000004E-2</v>
      </c>
      <c r="AM277" s="16">
        <v>21.36</v>
      </c>
      <c r="AN277" s="37">
        <v>1.3224E-2</v>
      </c>
      <c r="AO277" s="37">
        <v>4.0374525464159594E-2</v>
      </c>
      <c r="AP277" s="37">
        <f t="shared" si="40"/>
        <v>2.4182827964818493E-2</v>
      </c>
      <c r="AQ277" s="37">
        <v>3.5155858196685916E-2</v>
      </c>
      <c r="AR277" s="37">
        <v>-5.2186672674736784E-3</v>
      </c>
      <c r="AS277" s="16">
        <v>105.67</v>
      </c>
      <c r="AT277" s="16">
        <v>99.104399999999998</v>
      </c>
      <c r="AU277" s="16">
        <v>198.28</v>
      </c>
      <c r="AV277" s="16">
        <v>-3.58</v>
      </c>
      <c r="AW277" s="16">
        <v>1</v>
      </c>
      <c r="AX277" s="56">
        <v>-10.5</v>
      </c>
      <c r="AY277" s="2">
        <f t="shared" si="44"/>
        <v>10.5</v>
      </c>
      <c r="AZ277" s="2">
        <v>75.790000000000006</v>
      </c>
      <c r="BA277" s="37">
        <f t="shared" si="47"/>
        <v>-0.10201421800947866</v>
      </c>
      <c r="BB277" s="74">
        <v>1176.3</v>
      </c>
      <c r="BC277" s="37">
        <f t="shared" si="47"/>
        <v>-3.7782753055446781E-2</v>
      </c>
      <c r="BD277" s="37">
        <f t="shared" si="48"/>
        <v>-6.9898485532462723E-2</v>
      </c>
      <c r="BT277" s="70">
        <v>1.51</v>
      </c>
      <c r="BU277" s="71">
        <v>3.35</v>
      </c>
      <c r="BV277" s="72">
        <v>0.67</v>
      </c>
    </row>
    <row r="278" spans="1:74" x14ac:dyDescent="0.25">
      <c r="A278" s="57">
        <v>42004</v>
      </c>
      <c r="B278" s="38">
        <f>'MONTHLY DATA'!O806</f>
        <v>16286.674006396082</v>
      </c>
      <c r="C278" s="37">
        <f t="shared" si="49"/>
        <v>1.4326295917388482E-2</v>
      </c>
      <c r="D278" s="38">
        <f>'MONTHLY DATA'!M806</f>
        <v>16195.744508625199</v>
      </c>
      <c r="E278" s="37">
        <f t="shared" si="46"/>
        <v>-1.769312434043018E-3</v>
      </c>
      <c r="F278" s="37">
        <f t="shared" si="45"/>
        <v>-5.5830612029916932E-3</v>
      </c>
      <c r="G278" s="37">
        <v>3.8100000000000002E-2</v>
      </c>
      <c r="H278" s="37">
        <v>1.6399999999999998E-2</v>
      </c>
      <c r="I278" s="37">
        <v>1.4135000000000002E-2</v>
      </c>
      <c r="J278" s="37">
        <v>2.1700000000000001E-2</v>
      </c>
      <c r="K278" s="37">
        <v>6.7000000000000002E-3</v>
      </c>
      <c r="L278" s="37">
        <v>1.0999999999999999E-2</v>
      </c>
      <c r="M278" s="37">
        <v>4.0000000000000002E-4</v>
      </c>
      <c r="N278" s="37">
        <v>2.9999999999999997E-4</v>
      </c>
      <c r="O278" s="38">
        <v>2921200</v>
      </c>
      <c r="P278" s="67">
        <v>11640.2</v>
      </c>
      <c r="Q278" s="2">
        <v>6.1070000000000002</v>
      </c>
      <c r="R278" s="74">
        <v>90.492000000000004</v>
      </c>
      <c r="S278" s="74">
        <v>12082.4</v>
      </c>
      <c r="T278" s="2">
        <v>12163.4</v>
      </c>
      <c r="U278" s="37">
        <v>-1.58E-3</v>
      </c>
      <c r="V278" s="2">
        <v>85</v>
      </c>
      <c r="W278" s="2">
        <v>140402</v>
      </c>
      <c r="X278" s="2">
        <v>291000</v>
      </c>
      <c r="Y278" s="74">
        <v>42.1</v>
      </c>
      <c r="Z278" s="2">
        <v>55.1</v>
      </c>
      <c r="AA278" s="73">
        <v>-0.65</v>
      </c>
      <c r="AB278" s="16">
        <v>2054.27</v>
      </c>
      <c r="AC278" s="16">
        <v>26.7941</v>
      </c>
      <c r="AD278" s="16">
        <v>39.44</v>
      </c>
      <c r="AE278" s="37">
        <v>1.919903420679852E-2</v>
      </c>
      <c r="AF278" s="73">
        <v>16.29</v>
      </c>
      <c r="AG278" s="37">
        <v>2.1299999999999999E-2</v>
      </c>
      <c r="AH278" s="37">
        <v>1.6399999999999998E-2</v>
      </c>
      <c r="AI278" s="37">
        <f t="shared" si="41"/>
        <v>1.54E-2</v>
      </c>
      <c r="AJ278" s="37">
        <f t="shared" si="42"/>
        <v>3.4000000000000002E-2</v>
      </c>
      <c r="AK278" s="37">
        <f t="shared" si="43"/>
        <v>9.1999999999999998E-3</v>
      </c>
      <c r="AL278" s="37">
        <v>-1.9299999999999998E-2</v>
      </c>
      <c r="AM278" s="16">
        <v>21.56</v>
      </c>
      <c r="AN278" s="37">
        <v>7.5649999999999997E-3</v>
      </c>
      <c r="AO278" s="37">
        <v>3.0692881773087273E-2</v>
      </c>
      <c r="AP278" s="37">
        <f t="shared" si="40"/>
        <v>1.9812702624494354E-2</v>
      </c>
      <c r="AQ278" s="37">
        <v>3.5544022270844626E-2</v>
      </c>
      <c r="AR278" s="37">
        <v>4.851140497757353E-3</v>
      </c>
      <c r="AS278" s="16">
        <v>105.02</v>
      </c>
      <c r="AT278" s="16">
        <v>99.682400000000001</v>
      </c>
      <c r="AU278" s="16">
        <v>208.31</v>
      </c>
      <c r="AV278" s="16">
        <v>-2.33</v>
      </c>
      <c r="AW278" s="16">
        <v>1</v>
      </c>
      <c r="AX278" s="56">
        <v>-5.5</v>
      </c>
      <c r="AY278" s="2">
        <f t="shared" si="44"/>
        <v>5.5</v>
      </c>
      <c r="AZ278" s="2">
        <v>59.29</v>
      </c>
      <c r="BA278" s="37">
        <f t="shared" si="47"/>
        <v>-0.21770682148040646</v>
      </c>
      <c r="BB278" s="74">
        <v>1202.289</v>
      </c>
      <c r="BC278" s="37">
        <f t="shared" si="47"/>
        <v>2.2093853608773299E-2</v>
      </c>
      <c r="BD278" s="37">
        <f t="shared" si="48"/>
        <v>-9.7806483935816577E-2</v>
      </c>
      <c r="BT278" s="70">
        <v>1.54</v>
      </c>
      <c r="BU278" s="71">
        <v>3.4</v>
      </c>
      <c r="BV278" s="72">
        <v>0.92</v>
      </c>
    </row>
    <row r="279" spans="1:74" x14ac:dyDescent="0.25">
      <c r="A279" s="57">
        <v>42035</v>
      </c>
      <c r="B279" s="38">
        <f>'MONTHLY DATA'!O807</f>
        <v>16356.831163912628</v>
      </c>
      <c r="C279" s="37">
        <f t="shared" si="49"/>
        <v>2.5891549257117469E-2</v>
      </c>
      <c r="D279" s="38">
        <f>'MONTHLY DATA'!M807</f>
        <v>16246.568135211301</v>
      </c>
      <c r="E279" s="37">
        <f t="shared" si="46"/>
        <v>3.13808522720489E-3</v>
      </c>
      <c r="F279" s="37">
        <f t="shared" si="45"/>
        <v>-6.7410996418790278E-3</v>
      </c>
      <c r="G279" s="37">
        <v>3.5499999999999997E-2</v>
      </c>
      <c r="H279" s="37">
        <v>1.8500000000000003E-2</v>
      </c>
      <c r="I279" s="37">
        <v>1.7693E-2</v>
      </c>
      <c r="J279" s="37">
        <v>1.6799999999999999E-2</v>
      </c>
      <c r="K279" s="37">
        <v>4.7000000000000002E-3</v>
      </c>
      <c r="L279" s="37">
        <v>7.7000000000000002E-3</v>
      </c>
      <c r="M279" s="37">
        <v>2.0000000000000001E-4</v>
      </c>
      <c r="N279" s="37">
        <v>2.9999999999999997E-4</v>
      </c>
      <c r="O279" s="38">
        <v>2943800</v>
      </c>
      <c r="P279" s="67">
        <v>11689.6</v>
      </c>
      <c r="Q279" s="2">
        <v>6.1070000000000002</v>
      </c>
      <c r="R279" s="74">
        <v>92.028000000000006</v>
      </c>
      <c r="S279" s="74">
        <v>12056.3</v>
      </c>
      <c r="T279" s="2">
        <v>12171.1</v>
      </c>
      <c r="U279" s="37">
        <v>-4.9529999999999999E-3</v>
      </c>
      <c r="V279" s="2">
        <v>71</v>
      </c>
      <c r="W279" s="2">
        <v>140623</v>
      </c>
      <c r="X279" s="2">
        <v>284000</v>
      </c>
      <c r="Y279" s="74">
        <v>42.1</v>
      </c>
      <c r="Z279" s="2">
        <v>53.5</v>
      </c>
      <c r="AA279" s="73">
        <v>7.0000000000000007E-2</v>
      </c>
      <c r="AB279" s="16">
        <v>2028.18</v>
      </c>
      <c r="AC279" s="16">
        <v>26.4923</v>
      </c>
      <c r="AD279" s="16">
        <v>39.896700000000003</v>
      </c>
      <c r="AE279" s="37">
        <v>1.9671183031091916E-2</v>
      </c>
      <c r="AF279" s="73">
        <v>19.12</v>
      </c>
      <c r="AG279" s="37">
        <v>1.66E-2</v>
      </c>
      <c r="AH279" s="37">
        <v>1.8500000000000003E-2</v>
      </c>
      <c r="AI279" s="37">
        <f t="shared" si="41"/>
        <v>1.7000000000000001E-2</v>
      </c>
      <c r="AJ279" s="37">
        <f t="shared" si="42"/>
        <v>3.39E-2</v>
      </c>
      <c r="AK279" s="37">
        <f t="shared" si="43"/>
        <v>1.06E-2</v>
      </c>
      <c r="AL279" s="37">
        <v>-1.5100000000000001E-2</v>
      </c>
      <c r="AM279" s="16">
        <v>23.31</v>
      </c>
      <c r="AN279" s="37">
        <v>-8.9300000000000002E-4</v>
      </c>
      <c r="AO279" s="37">
        <v>2.7451957081261278E-2</v>
      </c>
      <c r="AP279" s="37">
        <f t="shared" si="40"/>
        <v>2.8361028505715782E-2</v>
      </c>
      <c r="AQ279" s="37">
        <v>3.5864338525345409E-2</v>
      </c>
      <c r="AR279" s="37">
        <v>8.4123814440841306E-3</v>
      </c>
      <c r="AS279" s="16">
        <v>104.47</v>
      </c>
      <c r="AT279" s="16">
        <v>100.22839999999998</v>
      </c>
      <c r="AU279" s="16">
        <v>207.09</v>
      </c>
      <c r="AV279" s="16">
        <v>-28.39</v>
      </c>
      <c r="AW279" s="16">
        <v>1</v>
      </c>
      <c r="AX279" s="56">
        <v>-5.5</v>
      </c>
      <c r="AY279" s="2">
        <f t="shared" si="44"/>
        <v>5.5</v>
      </c>
      <c r="AZ279" s="2">
        <v>47.22</v>
      </c>
      <c r="BA279" s="37">
        <f t="shared" si="47"/>
        <v>-0.20357564513408671</v>
      </c>
      <c r="BB279" s="74">
        <v>1251.845</v>
      </c>
      <c r="BC279" s="37">
        <f t="shared" si="47"/>
        <v>4.1218043249168911E-2</v>
      </c>
      <c r="BD279" s="37">
        <f t="shared" si="48"/>
        <v>-8.1178800942458898E-2</v>
      </c>
      <c r="BT279" s="70">
        <v>1.7</v>
      </c>
      <c r="BU279" s="71">
        <v>3.39</v>
      </c>
      <c r="BV279" s="72">
        <v>1.06</v>
      </c>
    </row>
    <row r="280" spans="1:74" x14ac:dyDescent="0.25">
      <c r="A280" s="57">
        <v>42063</v>
      </c>
      <c r="B280" s="38">
        <f>'MONTHLY DATA'!O808</f>
        <v>16405.229211305479</v>
      </c>
      <c r="C280" s="37">
        <f t="shared" si="49"/>
        <v>2.4061039064216107E-2</v>
      </c>
      <c r="D280" s="38">
        <f>'MONTHLY DATA'!M808</f>
        <v>16329.199078032099</v>
      </c>
      <c r="E280" s="37">
        <f t="shared" si="46"/>
        <v>5.08605522920943E-3</v>
      </c>
      <c r="F280" s="37">
        <f t="shared" si="45"/>
        <v>-4.6345060037920379E-3</v>
      </c>
      <c r="G280" s="37">
        <v>3.5200000000000002E-2</v>
      </c>
      <c r="H280" s="37">
        <v>1.61E-2</v>
      </c>
      <c r="I280" s="37">
        <v>2.0251000000000002E-2</v>
      </c>
      <c r="J280" s="37">
        <v>0.02</v>
      </c>
      <c r="K280" s="37">
        <v>6.3E-3</v>
      </c>
      <c r="L280" s="37">
        <v>1.01E-2</v>
      </c>
      <c r="M280" s="37">
        <v>2.0000000000000001E-4</v>
      </c>
      <c r="N280" s="37">
        <v>2.0000000000000001E-4</v>
      </c>
      <c r="O280" s="38">
        <v>2987900</v>
      </c>
      <c r="P280" s="67">
        <v>11793.5</v>
      </c>
      <c r="Q280" s="2">
        <v>6.1070000000000002</v>
      </c>
      <c r="R280" s="74">
        <v>93.135999999999996</v>
      </c>
      <c r="S280" s="74">
        <v>12087.5</v>
      </c>
      <c r="T280" s="2">
        <v>12191.4</v>
      </c>
      <c r="U280" s="37">
        <v>-1.255E-3</v>
      </c>
      <c r="V280" s="2">
        <v>78.599999999999994</v>
      </c>
      <c r="W280" s="2">
        <v>140888</v>
      </c>
      <c r="X280" s="2">
        <v>310000</v>
      </c>
      <c r="Y280" s="74">
        <v>42</v>
      </c>
      <c r="Z280" s="2">
        <v>52.9</v>
      </c>
      <c r="AA280" s="73">
        <v>0.32</v>
      </c>
      <c r="AB280" s="16">
        <v>2082.1999999999998</v>
      </c>
      <c r="AC280" s="16">
        <v>26.9955</v>
      </c>
      <c r="AD280" s="16">
        <v>40.353299999999997</v>
      </c>
      <c r="AE280" s="37">
        <v>1.93801267889732E-2</v>
      </c>
      <c r="AF280" s="73">
        <v>15.9</v>
      </c>
      <c r="AG280" s="37">
        <v>1.9800000000000002E-2</v>
      </c>
      <c r="AH280" s="37">
        <v>1.61E-2</v>
      </c>
      <c r="AI280" s="37">
        <f t="shared" si="41"/>
        <v>1.9199999999999998E-2</v>
      </c>
      <c r="AJ280" s="37">
        <f t="shared" si="42"/>
        <v>3.3399999999999999E-2</v>
      </c>
      <c r="AK280" s="37">
        <f t="shared" si="43"/>
        <v>1.06E-2</v>
      </c>
      <c r="AL280" s="37">
        <v>-1.7500000000000002E-2</v>
      </c>
      <c r="AM280" s="16">
        <v>24.184999999999999</v>
      </c>
      <c r="AN280" s="37">
        <v>-2.5099999999999998E-4</v>
      </c>
      <c r="AO280" s="37">
        <v>2.4608643936577895E-2</v>
      </c>
      <c r="AP280" s="37">
        <f t="shared" si="40"/>
        <v>2.3651490386301297E-2</v>
      </c>
      <c r="AQ280" s="37">
        <v>3.620789089871395E-2</v>
      </c>
      <c r="AR280" s="37">
        <v>1.1599246962136055E-2</v>
      </c>
      <c r="AS280" s="16">
        <v>102.97</v>
      </c>
      <c r="AT280" s="16">
        <v>100.70839999999998</v>
      </c>
      <c r="AU280" s="16">
        <v>191.48</v>
      </c>
      <c r="AV280" s="16">
        <v>-41.78</v>
      </c>
      <c r="AW280" s="16">
        <v>1</v>
      </c>
      <c r="AX280" s="56">
        <v>-5.5</v>
      </c>
      <c r="AY280" s="2">
        <f t="shared" si="44"/>
        <v>5.5</v>
      </c>
      <c r="AZ280" s="2">
        <v>50.58</v>
      </c>
      <c r="BA280" s="37">
        <f t="shared" si="47"/>
        <v>7.1156289707750939E-2</v>
      </c>
      <c r="BB280" s="74">
        <v>1227.1880000000001</v>
      </c>
      <c r="BC280" s="37">
        <f t="shared" si="47"/>
        <v>-1.969652792478296E-2</v>
      </c>
      <c r="BD280" s="37">
        <f t="shared" si="48"/>
        <v>2.5729880891483987E-2</v>
      </c>
      <c r="BT280" s="70">
        <v>1.92</v>
      </c>
      <c r="BU280" s="71">
        <v>3.34</v>
      </c>
      <c r="BV280" s="72">
        <v>1.06</v>
      </c>
    </row>
    <row r="281" spans="1:74" x14ac:dyDescent="0.25">
      <c r="A281" s="57">
        <v>42094</v>
      </c>
      <c r="B281" s="38">
        <f>'MONTHLY DATA'!O809</f>
        <v>16307.04104628499</v>
      </c>
      <c r="C281" s="37">
        <f t="shared" si="49"/>
        <v>1.6623375394838689E-2</v>
      </c>
      <c r="D281" s="38">
        <f>'MONTHLY DATA'!M809</f>
        <v>16231.4659666519</v>
      </c>
      <c r="E281" s="37">
        <f t="shared" si="46"/>
        <v>-5.9851748339378747E-3</v>
      </c>
      <c r="F281" s="37">
        <f t="shared" si="45"/>
        <v>-4.6345060037919989E-3</v>
      </c>
      <c r="G281" s="37">
        <v>3.4700000000000002E-2</v>
      </c>
      <c r="H281" s="37">
        <v>1.5300000000000001E-2</v>
      </c>
      <c r="I281" s="37">
        <v>2.0136000000000001E-2</v>
      </c>
      <c r="J281" s="37">
        <v>1.9400000000000001E-2</v>
      </c>
      <c r="K281" s="37">
        <v>5.5999999999999999E-3</v>
      </c>
      <c r="L281" s="37">
        <v>8.8999999999999999E-3</v>
      </c>
      <c r="M281" s="37">
        <v>2.9999999999999997E-4</v>
      </c>
      <c r="N281" s="37">
        <v>2.9999999999999997E-4</v>
      </c>
      <c r="O281" s="38">
        <v>2986000</v>
      </c>
      <c r="P281" s="67">
        <v>11837.9</v>
      </c>
      <c r="Q281" s="2">
        <v>5.99</v>
      </c>
      <c r="R281" s="74">
        <v>94.691000000000003</v>
      </c>
      <c r="S281" s="74">
        <v>12152.9</v>
      </c>
      <c r="T281" s="2">
        <v>12186.5</v>
      </c>
      <c r="U281" s="37">
        <v>-3.2360000000000002E-3</v>
      </c>
      <c r="V281" s="2">
        <v>92.5</v>
      </c>
      <c r="W281" s="2">
        <v>140972</v>
      </c>
      <c r="X281" s="2">
        <v>268000</v>
      </c>
      <c r="Y281" s="74">
        <v>41.8</v>
      </c>
      <c r="Z281" s="2">
        <v>51.5</v>
      </c>
      <c r="AA281" s="73">
        <v>-7.0000000000000007E-2</v>
      </c>
      <c r="AB281" s="16">
        <v>2079.9899999999998</v>
      </c>
      <c r="AC281" s="16">
        <v>26.7286</v>
      </c>
      <c r="AD281" s="16">
        <v>40.81</v>
      </c>
      <c r="AE281" s="37">
        <v>1.9620286635993446E-2</v>
      </c>
      <c r="AF281" s="73">
        <v>14.81</v>
      </c>
      <c r="AG281" s="37">
        <v>1.9099999999999999E-2</v>
      </c>
      <c r="AH281" s="37">
        <v>1.5300000000000001E-2</v>
      </c>
      <c r="AI281" s="37">
        <f t="shared" si="41"/>
        <v>1.77E-2</v>
      </c>
      <c r="AJ281" s="37">
        <f t="shared" si="42"/>
        <v>3.3300000000000003E-2</v>
      </c>
      <c r="AK281" s="37">
        <f t="shared" si="43"/>
        <v>8.3000000000000001E-3</v>
      </c>
      <c r="AL281" s="37">
        <v>-1.7099999999999997E-2</v>
      </c>
      <c r="AM281" s="16">
        <v>24.074999999999999</v>
      </c>
      <c r="AN281" s="37">
        <v>-7.36E-4</v>
      </c>
      <c r="AO281" s="37">
        <v>3.3116839026495322E-2</v>
      </c>
      <c r="AP281" s="37">
        <f t="shared" si="40"/>
        <v>1.6419136839605379E-2</v>
      </c>
      <c r="AQ281" s="37">
        <v>3.6418010078177715E-2</v>
      </c>
      <c r="AR281" s="37">
        <v>3.3011710516823931E-3</v>
      </c>
      <c r="AS281" s="16">
        <v>101.32</v>
      </c>
      <c r="AT281" s="16">
        <v>101.1356</v>
      </c>
      <c r="AU281" s="16">
        <v>202.75</v>
      </c>
      <c r="AV281" s="16">
        <v>-26.6</v>
      </c>
      <c r="AW281" s="16">
        <v>1</v>
      </c>
      <c r="AX281" s="56">
        <v>-5.3</v>
      </c>
      <c r="AY281" s="2">
        <f t="shared" si="44"/>
        <v>5.3</v>
      </c>
      <c r="AZ281" s="2">
        <v>47.82</v>
      </c>
      <c r="BA281" s="37">
        <f t="shared" si="47"/>
        <v>-5.4567022538552751E-2</v>
      </c>
      <c r="BB281" s="74">
        <v>1178.6300000000001</v>
      </c>
      <c r="BC281" s="37">
        <f t="shared" si="47"/>
        <v>-3.9568509470431577E-2</v>
      </c>
      <c r="BD281" s="37">
        <f t="shared" si="48"/>
        <v>-4.7067766004492168E-2</v>
      </c>
      <c r="BT281" s="70">
        <v>1.77</v>
      </c>
      <c r="BU281" s="71">
        <v>3.33</v>
      </c>
      <c r="BV281" s="72">
        <v>0.83</v>
      </c>
    </row>
    <row r="282" spans="1:74" x14ac:dyDescent="0.25">
      <c r="A282" s="57">
        <v>42124</v>
      </c>
      <c r="B282" s="38">
        <f>'MONTHLY DATA'!O810</f>
        <v>16386.240736626401</v>
      </c>
      <c r="C282" s="37">
        <f t="shared" si="49"/>
        <v>2.1805229230749734E-2</v>
      </c>
      <c r="D282" s="38">
        <f>'MONTHLY DATA'!M810</f>
        <v>16327.558180796899</v>
      </c>
      <c r="E282" s="37">
        <f t="shared" si="46"/>
        <v>5.9201192512385445E-3</v>
      </c>
      <c r="F282" s="37">
        <f t="shared" si="45"/>
        <v>-3.5812091847482398E-3</v>
      </c>
      <c r="G282" s="37">
        <v>3.5299999999999998E-2</v>
      </c>
      <c r="H282" s="37">
        <v>1.4800000000000001E-2</v>
      </c>
      <c r="I282" s="37">
        <v>2.2495000000000001E-2</v>
      </c>
      <c r="J282" s="37">
        <v>2.0500000000000001E-2</v>
      </c>
      <c r="K282" s="37">
        <v>5.7999999999999996E-3</v>
      </c>
      <c r="L282" s="37">
        <v>9.1000000000000004E-3</v>
      </c>
      <c r="M282" s="37">
        <v>1E-4</v>
      </c>
      <c r="N282" s="37">
        <v>2.0000000000000001E-4</v>
      </c>
      <c r="O282" s="38">
        <v>2992800</v>
      </c>
      <c r="P282" s="67">
        <v>11889.8</v>
      </c>
      <c r="Q282" s="2">
        <v>5.99</v>
      </c>
      <c r="R282" s="74">
        <v>93.722999999999999</v>
      </c>
      <c r="S282" s="74">
        <v>12181</v>
      </c>
      <c r="T282" s="2">
        <v>12260.3</v>
      </c>
      <c r="U282" s="37">
        <v>-2.2920000000000002E-3</v>
      </c>
      <c r="V282" s="2">
        <v>106</v>
      </c>
      <c r="W282" s="2">
        <v>141223</v>
      </c>
      <c r="X282" s="2">
        <v>266000</v>
      </c>
      <c r="Y282" s="74">
        <v>41.8</v>
      </c>
      <c r="Z282" s="2">
        <v>51.5</v>
      </c>
      <c r="AA282" s="73">
        <v>0.32</v>
      </c>
      <c r="AB282" s="16">
        <v>2094.86</v>
      </c>
      <c r="AC282" s="16">
        <v>26.791399999999999</v>
      </c>
      <c r="AD282" s="16">
        <v>41.12</v>
      </c>
      <c r="AE282" s="37">
        <v>1.9628996687129446E-2</v>
      </c>
      <c r="AF282" s="73">
        <v>13.49</v>
      </c>
      <c r="AG282" s="37">
        <v>2.0400000000000001E-2</v>
      </c>
      <c r="AH282" s="37">
        <v>1.4800000000000001E-2</v>
      </c>
      <c r="AI282" s="37">
        <f t="shared" si="41"/>
        <v>1.84E-2</v>
      </c>
      <c r="AJ282" s="37">
        <f t="shared" si="42"/>
        <v>3.3099999999999997E-2</v>
      </c>
      <c r="AK282" s="37">
        <f t="shared" si="43"/>
        <v>6.9999999999999993E-3</v>
      </c>
      <c r="AL282" s="37">
        <v>-1.8000000000000002E-2</v>
      </c>
      <c r="AM282" s="16">
        <v>26.875</v>
      </c>
      <c r="AN282" s="37">
        <v>-1.9949999999999998E-3</v>
      </c>
      <c r="AO282" s="37">
        <v>3.0741301454416996E-2</v>
      </c>
      <c r="AP282" s="37">
        <f t="shared" si="40"/>
        <v>1.9327226952350042E-2</v>
      </c>
      <c r="AQ282" s="37">
        <v>3.6588542694890917E-2</v>
      </c>
      <c r="AR282" s="37">
        <v>5.8472412404739216E-3</v>
      </c>
      <c r="AS282" s="16">
        <v>99.64</v>
      </c>
      <c r="AT282" s="16">
        <v>101.488</v>
      </c>
      <c r="AU282" s="16">
        <v>198.99</v>
      </c>
      <c r="AV282" s="16">
        <v>-8.14</v>
      </c>
      <c r="AW282" s="16">
        <v>1.04</v>
      </c>
      <c r="AX282" s="56">
        <v>-5.3</v>
      </c>
      <c r="AY282" s="2">
        <f t="shared" si="44"/>
        <v>5.3</v>
      </c>
      <c r="AZ282" s="2">
        <v>54.45</v>
      </c>
      <c r="BA282" s="37">
        <f t="shared" si="47"/>
        <v>0.13864491844416568</v>
      </c>
      <c r="BB282" s="74">
        <v>1197.9100000000001</v>
      </c>
      <c r="BC282" s="37">
        <f t="shared" si="47"/>
        <v>1.6357974937003104E-2</v>
      </c>
      <c r="BD282" s="37">
        <f t="shared" si="48"/>
        <v>7.7501446690584397E-2</v>
      </c>
      <c r="BT282" s="70">
        <v>1.84</v>
      </c>
      <c r="BU282" s="71">
        <v>3.31</v>
      </c>
      <c r="BV282" s="72">
        <v>0.7</v>
      </c>
    </row>
    <row r="283" spans="1:74" x14ac:dyDescent="0.25">
      <c r="A283" s="57">
        <v>42155</v>
      </c>
      <c r="B283" s="38">
        <f>'MONTHLY DATA'!O811</f>
        <v>16432.761376971557</v>
      </c>
      <c r="C283" s="37">
        <f t="shared" si="49"/>
        <v>1.9905625197589642E-2</v>
      </c>
      <c r="D283" s="38">
        <f>'MONTHLY DATA'!M811</f>
        <v>16356.6036457111</v>
      </c>
      <c r="E283" s="37">
        <f t="shared" si="46"/>
        <v>1.7789227631331904E-3</v>
      </c>
      <c r="F283" s="37">
        <f t="shared" si="45"/>
        <v>-4.6345060037920492E-3</v>
      </c>
      <c r="G283" s="37">
        <v>3.6200000000000003E-2</v>
      </c>
      <c r="H283" s="37">
        <v>1.47E-2</v>
      </c>
      <c r="I283" s="37">
        <v>2.1599E-2</v>
      </c>
      <c r="J283" s="37">
        <v>2.12E-2</v>
      </c>
      <c r="K283" s="37">
        <v>6.1000000000000004E-3</v>
      </c>
      <c r="L283" s="37">
        <v>9.4000000000000004E-3</v>
      </c>
      <c r="M283" s="37">
        <v>1E-4</v>
      </c>
      <c r="N283" s="37">
        <v>2.0000000000000001E-4</v>
      </c>
      <c r="O283" s="38">
        <v>3004100</v>
      </c>
      <c r="P283" s="67">
        <v>11919</v>
      </c>
      <c r="Q283" s="2">
        <v>5.99</v>
      </c>
      <c r="R283" s="74">
        <v>93.031000000000006</v>
      </c>
      <c r="S283" s="74">
        <v>12257.7</v>
      </c>
      <c r="T283" s="2">
        <v>12304.1</v>
      </c>
      <c r="U283" s="37">
        <v>-2.349E-3</v>
      </c>
      <c r="V283" s="2">
        <v>111.9</v>
      </c>
      <c r="W283" s="2">
        <v>141496</v>
      </c>
      <c r="X283" s="2">
        <v>277000</v>
      </c>
      <c r="Y283" s="74">
        <v>41.8</v>
      </c>
      <c r="Z283" s="2">
        <v>52.8</v>
      </c>
      <c r="AA283" s="73">
        <v>0.05</v>
      </c>
      <c r="AB283" s="16">
        <v>2111.94</v>
      </c>
      <c r="AC283" s="16">
        <v>26.806100000000001</v>
      </c>
      <c r="AD283" s="16">
        <v>41.43</v>
      </c>
      <c r="AE283" s="37">
        <v>1.9617034574845874E-2</v>
      </c>
      <c r="AF283" s="73">
        <v>13.34</v>
      </c>
      <c r="AG283" s="37">
        <v>2.1100000000000001E-2</v>
      </c>
      <c r="AH283" s="37">
        <v>1.47E-2</v>
      </c>
      <c r="AI283" s="37">
        <f t="shared" si="41"/>
        <v>1.7600000000000001E-2</v>
      </c>
      <c r="AJ283" s="37">
        <f t="shared" si="42"/>
        <v>3.32E-2</v>
      </c>
      <c r="AK283" s="37">
        <f t="shared" si="43"/>
        <v>9.0000000000000011E-3</v>
      </c>
      <c r="AL283" s="37">
        <v>-1.84E-2</v>
      </c>
      <c r="AM283" s="16">
        <v>27.375</v>
      </c>
      <c r="AN283" s="37">
        <v>-3.9899999999999999E-4</v>
      </c>
      <c r="AO283" s="37">
        <v>3.165731122152618E-2</v>
      </c>
      <c r="AP283" s="37">
        <f t="shared" si="40"/>
        <v>1.8306166108129431E-2</v>
      </c>
      <c r="AQ283" s="37">
        <v>3.6726566809204497E-2</v>
      </c>
      <c r="AR283" s="37">
        <v>5.0692555876783174E-3</v>
      </c>
      <c r="AS283" s="16">
        <v>97.67</v>
      </c>
      <c r="AT283" s="16">
        <v>101.71359999999999</v>
      </c>
      <c r="AU283" s="16">
        <v>197.91</v>
      </c>
      <c r="AV283" s="16">
        <v>-3.15</v>
      </c>
      <c r="AW283" s="16">
        <v>1.04</v>
      </c>
      <c r="AX283" s="56">
        <v>-5.3</v>
      </c>
      <c r="AY283" s="2">
        <f t="shared" si="44"/>
        <v>5.3</v>
      </c>
      <c r="AZ283" s="2">
        <v>59.27</v>
      </c>
      <c r="BA283" s="37">
        <f t="shared" si="47"/>
        <v>8.8521579430670336E-2</v>
      </c>
      <c r="BB283" s="74">
        <v>1199.0530000000001</v>
      </c>
      <c r="BC283" s="37">
        <f t="shared" si="47"/>
        <v>9.541618318571754E-4</v>
      </c>
      <c r="BD283" s="37">
        <f t="shared" si="48"/>
        <v>4.4737870631263756E-2</v>
      </c>
      <c r="BT283" s="70">
        <v>1.76</v>
      </c>
      <c r="BU283" s="71">
        <v>3.32</v>
      </c>
      <c r="BV283" s="72">
        <v>0.9</v>
      </c>
    </row>
    <row r="284" spans="1:74" x14ac:dyDescent="0.25">
      <c r="A284" s="57">
        <v>42185</v>
      </c>
      <c r="B284" s="38">
        <f>'MONTHLY DATA'!O812</f>
        <v>16480.215437687104</v>
      </c>
      <c r="C284" s="37">
        <f t="shared" si="49"/>
        <v>2.1991579354970939E-2</v>
      </c>
      <c r="D284" s="38">
        <f>'MONTHLY DATA'!M812</f>
        <v>16438.554897292699</v>
      </c>
      <c r="E284" s="37">
        <f t="shared" si="46"/>
        <v>5.0102853475383468E-3</v>
      </c>
      <c r="F284" s="37">
        <f t="shared" si="45"/>
        <v>-2.5279123657045931E-3</v>
      </c>
      <c r="G284" s="37">
        <v>3.8800000000000001E-2</v>
      </c>
      <c r="H284" s="37">
        <v>1.5300000000000001E-2</v>
      </c>
      <c r="I284" s="37">
        <v>2.2262000000000001E-2</v>
      </c>
      <c r="J284" s="37">
        <v>2.35E-2</v>
      </c>
      <c r="K284" s="37">
        <v>6.4000000000000003E-3</v>
      </c>
      <c r="L284" s="37">
        <v>1.01E-2</v>
      </c>
      <c r="M284" s="37">
        <v>1E-4</v>
      </c>
      <c r="N284" s="37">
        <v>2.0000000000000001E-4</v>
      </c>
      <c r="O284" s="38">
        <v>3040800</v>
      </c>
      <c r="P284" s="67">
        <v>11970.3</v>
      </c>
      <c r="Q284" s="2">
        <v>6</v>
      </c>
      <c r="R284" s="74">
        <v>93.774000000000001</v>
      </c>
      <c r="S284" s="74">
        <v>12281.8</v>
      </c>
      <c r="T284" s="2">
        <v>12335.4</v>
      </c>
      <c r="U284" s="37">
        <v>-1.5809999999999999E-3</v>
      </c>
      <c r="V284" s="2">
        <v>134.80000000000001</v>
      </c>
      <c r="W284" s="2">
        <v>141724</v>
      </c>
      <c r="X284" s="2">
        <v>280000</v>
      </c>
      <c r="Y284" s="74">
        <v>41.8</v>
      </c>
      <c r="Z284" s="2">
        <v>53.5</v>
      </c>
      <c r="AA284" s="73">
        <v>-0.33</v>
      </c>
      <c r="AB284" s="16">
        <v>2099.29</v>
      </c>
      <c r="AC284" s="16">
        <v>26.495899999999999</v>
      </c>
      <c r="AD284" s="16">
        <v>41.74</v>
      </c>
      <c r="AE284" s="37">
        <v>1.9882912794325702E-2</v>
      </c>
      <c r="AF284" s="73">
        <v>14.34</v>
      </c>
      <c r="AG284" s="37">
        <v>2.3400000000000001E-2</v>
      </c>
      <c r="AH284" s="37">
        <v>1.5300000000000001E-2</v>
      </c>
      <c r="AI284" s="37">
        <f t="shared" si="41"/>
        <v>1.55E-2</v>
      </c>
      <c r="AJ284" s="37">
        <f t="shared" si="42"/>
        <v>3.4200000000000001E-2</v>
      </c>
      <c r="AK284" s="37">
        <f t="shared" si="43"/>
        <v>1.3300000000000001E-2</v>
      </c>
      <c r="AL284" s="37">
        <v>-2.0799999999999999E-2</v>
      </c>
      <c r="AM284" s="16">
        <v>27.32</v>
      </c>
      <c r="AN284" s="37">
        <v>1.238E-3</v>
      </c>
      <c r="AO284" s="37">
        <v>2.8242753675576032E-2</v>
      </c>
      <c r="AP284" s="37">
        <f t="shared" si="40"/>
        <v>2.0074905173598698E-2</v>
      </c>
      <c r="AQ284" s="37">
        <v>3.6714838104746954E-2</v>
      </c>
      <c r="AR284" s="37">
        <v>8.4720844291709223E-3</v>
      </c>
      <c r="AS284" s="16">
        <v>95.86</v>
      </c>
      <c r="AT284" s="16">
        <v>101.8284</v>
      </c>
      <c r="AU284" s="16">
        <v>213.04</v>
      </c>
      <c r="AV284" s="16">
        <v>11.58</v>
      </c>
      <c r="AW284" s="16">
        <v>1.04</v>
      </c>
      <c r="AX284" s="56">
        <v>-7</v>
      </c>
      <c r="AY284" s="2">
        <f t="shared" si="44"/>
        <v>7</v>
      </c>
      <c r="AZ284" s="2">
        <v>59.82</v>
      </c>
      <c r="BA284" s="37">
        <f t="shared" si="47"/>
        <v>9.2795680782857617E-3</v>
      </c>
      <c r="BB284" s="74">
        <v>1181.5050000000001</v>
      </c>
      <c r="BC284" s="37">
        <f t="shared" si="47"/>
        <v>-1.4634882694926746E-2</v>
      </c>
      <c r="BD284" s="37">
        <f t="shared" si="48"/>
        <v>-2.6776573083204924E-3</v>
      </c>
      <c r="BT284" s="70">
        <v>1.55</v>
      </c>
      <c r="BU284" s="71">
        <v>3.42</v>
      </c>
      <c r="BV284" s="72">
        <v>1.33</v>
      </c>
    </row>
    <row r="285" spans="1:74" x14ac:dyDescent="0.25">
      <c r="A285" s="57">
        <v>42216</v>
      </c>
      <c r="B285" s="38">
        <f>'MONTHLY DATA'!O813</f>
        <v>16420.971527339647</v>
      </c>
      <c r="C285" s="37">
        <f t="shared" si="49"/>
        <v>1.1383781394243727E-2</v>
      </c>
      <c r="D285" s="38">
        <f>'MONTHLY DATA'!M813</f>
        <v>16377.735688668399</v>
      </c>
      <c r="E285" s="37">
        <f t="shared" si="46"/>
        <v>-3.699790462379162E-3</v>
      </c>
      <c r="F285" s="37">
        <f t="shared" si="45"/>
        <v>-2.6329647182728069E-3</v>
      </c>
      <c r="G285" s="37">
        <v>3.9100000000000003E-2</v>
      </c>
      <c r="H285" s="37">
        <v>1.7100000000000001E-2</v>
      </c>
      <c r="I285" s="37">
        <v>2.0303999999999999E-2</v>
      </c>
      <c r="J285" s="37">
        <v>2.1999999999999999E-2</v>
      </c>
      <c r="K285" s="37">
        <v>6.7000000000000002E-3</v>
      </c>
      <c r="L285" s="37">
        <v>0.01</v>
      </c>
      <c r="M285" s="37">
        <v>8.0000000000000004E-4</v>
      </c>
      <c r="N285" s="37">
        <v>2.9999999999999997E-4</v>
      </c>
      <c r="O285" s="38">
        <v>3032500</v>
      </c>
      <c r="P285" s="67">
        <v>12034.6</v>
      </c>
      <c r="Q285" s="2">
        <v>6</v>
      </c>
      <c r="R285" s="74">
        <v>95.337999999999994</v>
      </c>
      <c r="S285" s="74">
        <v>12327.9</v>
      </c>
      <c r="T285" s="2">
        <v>12365.9</v>
      </c>
      <c r="U285" s="37">
        <v>5.8710000000000004E-3</v>
      </c>
      <c r="V285" s="2">
        <v>103.2</v>
      </c>
      <c r="W285" s="2">
        <v>142001</v>
      </c>
      <c r="X285" s="2">
        <v>269000</v>
      </c>
      <c r="Y285" s="74">
        <v>41.8</v>
      </c>
      <c r="Z285" s="2">
        <v>52.7</v>
      </c>
      <c r="AA285" s="73">
        <v>-0.33</v>
      </c>
      <c r="AB285" s="16">
        <v>2094.14</v>
      </c>
      <c r="AC285" s="16">
        <v>26.3811</v>
      </c>
      <c r="AD285" s="16">
        <v>41.996699999999997</v>
      </c>
      <c r="AE285" s="37">
        <v>2.0054389868872185E-2</v>
      </c>
      <c r="AF285" s="73">
        <v>14.35</v>
      </c>
      <c r="AG285" s="37">
        <v>2.12E-2</v>
      </c>
      <c r="AH285" s="37">
        <v>1.7100000000000001E-2</v>
      </c>
      <c r="AI285" s="37">
        <f t="shared" si="41"/>
        <v>1.43E-2</v>
      </c>
      <c r="AJ285" s="37">
        <f t="shared" si="42"/>
        <v>3.4500000000000003E-2</v>
      </c>
      <c r="AK285" s="37">
        <f t="shared" si="43"/>
        <v>1.34E-2</v>
      </c>
      <c r="AL285" s="37">
        <v>-1.8599999999999998E-2</v>
      </c>
      <c r="AM285" s="16">
        <v>22.86</v>
      </c>
      <c r="AN285" s="37">
        <v>1.696E-3</v>
      </c>
      <c r="AO285" s="37">
        <v>3.0387054177512491E-2</v>
      </c>
      <c r="AP285" s="37">
        <f t="shared" si="40"/>
        <v>1.1396865486559979E-2</v>
      </c>
      <c r="AQ285" s="37">
        <v>3.6700023147493162E-2</v>
      </c>
      <c r="AR285" s="37">
        <v>6.3129689699806708E-3</v>
      </c>
      <c r="AS285" s="16">
        <v>94.43</v>
      </c>
      <c r="AT285" s="16">
        <v>101.85040000000001</v>
      </c>
      <c r="AU285" s="16">
        <v>222.84</v>
      </c>
      <c r="AV285" s="16">
        <v>11.83</v>
      </c>
      <c r="AW285" s="16">
        <v>1.03</v>
      </c>
      <c r="AX285" s="56">
        <v>-7</v>
      </c>
      <c r="AY285" s="2">
        <f t="shared" si="44"/>
        <v>7</v>
      </c>
      <c r="AZ285" s="2">
        <v>50.9</v>
      </c>
      <c r="BA285" s="37">
        <f t="shared" si="47"/>
        <v>-0.14911400869274494</v>
      </c>
      <c r="BB285" s="74">
        <v>1130.037</v>
      </c>
      <c r="BC285" s="37">
        <f t="shared" si="47"/>
        <v>-4.3561389922175592E-2</v>
      </c>
      <c r="BD285" s="37">
        <f t="shared" si="48"/>
        <v>-9.6337699307460264E-2</v>
      </c>
      <c r="BT285" s="70">
        <v>1.43</v>
      </c>
      <c r="BU285" s="71">
        <v>3.45</v>
      </c>
      <c r="BV285" s="72">
        <v>1.34</v>
      </c>
    </row>
    <row r="286" spans="1:74" x14ac:dyDescent="0.25">
      <c r="A286" s="57">
        <v>42247</v>
      </c>
      <c r="B286" s="38">
        <f>'MONTHLY DATA'!O814</f>
        <v>16438.766869016206</v>
      </c>
      <c r="C286" s="37">
        <f t="shared" si="49"/>
        <v>6.6866010772419996E-3</v>
      </c>
      <c r="D286" s="38">
        <f>'MONTHLY DATA'!M814</f>
        <v>16430.110330380601</v>
      </c>
      <c r="E286" s="37">
        <f t="shared" si="46"/>
        <v>3.1979171423824793E-3</v>
      </c>
      <c r="F286" s="37">
        <f t="shared" si="45"/>
        <v>-5.2659294365448722E-4</v>
      </c>
      <c r="G286" s="37">
        <v>4.1000000000000002E-2</v>
      </c>
      <c r="H286" s="37">
        <v>1.89E-2</v>
      </c>
      <c r="I286" s="37">
        <v>2.0149E-2</v>
      </c>
      <c r="J286" s="37">
        <v>2.2100000000000002E-2</v>
      </c>
      <c r="K286" s="37">
        <v>7.4000000000000003E-3</v>
      </c>
      <c r="L286" s="37">
        <v>1.0699999999999999E-2</v>
      </c>
      <c r="M286" s="37">
        <v>8.0000000000000004E-4</v>
      </c>
      <c r="N286" s="37">
        <v>7.000000000000001E-4</v>
      </c>
      <c r="O286" s="38">
        <v>3034000</v>
      </c>
      <c r="P286" s="67">
        <v>12093.9</v>
      </c>
      <c r="Q286" s="2">
        <v>6</v>
      </c>
      <c r="R286" s="74">
        <v>97.013000000000005</v>
      </c>
      <c r="S286" s="74">
        <v>12355.6</v>
      </c>
      <c r="T286" s="2">
        <v>12403.1</v>
      </c>
      <c r="U286" s="37">
        <v>9.7499999999999996E-4</v>
      </c>
      <c r="V286" s="2">
        <v>98.4</v>
      </c>
      <c r="W286" s="2">
        <v>142151</v>
      </c>
      <c r="X286" s="2">
        <v>281000</v>
      </c>
      <c r="Y286" s="74">
        <v>41.8</v>
      </c>
      <c r="Z286" s="2">
        <v>51.1</v>
      </c>
      <c r="AA286" s="73">
        <v>0</v>
      </c>
      <c r="AB286" s="16">
        <v>2039.87</v>
      </c>
      <c r="AC286" s="16">
        <v>25.6937</v>
      </c>
      <c r="AD286" s="16">
        <v>42.253300000000003</v>
      </c>
      <c r="AE286" s="37">
        <v>2.0713721952869548E-2</v>
      </c>
      <c r="AF286" s="73">
        <v>19.43</v>
      </c>
      <c r="AG286" s="37">
        <v>2.1299999999999999E-2</v>
      </c>
      <c r="AH286" s="37">
        <v>1.89E-2</v>
      </c>
      <c r="AI286" s="37">
        <f t="shared" si="41"/>
        <v>1.5800000000000002E-2</v>
      </c>
      <c r="AJ286" s="37">
        <f t="shared" si="42"/>
        <v>3.1099999999999999E-2</v>
      </c>
      <c r="AK286" s="37">
        <f t="shared" si="43"/>
        <v>1.4199999999999999E-2</v>
      </c>
      <c r="AL286" s="37">
        <v>-1.8000000000000002E-2</v>
      </c>
      <c r="AM286" s="16">
        <v>26.9</v>
      </c>
      <c r="AN286" s="37">
        <v>1.951E-3</v>
      </c>
      <c r="AO286" s="37">
        <v>3.1227758457131584E-2</v>
      </c>
      <c r="AP286" s="37">
        <f t="shared" si="40"/>
        <v>7.4305101192410107E-3</v>
      </c>
      <c r="AQ286" s="37">
        <v>3.6636454487844965E-2</v>
      </c>
      <c r="AR286" s="37">
        <v>5.4086960307133808E-3</v>
      </c>
      <c r="AS286" s="16">
        <v>93.13</v>
      </c>
      <c r="AT286" s="16">
        <v>101.7748</v>
      </c>
      <c r="AU286" s="16">
        <v>238.78</v>
      </c>
      <c r="AV286" s="16">
        <v>31.68</v>
      </c>
      <c r="AW286" s="16">
        <v>1.03</v>
      </c>
      <c r="AX286" s="56">
        <v>-7</v>
      </c>
      <c r="AY286" s="2">
        <f t="shared" si="44"/>
        <v>7</v>
      </c>
      <c r="AZ286" s="2">
        <v>42.87</v>
      </c>
      <c r="BA286" s="37">
        <f t="shared" si="47"/>
        <v>-0.15776031434184679</v>
      </c>
      <c r="BB286" s="74">
        <v>1117.4749999999999</v>
      </c>
      <c r="BC286" s="37">
        <f t="shared" si="47"/>
        <v>-1.111645016933085E-2</v>
      </c>
      <c r="BD286" s="37">
        <f t="shared" si="48"/>
        <v>-8.443838225558882E-2</v>
      </c>
      <c r="BT286" s="70">
        <v>1.58</v>
      </c>
      <c r="BU286" s="71">
        <v>3.11</v>
      </c>
      <c r="BV286" s="72">
        <v>1.42</v>
      </c>
    </row>
    <row r="287" spans="1:74" x14ac:dyDescent="0.25">
      <c r="A287" s="57">
        <v>42277</v>
      </c>
      <c r="B287" s="38">
        <f>'MONTHLY DATA'!O815</f>
        <v>16565.674889829657</v>
      </c>
      <c r="C287" s="37">
        <f t="shared" si="49"/>
        <v>2.0977854769052135E-2</v>
      </c>
      <c r="D287" s="38">
        <f>'MONTHLY DATA'!M815</f>
        <v>16556.951522325799</v>
      </c>
      <c r="E287" s="37">
        <f t="shared" si="46"/>
        <v>7.7200450511070362E-3</v>
      </c>
      <c r="F287" s="37">
        <f t="shared" si="45"/>
        <v>-5.2659294365449514E-4</v>
      </c>
      <c r="G287" s="37">
        <v>4.1200000000000001E-2</v>
      </c>
      <c r="H287" s="37">
        <v>2.06E-2</v>
      </c>
      <c r="I287" s="37">
        <v>2.0961E-2</v>
      </c>
      <c r="J287" s="37">
        <v>2.06E-2</v>
      </c>
      <c r="K287" s="37">
        <v>6.4000000000000003E-3</v>
      </c>
      <c r="L287" s="37">
        <v>9.1999999999999998E-3</v>
      </c>
      <c r="M287" s="37">
        <v>0</v>
      </c>
      <c r="N287" s="37">
        <v>2.0000000000000001E-4</v>
      </c>
      <c r="O287" s="38">
        <v>3065700</v>
      </c>
      <c r="P287" s="67">
        <v>12158.1</v>
      </c>
      <c r="Q287" s="2">
        <v>5.9610000000000003</v>
      </c>
      <c r="R287" s="74">
        <v>97.686999999999998</v>
      </c>
      <c r="S287" s="74">
        <v>12387.2</v>
      </c>
      <c r="T287" s="2">
        <v>12427.6</v>
      </c>
      <c r="U287" s="37">
        <v>-2.568E-3</v>
      </c>
      <c r="V287" s="2">
        <v>98.3</v>
      </c>
      <c r="W287" s="2">
        <v>142300</v>
      </c>
      <c r="X287" s="2">
        <v>277000</v>
      </c>
      <c r="Y287" s="74">
        <v>41.7</v>
      </c>
      <c r="Z287" s="2">
        <v>50.2</v>
      </c>
      <c r="AA287" s="73">
        <v>0.93</v>
      </c>
      <c r="AB287" s="16">
        <v>1944.41</v>
      </c>
      <c r="AC287" s="16">
        <v>24.496700000000001</v>
      </c>
      <c r="AD287" s="16">
        <v>42.51</v>
      </c>
      <c r="AE287" s="37">
        <v>2.186267299592164E-2</v>
      </c>
      <c r="AF287" s="73">
        <v>24.38</v>
      </c>
      <c r="AG287" s="37">
        <v>2.06E-2</v>
      </c>
      <c r="AH287" s="37">
        <v>2.06E-2</v>
      </c>
      <c r="AI287" s="37">
        <f t="shared" si="41"/>
        <v>1.7000000000000001E-2</v>
      </c>
      <c r="AJ287" s="37">
        <f t="shared" si="42"/>
        <v>3.0600000000000002E-2</v>
      </c>
      <c r="AK287" s="37">
        <f t="shared" si="43"/>
        <v>1.89E-2</v>
      </c>
      <c r="AL287" s="37">
        <v>-1.7000000000000001E-2</v>
      </c>
      <c r="AM287" s="16">
        <v>33.5</v>
      </c>
      <c r="AN287" s="37">
        <v>-3.6099999999999999E-4</v>
      </c>
      <c r="AO287" s="37">
        <v>2.3374585743531455E-2</v>
      </c>
      <c r="AP287" s="37">
        <f t="shared" si="40"/>
        <v>2.2330101752849562E-2</v>
      </c>
      <c r="AQ287" s="37">
        <v>3.6394080967540147E-2</v>
      </c>
      <c r="AR287" s="37">
        <v>1.3019495224008693E-2</v>
      </c>
      <c r="AS287" s="16">
        <v>91.84</v>
      </c>
      <c r="AT287" s="16">
        <v>101.60520000000001</v>
      </c>
      <c r="AU287" s="16">
        <v>254.93</v>
      </c>
      <c r="AV287" s="16">
        <v>38.03</v>
      </c>
      <c r="AW287" s="16">
        <v>1.03</v>
      </c>
      <c r="AX287" s="56">
        <v>7.4</v>
      </c>
      <c r="AY287" s="2">
        <f t="shared" si="44"/>
        <v>-7.4</v>
      </c>
      <c r="AZ287" s="2">
        <v>45.48</v>
      </c>
      <c r="BA287" s="37">
        <f t="shared" si="47"/>
        <v>6.0881735479356186E-2</v>
      </c>
      <c r="BB287" s="74">
        <v>1124.5319999999999</v>
      </c>
      <c r="BC287" s="37">
        <f t="shared" si="47"/>
        <v>6.315130092395818E-3</v>
      </c>
      <c r="BD287" s="37">
        <f t="shared" si="48"/>
        <v>3.3598432785876001E-2</v>
      </c>
      <c r="BT287" s="70">
        <v>1.7</v>
      </c>
      <c r="BU287" s="71">
        <v>3.06</v>
      </c>
      <c r="BV287" s="72">
        <v>1.89</v>
      </c>
    </row>
    <row r="288" spans="1:74" x14ac:dyDescent="0.25">
      <c r="A288" s="57">
        <v>42308</v>
      </c>
      <c r="B288" s="38">
        <f>'MONTHLY DATA'!O816</f>
        <v>16449.63024469731</v>
      </c>
      <c r="C288" s="37">
        <f t="shared" si="49"/>
        <v>1.1322036398115314E-2</v>
      </c>
      <c r="D288" s="38">
        <f>'MONTHLY DATA'!M816</f>
        <v>16456.559322306701</v>
      </c>
      <c r="E288" s="37">
        <f t="shared" si="46"/>
        <v>-6.06344711970235E-3</v>
      </c>
      <c r="F288" s="37">
        <f t="shared" si="45"/>
        <v>4.2122999157533618E-4</v>
      </c>
      <c r="G288" s="37">
        <v>4.07E-2</v>
      </c>
      <c r="H288" s="37">
        <v>1.9E-2</v>
      </c>
      <c r="I288" s="37">
        <v>1.9894000000000002E-2</v>
      </c>
      <c r="J288" s="37">
        <v>2.1600000000000001E-2</v>
      </c>
      <c r="K288" s="37">
        <v>7.4999999999999997E-3</v>
      </c>
      <c r="L288" s="37">
        <v>1.0500000000000001E-2</v>
      </c>
      <c r="M288" s="37">
        <v>8.0000000000000004E-4</v>
      </c>
      <c r="N288" s="37">
        <v>2.0000000000000001E-4</v>
      </c>
      <c r="O288" s="38">
        <v>3051900</v>
      </c>
      <c r="P288" s="67">
        <v>12166.9</v>
      </c>
      <c r="Q288" s="2">
        <v>5.9610000000000003</v>
      </c>
      <c r="R288" s="74">
        <v>96.781999999999996</v>
      </c>
      <c r="S288" s="74">
        <v>12402.1</v>
      </c>
      <c r="T288" s="2">
        <v>12461.6</v>
      </c>
      <c r="U288" s="37">
        <v>-1.351E-3</v>
      </c>
      <c r="V288" s="2">
        <v>99.3</v>
      </c>
      <c r="W288" s="2">
        <v>142595</v>
      </c>
      <c r="X288" s="2">
        <v>278000</v>
      </c>
      <c r="Y288" s="74">
        <v>41.7</v>
      </c>
      <c r="Z288" s="2">
        <v>50.1</v>
      </c>
      <c r="AA288" s="73">
        <v>0.84</v>
      </c>
      <c r="AB288" s="16">
        <v>2024.81</v>
      </c>
      <c r="AC288" s="16">
        <v>25.491399999999999</v>
      </c>
      <c r="AD288" s="16">
        <v>42.8033</v>
      </c>
      <c r="AE288" s="37">
        <v>2.1139415550100998E-2</v>
      </c>
      <c r="AF288" s="73">
        <v>16.79</v>
      </c>
      <c r="AG288" s="37">
        <v>2.0799999999999999E-2</v>
      </c>
      <c r="AH288" s="37">
        <v>1.9E-2</v>
      </c>
      <c r="AI288" s="37">
        <f t="shared" si="41"/>
        <v>1.7100000000000001E-2</v>
      </c>
      <c r="AJ288" s="37">
        <f t="shared" si="42"/>
        <v>5.6000000000000008E-3</v>
      </c>
      <c r="AK288" s="37">
        <f t="shared" si="43"/>
        <v>1.9299999999999998E-2</v>
      </c>
      <c r="AL288" s="37">
        <v>-1.7100000000000004E-2</v>
      </c>
      <c r="AM288" s="16">
        <v>25.41</v>
      </c>
      <c r="AN288" s="37">
        <v>1.7060000000000001E-3</v>
      </c>
      <c r="AO288" s="37">
        <v>2.3747339939676114E-2</v>
      </c>
      <c r="AP288" s="37">
        <f t="shared" ref="AP288:AP296" si="50">((1+C288)*(1+AN288)*AE288)-((J288-AN288)+AN288)+(C288+AN288)</f>
        <v>1.2843265339580204E-2</v>
      </c>
      <c r="AQ288" s="37">
        <v>3.6182546404491464E-2</v>
      </c>
      <c r="AR288" s="37">
        <v>1.243520646481535E-2</v>
      </c>
      <c r="AS288" s="16">
        <v>90.48</v>
      </c>
      <c r="AT288" s="16">
        <v>101.33840000000001</v>
      </c>
      <c r="AU288" s="16">
        <v>226.1</v>
      </c>
      <c r="AV288" s="16">
        <v>27.74</v>
      </c>
      <c r="AW288" s="16">
        <v>1.03</v>
      </c>
      <c r="AX288" s="56">
        <v>7.4</v>
      </c>
      <c r="AY288" s="2">
        <f t="shared" si="44"/>
        <v>-7.4</v>
      </c>
      <c r="AZ288" s="2">
        <v>46.22</v>
      </c>
      <c r="BA288" s="37">
        <f t="shared" si="47"/>
        <v>1.6270888302550617E-2</v>
      </c>
      <c r="BB288" s="74">
        <v>1159.2449999999999</v>
      </c>
      <c r="BC288" s="37">
        <f t="shared" si="47"/>
        <v>3.0868841438038194E-2</v>
      </c>
      <c r="BD288" s="37">
        <f t="shared" si="48"/>
        <v>2.3569864870294405E-2</v>
      </c>
      <c r="BT288" s="70">
        <v>1.71</v>
      </c>
      <c r="BU288" s="71">
        <v>0.56000000000000005</v>
      </c>
      <c r="BV288" s="72">
        <v>1.93</v>
      </c>
    </row>
    <row r="289" spans="1:74" x14ac:dyDescent="0.25">
      <c r="A289" s="57">
        <v>42338</v>
      </c>
      <c r="B289" s="38">
        <f>'MONTHLY DATA'!O817</f>
        <v>16480.559222258453</v>
      </c>
      <c r="C289" s="37">
        <f t="shared" si="49"/>
        <v>7.9740833836893493E-3</v>
      </c>
      <c r="D289" s="38">
        <f>'MONTHLY DATA'!M817</f>
        <v>16487.501328080802</v>
      </c>
      <c r="E289" s="37">
        <f t="shared" si="46"/>
        <v>1.8802232695238584E-3</v>
      </c>
      <c r="F289" s="37">
        <f t="shared" si="45"/>
        <v>4.2122999157534008E-4</v>
      </c>
      <c r="G289" s="37">
        <v>4.1700000000000001E-2</v>
      </c>
      <c r="H289" s="37">
        <v>1.9599999999999999E-2</v>
      </c>
      <c r="I289" s="37">
        <v>1.7082E-2</v>
      </c>
      <c r="J289" s="37">
        <v>2.2100000000000002E-2</v>
      </c>
      <c r="K289" s="37">
        <v>9.4000000000000004E-3</v>
      </c>
      <c r="L289" s="37">
        <v>1.24E-2</v>
      </c>
      <c r="M289" s="37">
        <v>2.2000000000000001E-3</v>
      </c>
      <c r="N289" s="37">
        <v>1.1999999999999999E-3</v>
      </c>
      <c r="O289" s="38">
        <v>3094300</v>
      </c>
      <c r="P289" s="67">
        <v>12263.7</v>
      </c>
      <c r="Q289" s="2">
        <v>5.9610000000000003</v>
      </c>
      <c r="R289" s="74">
        <v>98.228999999999999</v>
      </c>
      <c r="S289" s="74">
        <v>12442.4</v>
      </c>
      <c r="T289" s="2">
        <v>12477.3</v>
      </c>
      <c r="U289" s="37">
        <v>-6.4450000000000002E-3</v>
      </c>
      <c r="V289" s="2">
        <v>91</v>
      </c>
      <c r="W289" s="2">
        <v>142875</v>
      </c>
      <c r="X289" s="2">
        <v>274000</v>
      </c>
      <c r="Y289" s="74">
        <v>41.7</v>
      </c>
      <c r="Z289" s="2">
        <v>48.6</v>
      </c>
      <c r="AA289" s="73">
        <v>0.09</v>
      </c>
      <c r="AB289" s="16">
        <v>2080.62</v>
      </c>
      <c r="AC289" s="16">
        <v>26.225899999999999</v>
      </c>
      <c r="AD289" s="16">
        <v>43.096699999999998</v>
      </c>
      <c r="AE289" s="37">
        <v>2.0713393123203659E-2</v>
      </c>
      <c r="AF289" s="73">
        <v>16.21</v>
      </c>
      <c r="AG289" s="37">
        <v>1.9900000000000001E-2</v>
      </c>
      <c r="AH289" s="37">
        <v>1.9599999999999999E-2</v>
      </c>
      <c r="AI289" s="37">
        <f t="shared" si="41"/>
        <v>1.7299999999999999E-2</v>
      </c>
      <c r="AJ289" s="37">
        <f t="shared" si="42"/>
        <v>3.1600000000000003E-2</v>
      </c>
      <c r="AK289" s="37">
        <f t="shared" si="43"/>
        <v>1.5100000000000001E-2</v>
      </c>
      <c r="AL289" s="37">
        <v>-1.5700000000000002E-2</v>
      </c>
      <c r="AM289" s="16">
        <v>19.62</v>
      </c>
      <c r="AN289" s="37">
        <v>5.0179999999999999E-3</v>
      </c>
      <c r="AO289" s="37">
        <v>2.6193314254353603E-2</v>
      </c>
      <c r="AP289" s="37">
        <f t="shared" si="50"/>
        <v>1.1875415462194255E-2</v>
      </c>
      <c r="AQ289" s="37">
        <v>3.6052515736100646E-2</v>
      </c>
      <c r="AR289" s="37">
        <v>9.859201481747043E-3</v>
      </c>
      <c r="AS289" s="16">
        <v>89.28</v>
      </c>
      <c r="AT289" s="16">
        <v>100.93359999999998</v>
      </c>
      <c r="AU289" s="16">
        <v>235.51</v>
      </c>
      <c r="AV289" s="16">
        <v>39.090000000000003</v>
      </c>
      <c r="AW289" s="16">
        <v>1.03</v>
      </c>
      <c r="AX289" s="56">
        <v>7.4</v>
      </c>
      <c r="AY289" s="2">
        <f t="shared" si="44"/>
        <v>-7.4</v>
      </c>
      <c r="AZ289" s="2">
        <v>42.44</v>
      </c>
      <c r="BA289" s="37">
        <f t="shared" si="47"/>
        <v>-8.1782778018173977E-2</v>
      </c>
      <c r="BB289" s="74">
        <v>1085.702</v>
      </c>
      <c r="BC289" s="37">
        <f t="shared" si="47"/>
        <v>-6.3440428899844206E-2</v>
      </c>
      <c r="BD289" s="37">
        <f t="shared" si="48"/>
        <v>-7.2611603459009091E-2</v>
      </c>
      <c r="BT289" s="70">
        <v>1.73</v>
      </c>
      <c r="BU289" s="71">
        <v>3.16</v>
      </c>
      <c r="BV289" s="72">
        <v>1.51</v>
      </c>
    </row>
    <row r="290" spans="1:74" x14ac:dyDescent="0.25">
      <c r="A290" s="57">
        <v>42369</v>
      </c>
      <c r="B290" s="38">
        <f>'MONTHLY DATA'!O818</f>
        <v>16521.091428154607</v>
      </c>
      <c r="C290" s="37">
        <f t="shared" si="49"/>
        <v>1.4393204018602203E-2</v>
      </c>
      <c r="D290" s="38">
        <f>'MONTHLY DATA'!M818</f>
        <v>16528.050607357702</v>
      </c>
      <c r="E290" s="37">
        <f t="shared" si="46"/>
        <v>2.4593950575056674E-3</v>
      </c>
      <c r="F290" s="37">
        <f t="shared" si="45"/>
        <v>4.2122999157522689E-4</v>
      </c>
      <c r="G290" s="37">
        <v>4.4200000000000003E-2</v>
      </c>
      <c r="H290" s="37">
        <v>2.1499999999999998E-2</v>
      </c>
      <c r="I290" s="37">
        <v>1.5405000000000002E-2</v>
      </c>
      <c r="J290" s="37">
        <v>2.2700000000000001E-2</v>
      </c>
      <c r="K290" s="37">
        <v>1.06E-2</v>
      </c>
      <c r="L290" s="37">
        <v>1.3100000000000001E-2</v>
      </c>
      <c r="M290" s="37">
        <v>1.6000000000000001E-3</v>
      </c>
      <c r="N290" s="37">
        <v>2.3E-3</v>
      </c>
      <c r="O290" s="38">
        <v>3087300</v>
      </c>
      <c r="P290" s="67">
        <v>12312.2</v>
      </c>
      <c r="Q290" s="2">
        <v>5.9459999999999997</v>
      </c>
      <c r="R290" s="74">
        <v>98.992000000000004</v>
      </c>
      <c r="S290" s="74">
        <v>12471.8</v>
      </c>
      <c r="T290" s="2">
        <v>12534.1</v>
      </c>
      <c r="U290" s="37">
        <v>-4.2290000000000001E-3</v>
      </c>
      <c r="V290" s="2">
        <v>97.5</v>
      </c>
      <c r="W290" s="2">
        <v>143146</v>
      </c>
      <c r="X290" s="2">
        <v>285000</v>
      </c>
      <c r="Y290" s="74">
        <v>41.7</v>
      </c>
      <c r="Z290" s="2">
        <v>48</v>
      </c>
      <c r="AA290" s="73">
        <v>0.22</v>
      </c>
      <c r="AB290" s="16">
        <v>2054.08</v>
      </c>
      <c r="AC290" s="16">
        <v>25.965399999999999</v>
      </c>
      <c r="AD290" s="16">
        <v>43.39</v>
      </c>
      <c r="AE290" s="37">
        <v>2.1123812120267954E-2</v>
      </c>
      <c r="AF290" s="73">
        <v>18.03</v>
      </c>
      <c r="AG290" s="37">
        <v>2.1100000000000001E-2</v>
      </c>
      <c r="AH290" s="37">
        <v>2.1499999999999998E-2</v>
      </c>
      <c r="AI290" s="37">
        <f t="shared" si="41"/>
        <v>1.77E-2</v>
      </c>
      <c r="AJ290" s="37">
        <f t="shared" si="42"/>
        <v>2.6200000000000001E-2</v>
      </c>
      <c r="AK290" s="37">
        <f t="shared" si="43"/>
        <v>2.06E-2</v>
      </c>
      <c r="AL290" s="37">
        <v>-1.4599999999999998E-2</v>
      </c>
      <c r="AM290" s="16">
        <v>45.27</v>
      </c>
      <c r="AN290" s="37">
        <v>7.2950000000000003E-3</v>
      </c>
      <c r="AO290" s="37">
        <v>2.5277190625949329E-2</v>
      </c>
      <c r="AP290" s="37">
        <f t="shared" si="50"/>
        <v>2.0572371652752192E-2</v>
      </c>
      <c r="AQ290" s="37">
        <v>3.6006458913703611E-2</v>
      </c>
      <c r="AR290" s="37">
        <v>1.0729268287754282E-2</v>
      </c>
      <c r="AS290" s="16">
        <v>88.18</v>
      </c>
      <c r="AT290" s="16">
        <v>100.396</v>
      </c>
      <c r="AU290" s="16">
        <v>250.17</v>
      </c>
      <c r="AV290" s="16">
        <v>42.09</v>
      </c>
      <c r="AW290" s="16">
        <v>1.03</v>
      </c>
      <c r="AX290" s="56">
        <v>8.1999999999999993</v>
      </c>
      <c r="AY290" s="2">
        <f t="shared" si="44"/>
        <v>-8.1999999999999993</v>
      </c>
      <c r="AZ290" s="2">
        <v>37.19</v>
      </c>
      <c r="BA290" s="37">
        <f t="shared" si="47"/>
        <v>-0.12370405278039585</v>
      </c>
      <c r="BB290" s="74">
        <v>1068.2529999999999</v>
      </c>
      <c r="BC290" s="37">
        <f t="shared" si="47"/>
        <v>-1.6071629231594001E-2</v>
      </c>
      <c r="BD290" s="37">
        <f t="shared" si="48"/>
        <v>-6.9887841005994933E-2</v>
      </c>
      <c r="BT290" s="70">
        <v>1.77</v>
      </c>
      <c r="BU290" s="71">
        <v>2.62</v>
      </c>
      <c r="BV290" s="72">
        <v>2.06</v>
      </c>
    </row>
    <row r="291" spans="1:74" x14ac:dyDescent="0.25">
      <c r="A291" s="57">
        <v>42400</v>
      </c>
      <c r="B291" s="38">
        <f>'MONTHLY DATA'!O819</f>
        <v>16504.474242279564</v>
      </c>
      <c r="C291" s="37">
        <f t="shared" si="49"/>
        <v>9.0263864001161286E-3</v>
      </c>
      <c r="D291" s="38">
        <f>'MONTHLY DATA'!M819</f>
        <v>16527.06644667565</v>
      </c>
      <c r="E291" s="37">
        <f t="shared" si="46"/>
        <v>-5.9544873465825769E-5</v>
      </c>
      <c r="F291" s="37">
        <f t="shared" si="45"/>
        <v>1.3688533221016465E-3</v>
      </c>
      <c r="G291" s="37">
        <v>4.4400000000000002E-2</v>
      </c>
      <c r="H291" s="37">
        <v>2.5000000000000001E-2</v>
      </c>
      <c r="I291" s="37">
        <v>5.6690000000000004E-3</v>
      </c>
      <c r="J291" s="37">
        <v>1.9400000000000001E-2</v>
      </c>
      <c r="K291" s="37">
        <v>7.6E-3</v>
      </c>
      <c r="L291" s="37">
        <v>9.7000000000000003E-3</v>
      </c>
      <c r="M291" s="37">
        <v>3.3E-3</v>
      </c>
      <c r="N291" s="37">
        <v>2.5999999999999999E-3</v>
      </c>
      <c r="O291" s="38">
        <v>3100900</v>
      </c>
      <c r="P291" s="67">
        <v>12409.4</v>
      </c>
      <c r="Q291" s="2">
        <v>5.9459999999999997</v>
      </c>
      <c r="R291" s="74">
        <v>101.235</v>
      </c>
      <c r="S291" s="74">
        <v>12479.1</v>
      </c>
      <c r="T291" s="2">
        <v>12547.2</v>
      </c>
      <c r="U291" s="37">
        <v>4.8469999999999997E-3</v>
      </c>
      <c r="V291" s="2">
        <v>74.8</v>
      </c>
      <c r="W291" s="2">
        <v>143314</v>
      </c>
      <c r="X291" s="2">
        <v>286000</v>
      </c>
      <c r="Y291" s="74">
        <v>41.9</v>
      </c>
      <c r="Z291" s="2">
        <v>48.2</v>
      </c>
      <c r="AA291" s="73">
        <v>0.73</v>
      </c>
      <c r="AB291" s="16">
        <v>1918.6</v>
      </c>
      <c r="AC291" s="16">
        <v>24.206199999999999</v>
      </c>
      <c r="AD291" s="16">
        <v>43.5533</v>
      </c>
      <c r="AE291" s="37">
        <v>2.2700562910455541E-2</v>
      </c>
      <c r="AF291" s="73">
        <v>23.72</v>
      </c>
      <c r="AG291" s="37">
        <v>1.61E-2</v>
      </c>
      <c r="AH291" s="37">
        <v>2.5000000000000001E-2</v>
      </c>
      <c r="AI291" s="37">
        <f t="shared" si="41"/>
        <v>1.8500000000000003E-2</v>
      </c>
      <c r="AJ291" s="37">
        <f t="shared" si="42"/>
        <v>2.5399999999999999E-2</v>
      </c>
      <c r="AK291" s="37">
        <f t="shared" si="43"/>
        <v>2.4500000000000001E-2</v>
      </c>
      <c r="AL291" s="37">
        <v>-1.3900000000000001E-2</v>
      </c>
      <c r="AM291" s="16">
        <v>29.26</v>
      </c>
      <c r="AN291" s="37">
        <v>1.3731E-2</v>
      </c>
      <c r="AO291" s="37">
        <v>3.67804973622348E-2</v>
      </c>
      <c r="AP291" s="37">
        <f t="shared" si="50"/>
        <v>2.6577368329767592E-2</v>
      </c>
      <c r="AQ291" s="37">
        <v>3.6156052854606553E-2</v>
      </c>
      <c r="AR291" s="37">
        <v>-6.2444450762824677E-4</v>
      </c>
      <c r="AS291" s="16">
        <v>88</v>
      </c>
      <c r="AT291" s="16">
        <v>99.770799999999994</v>
      </c>
      <c r="AU291" s="16">
        <v>298.41000000000003</v>
      </c>
      <c r="AV291" s="16">
        <v>73.17</v>
      </c>
      <c r="AW291" s="16">
        <v>0.94</v>
      </c>
      <c r="AX291" s="56">
        <v>8.1999999999999993</v>
      </c>
      <c r="AY291" s="2">
        <f t="shared" si="44"/>
        <v>-8.1999999999999993</v>
      </c>
      <c r="AZ291" s="2">
        <v>31.68</v>
      </c>
      <c r="BA291" s="37">
        <f t="shared" si="47"/>
        <v>-0.14815810701801554</v>
      </c>
      <c r="BB291" s="74">
        <v>1097.375</v>
      </c>
      <c r="BC291" s="37">
        <f t="shared" si="47"/>
        <v>2.7261332287388917E-2</v>
      </c>
      <c r="BD291" s="37">
        <f t="shared" si="48"/>
        <v>-6.0448387365313314E-2</v>
      </c>
      <c r="BT291" s="70">
        <v>1.85</v>
      </c>
      <c r="BU291" s="71">
        <v>2.54</v>
      </c>
      <c r="BV291" s="72">
        <v>2.4500000000000002</v>
      </c>
    </row>
    <row r="292" spans="1:74" x14ac:dyDescent="0.25">
      <c r="A292" s="57">
        <v>42429</v>
      </c>
      <c r="B292" s="38">
        <f>'MONTHLY DATA'!O820</f>
        <v>16434.245683946661</v>
      </c>
      <c r="C292" s="37">
        <f t="shared" si="49"/>
        <v>1.7687331440139717E-3</v>
      </c>
      <c r="D292" s="38">
        <f>'MONTHLY DATA'!M820</f>
        <v>16456.741755747367</v>
      </c>
      <c r="E292" s="37">
        <f t="shared" si="46"/>
        <v>-4.2551224172289832E-3</v>
      </c>
      <c r="F292" s="37">
        <f t="shared" si="45"/>
        <v>1.368853322101704E-3</v>
      </c>
      <c r="G292" s="37">
        <v>4.3499999999999997E-2</v>
      </c>
      <c r="H292" s="37">
        <v>2.6099999999999998E-2</v>
      </c>
      <c r="I292" s="37">
        <v>7.2219999999999993E-3</v>
      </c>
      <c r="J292" s="37">
        <v>1.7399999999999999E-2</v>
      </c>
      <c r="K292" s="37">
        <v>7.7999999999999996E-3</v>
      </c>
      <c r="L292" s="37">
        <v>9.1000000000000004E-3</v>
      </c>
      <c r="M292" s="37">
        <v>3.3E-3</v>
      </c>
      <c r="N292" s="37">
        <v>3.0999999999999999E-3</v>
      </c>
      <c r="O292" s="38">
        <v>3155100</v>
      </c>
      <c r="P292" s="67">
        <v>12488.3</v>
      </c>
      <c r="Q292" s="2">
        <v>5.9459999999999997</v>
      </c>
      <c r="R292" s="74">
        <v>99.784000000000006</v>
      </c>
      <c r="S292" s="74">
        <v>12504.3</v>
      </c>
      <c r="T292" s="2">
        <v>12548.6</v>
      </c>
      <c r="U292" s="37">
        <v>-1.701E-3</v>
      </c>
      <c r="V292" s="2">
        <v>84.5</v>
      </c>
      <c r="W292" s="2">
        <v>143547</v>
      </c>
      <c r="X292" s="2">
        <v>262000</v>
      </c>
      <c r="Y292" s="74">
        <v>41.8</v>
      </c>
      <c r="Z292" s="2">
        <v>49.5</v>
      </c>
      <c r="AA292" s="73">
        <v>1.59</v>
      </c>
      <c r="AB292" s="16">
        <v>1904.42</v>
      </c>
      <c r="AC292" s="16">
        <v>24.021000000000001</v>
      </c>
      <c r="AD292" s="16">
        <v>43.716700000000003</v>
      </c>
      <c r="AE292" s="37">
        <v>2.2955387992144589E-2</v>
      </c>
      <c r="AF292" s="73">
        <v>22.52</v>
      </c>
      <c r="AG292" s="37">
        <v>1.41E-2</v>
      </c>
      <c r="AH292" s="37">
        <v>2.6099999999999998E-2</v>
      </c>
      <c r="AI292" s="37">
        <f t="shared" si="41"/>
        <v>2.1099999999999997E-2</v>
      </c>
      <c r="AJ292" s="37">
        <f t="shared" si="42"/>
        <v>2.5099999999999997E-2</v>
      </c>
      <c r="AK292" s="37">
        <f t="shared" si="43"/>
        <v>1.8700000000000001E-2</v>
      </c>
      <c r="AL292" s="37">
        <v>-1.09E-2</v>
      </c>
      <c r="AM292" s="16">
        <v>30.31</v>
      </c>
      <c r="AN292" s="37">
        <v>1.0178E-2</v>
      </c>
      <c r="AO292" s="37">
        <v>3.5407619461820083E-2</v>
      </c>
      <c r="AP292" s="37">
        <f t="shared" si="50"/>
        <v>1.7776776277421861E-2</v>
      </c>
      <c r="AQ292" s="37">
        <v>3.6208038397500343E-2</v>
      </c>
      <c r="AR292" s="37">
        <v>8.0041893568025962E-4</v>
      </c>
      <c r="AS292" s="16">
        <v>87.9</v>
      </c>
      <c r="AT292" s="16">
        <v>99.14800000000001</v>
      </c>
      <c r="AU292" s="16">
        <v>304.67</v>
      </c>
      <c r="AV292" s="16">
        <v>77.98</v>
      </c>
      <c r="AW292" s="16">
        <v>0.94</v>
      </c>
      <c r="AX292" s="56">
        <v>8.1999999999999993</v>
      </c>
      <c r="AY292" s="2">
        <f t="shared" si="44"/>
        <v>-8.1999999999999993</v>
      </c>
      <c r="AZ292" s="2">
        <v>30.32</v>
      </c>
      <c r="BA292" s="37">
        <f t="shared" si="47"/>
        <v>-4.2929292929292914E-2</v>
      </c>
      <c r="BB292" s="74">
        <v>1199.912</v>
      </c>
      <c r="BC292" s="37">
        <f t="shared" si="47"/>
        <v>9.3438432623305645E-2</v>
      </c>
      <c r="BD292" s="37">
        <f t="shared" si="48"/>
        <v>2.5254569847006365E-2</v>
      </c>
      <c r="BT292" s="70">
        <v>2.11</v>
      </c>
      <c r="BU292" s="71">
        <v>2.5099999999999998</v>
      </c>
      <c r="BV292" s="72">
        <v>1.87</v>
      </c>
    </row>
    <row r="293" spans="1:74" x14ac:dyDescent="0.25">
      <c r="A293" s="57">
        <v>42460</v>
      </c>
      <c r="B293" s="38">
        <f>'MONTHLY DATA'!O821</f>
        <v>16586.322700916386</v>
      </c>
      <c r="C293" s="37">
        <f t="shared" si="49"/>
        <v>1.7126445799621026E-2</v>
      </c>
      <c r="D293" s="38">
        <f>'MONTHLY DATA'!M821</f>
        <v>16591.562141592676</v>
      </c>
      <c r="E293" s="37">
        <f t="shared" si="46"/>
        <v>8.1924106148304927E-3</v>
      </c>
      <c r="F293" s="37">
        <f t="shared" si="45"/>
        <v>3.1588922817720562E-4</v>
      </c>
      <c r="G293" s="37">
        <v>3.8600000000000002E-2</v>
      </c>
      <c r="H293" s="37">
        <v>2.0799999999999999E-2</v>
      </c>
      <c r="I293" s="37">
        <v>9.2750000000000003E-3</v>
      </c>
      <c r="J293" s="37">
        <v>1.78E-2</v>
      </c>
      <c r="K293" s="37">
        <v>7.3000000000000001E-3</v>
      </c>
      <c r="L293" s="37">
        <v>8.6999999999999994E-3</v>
      </c>
      <c r="M293" s="37">
        <v>2.0999999999999999E-3</v>
      </c>
      <c r="N293" s="37">
        <v>2.8999999999999998E-3</v>
      </c>
      <c r="O293" s="38">
        <v>3167500</v>
      </c>
      <c r="P293" s="67">
        <v>12569.9</v>
      </c>
      <c r="Q293" s="2">
        <v>5.8719999999999999</v>
      </c>
      <c r="R293" s="74">
        <v>97.662999999999997</v>
      </c>
      <c r="S293" s="74">
        <v>12510.5</v>
      </c>
      <c r="T293" s="2">
        <v>12578.5</v>
      </c>
      <c r="U293" s="37">
        <v>-9.7339999999999996E-3</v>
      </c>
      <c r="V293" s="2">
        <v>97.7</v>
      </c>
      <c r="W293" s="2">
        <v>143733</v>
      </c>
      <c r="X293" s="2">
        <v>276000</v>
      </c>
      <c r="Y293" s="74">
        <v>41.7</v>
      </c>
      <c r="Z293" s="2">
        <v>51.8</v>
      </c>
      <c r="AA293" s="73">
        <v>1.56</v>
      </c>
      <c r="AB293" s="16">
        <v>2021.95</v>
      </c>
      <c r="AC293" s="16">
        <v>25.411200000000001</v>
      </c>
      <c r="AD293" s="16">
        <v>43.88</v>
      </c>
      <c r="AE293" s="37">
        <v>2.1701822498083535E-2</v>
      </c>
      <c r="AF293" s="73">
        <v>15.85</v>
      </c>
      <c r="AG293" s="37">
        <v>1.5699999999999999E-2</v>
      </c>
      <c r="AH293" s="37">
        <v>2.0799999999999999E-2</v>
      </c>
      <c r="AI293" s="37">
        <f t="shared" si="41"/>
        <v>2.3199999999999998E-2</v>
      </c>
      <c r="AJ293" s="37">
        <f t="shared" si="42"/>
        <v>2.4900000000000002E-2</v>
      </c>
      <c r="AK293" s="37">
        <f t="shared" si="43"/>
        <v>1.9299999999999998E-2</v>
      </c>
      <c r="AL293" s="37">
        <v>-1.1899999999999999E-2</v>
      </c>
      <c r="AM293" s="16">
        <v>41.86</v>
      </c>
      <c r="AN293" s="37">
        <v>8.5249999999999996E-3</v>
      </c>
      <c r="AO293" s="37">
        <v>2.8962019823437768E-2</v>
      </c>
      <c r="AP293" s="37">
        <f t="shared" si="50"/>
        <v>3.0113119951381828E-2</v>
      </c>
      <c r="AQ293" s="37">
        <v>3.6192253784877233E-2</v>
      </c>
      <c r="AR293" s="37">
        <v>7.2302339614394653E-3</v>
      </c>
      <c r="AS293" s="16">
        <v>87.49</v>
      </c>
      <c r="AT293" s="16">
        <v>98.514800000000008</v>
      </c>
      <c r="AU293" s="16">
        <v>266.52999999999997</v>
      </c>
      <c r="AV293" s="16">
        <v>29.29</v>
      </c>
      <c r="AW293" s="16">
        <v>0.94</v>
      </c>
      <c r="AX293" s="56">
        <v>11.6</v>
      </c>
      <c r="AY293" s="2">
        <f t="shared" si="44"/>
        <v>-11.6</v>
      </c>
      <c r="AZ293" s="2">
        <v>37.549999999999997</v>
      </c>
      <c r="BA293" s="37">
        <f t="shared" si="47"/>
        <v>0.23845646437994714</v>
      </c>
      <c r="BB293" s="74">
        <v>1246.338</v>
      </c>
      <c r="BC293" s="37">
        <f t="shared" si="47"/>
        <v>3.8691170685850235E-2</v>
      </c>
      <c r="BD293" s="37">
        <f t="shared" si="48"/>
        <v>0.13857381753289869</v>
      </c>
      <c r="BT293" s="70">
        <v>2.3199999999999998</v>
      </c>
      <c r="BU293" s="71">
        <v>2.4900000000000002</v>
      </c>
      <c r="BV293" s="72">
        <v>1.93</v>
      </c>
    </row>
    <row r="294" spans="1:74" x14ac:dyDescent="0.25">
      <c r="A294" s="57">
        <v>42490</v>
      </c>
      <c r="B294" s="38">
        <f>'MONTHLY DATA'!O822</f>
        <v>16647.060103788783</v>
      </c>
      <c r="C294" s="37">
        <f t="shared" si="49"/>
        <v>1.5916973963369142E-2</v>
      </c>
      <c r="D294" s="38">
        <f>'MONTHLY DATA'!M822</f>
        <v>16652.318730756389</v>
      </c>
      <c r="E294" s="37">
        <f t="shared" si="46"/>
        <v>3.6618968512558032E-3</v>
      </c>
      <c r="F294" s="37">
        <f t="shared" si="45"/>
        <v>3.1588922817728352E-4</v>
      </c>
      <c r="G294" s="37">
        <v>3.6600000000000001E-2</v>
      </c>
      <c r="H294" s="37">
        <v>1.8100000000000002E-2</v>
      </c>
      <c r="I294" s="37">
        <v>7.0489999999999997E-3</v>
      </c>
      <c r="J294" s="37">
        <v>1.83E-2</v>
      </c>
      <c r="K294" s="37">
        <v>7.7000000000000002E-3</v>
      </c>
      <c r="L294" s="37">
        <v>9.1999999999999998E-3</v>
      </c>
      <c r="M294" s="37">
        <v>2.2000000000000001E-3</v>
      </c>
      <c r="N294" s="37">
        <v>2.3E-3</v>
      </c>
      <c r="O294" s="38">
        <v>3182300</v>
      </c>
      <c r="P294" s="67">
        <v>12634.6</v>
      </c>
      <c r="Q294" s="2">
        <v>5.8719999999999999</v>
      </c>
      <c r="R294" s="74">
        <v>96.323999999999998</v>
      </c>
      <c r="S294" s="74">
        <v>12639.7</v>
      </c>
      <c r="T294" s="2">
        <v>12590.1</v>
      </c>
      <c r="U294" s="37">
        <v>4.5370000000000002E-3</v>
      </c>
      <c r="V294" s="2">
        <v>99.7</v>
      </c>
      <c r="W294" s="2">
        <v>143877</v>
      </c>
      <c r="X294" s="2">
        <v>274000</v>
      </c>
      <c r="Y294" s="74">
        <v>41.8</v>
      </c>
      <c r="Z294" s="2">
        <v>50.8</v>
      </c>
      <c r="AA294" s="73">
        <v>1.68</v>
      </c>
      <c r="AB294" s="16">
        <v>2075.54</v>
      </c>
      <c r="AC294" s="16">
        <v>25.981300000000001</v>
      </c>
      <c r="AD294" s="16">
        <v>44.073300000000003</v>
      </c>
      <c r="AE294" s="37">
        <v>2.1234618460737931E-2</v>
      </c>
      <c r="AF294" s="73">
        <v>14.3</v>
      </c>
      <c r="AG294" s="37">
        <v>1.61E-2</v>
      </c>
      <c r="AH294" s="37">
        <v>1.8100000000000002E-2</v>
      </c>
      <c r="AI294" s="37">
        <f t="shared" si="41"/>
        <v>2.2099999999999998E-2</v>
      </c>
      <c r="AJ294" s="37">
        <f t="shared" si="42"/>
        <v>2.5099999999999997E-2</v>
      </c>
      <c r="AK294" s="37">
        <f t="shared" si="43"/>
        <v>2.2599999999999999E-2</v>
      </c>
      <c r="AL294" s="37">
        <v>-1.21E-2</v>
      </c>
      <c r="AM294" s="16">
        <v>41.66</v>
      </c>
      <c r="AN294" s="37">
        <v>1.1251000000000001E-2</v>
      </c>
      <c r="AO294" s="37">
        <v>3.0768105619488329E-2</v>
      </c>
      <c r="AP294" s="37">
        <f t="shared" si="50"/>
        <v>3.0683296720839415E-2</v>
      </c>
      <c r="AQ294" s="37">
        <v>3.6102161920098498E-2</v>
      </c>
      <c r="AR294" s="37">
        <v>5.3340563006101689E-3</v>
      </c>
      <c r="AS294" s="16">
        <v>87.49</v>
      </c>
      <c r="AT294" s="16">
        <v>98.625277777777768</v>
      </c>
      <c r="AU294" s="69">
        <v>266.52999999999997</v>
      </c>
      <c r="AV294" s="69">
        <v>29.29</v>
      </c>
      <c r="AW294" s="16">
        <v>0.99</v>
      </c>
      <c r="AX294" s="56">
        <v>11.6</v>
      </c>
      <c r="AY294" s="2">
        <f t="shared" si="44"/>
        <v>-11.6</v>
      </c>
      <c r="AZ294" s="2">
        <v>40.76</v>
      </c>
      <c r="BA294" s="37">
        <f t="shared" si="47"/>
        <v>8.5486018641810949E-2</v>
      </c>
      <c r="BB294" s="74">
        <v>1242.2619999999999</v>
      </c>
      <c r="BC294" s="37">
        <f t="shared" si="47"/>
        <v>-3.2703809079078243E-3</v>
      </c>
      <c r="BD294" s="37">
        <f t="shared" si="48"/>
        <v>4.1107818866951563E-2</v>
      </c>
      <c r="BT294" s="70">
        <v>2.21</v>
      </c>
      <c r="BU294" s="71">
        <v>2.5099999999999998</v>
      </c>
      <c r="BV294" s="72">
        <v>2.2599999999999998</v>
      </c>
    </row>
    <row r="295" spans="1:74" x14ac:dyDescent="0.25">
      <c r="A295" s="57">
        <v>42521</v>
      </c>
      <c r="B295" s="38">
        <f>'MONTHLY DATA'!O823</f>
        <v>16465.198914484619</v>
      </c>
      <c r="C295" s="37">
        <f t="shared" si="49"/>
        <v>1.9739553669001269E-3</v>
      </c>
      <c r="D295" s="38">
        <f>'MONTHLY DATA'!M823</f>
        <v>16522.411883230328</v>
      </c>
      <c r="E295" s="37">
        <f t="shared" si="46"/>
        <v>-7.8011266554805095E-3</v>
      </c>
      <c r="F295" s="37">
        <f t="shared" si="45"/>
        <v>3.4747815099505533E-3</v>
      </c>
      <c r="G295" s="37">
        <v>3.6999999999999998E-2</v>
      </c>
      <c r="H295" s="37">
        <v>1.8600000000000002E-2</v>
      </c>
      <c r="I295" s="37">
        <v>8.1770000000000002E-3</v>
      </c>
      <c r="J295" s="37">
        <v>1.84E-2</v>
      </c>
      <c r="K295" s="37">
        <v>8.6999999999999994E-3</v>
      </c>
      <c r="L295" s="37">
        <v>1.03E-2</v>
      </c>
      <c r="M295" s="37">
        <v>3.3999999999999998E-3</v>
      </c>
      <c r="N295" s="37">
        <v>2.7000000000000001E-3</v>
      </c>
      <c r="O295" s="38">
        <v>3208600</v>
      </c>
      <c r="P295" s="67">
        <v>12733.8</v>
      </c>
      <c r="Q295" s="2">
        <v>5.8719999999999999</v>
      </c>
      <c r="R295" s="74">
        <v>97.322999999999993</v>
      </c>
      <c r="S295" s="74">
        <v>12685.8</v>
      </c>
      <c r="T295" s="2">
        <v>12591.5</v>
      </c>
      <c r="U295" s="37">
        <v>-3.0200000000000001E-3</v>
      </c>
      <c r="V295" s="2">
        <v>107.7</v>
      </c>
      <c r="W295" s="2">
        <v>143901</v>
      </c>
      <c r="X295" s="2">
        <v>268000</v>
      </c>
      <c r="Y295" s="74">
        <v>41.9</v>
      </c>
      <c r="Z295" s="2">
        <v>51.3</v>
      </c>
      <c r="AA295" s="37">
        <v>8.0999999999999996E-3</v>
      </c>
      <c r="AB295" s="16">
        <v>2065.5500000000002</v>
      </c>
      <c r="AC295" s="16">
        <v>25.771100000000001</v>
      </c>
      <c r="AD295" s="16">
        <v>44.2667</v>
      </c>
      <c r="AE295" s="37">
        <v>2.1430950594272712E-2</v>
      </c>
      <c r="AF295" s="73">
        <v>14.85</v>
      </c>
      <c r="AG295" s="37">
        <v>1.4999999999999999E-2</v>
      </c>
      <c r="AH295" s="37">
        <v>1.8600000000000002E-2</v>
      </c>
      <c r="AI295" s="37">
        <f t="shared" si="41"/>
        <v>0</v>
      </c>
      <c r="AJ295" s="37">
        <f t="shared" si="42"/>
        <v>0</v>
      </c>
      <c r="AK295" s="37">
        <f t="shared" si="43"/>
        <v>0</v>
      </c>
      <c r="AL295" s="37">
        <v>-1.1300000000000001E-2</v>
      </c>
      <c r="AM295" s="16">
        <v>34.58</v>
      </c>
      <c r="AN295" s="37">
        <v>1.0222999999999999E-2</v>
      </c>
      <c r="AO295" s="37">
        <v>2.9819439829433133E-2</v>
      </c>
      <c r="AP295" s="37">
        <f t="shared" si="50"/>
        <v>1.5489730780174866E-2</v>
      </c>
      <c r="AQ295" s="37">
        <v>3.5880138375255638E-2</v>
      </c>
      <c r="AR295" s="37">
        <v>6.060698545822505E-3</v>
      </c>
      <c r="AS295" s="16">
        <v>87.49</v>
      </c>
      <c r="AT295" s="16">
        <v>98.542777777777772</v>
      </c>
      <c r="AU295" s="69">
        <v>266.52999999999997</v>
      </c>
      <c r="AV295" s="69">
        <v>29.29</v>
      </c>
      <c r="AW295" s="16">
        <v>0.99</v>
      </c>
      <c r="AX295" s="56">
        <v>11.6</v>
      </c>
      <c r="AY295" s="2">
        <f t="shared" si="44"/>
        <v>-11.6</v>
      </c>
      <c r="AZ295" s="2">
        <v>46.71</v>
      </c>
      <c r="BA295" s="37">
        <f t="shared" si="47"/>
        <v>0.14597644749754668</v>
      </c>
      <c r="BB295" s="74">
        <v>1259.3979999999999</v>
      </c>
      <c r="BC295" s="37">
        <f t="shared" si="47"/>
        <v>1.3794191563454383E-2</v>
      </c>
      <c r="BD295" s="37">
        <f t="shared" si="48"/>
        <v>7.9885319530500529E-2</v>
      </c>
    </row>
    <row r="296" spans="1:74" x14ac:dyDescent="0.25">
      <c r="A296" s="57">
        <v>42551</v>
      </c>
      <c r="B296" s="38">
        <f>'MONTHLY DATA'!O824</f>
        <v>16500.075685504664</v>
      </c>
      <c r="C296" s="37">
        <f t="shared" si="49"/>
        <v>1.2050963710185047E-3</v>
      </c>
      <c r="D296" s="38">
        <f>'MONTHLY DATA'!M824</f>
        <v>16522.661868921696</v>
      </c>
      <c r="E296" s="37">
        <f t="shared" si="46"/>
        <v>1.5130096812382166E-5</v>
      </c>
      <c r="F296" s="37">
        <f t="shared" si="45"/>
        <v>1.3688533221016587E-3</v>
      </c>
      <c r="G296" s="37">
        <v>3.44E-2</v>
      </c>
      <c r="H296" s="37">
        <v>1.95E-2</v>
      </c>
      <c r="I296" s="37">
        <v>4.8430000000000001E-3</v>
      </c>
      <c r="J296" s="37">
        <v>1.49E-2</v>
      </c>
      <c r="K296" s="37">
        <v>5.7999999999999996E-3</v>
      </c>
      <c r="L296" s="37">
        <v>7.1000000000000004E-3</v>
      </c>
      <c r="M296" s="37">
        <v>2.5999999999999999E-3</v>
      </c>
      <c r="N296" s="37">
        <v>2.7000000000000001E-3</v>
      </c>
      <c r="O296" s="38">
        <v>3228700</v>
      </c>
      <c r="P296" s="67">
        <v>12807.6</v>
      </c>
      <c r="Q296" s="2">
        <v>5.7409999999999997</v>
      </c>
      <c r="R296" s="74">
        <v>97.617000000000004</v>
      </c>
      <c r="S296" s="74">
        <v>12738.8</v>
      </c>
      <c r="T296" s="2">
        <v>12600.9</v>
      </c>
      <c r="U296" s="37">
        <v>6.0210000000000003E-3</v>
      </c>
      <c r="V296" s="2">
        <v>114</v>
      </c>
      <c r="W296" s="2">
        <v>144193</v>
      </c>
      <c r="X296" s="2">
        <v>270000</v>
      </c>
      <c r="Y296" s="74">
        <v>41.8</v>
      </c>
      <c r="Z296" s="2">
        <v>53.2</v>
      </c>
      <c r="AA296" s="37">
        <v>8.2000000000000007E-3</v>
      </c>
      <c r="AB296" s="16">
        <v>2083.89</v>
      </c>
      <c r="AC296" s="16">
        <v>25.968399999999999</v>
      </c>
      <c r="AD296" s="16">
        <v>44.46</v>
      </c>
      <c r="AE296" s="37">
        <v>2.1335099261477336E-2</v>
      </c>
      <c r="AF296" s="73">
        <v>17.77</v>
      </c>
      <c r="AG296" s="37">
        <v>1.23E-2</v>
      </c>
      <c r="AH296" s="37">
        <v>1.95E-2</v>
      </c>
      <c r="AI296" s="37">
        <f t="shared" si="41"/>
        <v>0</v>
      </c>
      <c r="AJ296" s="37">
        <f t="shared" si="42"/>
        <v>0</v>
      </c>
      <c r="AK296" s="37">
        <f t="shared" si="43"/>
        <v>0</v>
      </c>
      <c r="AL296" s="37">
        <v>-1.04E-2</v>
      </c>
      <c r="AM296" s="16">
        <v>39.409999999999997</v>
      </c>
      <c r="AN296" s="37">
        <v>1.0057E-2</v>
      </c>
      <c r="AO296" s="37">
        <v>2.8965262351007017E-2</v>
      </c>
      <c r="AP296" s="37">
        <f t="shared" si="50"/>
        <v>1.7937732150489286E-2</v>
      </c>
      <c r="AQ296" s="37">
        <v>3.5684530943223845E-2</v>
      </c>
      <c r="AR296" s="37">
        <v>6.7192685922168281E-3</v>
      </c>
      <c r="AS296" s="16">
        <v>87.49</v>
      </c>
      <c r="AT296" s="16">
        <v>98.466666666666669</v>
      </c>
      <c r="AU296" s="69">
        <v>266.52999999999997</v>
      </c>
      <c r="AV296" s="69">
        <v>29.29</v>
      </c>
      <c r="AW296" s="16">
        <v>0.99</v>
      </c>
      <c r="AX296" s="56">
        <v>8.5</v>
      </c>
      <c r="AY296" s="2">
        <f t="shared" si="44"/>
        <v>-8.5</v>
      </c>
      <c r="AZ296" s="2">
        <v>48.76</v>
      </c>
      <c r="BA296" s="37">
        <f t="shared" si="47"/>
        <v>4.3887818454292384E-2</v>
      </c>
      <c r="BB296" s="74">
        <v>1276.405</v>
      </c>
      <c r="BC296" s="37">
        <f t="shared" si="47"/>
        <v>1.350407099264892E-2</v>
      </c>
      <c r="BD296" s="37">
        <f t="shared" si="48"/>
        <v>2.8695944723470652E-2</v>
      </c>
    </row>
    <row r="297" spans="1:74" x14ac:dyDescent="0.25">
      <c r="A297" s="57">
        <v>42582</v>
      </c>
      <c r="B297" s="38"/>
      <c r="C297" s="37">
        <f t="shared" si="49"/>
        <v>-1</v>
      </c>
      <c r="D297" s="38"/>
      <c r="E297" s="37">
        <f t="shared" si="46"/>
        <v>-1</v>
      </c>
      <c r="F297" s="37" t="e">
        <f t="shared" si="45"/>
        <v>#DIV/0!</v>
      </c>
      <c r="G297" s="37">
        <v>3.27E-2</v>
      </c>
      <c r="H297" s="37">
        <v>1.8000000000000002E-2</v>
      </c>
      <c r="I297" s="37">
        <v>4.5430000000000002E-3</v>
      </c>
      <c r="J297" s="37">
        <v>1.46E-2</v>
      </c>
      <c r="K297" s="37">
        <v>6.7000000000000002E-3</v>
      </c>
      <c r="L297" s="37">
        <v>7.6E-3</v>
      </c>
      <c r="M297" s="37">
        <v>2.8E-3</v>
      </c>
      <c r="N297" s="37">
        <v>3.0000000000000001E-3</v>
      </c>
      <c r="O297" s="38">
        <v>3244000</v>
      </c>
      <c r="P297" s="67">
        <v>12872</v>
      </c>
      <c r="Q297" s="2">
        <v>5.7409999999999997</v>
      </c>
      <c r="R297" s="74">
        <v>98.165000000000006</v>
      </c>
      <c r="S297" s="2">
        <v>11514.3</v>
      </c>
      <c r="T297" s="2">
        <v>12600.9</v>
      </c>
      <c r="U297" s="37">
        <v>6.0210000000000003E-3</v>
      </c>
      <c r="V297" s="2">
        <v>114</v>
      </c>
      <c r="W297" s="2">
        <v>144448</v>
      </c>
      <c r="X297" s="2">
        <v>269000</v>
      </c>
      <c r="Y297" s="74">
        <v>42</v>
      </c>
      <c r="Z297" s="2">
        <v>52.6</v>
      </c>
      <c r="AA297" s="37">
        <v>8.2000000000000007E-3</v>
      </c>
      <c r="AB297" s="16">
        <v>2102.9499999999998</v>
      </c>
      <c r="AC297" s="16">
        <v>26.2027</v>
      </c>
      <c r="AD297" s="16">
        <v>44.46</v>
      </c>
      <c r="AE297" s="37">
        <v>2.1335099261477336E-2</v>
      </c>
      <c r="AF297" s="73">
        <v>13.16</v>
      </c>
      <c r="AG297" s="37">
        <v>1.18E-2</v>
      </c>
      <c r="AH297" s="37">
        <v>1.8000000000000002E-2</v>
      </c>
      <c r="AI297" s="37">
        <f t="shared" si="41"/>
        <v>0</v>
      </c>
      <c r="AJ297" s="37">
        <f t="shared" si="42"/>
        <v>0</v>
      </c>
      <c r="AK297" s="37">
        <f t="shared" si="43"/>
        <v>0</v>
      </c>
      <c r="AL297" s="37">
        <v>-8.8000000000000005E-3</v>
      </c>
      <c r="AM297" s="16">
        <v>48.91</v>
      </c>
      <c r="AN297" s="37">
        <v>1.0057E-2</v>
      </c>
      <c r="AO297" s="37">
        <v>2.8965262351007017E-2</v>
      </c>
      <c r="AP297" s="37"/>
      <c r="AQ297" s="68">
        <f>AQ298</f>
        <v>0</v>
      </c>
      <c r="AR297" s="68">
        <f>AR298</f>
        <v>0</v>
      </c>
      <c r="AU297" s="58">
        <v>266.52999999999997</v>
      </c>
      <c r="AV297" s="58">
        <v>29.29</v>
      </c>
      <c r="AW297" s="2"/>
      <c r="AX297" s="56">
        <v>8.5</v>
      </c>
      <c r="AY297" s="2">
        <f t="shared" si="44"/>
        <v>-8.5</v>
      </c>
      <c r="AZ297" s="2">
        <v>44.65</v>
      </c>
      <c r="BA297" s="37">
        <f t="shared" si="47"/>
        <v>-8.4290401968826895E-2</v>
      </c>
      <c r="BB297" s="74">
        <v>1337.326</v>
      </c>
      <c r="BC297" s="37">
        <f t="shared" si="47"/>
        <v>4.7728581445544364E-2</v>
      </c>
      <c r="BD297" s="37">
        <f t="shared" si="48"/>
        <v>-1.8280910261641265E-2</v>
      </c>
    </row>
    <row r="298" spans="1:74" x14ac:dyDescent="0.25">
      <c r="C298" s="37">
        <f t="shared" si="49"/>
        <v>-1</v>
      </c>
      <c r="N298" s="65">
        <v>2.8999999999999998E-3</v>
      </c>
      <c r="P298" s="66"/>
      <c r="AF298" s="73">
        <v>12.21</v>
      </c>
      <c r="AP298" s="37">
        <f t="shared" ref="AP298" si="51">(((1+E298)+(1+AN298))*AE298)-(M298+AN298)+(E298+AN298)</f>
        <v>0</v>
      </c>
      <c r="BB298" s="74">
        <v>1343.828</v>
      </c>
      <c r="BD298" s="37">
        <f t="shared" si="48"/>
        <v>0</v>
      </c>
    </row>
  </sheetData>
  <sortState ref="A3:AS309">
    <sortCondition ref="A3:A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0"/>
  <sheetViews>
    <sheetView workbookViewId="0">
      <pane ySplit="1" topLeftCell="A2" activePane="bottomLeft" state="frozen"/>
      <selection pane="bottomLeft" activeCell="C20" sqref="C20"/>
    </sheetView>
  </sheetViews>
  <sheetFormatPr defaultColWidth="9.140625" defaultRowHeight="12" x14ac:dyDescent="0.2"/>
  <cols>
    <col min="1" max="1" width="8.28515625" style="35" customWidth="1"/>
    <col min="2" max="26" width="11.28515625" style="31" customWidth="1"/>
    <col min="27" max="71" width="9.140625" style="2"/>
    <col min="72" max="72" width="20.7109375" style="19" customWidth="1"/>
    <col min="73" max="16384" width="9.140625" style="2"/>
  </cols>
  <sheetData>
    <row r="1" spans="1:72" s="22" customFormat="1" ht="117.75" x14ac:dyDescent="0.2">
      <c r="A1" s="32"/>
      <c r="B1" s="20" t="s">
        <v>43</v>
      </c>
      <c r="C1" s="20" t="s">
        <v>44</v>
      </c>
      <c r="D1" s="20" t="s">
        <v>45</v>
      </c>
      <c r="E1" s="20" t="s">
        <v>46</v>
      </c>
      <c r="F1" s="21" t="s">
        <v>47</v>
      </c>
      <c r="G1" s="20" t="s">
        <v>48</v>
      </c>
      <c r="H1" s="20" t="s">
        <v>49</v>
      </c>
      <c r="I1" s="20" t="s">
        <v>50</v>
      </c>
      <c r="J1" s="20" t="s">
        <v>62</v>
      </c>
      <c r="K1" s="20" t="s">
        <v>52</v>
      </c>
      <c r="L1" s="20" t="s">
        <v>53</v>
      </c>
      <c r="M1" s="20" t="s">
        <v>54</v>
      </c>
      <c r="N1" s="20" t="s">
        <v>63</v>
      </c>
      <c r="O1" s="20" t="s">
        <v>55</v>
      </c>
      <c r="P1" s="20" t="s">
        <v>14</v>
      </c>
      <c r="Q1" s="20" t="s">
        <v>56</v>
      </c>
      <c r="R1" s="20" t="s">
        <v>57</v>
      </c>
      <c r="S1" s="20" t="s">
        <v>64</v>
      </c>
      <c r="T1" s="20" t="s">
        <v>65</v>
      </c>
      <c r="U1" s="20" t="s">
        <v>14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51</v>
      </c>
      <c r="BT1" s="18"/>
    </row>
    <row r="2" spans="1:72" x14ac:dyDescent="0.2">
      <c r="A2" s="33"/>
      <c r="B2" s="23">
        <v>1000</v>
      </c>
      <c r="C2" s="23">
        <v>1020</v>
      </c>
      <c r="D2" s="23"/>
      <c r="E2" s="23">
        <v>4700</v>
      </c>
      <c r="F2" s="23">
        <v>61.11</v>
      </c>
      <c r="G2" s="23"/>
      <c r="H2" s="24"/>
      <c r="I2" s="24"/>
      <c r="J2" s="24"/>
      <c r="K2" s="23"/>
      <c r="L2" s="24"/>
      <c r="M2" s="24"/>
      <c r="N2" s="24"/>
      <c r="O2" s="24"/>
      <c r="P2" s="23"/>
      <c r="Q2" s="23"/>
      <c r="R2" s="23"/>
      <c r="S2" s="24"/>
      <c r="T2" s="24"/>
      <c r="U2" s="23"/>
      <c r="V2" s="23"/>
      <c r="W2" s="23"/>
      <c r="X2" s="23"/>
      <c r="Y2" s="24"/>
      <c r="Z2" s="24"/>
      <c r="BT2" s="18"/>
    </row>
    <row r="3" spans="1:72" x14ac:dyDescent="0.2">
      <c r="A3" s="34">
        <v>25385</v>
      </c>
      <c r="B3" s="25">
        <v>1007</v>
      </c>
      <c r="C3" s="26">
        <v>1032</v>
      </c>
      <c r="D3" s="25">
        <v>4607</v>
      </c>
      <c r="E3" s="26">
        <v>4736.1000000000004</v>
      </c>
      <c r="F3" s="26">
        <v>55.51</v>
      </c>
      <c r="G3" s="27">
        <f>(F3-F2)/F2</f>
        <v>-9.1638029782359701E-2</v>
      </c>
      <c r="H3" s="26"/>
      <c r="I3" s="26"/>
      <c r="J3" s="26"/>
      <c r="K3" s="27">
        <f>(E3-E2)/E2</f>
        <v>7.6808510638298648E-3</v>
      </c>
      <c r="L3" s="26"/>
      <c r="M3" s="26"/>
      <c r="N3" s="26"/>
      <c r="O3" s="27"/>
      <c r="P3" s="27">
        <f t="shared" ref="P3:P66" si="0">(E3-D3)/D3</f>
        <v>2.8022574343390571E-2</v>
      </c>
      <c r="Q3" s="27"/>
      <c r="R3" s="27"/>
      <c r="S3" s="26"/>
      <c r="T3" s="26"/>
      <c r="U3" s="27">
        <f t="shared" ref="U3:U66" si="1">(E3-D3)/D3</f>
        <v>2.8022574343390571E-2</v>
      </c>
      <c r="V3" s="28">
        <f>BT3/100</f>
        <v>5.6190476190476304E-2</v>
      </c>
      <c r="W3" s="28"/>
      <c r="X3" s="28"/>
      <c r="Y3" s="26"/>
      <c r="Z3" s="26"/>
      <c r="BT3" s="36">
        <v>5.6190476190476302</v>
      </c>
    </row>
    <row r="4" spans="1:72" x14ac:dyDescent="0.2">
      <c r="A4" s="34">
        <v>25477</v>
      </c>
      <c r="B4" s="25">
        <v>1029</v>
      </c>
      <c r="C4" s="26">
        <v>1040.7</v>
      </c>
      <c r="D4" s="25">
        <v>4650</v>
      </c>
      <c r="E4" s="26">
        <v>4715.5</v>
      </c>
      <c r="F4" s="26">
        <v>54.22</v>
      </c>
      <c r="G4" s="27">
        <f t="shared" ref="G4:G67" si="2">(F4-F3)/F3</f>
        <v>-2.3239056025941257E-2</v>
      </c>
      <c r="H4" s="26"/>
      <c r="I4" s="26"/>
      <c r="J4" s="26"/>
      <c r="K4" s="27">
        <f t="shared" ref="K4:K67" si="3">(E4-E3)/E3</f>
        <v>-4.3495703215726787E-3</v>
      </c>
      <c r="L4" s="26"/>
      <c r="M4" s="26"/>
      <c r="N4" s="26"/>
      <c r="O4" s="27"/>
      <c r="P4" s="27">
        <f t="shared" si="0"/>
        <v>1.4086021505376344E-2</v>
      </c>
      <c r="Q4" s="27"/>
      <c r="R4" s="27"/>
      <c r="S4" s="26"/>
      <c r="T4" s="26"/>
      <c r="U4" s="27">
        <f t="shared" si="1"/>
        <v>1.4086021505376344E-2</v>
      </c>
      <c r="V4" s="28">
        <f t="shared" ref="V4:V67" si="4">BT4/100</f>
        <v>5.9322033898305107E-2</v>
      </c>
      <c r="W4" s="28"/>
      <c r="X4" s="28"/>
      <c r="Y4" s="26"/>
      <c r="Z4" s="26"/>
      <c r="BT4" s="36">
        <v>5.9322033898305104</v>
      </c>
    </row>
    <row r="5" spans="1:72" x14ac:dyDescent="0.2">
      <c r="A5" s="34">
        <v>25569</v>
      </c>
      <c r="B5" s="25">
        <v>1052</v>
      </c>
      <c r="C5" s="26">
        <v>1053.5</v>
      </c>
      <c r="D5" s="25">
        <v>4692</v>
      </c>
      <c r="E5" s="26">
        <v>4707.1000000000004</v>
      </c>
      <c r="F5" s="26">
        <v>49.990000000000009</v>
      </c>
      <c r="G5" s="27">
        <f t="shared" si="2"/>
        <v>-7.8015492438214498E-2</v>
      </c>
      <c r="H5" s="26"/>
      <c r="I5" s="26"/>
      <c r="J5" s="26"/>
      <c r="K5" s="27">
        <f t="shared" si="3"/>
        <v>-1.781359346834829E-3</v>
      </c>
      <c r="L5" s="26"/>
      <c r="M5" s="26"/>
      <c r="N5" s="26"/>
      <c r="O5" s="27"/>
      <c r="P5" s="27">
        <f t="shared" si="0"/>
        <v>3.2182438192669147E-3</v>
      </c>
      <c r="Q5" s="27"/>
      <c r="R5" s="27"/>
      <c r="S5" s="26"/>
      <c r="T5" s="26"/>
      <c r="U5" s="27">
        <f t="shared" si="1"/>
        <v>3.2182438192669147E-3</v>
      </c>
      <c r="V5" s="28">
        <f t="shared" si="4"/>
        <v>6.0465116279069801E-2</v>
      </c>
      <c r="W5" s="28"/>
      <c r="X5" s="28"/>
      <c r="Y5" s="26"/>
      <c r="Z5" s="26"/>
      <c r="BT5" s="36">
        <v>6.0465116279069804</v>
      </c>
    </row>
    <row r="6" spans="1:72" x14ac:dyDescent="0.2">
      <c r="A6" s="34">
        <v>25659</v>
      </c>
      <c r="B6" s="25">
        <v>1077</v>
      </c>
      <c r="C6" s="26">
        <v>1070.0999999999999</v>
      </c>
      <c r="D6" s="25">
        <v>4733</v>
      </c>
      <c r="E6" s="26">
        <v>4715.3999999999996</v>
      </c>
      <c r="F6" s="26">
        <v>43.65</v>
      </c>
      <c r="G6" s="27">
        <f t="shared" si="2"/>
        <v>-0.12682536507301478</v>
      </c>
      <c r="H6" s="27">
        <f>(F6-F2)/F2</f>
        <v>-0.28571428571428575</v>
      </c>
      <c r="I6" s="29">
        <f>PERCENTRANK(H$70:H$190,H6,1)</f>
        <v>0</v>
      </c>
      <c r="J6" s="29"/>
      <c r="K6" s="27">
        <f t="shared" si="3"/>
        <v>1.7632937477426169E-3</v>
      </c>
      <c r="L6" s="27">
        <f t="shared" ref="L6:L69" si="5">(E6-E2)/E2</f>
        <v>3.2765957446807738E-3</v>
      </c>
      <c r="M6" s="29">
        <f>PERCENTRANK(L$70:L$190,L6,1)</f>
        <v>0</v>
      </c>
      <c r="N6" s="29"/>
      <c r="O6" s="27"/>
      <c r="P6" s="27">
        <f t="shared" si="0"/>
        <v>-3.7185717304036264E-3</v>
      </c>
      <c r="Q6" s="27"/>
      <c r="R6" s="27">
        <f>AVERAGE(P3:P6)</f>
        <v>1.0402066984407552E-2</v>
      </c>
      <c r="S6" s="29">
        <f>PERCENTRANK(R$6:R$190,R6,1)</f>
        <v>0.8</v>
      </c>
      <c r="T6" s="29"/>
      <c r="U6" s="27">
        <f t="shared" si="1"/>
        <v>-3.7185717304036264E-3</v>
      </c>
      <c r="V6" s="28">
        <f t="shared" si="4"/>
        <v>6.0384263494968199E-2</v>
      </c>
      <c r="W6" s="28"/>
      <c r="X6" s="30">
        <f>AVERAGE(V3:V6)</f>
        <v>5.9090472465704855E-2</v>
      </c>
      <c r="Y6" s="29">
        <f>PERCENTRANK(X$6:X$190,X6,1)</f>
        <v>0.8</v>
      </c>
      <c r="Z6" s="29"/>
      <c r="BT6" s="36">
        <v>6.0384263494968202</v>
      </c>
    </row>
    <row r="7" spans="1:72" x14ac:dyDescent="0.2">
      <c r="A7" s="34">
        <v>25750</v>
      </c>
      <c r="B7" s="25">
        <v>1095</v>
      </c>
      <c r="C7" s="26">
        <v>1088.5</v>
      </c>
      <c r="D7" s="25">
        <v>4772</v>
      </c>
      <c r="E7" s="26">
        <v>4757.2</v>
      </c>
      <c r="F7" s="26">
        <v>42.67</v>
      </c>
      <c r="G7" s="27">
        <f t="shared" si="2"/>
        <v>-2.2451317296678052E-2</v>
      </c>
      <c r="H7" s="27">
        <f>(F7-F3)/F3</f>
        <v>-0.23130967393262469</v>
      </c>
      <c r="I7" s="29">
        <f t="shared" ref="I7:I70" si="6">PERCENTRANK(H$6:H$190,H7,1)</f>
        <v>0</v>
      </c>
      <c r="J7" s="29">
        <f>I7-I6</f>
        <v>0</v>
      </c>
      <c r="K7" s="27">
        <f t="shared" si="3"/>
        <v>8.8645714043347722E-3</v>
      </c>
      <c r="L7" s="27">
        <f t="shared" si="5"/>
        <v>4.4551424167562871E-3</v>
      </c>
      <c r="M7" s="29">
        <f t="shared" ref="M7:M70" si="7">PERCENTRANK(L$6:L$190,L7,1)</f>
        <v>0.1</v>
      </c>
      <c r="N7" s="29">
        <f>M7-M6</f>
        <v>0.1</v>
      </c>
      <c r="O7" s="27"/>
      <c r="P7" s="27">
        <f t="shared" si="0"/>
        <v>-3.1014249790444638E-3</v>
      </c>
      <c r="Q7" s="27"/>
      <c r="R7" s="27">
        <f t="shared" ref="R7:R70" si="8">AVERAGE(P4:P7)</f>
        <v>2.6210671537987922E-3</v>
      </c>
      <c r="S7" s="29">
        <f t="shared" ref="S7:S70" si="9">PERCENTRANK(R$6:R$190,R7,1)</f>
        <v>0.8</v>
      </c>
      <c r="T7" s="29">
        <f>S7-S6</f>
        <v>0</v>
      </c>
      <c r="U7" s="27">
        <f t="shared" si="1"/>
        <v>-3.1014249790444638E-3</v>
      </c>
      <c r="V7" s="28">
        <f t="shared" si="4"/>
        <v>5.6807935076645596E-2</v>
      </c>
      <c r="W7" s="28"/>
      <c r="X7" s="27">
        <f t="shared" ref="X7:X70" si="10">AVERAGE(V4:V7)</f>
        <v>5.9244837187247171E-2</v>
      </c>
      <c r="Y7" s="29">
        <f t="shared" ref="Y7:Y70" si="11">PERCENTRANK(X$6:X$190,X7,1)</f>
        <v>0.8</v>
      </c>
      <c r="Z7" s="29">
        <f>Y7-Y6</f>
        <v>0</v>
      </c>
      <c r="BT7" s="36">
        <v>5.6807935076645597</v>
      </c>
    </row>
    <row r="8" spans="1:72" x14ac:dyDescent="0.2">
      <c r="A8" s="34">
        <v>25842</v>
      </c>
      <c r="B8" s="25">
        <v>1118</v>
      </c>
      <c r="C8" s="26">
        <v>1091.5</v>
      </c>
      <c r="D8" s="25">
        <v>4811</v>
      </c>
      <c r="E8" s="26">
        <v>4708.3</v>
      </c>
      <c r="F8" s="26">
        <v>45.88</v>
      </c>
      <c r="G8" s="27">
        <f t="shared" si="2"/>
        <v>7.5228497773611458E-2</v>
      </c>
      <c r="H8" s="27">
        <f t="shared" ref="H8:H71" si="12">(F8-F4)/F4</f>
        <v>-0.15381777941718916</v>
      </c>
      <c r="I8" s="29">
        <f t="shared" si="6"/>
        <v>0.1</v>
      </c>
      <c r="J8" s="29">
        <f t="shared" ref="J8:J71" si="13">I8-I7</f>
        <v>0.1</v>
      </c>
      <c r="K8" s="27">
        <f t="shared" si="3"/>
        <v>-1.0279155805936189E-2</v>
      </c>
      <c r="L8" s="27">
        <f t="shared" si="5"/>
        <v>-1.5268794401441666E-3</v>
      </c>
      <c r="M8" s="29">
        <f t="shared" si="7"/>
        <v>0.1</v>
      </c>
      <c r="N8" s="29">
        <f t="shared" ref="N8:N71" si="14">M8-M7</f>
        <v>0</v>
      </c>
      <c r="O8" s="27"/>
      <c r="P8" s="27">
        <f t="shared" si="0"/>
        <v>-2.1346913323633303E-2</v>
      </c>
      <c r="Q8" s="27"/>
      <c r="R8" s="27">
        <f t="shared" si="8"/>
        <v>-6.2371665534536195E-3</v>
      </c>
      <c r="S8" s="29">
        <f t="shared" si="9"/>
        <v>0.6</v>
      </c>
      <c r="T8" s="29">
        <f t="shared" ref="T8:T71" si="15">S8-S7</f>
        <v>-0.20000000000000007</v>
      </c>
      <c r="U8" s="27">
        <f t="shared" si="1"/>
        <v>-2.1346913323633303E-2</v>
      </c>
      <c r="V8" s="28">
        <f t="shared" si="4"/>
        <v>5.5999999999999994E-2</v>
      </c>
      <c r="W8" s="28"/>
      <c r="X8" s="27">
        <f t="shared" si="10"/>
        <v>5.8414328712670896E-2</v>
      </c>
      <c r="Y8" s="29">
        <f t="shared" si="11"/>
        <v>0.8</v>
      </c>
      <c r="Z8" s="29">
        <f t="shared" ref="Z8:Z71" si="16">Y8-Y7</f>
        <v>0</v>
      </c>
      <c r="BT8" s="36">
        <v>5.6</v>
      </c>
    </row>
    <row r="9" spans="1:72" x14ac:dyDescent="0.2">
      <c r="A9" s="34">
        <v>25934</v>
      </c>
      <c r="B9" s="25">
        <v>1144</v>
      </c>
      <c r="C9" s="26">
        <v>1137.8</v>
      </c>
      <c r="D9" s="25">
        <v>4850</v>
      </c>
      <c r="E9" s="26">
        <v>4834.3</v>
      </c>
      <c r="F9" s="26">
        <v>50.89</v>
      </c>
      <c r="G9" s="27">
        <f t="shared" si="2"/>
        <v>0.10919790758500431</v>
      </c>
      <c r="H9" s="27">
        <f t="shared" si="12"/>
        <v>1.8003600720143856E-2</v>
      </c>
      <c r="I9" s="29">
        <f t="shared" si="6"/>
        <v>0.4</v>
      </c>
      <c r="J9" s="29">
        <f t="shared" si="13"/>
        <v>0.30000000000000004</v>
      </c>
      <c r="K9" s="27">
        <f t="shared" si="3"/>
        <v>2.6761251407089608E-2</v>
      </c>
      <c r="L9" s="27">
        <f t="shared" si="5"/>
        <v>2.7023007796732553E-2</v>
      </c>
      <c r="M9" s="29">
        <f t="shared" si="7"/>
        <v>0.4</v>
      </c>
      <c r="N9" s="29">
        <f t="shared" si="14"/>
        <v>0.30000000000000004</v>
      </c>
      <c r="O9" s="27"/>
      <c r="P9" s="27">
        <f t="shared" si="0"/>
        <v>-3.2371134020618181E-3</v>
      </c>
      <c r="Q9" s="27"/>
      <c r="R9" s="27">
        <f t="shared" si="8"/>
        <v>-7.8510058587858041E-3</v>
      </c>
      <c r="S9" s="29">
        <f t="shared" si="9"/>
        <v>0.5</v>
      </c>
      <c r="T9" s="29">
        <f t="shared" si="15"/>
        <v>-9.9999999999999978E-2</v>
      </c>
      <c r="U9" s="27">
        <f t="shared" si="1"/>
        <v>-3.2371134020618181E-3</v>
      </c>
      <c r="V9" s="28">
        <f t="shared" si="4"/>
        <v>5.0000000000000204E-2</v>
      </c>
      <c r="W9" s="28"/>
      <c r="X9" s="27">
        <f t="shared" si="10"/>
        <v>5.5798049642903497E-2</v>
      </c>
      <c r="Y9" s="29">
        <f t="shared" si="11"/>
        <v>0.7</v>
      </c>
      <c r="Z9" s="29">
        <f t="shared" si="16"/>
        <v>-0.10000000000000009</v>
      </c>
      <c r="BT9" s="36">
        <v>5.0000000000000204</v>
      </c>
    </row>
    <row r="10" spans="1:72" x14ac:dyDescent="0.2">
      <c r="A10" s="34">
        <v>26024</v>
      </c>
      <c r="B10" s="25">
        <v>1168</v>
      </c>
      <c r="C10" s="26">
        <v>1159.4000000000001</v>
      </c>
      <c r="D10" s="25">
        <v>4888</v>
      </c>
      <c r="E10" s="26">
        <v>4861.8999999999996</v>
      </c>
      <c r="F10" s="26">
        <v>52.56</v>
      </c>
      <c r="G10" s="27">
        <f t="shared" si="2"/>
        <v>3.2815877382589932E-2</v>
      </c>
      <c r="H10" s="27">
        <f t="shared" si="12"/>
        <v>0.20412371134020627</v>
      </c>
      <c r="I10" s="29">
        <f t="shared" si="6"/>
        <v>0.9</v>
      </c>
      <c r="J10" s="29">
        <f t="shared" si="13"/>
        <v>0.5</v>
      </c>
      <c r="K10" s="27">
        <f t="shared" si="3"/>
        <v>5.7092029869886957E-3</v>
      </c>
      <c r="L10" s="27">
        <f t="shared" si="5"/>
        <v>3.1068414132417187E-2</v>
      </c>
      <c r="M10" s="29">
        <f t="shared" si="7"/>
        <v>0.5</v>
      </c>
      <c r="N10" s="29">
        <f t="shared" si="14"/>
        <v>9.9999999999999978E-2</v>
      </c>
      <c r="O10" s="27"/>
      <c r="P10" s="27">
        <f t="shared" si="0"/>
        <v>-5.3396072013094037E-3</v>
      </c>
      <c r="Q10" s="27"/>
      <c r="R10" s="27">
        <f t="shared" si="8"/>
        <v>-8.2562647265122472E-3</v>
      </c>
      <c r="S10" s="29">
        <f t="shared" si="9"/>
        <v>0.5</v>
      </c>
      <c r="T10" s="29">
        <f t="shared" si="15"/>
        <v>0</v>
      </c>
      <c r="U10" s="27">
        <f t="shared" si="1"/>
        <v>-5.3396072013094037E-3</v>
      </c>
      <c r="V10" s="28">
        <f t="shared" si="4"/>
        <v>4.4003451251078497E-2</v>
      </c>
      <c r="W10" s="28"/>
      <c r="X10" s="27">
        <f t="shared" si="10"/>
        <v>5.170284658193107E-2</v>
      </c>
      <c r="Y10" s="29">
        <f t="shared" si="11"/>
        <v>0.7</v>
      </c>
      <c r="Z10" s="29">
        <f t="shared" si="16"/>
        <v>0</v>
      </c>
      <c r="BT10" s="36">
        <v>4.40034512510785</v>
      </c>
    </row>
    <row r="11" spans="1:72" x14ac:dyDescent="0.2">
      <c r="A11" s="34">
        <v>26115</v>
      </c>
      <c r="B11" s="25">
        <v>1189</v>
      </c>
      <c r="C11" s="26">
        <v>1180.3</v>
      </c>
      <c r="D11" s="25">
        <v>4925</v>
      </c>
      <c r="E11" s="26">
        <v>4900</v>
      </c>
      <c r="F11" s="26">
        <v>50.269999999999996</v>
      </c>
      <c r="G11" s="27">
        <f t="shared" si="2"/>
        <v>-4.3569254185692657E-2</v>
      </c>
      <c r="H11" s="27">
        <f t="shared" si="12"/>
        <v>0.17811108507147866</v>
      </c>
      <c r="I11" s="29">
        <f t="shared" si="6"/>
        <v>0.8</v>
      </c>
      <c r="J11" s="29">
        <f t="shared" si="13"/>
        <v>-9.9999999999999978E-2</v>
      </c>
      <c r="K11" s="27">
        <f t="shared" si="3"/>
        <v>7.8364425430388056E-3</v>
      </c>
      <c r="L11" s="27">
        <f t="shared" si="5"/>
        <v>3.0017657445556248E-2</v>
      </c>
      <c r="M11" s="29">
        <f t="shared" si="7"/>
        <v>0.5</v>
      </c>
      <c r="N11" s="29">
        <f t="shared" si="14"/>
        <v>0</v>
      </c>
      <c r="O11" s="27"/>
      <c r="P11" s="27">
        <f t="shared" si="0"/>
        <v>-5.076142131979695E-3</v>
      </c>
      <c r="Q11" s="27"/>
      <c r="R11" s="27">
        <f t="shared" si="8"/>
        <v>-8.7499440147460542E-3</v>
      </c>
      <c r="S11" s="29">
        <f t="shared" si="9"/>
        <v>0.5</v>
      </c>
      <c r="T11" s="29">
        <f t="shared" si="15"/>
        <v>0</v>
      </c>
      <c r="U11" s="27">
        <f t="shared" si="1"/>
        <v>-5.076142131979695E-3</v>
      </c>
      <c r="V11" s="28">
        <f t="shared" si="4"/>
        <v>4.3515358361774698E-2</v>
      </c>
      <c r="W11" s="28"/>
      <c r="X11" s="27">
        <f t="shared" si="10"/>
        <v>4.8379702403213348E-2</v>
      </c>
      <c r="Y11" s="29">
        <f t="shared" si="11"/>
        <v>0.7</v>
      </c>
      <c r="Z11" s="29">
        <f t="shared" si="16"/>
        <v>0</v>
      </c>
      <c r="BT11" s="36">
        <v>4.3515358361774696</v>
      </c>
    </row>
    <row r="12" spans="1:72" x14ac:dyDescent="0.2">
      <c r="A12" s="34">
        <v>26207</v>
      </c>
      <c r="B12" s="25">
        <v>1208</v>
      </c>
      <c r="C12" s="26">
        <v>1193.5999999999999</v>
      </c>
      <c r="D12" s="25">
        <v>4963</v>
      </c>
      <c r="E12" s="26">
        <v>4914.3</v>
      </c>
      <c r="F12" s="26">
        <v>48.67</v>
      </c>
      <c r="G12" s="27">
        <f t="shared" si="2"/>
        <v>-3.1828128108215524E-2</v>
      </c>
      <c r="H12" s="27">
        <f t="shared" si="12"/>
        <v>6.0810810810810786E-2</v>
      </c>
      <c r="I12" s="29">
        <f t="shared" si="6"/>
        <v>0.5</v>
      </c>
      <c r="J12" s="29">
        <f t="shared" si="13"/>
        <v>-0.30000000000000004</v>
      </c>
      <c r="K12" s="27">
        <f t="shared" si="3"/>
        <v>2.9183673469388126E-3</v>
      </c>
      <c r="L12" s="27">
        <f t="shared" si="5"/>
        <v>4.3752522141749677E-2</v>
      </c>
      <c r="M12" s="29">
        <f t="shared" si="7"/>
        <v>0.7</v>
      </c>
      <c r="N12" s="29">
        <f t="shared" si="14"/>
        <v>0.19999999999999996</v>
      </c>
      <c r="O12" s="27"/>
      <c r="P12" s="27">
        <f t="shared" si="0"/>
        <v>-9.8126133387063906E-3</v>
      </c>
      <c r="Q12" s="27"/>
      <c r="R12" s="27">
        <f t="shared" si="8"/>
        <v>-5.866369018514327E-3</v>
      </c>
      <c r="S12" s="29">
        <f t="shared" si="9"/>
        <v>0.6</v>
      </c>
      <c r="T12" s="29">
        <f t="shared" si="15"/>
        <v>9.9999999999999978E-2</v>
      </c>
      <c r="U12" s="27">
        <f t="shared" si="1"/>
        <v>-9.8126133387063906E-3</v>
      </c>
      <c r="V12" s="28">
        <f t="shared" si="4"/>
        <v>3.45117845117845E-2</v>
      </c>
      <c r="W12" s="28"/>
      <c r="X12" s="27">
        <f t="shared" si="10"/>
        <v>4.3007648531159473E-2</v>
      </c>
      <c r="Y12" s="29">
        <f t="shared" si="11"/>
        <v>0.6</v>
      </c>
      <c r="Z12" s="29">
        <f t="shared" si="16"/>
        <v>-9.9999999999999978E-2</v>
      </c>
      <c r="BT12" s="36">
        <v>3.4511784511784498</v>
      </c>
    </row>
    <row r="13" spans="1:72" x14ac:dyDescent="0.2">
      <c r="A13" s="34">
        <v>26299</v>
      </c>
      <c r="B13" s="25">
        <v>1238</v>
      </c>
      <c r="C13" s="26">
        <v>1233.8</v>
      </c>
      <c r="D13" s="25">
        <v>5002</v>
      </c>
      <c r="E13" s="26">
        <v>5002.3999999999996</v>
      </c>
      <c r="F13" s="26">
        <v>52.53</v>
      </c>
      <c r="G13" s="27">
        <f t="shared" si="2"/>
        <v>7.9309636326279007E-2</v>
      </c>
      <c r="H13" s="27">
        <f t="shared" si="12"/>
        <v>3.2226370603261952E-2</v>
      </c>
      <c r="I13" s="29">
        <f t="shared" si="6"/>
        <v>0.4</v>
      </c>
      <c r="J13" s="29">
        <f t="shared" si="13"/>
        <v>-9.9999999999999978E-2</v>
      </c>
      <c r="K13" s="27">
        <f t="shared" si="3"/>
        <v>1.792727346722818E-2</v>
      </c>
      <c r="L13" s="27">
        <f t="shared" si="5"/>
        <v>3.4772355873652738E-2</v>
      </c>
      <c r="M13" s="29">
        <f t="shared" si="7"/>
        <v>0.6</v>
      </c>
      <c r="N13" s="29">
        <f t="shared" si="14"/>
        <v>-9.9999999999999978E-2</v>
      </c>
      <c r="O13" s="27"/>
      <c r="P13" s="27">
        <f t="shared" si="0"/>
        <v>7.9968012794809311E-5</v>
      </c>
      <c r="Q13" s="27"/>
      <c r="R13" s="27">
        <f t="shared" si="8"/>
        <v>-5.03709866480017E-3</v>
      </c>
      <c r="S13" s="29">
        <f t="shared" si="9"/>
        <v>0.6</v>
      </c>
      <c r="T13" s="29">
        <f t="shared" si="15"/>
        <v>0</v>
      </c>
      <c r="U13" s="27">
        <f t="shared" si="1"/>
        <v>7.9968012794809311E-5</v>
      </c>
      <c r="V13" s="28">
        <f t="shared" si="4"/>
        <v>3.4252297410191999E-2</v>
      </c>
      <c r="W13" s="28"/>
      <c r="X13" s="27">
        <f t="shared" si="10"/>
        <v>3.9070722883707422E-2</v>
      </c>
      <c r="Y13" s="29">
        <f t="shared" si="11"/>
        <v>0.6</v>
      </c>
      <c r="Z13" s="29">
        <f t="shared" si="16"/>
        <v>0</v>
      </c>
      <c r="BT13" s="36">
        <v>3.4252297410192001</v>
      </c>
    </row>
    <row r="14" spans="1:72" x14ac:dyDescent="0.2">
      <c r="A14" s="34">
        <v>26390</v>
      </c>
      <c r="B14" s="25">
        <v>1255</v>
      </c>
      <c r="C14" s="26">
        <v>1270.0999999999999</v>
      </c>
      <c r="D14" s="25">
        <v>5041</v>
      </c>
      <c r="E14" s="26">
        <v>5118.3</v>
      </c>
      <c r="F14" s="26">
        <v>53.22</v>
      </c>
      <c r="G14" s="27">
        <f t="shared" si="2"/>
        <v>1.3135351227869746E-2</v>
      </c>
      <c r="H14" s="27">
        <f t="shared" si="12"/>
        <v>1.2557077625570711E-2</v>
      </c>
      <c r="I14" s="29">
        <f t="shared" si="6"/>
        <v>0.4</v>
      </c>
      <c r="J14" s="29">
        <f t="shared" si="13"/>
        <v>0</v>
      </c>
      <c r="K14" s="27">
        <f t="shared" si="3"/>
        <v>2.3168878938109819E-2</v>
      </c>
      <c r="L14" s="27">
        <f t="shared" si="5"/>
        <v>5.273658446286443E-2</v>
      </c>
      <c r="M14" s="29">
        <f t="shared" si="7"/>
        <v>0.9</v>
      </c>
      <c r="N14" s="29">
        <f t="shared" si="14"/>
        <v>0.30000000000000004</v>
      </c>
      <c r="O14" s="27">
        <f t="shared" ref="O14:O77" si="17">((E14-E2)/E2)/3</f>
        <v>2.9666666666666678E-2</v>
      </c>
      <c r="P14" s="27">
        <f t="shared" si="0"/>
        <v>1.5334259075580278E-2</v>
      </c>
      <c r="Q14" s="27">
        <f>AVERAGE(P3:P14)</f>
        <v>7.5905672077251852E-4</v>
      </c>
      <c r="R14" s="27">
        <f t="shared" si="8"/>
        <v>1.3136790442225049E-4</v>
      </c>
      <c r="S14" s="29">
        <f t="shared" si="9"/>
        <v>0.7</v>
      </c>
      <c r="T14" s="29">
        <f t="shared" si="15"/>
        <v>9.9999999999999978E-2</v>
      </c>
      <c r="U14" s="27">
        <f t="shared" si="1"/>
        <v>1.5334259075580278E-2</v>
      </c>
      <c r="V14" s="28">
        <f t="shared" si="4"/>
        <v>3.1404958677685897E-2</v>
      </c>
      <c r="W14" s="27">
        <f>AVERAGE(V3:V14)</f>
        <v>4.8904806262665072E-2</v>
      </c>
      <c r="X14" s="27">
        <f t="shared" si="10"/>
        <v>3.5921099740359272E-2</v>
      </c>
      <c r="Y14" s="29">
        <f t="shared" si="11"/>
        <v>0.5</v>
      </c>
      <c r="Z14" s="29">
        <f t="shared" si="16"/>
        <v>-9.9999999999999978E-2</v>
      </c>
      <c r="BT14" s="36">
        <v>3.1404958677685899</v>
      </c>
    </row>
    <row r="15" spans="1:72" x14ac:dyDescent="0.2">
      <c r="A15" s="34">
        <v>26481</v>
      </c>
      <c r="B15" s="25">
        <v>1276</v>
      </c>
      <c r="C15" s="26">
        <v>1293.8</v>
      </c>
      <c r="D15" s="25">
        <v>5081</v>
      </c>
      <c r="E15" s="26">
        <v>5165.3999999999996</v>
      </c>
      <c r="F15" s="26">
        <v>52.949999999999996</v>
      </c>
      <c r="G15" s="27">
        <f t="shared" si="2"/>
        <v>-5.0732807215333169E-3</v>
      </c>
      <c r="H15" s="27">
        <f t="shared" si="12"/>
        <v>5.3312114581261186E-2</v>
      </c>
      <c r="I15" s="29">
        <f t="shared" si="6"/>
        <v>0.5</v>
      </c>
      <c r="J15" s="29">
        <f t="shared" si="13"/>
        <v>9.9999999999999978E-2</v>
      </c>
      <c r="K15" s="27">
        <f t="shared" si="3"/>
        <v>9.2022741926029057E-3</v>
      </c>
      <c r="L15" s="27">
        <f t="shared" si="5"/>
        <v>5.4163265306122373E-2</v>
      </c>
      <c r="M15" s="29">
        <f t="shared" si="7"/>
        <v>0.9</v>
      </c>
      <c r="N15" s="29">
        <f t="shared" si="14"/>
        <v>0</v>
      </c>
      <c r="O15" s="27">
        <f t="shared" si="17"/>
        <v>3.0214733641603795E-2</v>
      </c>
      <c r="P15" s="27">
        <f t="shared" si="0"/>
        <v>1.6610903365479164E-2</v>
      </c>
      <c r="Q15" s="27">
        <f t="shared" ref="Q15:Q78" si="18">AVERAGE(P4:P15)</f>
        <v>-1.919158607200999E-4</v>
      </c>
      <c r="R15" s="27">
        <f t="shared" si="8"/>
        <v>5.5531292787869653E-3</v>
      </c>
      <c r="S15" s="29">
        <f t="shared" si="9"/>
        <v>0.8</v>
      </c>
      <c r="T15" s="29">
        <f t="shared" si="15"/>
        <v>0.10000000000000009</v>
      </c>
      <c r="U15" s="27">
        <f t="shared" si="1"/>
        <v>1.6610903365479164E-2</v>
      </c>
      <c r="V15" s="28">
        <f t="shared" si="4"/>
        <v>3.0253475061324701E-2</v>
      </c>
      <c r="W15" s="27">
        <f t="shared" ref="W15:W78" si="19">AVERAGE(V4:V15)</f>
        <v>4.6743389501902433E-2</v>
      </c>
      <c r="X15" s="27">
        <f t="shared" si="10"/>
        <v>3.2605628915246772E-2</v>
      </c>
      <c r="Y15" s="29">
        <f t="shared" si="11"/>
        <v>0.4</v>
      </c>
      <c r="Z15" s="29">
        <f t="shared" si="16"/>
        <v>-9.9999999999999978E-2</v>
      </c>
      <c r="BT15" s="36">
        <v>3.0253475061324702</v>
      </c>
    </row>
    <row r="16" spans="1:72" x14ac:dyDescent="0.2">
      <c r="A16" s="34">
        <v>26573</v>
      </c>
      <c r="B16" s="25">
        <v>1301</v>
      </c>
      <c r="C16" s="26">
        <v>1332</v>
      </c>
      <c r="D16" s="25">
        <v>5122</v>
      </c>
      <c r="E16" s="26">
        <v>5251.2</v>
      </c>
      <c r="F16" s="26">
        <v>54.519999999999996</v>
      </c>
      <c r="G16" s="27">
        <f t="shared" si="2"/>
        <v>2.9650613786591132E-2</v>
      </c>
      <c r="H16" s="27">
        <f t="shared" si="12"/>
        <v>0.12019724676392016</v>
      </c>
      <c r="I16" s="29">
        <f t="shared" si="6"/>
        <v>0.7</v>
      </c>
      <c r="J16" s="29">
        <f t="shared" si="13"/>
        <v>0.19999999999999996</v>
      </c>
      <c r="K16" s="27">
        <f t="shared" si="3"/>
        <v>1.6610523870368255E-2</v>
      </c>
      <c r="L16" s="27">
        <f t="shared" si="5"/>
        <v>6.8555033270252044E-2</v>
      </c>
      <c r="M16" s="29">
        <f t="shared" si="7"/>
        <v>0.9</v>
      </c>
      <c r="N16" s="29">
        <f t="shared" si="14"/>
        <v>0</v>
      </c>
      <c r="O16" s="27">
        <f t="shared" si="17"/>
        <v>3.7868023892835674E-2</v>
      </c>
      <c r="P16" s="27">
        <f t="shared" si="0"/>
        <v>2.5224521671222144E-2</v>
      </c>
      <c r="Q16" s="27">
        <f t="shared" si="18"/>
        <v>7.3629248643371714E-4</v>
      </c>
      <c r="R16" s="27">
        <f t="shared" si="8"/>
        <v>1.4312413031269098E-2</v>
      </c>
      <c r="S16" s="29">
        <f t="shared" si="9"/>
        <v>0.9</v>
      </c>
      <c r="T16" s="29">
        <f t="shared" si="15"/>
        <v>9.9999999999999978E-2</v>
      </c>
      <c r="U16" s="27">
        <f t="shared" si="1"/>
        <v>2.5224521671222144E-2</v>
      </c>
      <c r="V16" s="28">
        <f t="shared" si="4"/>
        <v>3.4987794955248203E-2</v>
      </c>
      <c r="W16" s="27">
        <f t="shared" si="19"/>
        <v>4.4715536256647682E-2</v>
      </c>
      <c r="X16" s="27">
        <f t="shared" si="10"/>
        <v>3.2724631526112699E-2</v>
      </c>
      <c r="Y16" s="29">
        <f t="shared" si="11"/>
        <v>0.5</v>
      </c>
      <c r="Z16" s="29">
        <f t="shared" si="16"/>
        <v>9.9999999999999978E-2</v>
      </c>
      <c r="BT16" s="36">
        <v>3.4987794955248201</v>
      </c>
    </row>
    <row r="17" spans="1:72" x14ac:dyDescent="0.2">
      <c r="A17" s="34">
        <v>26665</v>
      </c>
      <c r="B17" s="25">
        <v>1328</v>
      </c>
      <c r="C17" s="26">
        <v>1380.7</v>
      </c>
      <c r="D17" s="25">
        <v>5165</v>
      </c>
      <c r="E17" s="26">
        <v>5380.5</v>
      </c>
      <c r="F17" s="26">
        <v>54.01</v>
      </c>
      <c r="G17" s="27">
        <f t="shared" si="2"/>
        <v>-9.3543653705062003E-3</v>
      </c>
      <c r="H17" s="27">
        <f t="shared" si="12"/>
        <v>2.8174376546735137E-2</v>
      </c>
      <c r="I17" s="29">
        <f t="shared" si="6"/>
        <v>0.4</v>
      </c>
      <c r="J17" s="29">
        <f t="shared" si="13"/>
        <v>-0.29999999999999993</v>
      </c>
      <c r="K17" s="27">
        <f t="shared" si="3"/>
        <v>2.4622943327239525E-2</v>
      </c>
      <c r="L17" s="27">
        <f t="shared" si="5"/>
        <v>7.5583719814489123E-2</v>
      </c>
      <c r="M17" s="29">
        <f t="shared" si="7"/>
        <v>0.9</v>
      </c>
      <c r="N17" s="29">
        <f t="shared" si="14"/>
        <v>0</v>
      </c>
      <c r="O17" s="27">
        <f t="shared" si="17"/>
        <v>4.7686827699999261E-2</v>
      </c>
      <c r="P17" s="27">
        <f t="shared" si="0"/>
        <v>4.1723136495643756E-2</v>
      </c>
      <c r="Q17" s="27">
        <f t="shared" si="18"/>
        <v>3.9450335427984535E-3</v>
      </c>
      <c r="R17" s="27">
        <f t="shared" si="8"/>
        <v>2.4723205151981335E-2</v>
      </c>
      <c r="S17" s="29">
        <f t="shared" si="9"/>
        <v>0.9</v>
      </c>
      <c r="T17" s="29">
        <f t="shared" si="15"/>
        <v>0</v>
      </c>
      <c r="U17" s="27">
        <f t="shared" si="1"/>
        <v>4.1723136495643756E-2</v>
      </c>
      <c r="V17" s="28">
        <f t="shared" si="4"/>
        <v>4.0387722132471798E-2</v>
      </c>
      <c r="W17" s="27">
        <f t="shared" si="19"/>
        <v>4.3042420077764515E-2</v>
      </c>
      <c r="X17" s="27">
        <f t="shared" si="10"/>
        <v>3.4258487706682647E-2</v>
      </c>
      <c r="Y17" s="29">
        <f t="shared" si="11"/>
        <v>0.5</v>
      </c>
      <c r="Z17" s="29">
        <f t="shared" si="16"/>
        <v>0</v>
      </c>
      <c r="BT17" s="36">
        <v>4.0387722132471797</v>
      </c>
    </row>
    <row r="18" spans="1:72" x14ac:dyDescent="0.2">
      <c r="A18" s="34">
        <v>26755</v>
      </c>
      <c r="B18" s="25">
        <v>1362</v>
      </c>
      <c r="C18" s="26">
        <v>1417.6</v>
      </c>
      <c r="D18" s="25">
        <v>5209</v>
      </c>
      <c r="E18" s="26">
        <v>5441.5</v>
      </c>
      <c r="F18" s="26">
        <v>49.06</v>
      </c>
      <c r="G18" s="27">
        <f t="shared" si="2"/>
        <v>-9.1649694501018258E-2</v>
      </c>
      <c r="H18" s="27">
        <f t="shared" si="12"/>
        <v>-7.8166102968808659E-2</v>
      </c>
      <c r="I18" s="29">
        <f t="shared" si="6"/>
        <v>0.2</v>
      </c>
      <c r="J18" s="29">
        <f t="shared" si="13"/>
        <v>-0.2</v>
      </c>
      <c r="K18" s="27">
        <f t="shared" si="3"/>
        <v>1.1337236316327479E-2</v>
      </c>
      <c r="L18" s="27">
        <f t="shared" si="5"/>
        <v>6.3145966434167561E-2</v>
      </c>
      <c r="M18" s="29">
        <f t="shared" si="7"/>
        <v>0.9</v>
      </c>
      <c r="N18" s="29">
        <f t="shared" si="14"/>
        <v>0</v>
      </c>
      <c r="O18" s="27">
        <f t="shared" si="17"/>
        <v>5.1328271903408718E-2</v>
      </c>
      <c r="P18" s="27">
        <f t="shared" si="0"/>
        <v>4.4634286811288157E-2</v>
      </c>
      <c r="Q18" s="27">
        <f t="shared" si="18"/>
        <v>7.9744384212727688E-3</v>
      </c>
      <c r="R18" s="27">
        <f t="shared" si="8"/>
        <v>3.2048212085908301E-2</v>
      </c>
      <c r="S18" s="29">
        <f t="shared" si="9"/>
        <v>0.9</v>
      </c>
      <c r="T18" s="29">
        <f t="shared" si="15"/>
        <v>0</v>
      </c>
      <c r="U18" s="27">
        <f t="shared" si="1"/>
        <v>4.4634286811288157E-2</v>
      </c>
      <c r="V18" s="28">
        <f t="shared" si="4"/>
        <v>5.5288461538461495E-2</v>
      </c>
      <c r="W18" s="27">
        <f t="shared" si="19"/>
        <v>4.2617769914722291E-2</v>
      </c>
      <c r="X18" s="27">
        <f t="shared" si="10"/>
        <v>4.0229363421876552E-2</v>
      </c>
      <c r="Y18" s="29">
        <f t="shared" si="11"/>
        <v>0.6</v>
      </c>
      <c r="Z18" s="29">
        <f t="shared" si="16"/>
        <v>9.9999999999999978E-2</v>
      </c>
      <c r="BT18" s="36">
        <v>5.5288461538461497</v>
      </c>
    </row>
    <row r="19" spans="1:72" x14ac:dyDescent="0.2">
      <c r="A19" s="34">
        <v>26846</v>
      </c>
      <c r="B19" s="25">
        <v>1400</v>
      </c>
      <c r="C19" s="26">
        <v>1436.8</v>
      </c>
      <c r="D19" s="25">
        <v>5255</v>
      </c>
      <c r="E19" s="26">
        <v>5411.9</v>
      </c>
      <c r="F19" s="26">
        <v>46.65</v>
      </c>
      <c r="G19" s="27">
        <f t="shared" si="2"/>
        <v>-4.9123522217692693E-2</v>
      </c>
      <c r="H19" s="27">
        <f t="shared" si="12"/>
        <v>-0.11898016997167134</v>
      </c>
      <c r="I19" s="29">
        <f t="shared" si="6"/>
        <v>0.2</v>
      </c>
      <c r="J19" s="29">
        <f t="shared" si="13"/>
        <v>0</v>
      </c>
      <c r="K19" s="27">
        <f t="shared" si="3"/>
        <v>-5.4396765597721887E-3</v>
      </c>
      <c r="L19" s="27">
        <f t="shared" si="5"/>
        <v>4.7721376853680261E-2</v>
      </c>
      <c r="M19" s="29">
        <f t="shared" si="7"/>
        <v>0.8</v>
      </c>
      <c r="N19" s="29">
        <f t="shared" si="14"/>
        <v>-9.9999999999999978E-2</v>
      </c>
      <c r="O19" s="27">
        <f t="shared" si="17"/>
        <v>4.5874323831945951E-2</v>
      </c>
      <c r="P19" s="27">
        <f t="shared" si="0"/>
        <v>2.9857278782112206E-2</v>
      </c>
      <c r="Q19" s="27">
        <f t="shared" si="18"/>
        <v>1.0720997068035825E-2</v>
      </c>
      <c r="R19" s="27">
        <f t="shared" si="8"/>
        <v>3.5359805940066567E-2</v>
      </c>
      <c r="S19" s="29">
        <f t="shared" si="9"/>
        <v>0.9</v>
      </c>
      <c r="T19" s="29">
        <f t="shared" si="15"/>
        <v>0</v>
      </c>
      <c r="U19" s="27">
        <f t="shared" si="1"/>
        <v>2.9857278782112206E-2</v>
      </c>
      <c r="V19" s="28">
        <f t="shared" si="4"/>
        <v>6.8253968253968192E-2</v>
      </c>
      <c r="W19" s="27">
        <f t="shared" si="19"/>
        <v>4.3571606012832505E-2</v>
      </c>
      <c r="X19" s="27">
        <f t="shared" si="10"/>
        <v>4.9729486720037422E-2</v>
      </c>
      <c r="Y19" s="29">
        <f t="shared" si="11"/>
        <v>0.7</v>
      </c>
      <c r="Z19" s="29">
        <f t="shared" si="16"/>
        <v>9.9999999999999978E-2</v>
      </c>
      <c r="BT19" s="36">
        <v>6.8253968253968198</v>
      </c>
    </row>
    <row r="20" spans="1:72" x14ac:dyDescent="0.2">
      <c r="A20" s="34">
        <v>26938</v>
      </c>
      <c r="B20" s="25">
        <v>1436</v>
      </c>
      <c r="C20" s="26">
        <v>1479.1</v>
      </c>
      <c r="D20" s="25">
        <v>5302</v>
      </c>
      <c r="E20" s="26">
        <v>5462.4</v>
      </c>
      <c r="F20" s="26">
        <v>44.05</v>
      </c>
      <c r="G20" s="27">
        <f t="shared" si="2"/>
        <v>-5.5734190782422324E-2</v>
      </c>
      <c r="H20" s="27">
        <f t="shared" si="12"/>
        <v>-0.19203961848862802</v>
      </c>
      <c r="I20" s="29">
        <f t="shared" si="6"/>
        <v>0.1</v>
      </c>
      <c r="J20" s="29">
        <f t="shared" si="13"/>
        <v>-0.1</v>
      </c>
      <c r="K20" s="27">
        <f t="shared" si="3"/>
        <v>9.3312884569190131E-3</v>
      </c>
      <c r="L20" s="27">
        <f t="shared" si="5"/>
        <v>4.0219378427787902E-2</v>
      </c>
      <c r="M20" s="29">
        <f t="shared" si="7"/>
        <v>0.6</v>
      </c>
      <c r="N20" s="29">
        <f t="shared" si="14"/>
        <v>-0.20000000000000007</v>
      </c>
      <c r="O20" s="27">
        <f t="shared" si="17"/>
        <v>5.3387988587529779E-2</v>
      </c>
      <c r="P20" s="27">
        <f t="shared" si="0"/>
        <v>3.0252734817050101E-2</v>
      </c>
      <c r="Q20" s="27">
        <f t="shared" si="18"/>
        <v>1.502096774642611E-2</v>
      </c>
      <c r="R20" s="27">
        <f t="shared" si="8"/>
        <v>3.6616859226523558E-2</v>
      </c>
      <c r="S20" s="29">
        <f t="shared" si="9"/>
        <v>1</v>
      </c>
      <c r="T20" s="29">
        <f t="shared" si="15"/>
        <v>9.9999999999999978E-2</v>
      </c>
      <c r="U20" s="27">
        <f t="shared" si="1"/>
        <v>3.0252734817050101E-2</v>
      </c>
      <c r="V20" s="28">
        <f t="shared" si="4"/>
        <v>8.2547169811321E-2</v>
      </c>
      <c r="W20" s="27">
        <f t="shared" si="19"/>
        <v>4.5783870163775935E-2</v>
      </c>
      <c r="X20" s="27">
        <f t="shared" si="10"/>
        <v>6.1619330434055625E-2</v>
      </c>
      <c r="Y20" s="29">
        <f t="shared" si="11"/>
        <v>0.8</v>
      </c>
      <c r="Z20" s="29">
        <f t="shared" si="16"/>
        <v>0.10000000000000009</v>
      </c>
      <c r="BT20" s="36">
        <v>8.2547169811321002</v>
      </c>
    </row>
    <row r="21" spans="1:72" x14ac:dyDescent="0.2">
      <c r="A21" s="34">
        <v>27030</v>
      </c>
      <c r="B21" s="25">
        <v>1479</v>
      </c>
      <c r="C21" s="26">
        <v>1494.7</v>
      </c>
      <c r="D21" s="25">
        <v>5351</v>
      </c>
      <c r="E21" s="26">
        <v>5417</v>
      </c>
      <c r="F21" s="26">
        <v>39.800000000000004</v>
      </c>
      <c r="G21" s="27">
        <f t="shared" si="2"/>
        <v>-9.6481271282633216E-2</v>
      </c>
      <c r="H21" s="27">
        <f t="shared" si="12"/>
        <v>-0.26309942603221614</v>
      </c>
      <c r="I21" s="29">
        <f t="shared" si="6"/>
        <v>0</v>
      </c>
      <c r="J21" s="29">
        <f t="shared" si="13"/>
        <v>-0.1</v>
      </c>
      <c r="K21" s="27">
        <f t="shared" si="3"/>
        <v>-8.3113649677796653E-3</v>
      </c>
      <c r="L21" s="27">
        <f t="shared" si="5"/>
        <v>6.7837561564910321E-3</v>
      </c>
      <c r="M21" s="29">
        <f t="shared" si="7"/>
        <v>0.1</v>
      </c>
      <c r="N21" s="29">
        <f t="shared" si="14"/>
        <v>-0.5</v>
      </c>
      <c r="O21" s="27">
        <f t="shared" si="17"/>
        <v>4.017817126229925E-2</v>
      </c>
      <c r="P21" s="27">
        <f t="shared" si="0"/>
        <v>1.2334143150812932E-2</v>
      </c>
      <c r="Q21" s="27">
        <f t="shared" si="18"/>
        <v>1.6318572459165671E-2</v>
      </c>
      <c r="R21" s="27">
        <f t="shared" si="8"/>
        <v>2.926961089031585E-2</v>
      </c>
      <c r="S21" s="29">
        <f t="shared" si="9"/>
        <v>0.9</v>
      </c>
      <c r="T21" s="29">
        <f t="shared" si="15"/>
        <v>-9.9999999999999978E-2</v>
      </c>
      <c r="U21" s="27">
        <f t="shared" si="1"/>
        <v>1.2334143150812932E-2</v>
      </c>
      <c r="V21" s="28">
        <f t="shared" si="4"/>
        <v>9.9378881987577591E-2</v>
      </c>
      <c r="W21" s="27">
        <f t="shared" si="19"/>
        <v>4.9898776996074042E-2</v>
      </c>
      <c r="X21" s="27">
        <f t="shared" si="10"/>
        <v>7.636712039783207E-2</v>
      </c>
      <c r="Y21" s="29">
        <f t="shared" si="11"/>
        <v>0.8</v>
      </c>
      <c r="Z21" s="29">
        <f t="shared" si="16"/>
        <v>0</v>
      </c>
      <c r="BT21" s="36">
        <v>9.9378881987577596</v>
      </c>
    </row>
    <row r="22" spans="1:72" x14ac:dyDescent="0.2">
      <c r="A22" s="34">
        <v>27120</v>
      </c>
      <c r="B22" s="25">
        <v>1526</v>
      </c>
      <c r="C22" s="26">
        <v>1534.2</v>
      </c>
      <c r="D22" s="25">
        <v>5400</v>
      </c>
      <c r="E22" s="26">
        <v>5431.3</v>
      </c>
      <c r="F22" s="26">
        <v>36.44</v>
      </c>
      <c r="G22" s="27">
        <f t="shared" si="2"/>
        <v>-8.4422110552763968E-2</v>
      </c>
      <c r="H22" s="27">
        <f t="shared" si="12"/>
        <v>-0.25723603750509588</v>
      </c>
      <c r="I22" s="29">
        <f t="shared" si="6"/>
        <v>0</v>
      </c>
      <c r="J22" s="29">
        <f t="shared" si="13"/>
        <v>0</v>
      </c>
      <c r="K22" s="27">
        <f t="shared" si="3"/>
        <v>2.6398375484585901E-3</v>
      </c>
      <c r="L22" s="27">
        <f t="shared" si="5"/>
        <v>-1.8744831388403599E-3</v>
      </c>
      <c r="M22" s="29">
        <f t="shared" si="7"/>
        <v>0</v>
      </c>
      <c r="N22" s="29">
        <f t="shared" si="14"/>
        <v>-0.1</v>
      </c>
      <c r="O22" s="27">
        <f t="shared" si="17"/>
        <v>3.9038236080544679E-2</v>
      </c>
      <c r="P22" s="27">
        <f t="shared" si="0"/>
        <v>5.7962962962963297E-3</v>
      </c>
      <c r="Q22" s="27">
        <f t="shared" si="18"/>
        <v>1.7246564417299482E-2</v>
      </c>
      <c r="R22" s="27">
        <f t="shared" si="8"/>
        <v>1.9560113261567893E-2</v>
      </c>
      <c r="S22" s="29">
        <f t="shared" si="9"/>
        <v>0.9</v>
      </c>
      <c r="T22" s="29">
        <f t="shared" si="15"/>
        <v>0</v>
      </c>
      <c r="U22" s="27">
        <f t="shared" si="1"/>
        <v>5.7962962962963297E-3</v>
      </c>
      <c r="V22" s="28">
        <f t="shared" si="4"/>
        <v>0.105542900531511</v>
      </c>
      <c r="W22" s="27">
        <f t="shared" si="19"/>
        <v>5.5027064436110086E-2</v>
      </c>
      <c r="X22" s="27">
        <f t="shared" si="10"/>
        <v>8.8930730146094442E-2</v>
      </c>
      <c r="Y22" s="29">
        <f t="shared" si="11"/>
        <v>0.9</v>
      </c>
      <c r="Z22" s="29">
        <f t="shared" si="16"/>
        <v>9.9999999999999978E-2</v>
      </c>
      <c r="BT22" s="36">
        <v>10.554290053151099</v>
      </c>
    </row>
    <row r="23" spans="1:72" x14ac:dyDescent="0.2">
      <c r="A23" s="34">
        <v>27211</v>
      </c>
      <c r="B23" s="25">
        <v>1588</v>
      </c>
      <c r="C23" s="26">
        <v>1563.4</v>
      </c>
      <c r="D23" s="25">
        <v>5451</v>
      </c>
      <c r="E23" s="26">
        <v>5378.7</v>
      </c>
      <c r="F23" s="26">
        <v>28.89</v>
      </c>
      <c r="G23" s="27">
        <f t="shared" si="2"/>
        <v>-0.20718990120746425</v>
      </c>
      <c r="H23" s="27">
        <f t="shared" si="12"/>
        <v>-0.38070739549839228</v>
      </c>
      <c r="I23" s="29">
        <f t="shared" si="6"/>
        <v>0</v>
      </c>
      <c r="J23" s="29">
        <f t="shared" si="13"/>
        <v>0</v>
      </c>
      <c r="K23" s="27">
        <f t="shared" si="3"/>
        <v>-9.6846058954578752E-3</v>
      </c>
      <c r="L23" s="27">
        <f t="shared" si="5"/>
        <v>-6.1346292429645451E-3</v>
      </c>
      <c r="M23" s="29">
        <f t="shared" si="7"/>
        <v>0</v>
      </c>
      <c r="N23" s="29">
        <f t="shared" si="14"/>
        <v>0</v>
      </c>
      <c r="O23" s="27">
        <f t="shared" si="17"/>
        <v>3.2564625850340125E-2</v>
      </c>
      <c r="P23" s="27">
        <f t="shared" si="0"/>
        <v>-1.3263621353880055E-2</v>
      </c>
      <c r="Q23" s="27">
        <f t="shared" si="18"/>
        <v>1.6564274482141119E-2</v>
      </c>
      <c r="R23" s="27">
        <f t="shared" si="8"/>
        <v>8.7798882275698271E-3</v>
      </c>
      <c r="S23" s="29">
        <f t="shared" si="9"/>
        <v>0.8</v>
      </c>
      <c r="T23" s="29">
        <f t="shared" si="15"/>
        <v>-9.9999999999999978E-2</v>
      </c>
      <c r="U23" s="27">
        <f t="shared" si="1"/>
        <v>-1.3263621353880055E-2</v>
      </c>
      <c r="V23" s="28">
        <f t="shared" si="4"/>
        <v>0.114413075780089</v>
      </c>
      <c r="W23" s="27">
        <f t="shared" si="19"/>
        <v>6.0935207554302949E-2</v>
      </c>
      <c r="X23" s="27">
        <f t="shared" si="10"/>
        <v>0.10047050702762464</v>
      </c>
      <c r="Y23" s="29">
        <f t="shared" si="11"/>
        <v>0.9</v>
      </c>
      <c r="Z23" s="29">
        <f t="shared" si="16"/>
        <v>0</v>
      </c>
      <c r="BT23" s="36">
        <v>11.4413075780089</v>
      </c>
    </row>
    <row r="24" spans="1:72" x14ac:dyDescent="0.2">
      <c r="A24" s="34">
        <v>27303</v>
      </c>
      <c r="B24" s="25">
        <v>1651</v>
      </c>
      <c r="C24" s="26">
        <v>1603</v>
      </c>
      <c r="D24" s="25">
        <v>5501</v>
      </c>
      <c r="E24" s="26">
        <v>5357.2</v>
      </c>
      <c r="F24" s="26">
        <v>25.979999999999997</v>
      </c>
      <c r="G24" s="27">
        <f t="shared" si="2"/>
        <v>-0.10072689511941861</v>
      </c>
      <c r="H24" s="27">
        <f t="shared" si="12"/>
        <v>-0.41021566401816123</v>
      </c>
      <c r="I24" s="29">
        <f t="shared" si="6"/>
        <v>0</v>
      </c>
      <c r="J24" s="29">
        <f t="shared" si="13"/>
        <v>0</v>
      </c>
      <c r="K24" s="27">
        <f t="shared" si="3"/>
        <v>-3.9972484057486015E-3</v>
      </c>
      <c r="L24" s="27">
        <f t="shared" si="5"/>
        <v>-1.9258933801991767E-2</v>
      </c>
      <c r="M24" s="29">
        <f t="shared" si="7"/>
        <v>0</v>
      </c>
      <c r="N24" s="29">
        <f t="shared" si="14"/>
        <v>0</v>
      </c>
      <c r="O24" s="27">
        <f t="shared" si="17"/>
        <v>3.0041579336494151E-2</v>
      </c>
      <c r="P24" s="27">
        <f t="shared" si="0"/>
        <v>-2.6140701690601741E-2</v>
      </c>
      <c r="Q24" s="27">
        <f t="shared" si="18"/>
        <v>1.5203600452816504E-2</v>
      </c>
      <c r="R24" s="27">
        <f t="shared" si="8"/>
        <v>-5.3184708993431334E-3</v>
      </c>
      <c r="S24" s="29">
        <f t="shared" si="9"/>
        <v>0.6</v>
      </c>
      <c r="T24" s="29">
        <f t="shared" si="15"/>
        <v>-0.20000000000000007</v>
      </c>
      <c r="U24" s="27">
        <f t="shared" si="1"/>
        <v>-2.6140701690601741E-2</v>
      </c>
      <c r="V24" s="28">
        <f t="shared" si="4"/>
        <v>0.122004357298475</v>
      </c>
      <c r="W24" s="27">
        <f t="shared" si="19"/>
        <v>6.8226255286527149E-2</v>
      </c>
      <c r="X24" s="27">
        <f t="shared" si="10"/>
        <v>0.11033480389941316</v>
      </c>
      <c r="Y24" s="29">
        <f t="shared" si="11"/>
        <v>0.9</v>
      </c>
      <c r="Z24" s="29">
        <f t="shared" si="16"/>
        <v>0</v>
      </c>
      <c r="BT24" s="36">
        <v>12.2004357298475</v>
      </c>
    </row>
    <row r="25" spans="1:72" x14ac:dyDescent="0.2">
      <c r="A25" s="34">
        <v>27395</v>
      </c>
      <c r="B25" s="25">
        <v>1703</v>
      </c>
      <c r="C25" s="26">
        <v>1619.6</v>
      </c>
      <c r="D25" s="25">
        <v>5551</v>
      </c>
      <c r="E25" s="26">
        <v>5292.4</v>
      </c>
      <c r="F25" s="26">
        <v>28.840000000000003</v>
      </c>
      <c r="G25" s="27">
        <f t="shared" si="2"/>
        <v>0.11008468052347986</v>
      </c>
      <c r="H25" s="27">
        <f t="shared" si="12"/>
        <v>-0.27537688442211056</v>
      </c>
      <c r="I25" s="29">
        <f t="shared" si="6"/>
        <v>0</v>
      </c>
      <c r="J25" s="29">
        <f t="shared" si="13"/>
        <v>0</v>
      </c>
      <c r="K25" s="27">
        <f t="shared" si="3"/>
        <v>-1.2095870977376275E-2</v>
      </c>
      <c r="L25" s="27">
        <f t="shared" si="5"/>
        <v>-2.3001661436219376E-2</v>
      </c>
      <c r="M25" s="29">
        <f t="shared" si="7"/>
        <v>0</v>
      </c>
      <c r="N25" s="29">
        <f t="shared" si="14"/>
        <v>0</v>
      </c>
      <c r="O25" s="27">
        <f t="shared" si="17"/>
        <v>1.932405778559625E-2</v>
      </c>
      <c r="P25" s="27">
        <f t="shared" si="0"/>
        <v>-4.6586200684561409E-2</v>
      </c>
      <c r="Q25" s="27">
        <f t="shared" si="18"/>
        <v>1.1314753061370154E-2</v>
      </c>
      <c r="R25" s="27">
        <f t="shared" si="8"/>
        <v>-2.0048556858186718E-2</v>
      </c>
      <c r="S25" s="29">
        <f t="shared" si="9"/>
        <v>0.3</v>
      </c>
      <c r="T25" s="29">
        <f t="shared" si="15"/>
        <v>-0.3</v>
      </c>
      <c r="U25" s="27">
        <f t="shared" si="1"/>
        <v>-4.6586200684561409E-2</v>
      </c>
      <c r="V25" s="28">
        <f t="shared" si="4"/>
        <v>0.11087570621468901</v>
      </c>
      <c r="W25" s="27">
        <f t="shared" si="19"/>
        <v>7.4611539353568568E-2</v>
      </c>
      <c r="X25" s="27">
        <f t="shared" si="10"/>
        <v>0.113209009956191</v>
      </c>
      <c r="Y25" s="29">
        <f t="shared" si="11"/>
        <v>0.9</v>
      </c>
      <c r="Z25" s="29">
        <f t="shared" si="16"/>
        <v>0</v>
      </c>
      <c r="BT25" s="36">
        <v>11.087570621468901</v>
      </c>
    </row>
    <row r="26" spans="1:72" x14ac:dyDescent="0.2">
      <c r="A26" s="34">
        <v>27485</v>
      </c>
      <c r="B26" s="25">
        <v>1743</v>
      </c>
      <c r="C26" s="26">
        <v>1656.4</v>
      </c>
      <c r="D26" s="25">
        <v>5599</v>
      </c>
      <c r="E26" s="26">
        <v>5333.2</v>
      </c>
      <c r="F26" s="26">
        <v>32.06</v>
      </c>
      <c r="G26" s="27">
        <f t="shared" si="2"/>
        <v>0.11165048543689315</v>
      </c>
      <c r="H26" s="27">
        <f t="shared" si="12"/>
        <v>-0.12019758507135005</v>
      </c>
      <c r="I26" s="29">
        <f t="shared" si="6"/>
        <v>0.1</v>
      </c>
      <c r="J26" s="29">
        <f t="shared" si="13"/>
        <v>0.1</v>
      </c>
      <c r="K26" s="27">
        <f t="shared" si="3"/>
        <v>7.7091678633512553E-3</v>
      </c>
      <c r="L26" s="27">
        <f t="shared" si="5"/>
        <v>-1.8061974113011685E-2</v>
      </c>
      <c r="M26" s="29">
        <f t="shared" si="7"/>
        <v>0</v>
      </c>
      <c r="N26" s="29">
        <f t="shared" si="14"/>
        <v>0</v>
      </c>
      <c r="O26" s="27">
        <f t="shared" si="17"/>
        <v>1.3995532370774126E-2</v>
      </c>
      <c r="P26" s="27">
        <f t="shared" si="0"/>
        <v>-4.7472762993391711E-2</v>
      </c>
      <c r="Q26" s="27">
        <f t="shared" si="18"/>
        <v>6.0808345556224884E-3</v>
      </c>
      <c r="R26" s="27">
        <f t="shared" si="8"/>
        <v>-3.3365821680608726E-2</v>
      </c>
      <c r="S26" s="29">
        <f t="shared" si="9"/>
        <v>0.1</v>
      </c>
      <c r="T26" s="29">
        <f t="shared" si="15"/>
        <v>-0.19999999999999998</v>
      </c>
      <c r="U26" s="27">
        <f t="shared" si="1"/>
        <v>-4.7472762993391711E-2</v>
      </c>
      <c r="V26" s="28">
        <f t="shared" si="4"/>
        <v>9.6840659340659593E-2</v>
      </c>
      <c r="W26" s="27">
        <f t="shared" si="19"/>
        <v>8.0064514408816373E-2</v>
      </c>
      <c r="X26" s="27">
        <f t="shared" si="10"/>
        <v>0.11103344965847815</v>
      </c>
      <c r="Y26" s="29">
        <f t="shared" si="11"/>
        <v>0.9</v>
      </c>
      <c r="Z26" s="29">
        <f t="shared" si="16"/>
        <v>0</v>
      </c>
      <c r="BT26" s="36">
        <v>9.6840659340659592</v>
      </c>
    </row>
    <row r="27" spans="1:72" x14ac:dyDescent="0.2">
      <c r="A27" s="34">
        <v>27576</v>
      </c>
      <c r="B27" s="25">
        <v>1789</v>
      </c>
      <c r="C27" s="26">
        <v>1713.8</v>
      </c>
      <c r="D27" s="25">
        <v>5647</v>
      </c>
      <c r="E27" s="26">
        <v>5421.4</v>
      </c>
      <c r="F27" s="26">
        <v>30.909999999999997</v>
      </c>
      <c r="G27" s="27">
        <f t="shared" si="2"/>
        <v>-3.5870243293824253E-2</v>
      </c>
      <c r="H27" s="27">
        <f t="shared" si="12"/>
        <v>6.9920387677396889E-2</v>
      </c>
      <c r="I27" s="29">
        <f t="shared" si="6"/>
        <v>0.5</v>
      </c>
      <c r="J27" s="29">
        <f t="shared" si="13"/>
        <v>0.4</v>
      </c>
      <c r="K27" s="27">
        <f t="shared" si="3"/>
        <v>1.6537913447836162E-2</v>
      </c>
      <c r="L27" s="27">
        <f t="shared" si="5"/>
        <v>7.9387212523471876E-3</v>
      </c>
      <c r="M27" s="29">
        <f t="shared" si="7"/>
        <v>0.1</v>
      </c>
      <c r="N27" s="29">
        <f t="shared" si="14"/>
        <v>0.1</v>
      </c>
      <c r="O27" s="27">
        <f t="shared" si="17"/>
        <v>1.6520179140692558E-2</v>
      </c>
      <c r="P27" s="27">
        <f t="shared" si="0"/>
        <v>-3.9950416150168297E-2</v>
      </c>
      <c r="Q27" s="27">
        <f t="shared" si="18"/>
        <v>1.3673912626518687E-3</v>
      </c>
      <c r="R27" s="27">
        <f t="shared" si="8"/>
        <v>-4.0037520379680794E-2</v>
      </c>
      <c r="S27" s="29">
        <f t="shared" si="9"/>
        <v>0.1</v>
      </c>
      <c r="T27" s="29">
        <f t="shared" si="15"/>
        <v>0</v>
      </c>
      <c r="U27" s="27">
        <f t="shared" si="1"/>
        <v>-3.9950416150168297E-2</v>
      </c>
      <c r="V27" s="28">
        <f t="shared" si="4"/>
        <v>8.7333333333333499E-2</v>
      </c>
      <c r="W27" s="27">
        <f t="shared" si="19"/>
        <v>8.4821169264817128E-2</v>
      </c>
      <c r="X27" s="27">
        <f t="shared" si="10"/>
        <v>0.10426351404678927</v>
      </c>
      <c r="Y27" s="29">
        <f t="shared" si="11"/>
        <v>0.9</v>
      </c>
      <c r="Z27" s="29">
        <f t="shared" si="16"/>
        <v>0</v>
      </c>
      <c r="BT27" s="36">
        <v>8.7333333333333503</v>
      </c>
    </row>
    <row r="28" spans="1:72" x14ac:dyDescent="0.2">
      <c r="A28" s="34">
        <v>27668</v>
      </c>
      <c r="B28" s="25">
        <v>1834</v>
      </c>
      <c r="C28" s="26">
        <v>1765.9</v>
      </c>
      <c r="D28" s="25">
        <v>5694</v>
      </c>
      <c r="E28" s="26">
        <v>5494.4</v>
      </c>
      <c r="F28" s="26">
        <v>31.019999999999996</v>
      </c>
      <c r="G28" s="27">
        <f t="shared" si="2"/>
        <v>3.5587188612099464E-3</v>
      </c>
      <c r="H28" s="27">
        <f t="shared" si="12"/>
        <v>0.19399538106235564</v>
      </c>
      <c r="I28" s="29">
        <f t="shared" si="6"/>
        <v>0.8</v>
      </c>
      <c r="J28" s="29">
        <f t="shared" si="13"/>
        <v>0.30000000000000004</v>
      </c>
      <c r="K28" s="27">
        <f t="shared" si="3"/>
        <v>1.346515660161582E-2</v>
      </c>
      <c r="L28" s="27">
        <f t="shared" si="5"/>
        <v>2.5610393489136084E-2</v>
      </c>
      <c r="M28" s="29">
        <f t="shared" si="7"/>
        <v>0.4</v>
      </c>
      <c r="N28" s="29">
        <f t="shared" si="14"/>
        <v>0.30000000000000004</v>
      </c>
      <c r="O28" s="27">
        <f t="shared" si="17"/>
        <v>1.5437741214706467E-2</v>
      </c>
      <c r="P28" s="27">
        <f t="shared" si="0"/>
        <v>-3.5054443273621422E-2</v>
      </c>
      <c r="Q28" s="27">
        <f t="shared" si="18"/>
        <v>-3.6558558160850944E-3</v>
      </c>
      <c r="R28" s="27">
        <f t="shared" si="8"/>
        <v>-4.226595577543571E-2</v>
      </c>
      <c r="S28" s="29">
        <f t="shared" si="9"/>
        <v>0</v>
      </c>
      <c r="T28" s="29">
        <f t="shared" si="15"/>
        <v>-0.1</v>
      </c>
      <c r="U28" s="27">
        <f t="shared" si="1"/>
        <v>-3.5054443273621422E-2</v>
      </c>
      <c r="V28" s="28">
        <f t="shared" si="4"/>
        <v>7.2491909385113198E-2</v>
      </c>
      <c r="W28" s="27">
        <f t="shared" si="19"/>
        <v>8.7946512133972532E-2</v>
      </c>
      <c r="X28" s="27">
        <f t="shared" si="10"/>
        <v>9.1885402068448821E-2</v>
      </c>
      <c r="Y28" s="29">
        <f t="shared" si="11"/>
        <v>0.9</v>
      </c>
      <c r="Z28" s="29">
        <f t="shared" si="16"/>
        <v>0</v>
      </c>
      <c r="BT28" s="36">
        <v>7.2491909385113198</v>
      </c>
    </row>
    <row r="29" spans="1:72" x14ac:dyDescent="0.2">
      <c r="A29" s="34">
        <v>27760</v>
      </c>
      <c r="B29" s="25">
        <v>1869</v>
      </c>
      <c r="C29" s="26">
        <v>1824.5</v>
      </c>
      <c r="D29" s="25">
        <v>5740</v>
      </c>
      <c r="E29" s="26">
        <v>5618.5</v>
      </c>
      <c r="F29" s="26">
        <v>34.409999999999997</v>
      </c>
      <c r="G29" s="27">
        <f t="shared" si="2"/>
        <v>0.10928433268858805</v>
      </c>
      <c r="H29" s="27">
        <f t="shared" si="12"/>
        <v>0.19313453536754482</v>
      </c>
      <c r="I29" s="29">
        <f t="shared" si="6"/>
        <v>0.8</v>
      </c>
      <c r="J29" s="29">
        <f t="shared" si="13"/>
        <v>0</v>
      </c>
      <c r="K29" s="27">
        <f t="shared" si="3"/>
        <v>2.2586633663366405E-2</v>
      </c>
      <c r="L29" s="27">
        <f t="shared" si="5"/>
        <v>6.1616657848991077E-2</v>
      </c>
      <c r="M29" s="29">
        <f t="shared" si="7"/>
        <v>0.9</v>
      </c>
      <c r="N29" s="29">
        <f t="shared" si="14"/>
        <v>0.5</v>
      </c>
      <c r="O29" s="27">
        <f t="shared" si="17"/>
        <v>1.4744602422327542E-2</v>
      </c>
      <c r="P29" s="27">
        <f t="shared" si="0"/>
        <v>-2.1167247386759583E-2</v>
      </c>
      <c r="Q29" s="27">
        <f t="shared" si="18"/>
        <v>-8.896721139618707E-3</v>
      </c>
      <c r="R29" s="27">
        <f t="shared" si="8"/>
        <v>-3.5911217450985258E-2</v>
      </c>
      <c r="S29" s="29">
        <f t="shared" si="9"/>
        <v>0.1</v>
      </c>
      <c r="T29" s="29">
        <f t="shared" si="15"/>
        <v>0.1</v>
      </c>
      <c r="U29" s="27">
        <f t="shared" si="1"/>
        <v>-2.1167247386759583E-2</v>
      </c>
      <c r="V29" s="28">
        <f t="shared" si="4"/>
        <v>6.3572790845518007E-2</v>
      </c>
      <c r="W29" s="27">
        <f t="shared" si="19"/>
        <v>8.987860119339304E-2</v>
      </c>
      <c r="X29" s="27">
        <f t="shared" si="10"/>
        <v>8.0059673226156064E-2</v>
      </c>
      <c r="Y29" s="29">
        <f t="shared" si="11"/>
        <v>0.8</v>
      </c>
      <c r="Z29" s="29">
        <f t="shared" si="16"/>
        <v>-9.9999999999999978E-2</v>
      </c>
      <c r="BT29" s="36">
        <v>6.3572790845518004</v>
      </c>
    </row>
    <row r="30" spans="1:72" x14ac:dyDescent="0.2">
      <c r="A30" s="34">
        <v>27851</v>
      </c>
      <c r="B30" s="25">
        <v>1903</v>
      </c>
      <c r="C30" s="26">
        <v>1856.9</v>
      </c>
      <c r="D30" s="25">
        <v>5786</v>
      </c>
      <c r="E30" s="26">
        <v>5661</v>
      </c>
      <c r="F30" s="26">
        <v>34.76</v>
      </c>
      <c r="G30" s="27">
        <f t="shared" si="2"/>
        <v>1.0171461784365052E-2</v>
      </c>
      <c r="H30" s="27">
        <f t="shared" si="12"/>
        <v>8.4217092950717262E-2</v>
      </c>
      <c r="I30" s="29">
        <f t="shared" si="6"/>
        <v>0.6</v>
      </c>
      <c r="J30" s="29">
        <f t="shared" si="13"/>
        <v>-0.20000000000000007</v>
      </c>
      <c r="K30" s="27">
        <f t="shared" si="3"/>
        <v>7.5642965204236008E-3</v>
      </c>
      <c r="L30" s="27">
        <f t="shared" si="5"/>
        <v>6.146403660091506E-2</v>
      </c>
      <c r="M30" s="29">
        <f t="shared" si="7"/>
        <v>0.9</v>
      </c>
      <c r="N30" s="29">
        <f t="shared" si="14"/>
        <v>0</v>
      </c>
      <c r="O30" s="27">
        <f t="shared" si="17"/>
        <v>1.3446047352139423E-2</v>
      </c>
      <c r="P30" s="27">
        <f t="shared" si="0"/>
        <v>-2.1603871413757345E-2</v>
      </c>
      <c r="Q30" s="27">
        <f t="shared" si="18"/>
        <v>-1.4416567658372501E-2</v>
      </c>
      <c r="R30" s="27">
        <f t="shared" si="8"/>
        <v>-2.9443994556076662E-2</v>
      </c>
      <c r="S30" s="29">
        <f t="shared" si="9"/>
        <v>0.1</v>
      </c>
      <c r="T30" s="29">
        <f t="shared" si="15"/>
        <v>0</v>
      </c>
      <c r="U30" s="27">
        <f t="shared" si="1"/>
        <v>-2.1603871413757345E-2</v>
      </c>
      <c r="V30" s="28">
        <f t="shared" si="4"/>
        <v>6.07388854101438E-2</v>
      </c>
      <c r="W30" s="27">
        <f t="shared" si="19"/>
        <v>9.0332803182699914E-2</v>
      </c>
      <c r="X30" s="27">
        <f t="shared" si="10"/>
        <v>7.1034229743527133E-2</v>
      </c>
      <c r="Y30" s="29">
        <f t="shared" si="11"/>
        <v>0.8</v>
      </c>
      <c r="Z30" s="29">
        <f t="shared" si="16"/>
        <v>0</v>
      </c>
      <c r="BT30" s="36">
        <v>6.0738885410143801</v>
      </c>
    </row>
    <row r="31" spans="1:72" x14ac:dyDescent="0.2">
      <c r="A31" s="34">
        <v>27942</v>
      </c>
      <c r="B31" s="25">
        <v>1943</v>
      </c>
      <c r="C31" s="26">
        <v>1890.5</v>
      </c>
      <c r="D31" s="25">
        <v>5832</v>
      </c>
      <c r="E31" s="26">
        <v>5689.8</v>
      </c>
      <c r="F31" s="26">
        <v>35.17</v>
      </c>
      <c r="G31" s="27">
        <f t="shared" si="2"/>
        <v>1.1795166858458104E-2</v>
      </c>
      <c r="H31" s="27">
        <f t="shared" si="12"/>
        <v>0.13781947589776788</v>
      </c>
      <c r="I31" s="29">
        <f t="shared" si="6"/>
        <v>0.7</v>
      </c>
      <c r="J31" s="29">
        <f t="shared" si="13"/>
        <v>9.9999999999999978E-2</v>
      </c>
      <c r="K31" s="27">
        <f t="shared" si="3"/>
        <v>5.0874403815580607E-3</v>
      </c>
      <c r="L31" s="27">
        <f t="shared" si="5"/>
        <v>4.9507507285941006E-2</v>
      </c>
      <c r="M31" s="29">
        <f t="shared" si="7"/>
        <v>0.8</v>
      </c>
      <c r="N31" s="29">
        <f t="shared" si="14"/>
        <v>-9.9999999999999978E-2</v>
      </c>
      <c r="O31" s="27">
        <f t="shared" si="17"/>
        <v>1.7116601070480519E-2</v>
      </c>
      <c r="P31" s="27">
        <f t="shared" si="0"/>
        <v>-2.4382716049382684E-2</v>
      </c>
      <c r="Q31" s="27">
        <f t="shared" si="18"/>
        <v>-1.893656722766374E-2</v>
      </c>
      <c r="R31" s="27">
        <f t="shared" si="8"/>
        <v>-2.555206953088026E-2</v>
      </c>
      <c r="S31" s="29">
        <f t="shared" si="9"/>
        <v>0.2</v>
      </c>
      <c r="T31" s="29">
        <f t="shared" si="15"/>
        <v>0.1</v>
      </c>
      <c r="U31" s="27">
        <f t="shared" si="1"/>
        <v>-2.4382716049382684E-2</v>
      </c>
      <c r="V31" s="28">
        <f t="shared" si="4"/>
        <v>5.5180870631514306E-2</v>
      </c>
      <c r="W31" s="27">
        <f t="shared" si="19"/>
        <v>8.9243378380828742E-2</v>
      </c>
      <c r="X31" s="27">
        <f t="shared" si="10"/>
        <v>6.2996114068072331E-2</v>
      </c>
      <c r="Y31" s="29">
        <f t="shared" si="11"/>
        <v>0.8</v>
      </c>
      <c r="Z31" s="29">
        <f t="shared" si="16"/>
        <v>0</v>
      </c>
      <c r="BT31" s="36">
        <v>5.5180870631514303</v>
      </c>
    </row>
    <row r="32" spans="1:72" x14ac:dyDescent="0.2">
      <c r="A32" s="34">
        <v>28034</v>
      </c>
      <c r="B32" s="25">
        <v>1991</v>
      </c>
      <c r="C32" s="26">
        <v>1938.4</v>
      </c>
      <c r="D32" s="25">
        <v>5880</v>
      </c>
      <c r="E32" s="26">
        <v>5732.5</v>
      </c>
      <c r="F32" s="26">
        <v>34.200000000000003</v>
      </c>
      <c r="G32" s="27">
        <f t="shared" si="2"/>
        <v>-2.7580324139891921E-2</v>
      </c>
      <c r="H32" s="27">
        <f t="shared" si="12"/>
        <v>0.10251450676982615</v>
      </c>
      <c r="I32" s="29">
        <f t="shared" si="6"/>
        <v>0.7</v>
      </c>
      <c r="J32" s="29">
        <f t="shared" si="13"/>
        <v>0</v>
      </c>
      <c r="K32" s="27">
        <f t="shared" si="3"/>
        <v>7.5046574572040876E-3</v>
      </c>
      <c r="L32" s="27">
        <f t="shared" si="5"/>
        <v>4.3335032032615094E-2</v>
      </c>
      <c r="M32" s="29">
        <f t="shared" si="7"/>
        <v>0.7</v>
      </c>
      <c r="N32" s="29">
        <f t="shared" si="14"/>
        <v>-0.10000000000000009</v>
      </c>
      <c r="O32" s="27">
        <f t="shared" si="17"/>
        <v>1.6482376488967023E-2</v>
      </c>
      <c r="P32" s="27">
        <f t="shared" si="0"/>
        <v>-2.5085034013605442E-2</v>
      </c>
      <c r="Q32" s="27">
        <f t="shared" si="18"/>
        <v>-2.3548047963551703E-2</v>
      </c>
      <c r="R32" s="27">
        <f t="shared" si="8"/>
        <v>-2.3059717215876265E-2</v>
      </c>
      <c r="S32" s="29">
        <f t="shared" si="9"/>
        <v>0.3</v>
      </c>
      <c r="T32" s="29">
        <f t="shared" si="15"/>
        <v>9.9999999999999978E-2</v>
      </c>
      <c r="U32" s="27">
        <f t="shared" si="1"/>
        <v>-2.5085034013605442E-2</v>
      </c>
      <c r="V32" s="28">
        <f t="shared" si="4"/>
        <v>5.0694025347012402E-2</v>
      </c>
      <c r="W32" s="27">
        <f t="shared" si="19"/>
        <v>8.6588949675469706E-2</v>
      </c>
      <c r="X32" s="27">
        <f t="shared" si="10"/>
        <v>5.7546643058547127E-2</v>
      </c>
      <c r="Y32" s="29">
        <f t="shared" si="11"/>
        <v>0.7</v>
      </c>
      <c r="Z32" s="29">
        <f t="shared" si="16"/>
        <v>-0.10000000000000009</v>
      </c>
      <c r="BT32" s="36">
        <v>5.0694025347012399</v>
      </c>
    </row>
    <row r="33" spans="1:72" x14ac:dyDescent="0.2">
      <c r="A33" s="34">
        <v>28126</v>
      </c>
      <c r="B33" s="25">
        <v>2040</v>
      </c>
      <c r="C33" s="26">
        <v>1992.5</v>
      </c>
      <c r="D33" s="25">
        <v>5929</v>
      </c>
      <c r="E33" s="26">
        <v>5799.2</v>
      </c>
      <c r="F33" s="26">
        <v>33.35</v>
      </c>
      <c r="G33" s="27">
        <f t="shared" si="2"/>
        <v>-2.4853801169590684E-2</v>
      </c>
      <c r="H33" s="27">
        <f t="shared" si="12"/>
        <v>-3.0804998546933894E-2</v>
      </c>
      <c r="I33" s="29">
        <f t="shared" si="6"/>
        <v>0.3</v>
      </c>
      <c r="J33" s="29">
        <f t="shared" si="13"/>
        <v>-0.39999999999999997</v>
      </c>
      <c r="K33" s="27">
        <f t="shared" si="3"/>
        <v>1.1635412123855179E-2</v>
      </c>
      <c r="L33" s="27">
        <f t="shared" si="5"/>
        <v>3.2161608970365727E-2</v>
      </c>
      <c r="M33" s="29">
        <f t="shared" si="7"/>
        <v>0.5</v>
      </c>
      <c r="N33" s="29">
        <f t="shared" si="14"/>
        <v>-0.19999999999999996</v>
      </c>
      <c r="O33" s="27">
        <f t="shared" si="17"/>
        <v>2.3518552704448945E-2</v>
      </c>
      <c r="P33" s="27">
        <f t="shared" si="0"/>
        <v>-2.1892393320964779E-2</v>
      </c>
      <c r="Q33" s="27">
        <f t="shared" si="18"/>
        <v>-2.6400259336199845E-2</v>
      </c>
      <c r="R33" s="27">
        <f t="shared" si="8"/>
        <v>-2.3241003699427564E-2</v>
      </c>
      <c r="S33" s="29">
        <f t="shared" si="9"/>
        <v>0.3</v>
      </c>
      <c r="T33" s="29">
        <f t="shared" si="15"/>
        <v>0</v>
      </c>
      <c r="U33" s="27">
        <f t="shared" si="1"/>
        <v>-2.1892393320964779E-2</v>
      </c>
      <c r="V33" s="28">
        <f t="shared" si="4"/>
        <v>5.8577405857740697E-2</v>
      </c>
      <c r="W33" s="27">
        <f t="shared" si="19"/>
        <v>8.3188826664649967E-2</v>
      </c>
      <c r="X33" s="27">
        <f t="shared" si="10"/>
        <v>5.6297796811602796E-2</v>
      </c>
      <c r="Y33" s="29">
        <f t="shared" si="11"/>
        <v>0.7</v>
      </c>
      <c r="Z33" s="29">
        <f t="shared" si="16"/>
        <v>0</v>
      </c>
      <c r="BT33" s="36">
        <v>5.8577405857740699</v>
      </c>
    </row>
    <row r="34" spans="1:72" x14ac:dyDescent="0.2">
      <c r="A34" s="34">
        <v>28216</v>
      </c>
      <c r="B34" s="25">
        <v>2090</v>
      </c>
      <c r="C34" s="26">
        <v>2060.1999999999998</v>
      </c>
      <c r="D34" s="25">
        <v>5979</v>
      </c>
      <c r="E34" s="26">
        <v>5913</v>
      </c>
      <c r="F34" s="26">
        <v>31.72</v>
      </c>
      <c r="G34" s="27">
        <f t="shared" si="2"/>
        <v>-4.8875562218890632E-2</v>
      </c>
      <c r="H34" s="27">
        <f t="shared" si="12"/>
        <v>-8.7456846950517822E-2</v>
      </c>
      <c r="I34" s="29">
        <f t="shared" si="6"/>
        <v>0.2</v>
      </c>
      <c r="J34" s="29">
        <f t="shared" si="13"/>
        <v>-9.9999999999999978E-2</v>
      </c>
      <c r="K34" s="27">
        <f t="shared" si="3"/>
        <v>1.962339633052838E-2</v>
      </c>
      <c r="L34" s="27">
        <f t="shared" si="5"/>
        <v>4.4515103338632747E-2</v>
      </c>
      <c r="M34" s="29">
        <f t="shared" si="7"/>
        <v>0.8</v>
      </c>
      <c r="N34" s="29">
        <f t="shared" si="14"/>
        <v>0.30000000000000004</v>
      </c>
      <c r="O34" s="27">
        <f t="shared" si="17"/>
        <v>2.9563210772129436E-2</v>
      </c>
      <c r="P34" s="27">
        <f t="shared" si="0"/>
        <v>-1.1038635223281485E-2</v>
      </c>
      <c r="Q34" s="27">
        <f t="shared" si="18"/>
        <v>-2.7803170296164664E-2</v>
      </c>
      <c r="R34" s="27">
        <f t="shared" si="8"/>
        <v>-2.0599694651808598E-2</v>
      </c>
      <c r="S34" s="29">
        <f t="shared" si="9"/>
        <v>0.3</v>
      </c>
      <c r="T34" s="29">
        <f t="shared" si="15"/>
        <v>0</v>
      </c>
      <c r="U34" s="27">
        <f t="shared" si="1"/>
        <v>-1.1038635223281485E-2</v>
      </c>
      <c r="V34" s="28">
        <f t="shared" si="4"/>
        <v>6.8476977567886801E-2</v>
      </c>
      <c r="W34" s="27">
        <f t="shared" si="19"/>
        <v>8.0099999751014631E-2</v>
      </c>
      <c r="X34" s="27">
        <f t="shared" si="10"/>
        <v>5.823231985103855E-2</v>
      </c>
      <c r="Y34" s="29">
        <f t="shared" si="11"/>
        <v>0.7</v>
      </c>
      <c r="Z34" s="29">
        <f t="shared" si="16"/>
        <v>0</v>
      </c>
      <c r="BT34" s="36">
        <v>6.8476977567886799</v>
      </c>
    </row>
    <row r="35" spans="1:72" x14ac:dyDescent="0.2">
      <c r="A35" s="34">
        <v>28307</v>
      </c>
      <c r="B35" s="25">
        <v>2137</v>
      </c>
      <c r="C35" s="26">
        <v>2122.4</v>
      </c>
      <c r="D35" s="25">
        <v>6031</v>
      </c>
      <c r="E35" s="26">
        <v>6017.6</v>
      </c>
      <c r="F35" s="26">
        <v>30.91</v>
      </c>
      <c r="G35" s="27">
        <f t="shared" si="2"/>
        <v>-2.553593947036566E-2</v>
      </c>
      <c r="H35" s="27">
        <f t="shared" si="12"/>
        <v>-0.12112595962468016</v>
      </c>
      <c r="I35" s="29">
        <f t="shared" si="6"/>
        <v>0.1</v>
      </c>
      <c r="J35" s="29">
        <f t="shared" si="13"/>
        <v>-0.1</v>
      </c>
      <c r="K35" s="27">
        <f t="shared" si="3"/>
        <v>1.76898359546762E-2</v>
      </c>
      <c r="L35" s="27">
        <f t="shared" si="5"/>
        <v>5.7611866849449925E-2</v>
      </c>
      <c r="M35" s="29">
        <f t="shared" si="7"/>
        <v>0.9</v>
      </c>
      <c r="N35" s="29">
        <f t="shared" si="14"/>
        <v>9.9999999999999978E-2</v>
      </c>
      <c r="O35" s="27">
        <f t="shared" si="17"/>
        <v>3.959444971213618E-2</v>
      </c>
      <c r="P35" s="27">
        <f t="shared" si="0"/>
        <v>-2.2218537555960265E-3</v>
      </c>
      <c r="Q35" s="27">
        <f t="shared" si="18"/>
        <v>-2.6883022996307664E-2</v>
      </c>
      <c r="R35" s="27">
        <f t="shared" si="8"/>
        <v>-1.5059479078361932E-2</v>
      </c>
      <c r="S35" s="29">
        <f t="shared" si="9"/>
        <v>0.4</v>
      </c>
      <c r="T35" s="29">
        <f t="shared" si="15"/>
        <v>0.10000000000000003</v>
      </c>
      <c r="U35" s="27">
        <f t="shared" si="1"/>
        <v>-2.2218537555960265E-3</v>
      </c>
      <c r="V35" s="28">
        <f t="shared" si="4"/>
        <v>6.6821615339918705E-2</v>
      </c>
      <c r="W35" s="27">
        <f t="shared" si="19"/>
        <v>7.6134044714333757E-2</v>
      </c>
      <c r="X35" s="27">
        <f t="shared" si="10"/>
        <v>6.1142506028139657E-2</v>
      </c>
      <c r="Y35" s="29">
        <f t="shared" si="11"/>
        <v>0.8</v>
      </c>
      <c r="Z35" s="29">
        <f t="shared" si="16"/>
        <v>0.10000000000000009</v>
      </c>
      <c r="BT35" s="36">
        <v>6.6821615339918701</v>
      </c>
    </row>
    <row r="36" spans="1:72" x14ac:dyDescent="0.2">
      <c r="A36" s="34">
        <v>28399</v>
      </c>
      <c r="B36" s="25">
        <v>2192</v>
      </c>
      <c r="C36" s="26">
        <v>2168.6999999999998</v>
      </c>
      <c r="D36" s="25">
        <v>6084</v>
      </c>
      <c r="E36" s="26">
        <v>6018.2</v>
      </c>
      <c r="F36" s="26">
        <v>29.22</v>
      </c>
      <c r="G36" s="27">
        <f t="shared" si="2"/>
        <v>-5.467486250404404E-2</v>
      </c>
      <c r="H36" s="27">
        <f t="shared" si="12"/>
        <v>-0.14561403508771939</v>
      </c>
      <c r="I36" s="29">
        <f t="shared" si="6"/>
        <v>0.1</v>
      </c>
      <c r="J36" s="29">
        <f t="shared" si="13"/>
        <v>0</v>
      </c>
      <c r="K36" s="27">
        <f t="shared" si="3"/>
        <v>9.9707524594432048E-5</v>
      </c>
      <c r="L36" s="27">
        <f t="shared" si="5"/>
        <v>4.9838639337112918E-2</v>
      </c>
      <c r="M36" s="29">
        <f t="shared" si="7"/>
        <v>0.8</v>
      </c>
      <c r="N36" s="29">
        <f t="shared" si="14"/>
        <v>-9.9999999999999978E-2</v>
      </c>
      <c r="O36" s="27">
        <f t="shared" si="17"/>
        <v>4.1128450185420246E-2</v>
      </c>
      <c r="P36" s="27">
        <f t="shared" si="0"/>
        <v>-1.081525312294546E-2</v>
      </c>
      <c r="Q36" s="27">
        <f t="shared" si="18"/>
        <v>-2.5605902282336303E-2</v>
      </c>
      <c r="R36" s="27">
        <f t="shared" si="8"/>
        <v>-1.1492033855696936E-2</v>
      </c>
      <c r="S36" s="29">
        <f t="shared" si="9"/>
        <v>0.5</v>
      </c>
      <c r="T36" s="29">
        <f t="shared" si="15"/>
        <v>9.9999999999999978E-2</v>
      </c>
      <c r="U36" s="27">
        <f t="shared" si="1"/>
        <v>-1.081525312294546E-2</v>
      </c>
      <c r="V36" s="28">
        <f t="shared" si="4"/>
        <v>6.6053991958644809E-2</v>
      </c>
      <c r="W36" s="27">
        <f t="shared" si="19"/>
        <v>7.1471514269347905E-2</v>
      </c>
      <c r="X36" s="27">
        <f t="shared" si="10"/>
        <v>6.4982497681047746E-2</v>
      </c>
      <c r="Y36" s="29">
        <f t="shared" si="11"/>
        <v>0.8</v>
      </c>
      <c r="Z36" s="29">
        <f t="shared" si="16"/>
        <v>0</v>
      </c>
      <c r="BT36" s="36">
        <v>6.6053991958644804</v>
      </c>
    </row>
    <row r="37" spans="1:72" x14ac:dyDescent="0.2">
      <c r="A37" s="34">
        <v>28491</v>
      </c>
      <c r="B37" s="25">
        <v>2249</v>
      </c>
      <c r="C37" s="26">
        <v>2208.6999999999998</v>
      </c>
      <c r="D37" s="25">
        <v>6138</v>
      </c>
      <c r="E37" s="26">
        <v>6039.2</v>
      </c>
      <c r="F37" s="26">
        <v>27.240000000000002</v>
      </c>
      <c r="G37" s="27">
        <f t="shared" si="2"/>
        <v>-6.7761806981519401E-2</v>
      </c>
      <c r="H37" s="27">
        <f t="shared" si="12"/>
        <v>-0.18320839580209894</v>
      </c>
      <c r="I37" s="29">
        <f t="shared" si="6"/>
        <v>0.1</v>
      </c>
      <c r="J37" s="29">
        <f t="shared" si="13"/>
        <v>0</v>
      </c>
      <c r="K37" s="27">
        <f t="shared" si="3"/>
        <v>3.4894154398325081E-3</v>
      </c>
      <c r="L37" s="27">
        <f t="shared" si="5"/>
        <v>4.1385018623258385E-2</v>
      </c>
      <c r="M37" s="29">
        <f t="shared" si="7"/>
        <v>0.7</v>
      </c>
      <c r="N37" s="29">
        <f t="shared" si="14"/>
        <v>-0.10000000000000009</v>
      </c>
      <c r="O37" s="27">
        <f t="shared" si="17"/>
        <v>4.7036001310054691E-2</v>
      </c>
      <c r="P37" s="27">
        <f t="shared" si="0"/>
        <v>-1.6096448354512901E-2</v>
      </c>
      <c r="Q37" s="27">
        <f t="shared" si="18"/>
        <v>-2.30650895881656E-2</v>
      </c>
      <c r="R37" s="27">
        <f t="shared" si="8"/>
        <v>-1.0043047614083967E-2</v>
      </c>
      <c r="S37" s="29">
        <f t="shared" si="9"/>
        <v>0.5</v>
      </c>
      <c r="T37" s="29">
        <f t="shared" si="15"/>
        <v>0</v>
      </c>
      <c r="U37" s="27">
        <f t="shared" si="1"/>
        <v>-1.6096448354512901E-2</v>
      </c>
      <c r="V37" s="28">
        <f t="shared" si="4"/>
        <v>6.6064370412196607E-2</v>
      </c>
      <c r="W37" s="27">
        <f t="shared" si="19"/>
        <v>6.7737236285806871E-2</v>
      </c>
      <c r="X37" s="27">
        <f t="shared" si="10"/>
        <v>6.6854238819661724E-2</v>
      </c>
      <c r="Y37" s="29">
        <f t="shared" si="11"/>
        <v>0.8</v>
      </c>
      <c r="Z37" s="29">
        <f t="shared" si="16"/>
        <v>0</v>
      </c>
      <c r="BT37" s="36">
        <v>6.6064370412196602</v>
      </c>
    </row>
    <row r="38" spans="1:72" x14ac:dyDescent="0.2">
      <c r="A38" s="34">
        <v>28581</v>
      </c>
      <c r="B38" s="25">
        <v>2313</v>
      </c>
      <c r="C38" s="26">
        <v>2336.6</v>
      </c>
      <c r="D38" s="25">
        <v>6196</v>
      </c>
      <c r="E38" s="26">
        <v>6274</v>
      </c>
      <c r="F38" s="26">
        <v>28.439999999999998</v>
      </c>
      <c r="G38" s="27">
        <f t="shared" si="2"/>
        <v>4.4052863436123191E-2</v>
      </c>
      <c r="H38" s="27">
        <f t="shared" si="12"/>
        <v>-0.10340479192938214</v>
      </c>
      <c r="I38" s="29">
        <f t="shared" si="6"/>
        <v>0.2</v>
      </c>
      <c r="J38" s="29">
        <f t="shared" si="13"/>
        <v>0.1</v>
      </c>
      <c r="K38" s="27">
        <f t="shared" si="3"/>
        <v>3.8879321764472147E-2</v>
      </c>
      <c r="L38" s="27">
        <f t="shared" si="5"/>
        <v>6.105191949940808E-2</v>
      </c>
      <c r="M38" s="29">
        <f t="shared" si="7"/>
        <v>0.9</v>
      </c>
      <c r="N38" s="29">
        <f t="shared" si="14"/>
        <v>0.20000000000000007</v>
      </c>
      <c r="O38" s="27">
        <f t="shared" si="17"/>
        <v>5.880147003675093E-2</v>
      </c>
      <c r="P38" s="27">
        <f t="shared" si="0"/>
        <v>1.2588766946417043E-2</v>
      </c>
      <c r="Q38" s="27">
        <f t="shared" si="18"/>
        <v>-1.8059962093181531E-2</v>
      </c>
      <c r="R38" s="27">
        <f t="shared" si="8"/>
        <v>-4.1361970716593359E-3</v>
      </c>
      <c r="S38" s="29">
        <f t="shared" si="9"/>
        <v>0.6</v>
      </c>
      <c r="T38" s="29">
        <f t="shared" si="15"/>
        <v>9.9999999999999978E-2</v>
      </c>
      <c r="U38" s="27">
        <f t="shared" si="1"/>
        <v>1.2588766946417043E-2</v>
      </c>
      <c r="V38" s="28">
        <f t="shared" si="4"/>
        <v>6.9613259668507996E-2</v>
      </c>
      <c r="W38" s="27">
        <f t="shared" si="19"/>
        <v>6.5468286313127566E-2</v>
      </c>
      <c r="X38" s="27">
        <f t="shared" si="10"/>
        <v>6.7138309344817029E-2</v>
      </c>
      <c r="Y38" s="29">
        <f t="shared" si="11"/>
        <v>0.8</v>
      </c>
      <c r="Z38" s="29">
        <f t="shared" si="16"/>
        <v>0</v>
      </c>
      <c r="BT38" s="36">
        <v>6.9613259668507999</v>
      </c>
    </row>
    <row r="39" spans="1:72" x14ac:dyDescent="0.2">
      <c r="A39" s="34">
        <v>28672</v>
      </c>
      <c r="B39" s="25">
        <v>2376</v>
      </c>
      <c r="C39" s="26">
        <v>2398.9</v>
      </c>
      <c r="D39" s="25">
        <v>6254</v>
      </c>
      <c r="E39" s="26">
        <v>6335.3</v>
      </c>
      <c r="F39" s="26">
        <v>29.39</v>
      </c>
      <c r="G39" s="27">
        <f t="shared" si="2"/>
        <v>3.3403656821378441E-2</v>
      </c>
      <c r="H39" s="27">
        <f t="shared" si="12"/>
        <v>-4.9175024263992222E-2</v>
      </c>
      <c r="I39" s="29">
        <f t="shared" si="6"/>
        <v>0.3</v>
      </c>
      <c r="J39" s="29">
        <f t="shared" si="13"/>
        <v>9.9999999999999978E-2</v>
      </c>
      <c r="K39" s="27">
        <f t="shared" si="3"/>
        <v>9.7704813516098481E-3</v>
      </c>
      <c r="L39" s="27">
        <f t="shared" si="5"/>
        <v>5.2795134272799756E-2</v>
      </c>
      <c r="M39" s="29">
        <f t="shared" si="7"/>
        <v>0.9</v>
      </c>
      <c r="N39" s="29">
        <f t="shared" si="14"/>
        <v>0</v>
      </c>
      <c r="O39" s="27">
        <f t="shared" si="17"/>
        <v>5.619089780007628E-2</v>
      </c>
      <c r="P39" s="27">
        <f t="shared" si="0"/>
        <v>1.2999680204669042E-2</v>
      </c>
      <c r="Q39" s="27">
        <f t="shared" si="18"/>
        <v>-1.3647454063611751E-2</v>
      </c>
      <c r="R39" s="27">
        <f t="shared" si="8"/>
        <v>-3.3081358159306896E-4</v>
      </c>
      <c r="S39" s="29">
        <f t="shared" si="9"/>
        <v>0.7</v>
      </c>
      <c r="T39" s="29">
        <f t="shared" si="15"/>
        <v>9.9999999999999978E-2</v>
      </c>
      <c r="U39" s="27">
        <f t="shared" si="1"/>
        <v>1.2999680204669042E-2</v>
      </c>
      <c r="V39" s="28">
        <f t="shared" si="4"/>
        <v>7.9520697167755991E-2</v>
      </c>
      <c r="W39" s="27">
        <f t="shared" si="19"/>
        <v>6.4817233299329438E-2</v>
      </c>
      <c r="X39" s="27">
        <f t="shared" si="10"/>
        <v>7.0313079801776354E-2</v>
      </c>
      <c r="Y39" s="29">
        <f t="shared" si="11"/>
        <v>0.8</v>
      </c>
      <c r="Z39" s="29">
        <f t="shared" si="16"/>
        <v>0</v>
      </c>
      <c r="BT39" s="36">
        <v>7.9520697167755996</v>
      </c>
    </row>
    <row r="40" spans="1:72" x14ac:dyDescent="0.2">
      <c r="A40" s="34">
        <v>28764</v>
      </c>
      <c r="B40" s="25">
        <v>2446</v>
      </c>
      <c r="C40" s="26">
        <v>2482.1999999999998</v>
      </c>
      <c r="D40" s="25">
        <v>6312</v>
      </c>
      <c r="E40" s="26">
        <v>6420.3</v>
      </c>
      <c r="F40" s="26">
        <v>27.47</v>
      </c>
      <c r="G40" s="27">
        <f t="shared" si="2"/>
        <v>-6.5328342973800663E-2</v>
      </c>
      <c r="H40" s="27">
        <f t="shared" si="12"/>
        <v>-5.989048596851472E-2</v>
      </c>
      <c r="I40" s="29">
        <f t="shared" si="6"/>
        <v>0.2</v>
      </c>
      <c r="J40" s="29">
        <f t="shared" si="13"/>
        <v>-9.9999999999999978E-2</v>
      </c>
      <c r="K40" s="27">
        <f t="shared" si="3"/>
        <v>1.3416886335295881E-2</v>
      </c>
      <c r="L40" s="27">
        <f t="shared" si="5"/>
        <v>6.6813997540792994E-2</v>
      </c>
      <c r="M40" s="29">
        <f t="shared" si="7"/>
        <v>0.9</v>
      </c>
      <c r="N40" s="29">
        <f t="shared" si="14"/>
        <v>0</v>
      </c>
      <c r="O40" s="27">
        <f t="shared" si="17"/>
        <v>5.6172345175694076E-2</v>
      </c>
      <c r="P40" s="27">
        <f t="shared" si="0"/>
        <v>1.7157794676806112E-2</v>
      </c>
      <c r="Q40" s="27">
        <f t="shared" si="18"/>
        <v>-9.2964342344094581E-3</v>
      </c>
      <c r="R40" s="27">
        <f t="shared" si="8"/>
        <v>6.6624483683448239E-3</v>
      </c>
      <c r="S40" s="29">
        <f t="shared" si="9"/>
        <v>0.8</v>
      </c>
      <c r="T40" s="29">
        <f t="shared" si="15"/>
        <v>0.10000000000000009</v>
      </c>
      <c r="U40" s="27">
        <f t="shared" si="1"/>
        <v>1.7157794676806112E-2</v>
      </c>
      <c r="V40" s="28">
        <f t="shared" si="4"/>
        <v>8.9439655172413701E-2</v>
      </c>
      <c r="W40" s="27">
        <f t="shared" si="19"/>
        <v>6.6229545448271157E-2</v>
      </c>
      <c r="X40" s="27">
        <f t="shared" si="10"/>
        <v>7.6159495605218577E-2</v>
      </c>
      <c r="Y40" s="29">
        <f t="shared" si="11"/>
        <v>0.8</v>
      </c>
      <c r="Z40" s="29">
        <f t="shared" si="16"/>
        <v>0</v>
      </c>
      <c r="BT40" s="36">
        <v>8.9439655172413701</v>
      </c>
    </row>
    <row r="41" spans="1:72" x14ac:dyDescent="0.2">
      <c r="A41" s="34">
        <v>28856</v>
      </c>
      <c r="B41" s="25">
        <v>2513</v>
      </c>
      <c r="C41" s="26">
        <v>2531.6</v>
      </c>
      <c r="D41" s="25">
        <v>6368</v>
      </c>
      <c r="E41" s="26">
        <v>6433</v>
      </c>
      <c r="F41" s="26">
        <v>27.33</v>
      </c>
      <c r="G41" s="27">
        <f t="shared" si="2"/>
        <v>-5.0964688751365334E-3</v>
      </c>
      <c r="H41" s="27">
        <f t="shared" si="12"/>
        <v>3.303964757709115E-3</v>
      </c>
      <c r="I41" s="29">
        <f t="shared" si="6"/>
        <v>0.4</v>
      </c>
      <c r="J41" s="29">
        <f t="shared" si="13"/>
        <v>0.2</v>
      </c>
      <c r="K41" s="27">
        <f t="shared" si="3"/>
        <v>1.9781007118047159E-3</v>
      </c>
      <c r="L41" s="27">
        <f t="shared" si="5"/>
        <v>6.5207312226785039E-2</v>
      </c>
      <c r="M41" s="29">
        <f t="shared" si="7"/>
        <v>0.9</v>
      </c>
      <c r="N41" s="29">
        <f t="shared" si="14"/>
        <v>0</v>
      </c>
      <c r="O41" s="27">
        <f t="shared" si="17"/>
        <v>4.8322506006941351E-2</v>
      </c>
      <c r="P41" s="27">
        <f t="shared" si="0"/>
        <v>1.0207286432160805E-2</v>
      </c>
      <c r="Q41" s="27">
        <f t="shared" si="18"/>
        <v>-6.6818897494994268E-3</v>
      </c>
      <c r="R41" s="27">
        <f t="shared" si="8"/>
        <v>1.323838206501325E-2</v>
      </c>
      <c r="S41" s="29">
        <f t="shared" si="9"/>
        <v>0.9</v>
      </c>
      <c r="T41" s="29">
        <f t="shared" si="15"/>
        <v>9.9999999999999978E-2</v>
      </c>
      <c r="U41" s="27">
        <f t="shared" si="1"/>
        <v>1.0207286432160805E-2</v>
      </c>
      <c r="V41" s="28">
        <f t="shared" si="4"/>
        <v>9.7457627118643794E-2</v>
      </c>
      <c r="W41" s="27">
        <f t="shared" si="19"/>
        <v>6.9053281804364972E-2</v>
      </c>
      <c r="X41" s="27">
        <f t="shared" si="10"/>
        <v>8.4007809781830367E-2</v>
      </c>
      <c r="Y41" s="29">
        <f t="shared" si="11"/>
        <v>0.8</v>
      </c>
      <c r="Z41" s="29">
        <f t="shared" si="16"/>
        <v>0</v>
      </c>
      <c r="BT41" s="36">
        <v>9.7457627118643799</v>
      </c>
    </row>
    <row r="42" spans="1:72" x14ac:dyDescent="0.2">
      <c r="A42" s="34">
        <v>28946</v>
      </c>
      <c r="B42" s="25">
        <v>2595</v>
      </c>
      <c r="C42" s="26">
        <v>2595.9</v>
      </c>
      <c r="D42" s="25">
        <v>6422</v>
      </c>
      <c r="E42" s="26">
        <v>6440.8</v>
      </c>
      <c r="F42" s="26">
        <v>26.770000000000003</v>
      </c>
      <c r="G42" s="27">
        <f t="shared" si="2"/>
        <v>-2.0490303695572455E-2</v>
      </c>
      <c r="H42" s="27">
        <f t="shared" si="12"/>
        <v>-5.8720112517580685E-2</v>
      </c>
      <c r="I42" s="29">
        <f t="shared" si="6"/>
        <v>0.2</v>
      </c>
      <c r="J42" s="29">
        <f t="shared" si="13"/>
        <v>-0.2</v>
      </c>
      <c r="K42" s="27">
        <f t="shared" si="3"/>
        <v>1.2124980568941678E-3</v>
      </c>
      <c r="L42" s="27">
        <f t="shared" si="5"/>
        <v>2.6585910105196075E-2</v>
      </c>
      <c r="M42" s="29">
        <f t="shared" si="7"/>
        <v>0.4</v>
      </c>
      <c r="N42" s="29">
        <f t="shared" si="14"/>
        <v>-0.5</v>
      </c>
      <c r="O42" s="27">
        <f t="shared" si="17"/>
        <v>4.5916504740034163E-2</v>
      </c>
      <c r="P42" s="27">
        <f t="shared" si="0"/>
        <v>2.92743693553413E-3</v>
      </c>
      <c r="Q42" s="27">
        <f t="shared" si="18"/>
        <v>-4.6376140537251372E-3</v>
      </c>
      <c r="R42" s="27">
        <f t="shared" si="8"/>
        <v>1.0823049562292521E-2</v>
      </c>
      <c r="S42" s="29">
        <f t="shared" si="9"/>
        <v>0.8</v>
      </c>
      <c r="T42" s="29">
        <f t="shared" si="15"/>
        <v>-9.9999999999999978E-2</v>
      </c>
      <c r="U42" s="27">
        <f t="shared" si="1"/>
        <v>2.92743693553413E-3</v>
      </c>
      <c r="V42" s="28">
        <f t="shared" si="4"/>
        <v>0.107438016528926</v>
      </c>
      <c r="W42" s="27">
        <f t="shared" si="19"/>
        <v>7.2944876064263489E-2</v>
      </c>
      <c r="X42" s="27">
        <f t="shared" si="10"/>
        <v>9.3463998996934874E-2</v>
      </c>
      <c r="Y42" s="29">
        <f t="shared" si="11"/>
        <v>0.9</v>
      </c>
      <c r="Z42" s="29">
        <f t="shared" si="16"/>
        <v>9.9999999999999978E-2</v>
      </c>
      <c r="BT42" s="36">
        <v>10.7438016528926</v>
      </c>
    </row>
    <row r="43" spans="1:72" x14ac:dyDescent="0.2">
      <c r="A43" s="34">
        <v>29037</v>
      </c>
      <c r="B43" s="25">
        <v>2669</v>
      </c>
      <c r="C43" s="26">
        <v>2670.4</v>
      </c>
      <c r="D43" s="25">
        <v>6473</v>
      </c>
      <c r="E43" s="26">
        <v>6487.1</v>
      </c>
      <c r="F43" s="26">
        <v>27.07</v>
      </c>
      <c r="G43" s="27">
        <f t="shared" si="2"/>
        <v>1.1206574523720475E-2</v>
      </c>
      <c r="H43" s="27">
        <f t="shared" si="12"/>
        <v>-7.8938414426675749E-2</v>
      </c>
      <c r="I43" s="29">
        <f t="shared" si="6"/>
        <v>0.2</v>
      </c>
      <c r="J43" s="29">
        <f t="shared" si="13"/>
        <v>0</v>
      </c>
      <c r="K43" s="27">
        <f t="shared" si="3"/>
        <v>7.1885480064588529E-3</v>
      </c>
      <c r="L43" s="27">
        <f t="shared" si="5"/>
        <v>2.3960980537622557E-2</v>
      </c>
      <c r="M43" s="29">
        <f t="shared" si="7"/>
        <v>0.3</v>
      </c>
      <c r="N43" s="29">
        <f t="shared" si="14"/>
        <v>-0.10000000000000003</v>
      </c>
      <c r="O43" s="27">
        <f t="shared" si="17"/>
        <v>4.6709316086095597E-2</v>
      </c>
      <c r="P43" s="27">
        <f t="shared" si="0"/>
        <v>2.1782790050981558E-3</v>
      </c>
      <c r="Q43" s="27">
        <f t="shared" si="18"/>
        <v>-2.4241977991850665E-3</v>
      </c>
      <c r="R43" s="27">
        <f t="shared" si="8"/>
        <v>8.1176992623998006E-3</v>
      </c>
      <c r="S43" s="29">
        <f t="shared" si="9"/>
        <v>0.8</v>
      </c>
      <c r="T43" s="29">
        <f t="shared" si="15"/>
        <v>0</v>
      </c>
      <c r="U43" s="27">
        <f t="shared" si="1"/>
        <v>2.1782790050981558E-3</v>
      </c>
      <c r="V43" s="28">
        <f t="shared" si="4"/>
        <v>0.11755802219979801</v>
      </c>
      <c r="W43" s="27">
        <f t="shared" si="19"/>
        <v>7.8142972028287142E-2</v>
      </c>
      <c r="X43" s="27">
        <f t="shared" si="10"/>
        <v>0.10297333025494537</v>
      </c>
      <c r="Y43" s="29">
        <f t="shared" si="11"/>
        <v>0.9</v>
      </c>
      <c r="Z43" s="29">
        <f t="shared" si="16"/>
        <v>0</v>
      </c>
      <c r="BT43" s="36">
        <v>11.755802219979801</v>
      </c>
    </row>
    <row r="44" spans="1:72" x14ac:dyDescent="0.2">
      <c r="A44" s="34">
        <v>29129</v>
      </c>
      <c r="B44" s="25">
        <v>2741</v>
      </c>
      <c r="C44" s="26">
        <v>2730.7</v>
      </c>
      <c r="D44" s="25">
        <v>6520</v>
      </c>
      <c r="E44" s="26">
        <v>6503.9</v>
      </c>
      <c r="F44" s="26">
        <v>25.95</v>
      </c>
      <c r="G44" s="27">
        <f t="shared" si="2"/>
        <v>-4.1374214998152976E-2</v>
      </c>
      <c r="H44" s="27">
        <f t="shared" si="12"/>
        <v>-5.5333090644339264E-2</v>
      </c>
      <c r="I44" s="29">
        <f t="shared" si="6"/>
        <v>0.2</v>
      </c>
      <c r="J44" s="29">
        <f t="shared" si="13"/>
        <v>0</v>
      </c>
      <c r="K44" s="27">
        <f t="shared" si="3"/>
        <v>2.5897550523345208E-3</v>
      </c>
      <c r="L44" s="27">
        <f t="shared" si="5"/>
        <v>1.3021198386368152E-2</v>
      </c>
      <c r="M44" s="29">
        <f t="shared" si="7"/>
        <v>0.2</v>
      </c>
      <c r="N44" s="29">
        <f t="shared" si="14"/>
        <v>-9.9999999999999978E-2</v>
      </c>
      <c r="O44" s="27">
        <f t="shared" si="17"/>
        <v>4.4855356883267895E-2</v>
      </c>
      <c r="P44" s="27">
        <f t="shared" si="0"/>
        <v>-2.469325153374289E-3</v>
      </c>
      <c r="Q44" s="27">
        <f t="shared" si="18"/>
        <v>-5.3955539416580378E-4</v>
      </c>
      <c r="R44" s="27">
        <f t="shared" si="8"/>
        <v>3.2109193048547005E-3</v>
      </c>
      <c r="S44" s="29">
        <f t="shared" si="9"/>
        <v>0.8</v>
      </c>
      <c r="T44" s="29">
        <f t="shared" si="15"/>
        <v>0</v>
      </c>
      <c r="U44" s="27">
        <f t="shared" si="1"/>
        <v>-2.469325153374289E-3</v>
      </c>
      <c r="V44" s="28">
        <f t="shared" si="4"/>
        <v>0.12660731948565801</v>
      </c>
      <c r="W44" s="27">
        <f t="shared" si="19"/>
        <v>8.4469079873174258E-2</v>
      </c>
      <c r="X44" s="27">
        <f t="shared" si="10"/>
        <v>0.11226524633325645</v>
      </c>
      <c r="Y44" s="29">
        <f t="shared" si="11"/>
        <v>0.9</v>
      </c>
      <c r="Z44" s="29">
        <f t="shared" si="16"/>
        <v>0</v>
      </c>
      <c r="BT44" s="36">
        <v>12.6607319485658</v>
      </c>
    </row>
    <row r="45" spans="1:72" x14ac:dyDescent="0.2">
      <c r="A45" s="34">
        <v>29221</v>
      </c>
      <c r="B45" s="25">
        <v>2819</v>
      </c>
      <c r="C45" s="26">
        <v>2796.5</v>
      </c>
      <c r="D45" s="25">
        <v>6562</v>
      </c>
      <c r="E45" s="26">
        <v>6524.9</v>
      </c>
      <c r="F45" s="26">
        <v>25.980000000000004</v>
      </c>
      <c r="G45" s="27">
        <f t="shared" si="2"/>
        <v>1.1560693641620304E-3</v>
      </c>
      <c r="H45" s="27">
        <f t="shared" si="12"/>
        <v>-4.9396267837540961E-2</v>
      </c>
      <c r="I45" s="29">
        <f t="shared" si="6"/>
        <v>0.3</v>
      </c>
      <c r="J45" s="29">
        <f t="shared" si="13"/>
        <v>9.9999999999999978E-2</v>
      </c>
      <c r="K45" s="27">
        <f t="shared" si="3"/>
        <v>3.2288319316102648E-3</v>
      </c>
      <c r="L45" s="27">
        <f t="shared" si="5"/>
        <v>1.428571428571423E-2</v>
      </c>
      <c r="M45" s="29">
        <f t="shared" si="7"/>
        <v>0.2</v>
      </c>
      <c r="N45" s="29">
        <f t="shared" si="14"/>
        <v>0</v>
      </c>
      <c r="O45" s="27">
        <f t="shared" si="17"/>
        <v>4.17126500206925E-2</v>
      </c>
      <c r="P45" s="27">
        <f t="shared" si="0"/>
        <v>-5.6537640963121557E-3</v>
      </c>
      <c r="Q45" s="27">
        <f t="shared" si="18"/>
        <v>8.1366370788858115E-4</v>
      </c>
      <c r="R45" s="27">
        <f t="shared" si="8"/>
        <v>-7.5434332726353971E-4</v>
      </c>
      <c r="S45" s="29">
        <f t="shared" si="9"/>
        <v>0.7</v>
      </c>
      <c r="T45" s="29">
        <f t="shared" si="15"/>
        <v>-0.10000000000000009</v>
      </c>
      <c r="U45" s="27">
        <f t="shared" si="1"/>
        <v>-5.6537640963121557E-3</v>
      </c>
      <c r="V45" s="28">
        <f t="shared" si="4"/>
        <v>0.14285714285714302</v>
      </c>
      <c r="W45" s="27">
        <f t="shared" si="19"/>
        <v>9.1492391289791128E-2</v>
      </c>
      <c r="X45" s="27">
        <f t="shared" si="10"/>
        <v>0.12361512526788127</v>
      </c>
      <c r="Y45" s="29">
        <f t="shared" si="11"/>
        <v>0.9</v>
      </c>
      <c r="Z45" s="29">
        <f t="shared" si="16"/>
        <v>0</v>
      </c>
      <c r="BT45" s="36">
        <v>14.285714285714301</v>
      </c>
    </row>
    <row r="46" spans="1:72" x14ac:dyDescent="0.2">
      <c r="A46" s="34">
        <v>29312</v>
      </c>
      <c r="B46" s="25">
        <v>2896</v>
      </c>
      <c r="C46" s="26">
        <v>2799.9</v>
      </c>
      <c r="D46" s="25">
        <v>6597</v>
      </c>
      <c r="E46" s="26">
        <v>6392.6</v>
      </c>
      <c r="F46" s="26">
        <v>24.45</v>
      </c>
      <c r="G46" s="27">
        <f t="shared" si="2"/>
        <v>-5.8891454965358137E-2</v>
      </c>
      <c r="H46" s="27">
        <f t="shared" si="12"/>
        <v>-8.6664176316772645E-2</v>
      </c>
      <c r="I46" s="29">
        <f t="shared" si="6"/>
        <v>0.2</v>
      </c>
      <c r="J46" s="29">
        <f t="shared" si="13"/>
        <v>-9.9999999999999978E-2</v>
      </c>
      <c r="K46" s="27">
        <f t="shared" si="3"/>
        <v>-2.0276172814908931E-2</v>
      </c>
      <c r="L46" s="27">
        <f t="shared" si="5"/>
        <v>-7.4835424170910164E-3</v>
      </c>
      <c r="M46" s="29">
        <f t="shared" si="7"/>
        <v>0</v>
      </c>
      <c r="N46" s="29">
        <f t="shared" si="14"/>
        <v>-0.2</v>
      </c>
      <c r="O46" s="27">
        <f t="shared" si="17"/>
        <v>2.703647330740179E-2</v>
      </c>
      <c r="P46" s="27">
        <f t="shared" si="0"/>
        <v>-3.0983780506290682E-2</v>
      </c>
      <c r="Q46" s="27">
        <f t="shared" si="18"/>
        <v>-8.4843173236218551E-4</v>
      </c>
      <c r="R46" s="27">
        <f t="shared" si="8"/>
        <v>-9.2321476877197418E-3</v>
      </c>
      <c r="S46" s="29">
        <f t="shared" si="9"/>
        <v>0.5</v>
      </c>
      <c r="T46" s="29">
        <f t="shared" si="15"/>
        <v>-0.19999999999999996</v>
      </c>
      <c r="U46" s="27">
        <f t="shared" si="1"/>
        <v>-3.0983780506290682E-2</v>
      </c>
      <c r="V46" s="28">
        <f t="shared" si="4"/>
        <v>0.145055970149254</v>
      </c>
      <c r="W46" s="27">
        <f t="shared" si="19"/>
        <v>9.7873974004905051E-2</v>
      </c>
      <c r="X46" s="27">
        <f t="shared" si="10"/>
        <v>0.13301961367296325</v>
      </c>
      <c r="Y46" s="29">
        <f t="shared" si="11"/>
        <v>0.9</v>
      </c>
      <c r="Z46" s="29">
        <f t="shared" si="16"/>
        <v>0</v>
      </c>
      <c r="BT46" s="36">
        <v>14.505597014925399</v>
      </c>
    </row>
    <row r="47" spans="1:72" x14ac:dyDescent="0.2">
      <c r="A47" s="34">
        <v>29403</v>
      </c>
      <c r="B47" s="25">
        <v>2977</v>
      </c>
      <c r="C47" s="26">
        <v>2860</v>
      </c>
      <c r="D47" s="25">
        <v>6630</v>
      </c>
      <c r="E47" s="26">
        <v>6382.9</v>
      </c>
      <c r="F47" s="26">
        <v>27.15</v>
      </c>
      <c r="G47" s="27">
        <f t="shared" si="2"/>
        <v>0.11042944785276071</v>
      </c>
      <c r="H47" s="27">
        <f t="shared" si="12"/>
        <v>2.9553010712965754E-3</v>
      </c>
      <c r="I47" s="29">
        <f t="shared" si="6"/>
        <v>0.4</v>
      </c>
      <c r="J47" s="29">
        <f t="shared" si="13"/>
        <v>0.2</v>
      </c>
      <c r="K47" s="27">
        <f t="shared" si="3"/>
        <v>-1.5173794700123154E-3</v>
      </c>
      <c r="L47" s="27">
        <f t="shared" si="5"/>
        <v>-1.6062647407932777E-2</v>
      </c>
      <c r="M47" s="29">
        <f t="shared" si="7"/>
        <v>0</v>
      </c>
      <c r="N47" s="29">
        <f t="shared" si="14"/>
        <v>0</v>
      </c>
      <c r="O47" s="27">
        <f t="shared" si="17"/>
        <v>2.0235088185766154E-2</v>
      </c>
      <c r="P47" s="27">
        <f t="shared" si="0"/>
        <v>-3.7269984917043794E-2</v>
      </c>
      <c r="Q47" s="27">
        <f t="shared" si="18"/>
        <v>-3.7691093291494994E-3</v>
      </c>
      <c r="R47" s="27">
        <f t="shared" si="8"/>
        <v>-1.9094213668255231E-2</v>
      </c>
      <c r="S47" s="29">
        <f t="shared" si="9"/>
        <v>0.4</v>
      </c>
      <c r="T47" s="29">
        <f t="shared" si="15"/>
        <v>-9.9999999999999978E-2</v>
      </c>
      <c r="U47" s="27">
        <f t="shared" si="1"/>
        <v>-3.7269984917043794E-2</v>
      </c>
      <c r="V47" s="28">
        <f t="shared" si="4"/>
        <v>0.12866817155756199</v>
      </c>
      <c r="W47" s="27">
        <f t="shared" si="19"/>
        <v>0.10302785368970867</v>
      </c>
      <c r="X47" s="27">
        <f t="shared" si="10"/>
        <v>0.13579715101240425</v>
      </c>
      <c r="Y47" s="29">
        <f t="shared" si="11"/>
        <v>1</v>
      </c>
      <c r="Z47" s="29">
        <f t="shared" si="16"/>
        <v>9.9999999999999978E-2</v>
      </c>
      <c r="BT47" s="36">
        <v>12.8668171557562</v>
      </c>
    </row>
    <row r="48" spans="1:72" x14ac:dyDescent="0.2">
      <c r="A48" s="34">
        <v>29495</v>
      </c>
      <c r="B48" s="25">
        <v>3076</v>
      </c>
      <c r="C48" s="26">
        <v>2993.5</v>
      </c>
      <c r="D48" s="25">
        <v>6662</v>
      </c>
      <c r="E48" s="26">
        <v>6501.2</v>
      </c>
      <c r="F48" s="26">
        <v>28.4</v>
      </c>
      <c r="G48" s="27">
        <f t="shared" si="2"/>
        <v>4.6040515653775323E-2</v>
      </c>
      <c r="H48" s="27">
        <f t="shared" si="12"/>
        <v>9.4412331406551031E-2</v>
      </c>
      <c r="I48" s="29">
        <f t="shared" si="6"/>
        <v>0.6</v>
      </c>
      <c r="J48" s="29">
        <f t="shared" si="13"/>
        <v>0.19999999999999996</v>
      </c>
      <c r="K48" s="27">
        <f t="shared" si="3"/>
        <v>1.8533895251374798E-2</v>
      </c>
      <c r="L48" s="27">
        <f t="shared" si="5"/>
        <v>-4.1513553406414893E-4</v>
      </c>
      <c r="M48" s="29">
        <f t="shared" si="7"/>
        <v>0.1</v>
      </c>
      <c r="N48" s="29">
        <f t="shared" si="14"/>
        <v>0.1</v>
      </c>
      <c r="O48" s="27">
        <f t="shared" si="17"/>
        <v>2.6752185038715893E-2</v>
      </c>
      <c r="P48" s="27">
        <f t="shared" si="0"/>
        <v>-2.4136895827078984E-2</v>
      </c>
      <c r="Q48" s="27">
        <f t="shared" si="18"/>
        <v>-4.8792462211606257E-3</v>
      </c>
      <c r="R48" s="27">
        <f t="shared" si="8"/>
        <v>-2.4511106336681403E-2</v>
      </c>
      <c r="S48" s="29">
        <f t="shared" si="9"/>
        <v>0.2</v>
      </c>
      <c r="T48" s="29">
        <f t="shared" si="15"/>
        <v>-0.2</v>
      </c>
      <c r="U48" s="27">
        <f t="shared" si="1"/>
        <v>-2.4136895827078984E-2</v>
      </c>
      <c r="V48" s="28">
        <f t="shared" si="4"/>
        <v>0.126426690079017</v>
      </c>
      <c r="W48" s="27">
        <f t="shared" si="19"/>
        <v>0.10805891186640633</v>
      </c>
      <c r="X48" s="27">
        <f t="shared" si="10"/>
        <v>0.135751993660744</v>
      </c>
      <c r="Y48" s="29">
        <f t="shared" si="11"/>
        <v>0.9</v>
      </c>
      <c r="Z48" s="29">
        <f t="shared" si="16"/>
        <v>-9.9999999999999978E-2</v>
      </c>
      <c r="BT48" s="36">
        <v>12.6426690079017</v>
      </c>
    </row>
    <row r="49" spans="1:72" x14ac:dyDescent="0.2">
      <c r="A49" s="34">
        <v>29587</v>
      </c>
      <c r="B49" s="25">
        <v>3171</v>
      </c>
      <c r="C49" s="26">
        <v>3131.8</v>
      </c>
      <c r="D49" s="25">
        <v>6696</v>
      </c>
      <c r="E49" s="26">
        <v>6635.7</v>
      </c>
      <c r="F49" s="26">
        <v>27.17</v>
      </c>
      <c r="G49" s="27">
        <f t="shared" si="2"/>
        <v>-4.3309859154929471E-2</v>
      </c>
      <c r="H49" s="27">
        <f t="shared" si="12"/>
        <v>4.5804464973056104E-2</v>
      </c>
      <c r="I49" s="29">
        <f t="shared" si="6"/>
        <v>0.5</v>
      </c>
      <c r="J49" s="29">
        <f t="shared" si="13"/>
        <v>-9.9999999999999978E-2</v>
      </c>
      <c r="K49" s="27">
        <f t="shared" si="3"/>
        <v>2.0688488279086939E-2</v>
      </c>
      <c r="L49" s="27">
        <f t="shared" si="5"/>
        <v>1.6981103158669127E-2</v>
      </c>
      <c r="M49" s="29">
        <f t="shared" si="7"/>
        <v>0.2</v>
      </c>
      <c r="N49" s="29">
        <f t="shared" si="14"/>
        <v>0.1</v>
      </c>
      <c r="O49" s="27">
        <f t="shared" si="17"/>
        <v>3.2923786815030685E-2</v>
      </c>
      <c r="P49" s="27">
        <f t="shared" si="0"/>
        <v>-9.0053763440860485E-3</v>
      </c>
      <c r="Q49" s="27">
        <f t="shared" si="18"/>
        <v>-4.2883235536250557E-3</v>
      </c>
      <c r="R49" s="27">
        <f t="shared" si="8"/>
        <v>-2.5349009398624875E-2</v>
      </c>
      <c r="S49" s="29">
        <f t="shared" si="9"/>
        <v>0.2</v>
      </c>
      <c r="T49" s="29">
        <f t="shared" si="15"/>
        <v>0</v>
      </c>
      <c r="U49" s="27">
        <f t="shared" si="1"/>
        <v>-9.0053763440860485E-3</v>
      </c>
      <c r="V49" s="28">
        <f t="shared" si="4"/>
        <v>0.112331081081081</v>
      </c>
      <c r="W49" s="27">
        <f t="shared" si="19"/>
        <v>0.11191447108881336</v>
      </c>
      <c r="X49" s="27">
        <f t="shared" si="10"/>
        <v>0.12812047821672851</v>
      </c>
      <c r="Y49" s="29">
        <f t="shared" si="11"/>
        <v>0.9</v>
      </c>
      <c r="Z49" s="29">
        <f t="shared" si="16"/>
        <v>0</v>
      </c>
      <c r="BT49" s="36">
        <v>11.2331081081081</v>
      </c>
    </row>
    <row r="50" spans="1:72" x14ac:dyDescent="0.2">
      <c r="A50" s="34">
        <v>29677</v>
      </c>
      <c r="B50" s="25">
        <v>3246</v>
      </c>
      <c r="C50" s="26">
        <v>3167.3</v>
      </c>
      <c r="D50" s="25">
        <v>6734</v>
      </c>
      <c r="E50" s="26">
        <v>6587.3</v>
      </c>
      <c r="F50" s="26">
        <v>26.68</v>
      </c>
      <c r="G50" s="27">
        <f t="shared" si="2"/>
        <v>-1.8034596981965474E-2</v>
      </c>
      <c r="H50" s="27">
        <f t="shared" si="12"/>
        <v>9.1206543967280188E-2</v>
      </c>
      <c r="I50" s="29">
        <f t="shared" si="6"/>
        <v>0.6</v>
      </c>
      <c r="J50" s="29">
        <f t="shared" si="13"/>
        <v>9.9999999999999978E-2</v>
      </c>
      <c r="K50" s="27">
        <f t="shared" si="3"/>
        <v>-7.2938800729387462E-3</v>
      </c>
      <c r="L50" s="27">
        <f t="shared" si="5"/>
        <v>3.0457091011481995E-2</v>
      </c>
      <c r="M50" s="29">
        <f t="shared" si="7"/>
        <v>0.5</v>
      </c>
      <c r="N50" s="29">
        <f t="shared" si="14"/>
        <v>0.3</v>
      </c>
      <c r="O50" s="27">
        <f t="shared" si="17"/>
        <v>1.6645414939963882E-2</v>
      </c>
      <c r="P50" s="27">
        <f t="shared" si="0"/>
        <v>-2.1784971784971758E-2</v>
      </c>
      <c r="Q50" s="27">
        <f t="shared" si="18"/>
        <v>-7.1528017812407885E-3</v>
      </c>
      <c r="R50" s="27">
        <f t="shared" si="8"/>
        <v>-2.3049307218295144E-2</v>
      </c>
      <c r="S50" s="29">
        <f t="shared" si="9"/>
        <v>0.3</v>
      </c>
      <c r="T50" s="29">
        <f t="shared" si="15"/>
        <v>9.9999999999999978E-2</v>
      </c>
      <c r="U50" s="27">
        <f t="shared" si="1"/>
        <v>-2.1784971784971758E-2</v>
      </c>
      <c r="V50" s="28">
        <f t="shared" si="4"/>
        <v>9.7759674134419591E-2</v>
      </c>
      <c r="W50" s="27">
        <f t="shared" si="19"/>
        <v>0.11426000562763933</v>
      </c>
      <c r="X50" s="27">
        <f t="shared" si="10"/>
        <v>0.11629640421301991</v>
      </c>
      <c r="Y50" s="29">
        <f t="shared" si="11"/>
        <v>0.9</v>
      </c>
      <c r="Z50" s="29">
        <f t="shared" si="16"/>
        <v>0</v>
      </c>
      <c r="BT50" s="36">
        <v>9.7759674134419594</v>
      </c>
    </row>
    <row r="51" spans="1:72" x14ac:dyDescent="0.2">
      <c r="A51" s="34">
        <v>29768</v>
      </c>
      <c r="B51" s="25">
        <v>3326</v>
      </c>
      <c r="C51" s="26">
        <v>3261.2</v>
      </c>
      <c r="D51" s="25">
        <v>6774</v>
      </c>
      <c r="E51" s="26">
        <v>6662.9</v>
      </c>
      <c r="F51" s="26">
        <v>24.43</v>
      </c>
      <c r="G51" s="27">
        <f t="shared" si="2"/>
        <v>-8.4332833583208394E-2</v>
      </c>
      <c r="H51" s="27">
        <f t="shared" si="12"/>
        <v>-0.10018416206261506</v>
      </c>
      <c r="I51" s="29">
        <f t="shared" si="6"/>
        <v>0.2</v>
      </c>
      <c r="J51" s="29">
        <f t="shared" si="13"/>
        <v>-0.39999999999999997</v>
      </c>
      <c r="K51" s="27">
        <f t="shared" si="3"/>
        <v>1.147662927147685E-2</v>
      </c>
      <c r="L51" s="27">
        <f t="shared" si="5"/>
        <v>4.3867207695561579E-2</v>
      </c>
      <c r="M51" s="29">
        <f t="shared" si="7"/>
        <v>0.7</v>
      </c>
      <c r="N51" s="29">
        <f t="shared" si="14"/>
        <v>0.19999999999999996</v>
      </c>
      <c r="O51" s="27">
        <f t="shared" si="17"/>
        <v>1.7236752797815388E-2</v>
      </c>
      <c r="P51" s="27">
        <f t="shared" si="0"/>
        <v>-1.6400944788898784E-2</v>
      </c>
      <c r="Q51" s="27">
        <f t="shared" si="18"/>
        <v>-9.6028538640381064E-3</v>
      </c>
      <c r="R51" s="27">
        <f t="shared" si="8"/>
        <v>-1.7832047186258894E-2</v>
      </c>
      <c r="S51" s="29">
        <f t="shared" si="9"/>
        <v>0.4</v>
      </c>
      <c r="T51" s="29">
        <f t="shared" si="15"/>
        <v>0.10000000000000003</v>
      </c>
      <c r="U51" s="27">
        <f t="shared" si="1"/>
        <v>-1.6400944788898784E-2</v>
      </c>
      <c r="V51" s="28">
        <f t="shared" si="4"/>
        <v>0.1084</v>
      </c>
      <c r="W51" s="27">
        <f t="shared" si="19"/>
        <v>0.11666661419699299</v>
      </c>
      <c r="X51" s="27">
        <f t="shared" si="10"/>
        <v>0.1112293613236294</v>
      </c>
      <c r="Y51" s="29">
        <f t="shared" si="11"/>
        <v>0.9</v>
      </c>
      <c r="Z51" s="29">
        <f t="shared" si="16"/>
        <v>0</v>
      </c>
      <c r="BT51" s="36">
        <v>10.84</v>
      </c>
    </row>
    <row r="52" spans="1:72" x14ac:dyDescent="0.2">
      <c r="A52" s="34">
        <v>29860</v>
      </c>
      <c r="B52" s="25">
        <v>3408</v>
      </c>
      <c r="C52" s="26">
        <v>3283.5</v>
      </c>
      <c r="D52" s="25">
        <v>6818</v>
      </c>
      <c r="E52" s="26">
        <v>6585.1</v>
      </c>
      <c r="F52" s="26">
        <v>23.29</v>
      </c>
      <c r="G52" s="27">
        <f t="shared" si="2"/>
        <v>-4.6663937781416316E-2</v>
      </c>
      <c r="H52" s="27">
        <f t="shared" si="12"/>
        <v>-0.17992957746478871</v>
      </c>
      <c r="I52" s="29">
        <f t="shared" si="6"/>
        <v>0.1</v>
      </c>
      <c r="J52" s="29">
        <f t="shared" si="13"/>
        <v>-0.1</v>
      </c>
      <c r="K52" s="27">
        <f t="shared" si="3"/>
        <v>-1.1676597277461658E-2</v>
      </c>
      <c r="L52" s="27">
        <f t="shared" si="5"/>
        <v>1.2905309788962122E-2</v>
      </c>
      <c r="M52" s="29">
        <f t="shared" si="7"/>
        <v>0.2</v>
      </c>
      <c r="N52" s="29">
        <f t="shared" si="14"/>
        <v>-0.49999999999999994</v>
      </c>
      <c r="O52" s="27">
        <f t="shared" si="17"/>
        <v>8.5561941549979585E-3</v>
      </c>
      <c r="P52" s="27">
        <f t="shared" si="0"/>
        <v>-3.4159577588735647E-2</v>
      </c>
      <c r="Q52" s="27">
        <f t="shared" si="18"/>
        <v>-1.3879301552833253E-2</v>
      </c>
      <c r="R52" s="27">
        <f t="shared" si="8"/>
        <v>-2.0337717626673059E-2</v>
      </c>
      <c r="S52" s="29">
        <f t="shared" si="9"/>
        <v>0.3</v>
      </c>
      <c r="T52" s="29">
        <f t="shared" si="15"/>
        <v>-0.10000000000000003</v>
      </c>
      <c r="U52" s="27">
        <f t="shared" si="1"/>
        <v>-3.4159577588735647E-2</v>
      </c>
      <c r="V52" s="28">
        <f t="shared" si="4"/>
        <v>9.5479345284489495E-2</v>
      </c>
      <c r="W52" s="27">
        <f t="shared" si="19"/>
        <v>0.11716992170633266</v>
      </c>
      <c r="X52" s="27">
        <f t="shared" si="10"/>
        <v>0.10349252512499751</v>
      </c>
      <c r="Y52" s="29">
        <f t="shared" si="11"/>
        <v>0.9</v>
      </c>
      <c r="Z52" s="29">
        <f t="shared" si="16"/>
        <v>0</v>
      </c>
      <c r="BT52" s="36">
        <v>9.5479345284489501</v>
      </c>
    </row>
    <row r="53" spans="1:72" x14ac:dyDescent="0.2">
      <c r="A53" s="34">
        <v>29952</v>
      </c>
      <c r="B53" s="25">
        <v>3478</v>
      </c>
      <c r="C53" s="26">
        <v>3273.8</v>
      </c>
      <c r="D53" s="25">
        <v>6867</v>
      </c>
      <c r="E53" s="26">
        <v>6475</v>
      </c>
      <c r="F53" s="26">
        <v>21.52</v>
      </c>
      <c r="G53" s="27">
        <f t="shared" si="2"/>
        <v>-7.5998282524688696E-2</v>
      </c>
      <c r="H53" s="27">
        <f t="shared" si="12"/>
        <v>-0.20794994479205012</v>
      </c>
      <c r="I53" s="29">
        <f t="shared" si="6"/>
        <v>0</v>
      </c>
      <c r="J53" s="29">
        <f t="shared" si="13"/>
        <v>-0.1</v>
      </c>
      <c r="K53" s="27">
        <f t="shared" si="3"/>
        <v>-1.6719563863874558E-2</v>
      </c>
      <c r="L53" s="27">
        <f t="shared" si="5"/>
        <v>-2.4217490242174875E-2</v>
      </c>
      <c r="M53" s="29">
        <f t="shared" si="7"/>
        <v>0</v>
      </c>
      <c r="N53" s="29">
        <f t="shared" si="14"/>
        <v>-0.2</v>
      </c>
      <c r="O53" s="27">
        <f t="shared" si="17"/>
        <v>2.176278563656148E-3</v>
      </c>
      <c r="P53" s="27">
        <f t="shared" si="0"/>
        <v>-5.7084607543323139E-2</v>
      </c>
      <c r="Q53" s="27">
        <f t="shared" si="18"/>
        <v>-1.9486959384123582E-2</v>
      </c>
      <c r="R53" s="27">
        <f t="shared" si="8"/>
        <v>-3.2357525426482334E-2</v>
      </c>
      <c r="S53" s="29">
        <f t="shared" si="9"/>
        <v>0.1</v>
      </c>
      <c r="T53" s="29">
        <f t="shared" si="15"/>
        <v>-0.19999999999999998</v>
      </c>
      <c r="U53" s="27">
        <f t="shared" si="1"/>
        <v>-5.7084607543323139E-2</v>
      </c>
      <c r="V53" s="28">
        <f t="shared" si="4"/>
        <v>7.5930144267274E-2</v>
      </c>
      <c r="W53" s="27">
        <f t="shared" si="19"/>
        <v>0.11537596480205183</v>
      </c>
      <c r="X53" s="27">
        <f t="shared" si="10"/>
        <v>9.4392290921545774E-2</v>
      </c>
      <c r="Y53" s="29">
        <f t="shared" si="11"/>
        <v>0.9</v>
      </c>
      <c r="Z53" s="29">
        <f t="shared" si="16"/>
        <v>0</v>
      </c>
      <c r="BT53" s="36">
        <v>7.5930144267274002</v>
      </c>
    </row>
    <row r="54" spans="1:72" x14ac:dyDescent="0.2">
      <c r="A54" s="34">
        <v>30042</v>
      </c>
      <c r="B54" s="25">
        <v>3547</v>
      </c>
      <c r="C54" s="26">
        <v>3331.3</v>
      </c>
      <c r="D54" s="25">
        <v>6918</v>
      </c>
      <c r="E54" s="26">
        <v>6510.2</v>
      </c>
      <c r="F54" s="26">
        <v>21.14</v>
      </c>
      <c r="G54" s="27">
        <f t="shared" si="2"/>
        <v>-1.7657992565055715E-2</v>
      </c>
      <c r="H54" s="27">
        <f t="shared" si="12"/>
        <v>-0.20764617691154419</v>
      </c>
      <c r="I54" s="29">
        <f t="shared" si="6"/>
        <v>0</v>
      </c>
      <c r="J54" s="29">
        <f t="shared" si="13"/>
        <v>0</v>
      </c>
      <c r="K54" s="27">
        <f t="shared" si="3"/>
        <v>5.4362934362934085E-3</v>
      </c>
      <c r="L54" s="27">
        <f t="shared" si="5"/>
        <v>-1.1704340169720578E-2</v>
      </c>
      <c r="M54" s="29">
        <f t="shared" si="7"/>
        <v>0</v>
      </c>
      <c r="N54" s="29">
        <f t="shared" si="14"/>
        <v>0</v>
      </c>
      <c r="O54" s="27">
        <f t="shared" si="17"/>
        <v>3.59168633296069E-3</v>
      </c>
      <c r="P54" s="27">
        <f t="shared" si="0"/>
        <v>-5.8947672737785513E-2</v>
      </c>
      <c r="Q54" s="27">
        <f t="shared" si="18"/>
        <v>-2.4643218523566889E-2</v>
      </c>
      <c r="R54" s="27">
        <f t="shared" si="8"/>
        <v>-4.1648200664685768E-2</v>
      </c>
      <c r="S54" s="29">
        <f t="shared" si="9"/>
        <v>0.1</v>
      </c>
      <c r="T54" s="29">
        <f t="shared" si="15"/>
        <v>0</v>
      </c>
      <c r="U54" s="27">
        <f t="shared" si="1"/>
        <v>-5.8947672737785513E-2</v>
      </c>
      <c r="V54" s="28">
        <f t="shared" si="4"/>
        <v>6.7532467532467402E-2</v>
      </c>
      <c r="W54" s="27">
        <f t="shared" si="19"/>
        <v>0.11205050238568028</v>
      </c>
      <c r="X54" s="27">
        <f t="shared" si="10"/>
        <v>8.683548927105772E-2</v>
      </c>
      <c r="Y54" s="29">
        <f t="shared" si="11"/>
        <v>0.8</v>
      </c>
      <c r="Z54" s="29">
        <f t="shared" si="16"/>
        <v>-9.9999999999999978E-2</v>
      </c>
      <c r="BT54" s="36">
        <v>6.7532467532467404</v>
      </c>
    </row>
    <row r="55" spans="1:72" x14ac:dyDescent="0.2">
      <c r="A55" s="34">
        <v>30133</v>
      </c>
      <c r="B55" s="25">
        <v>3625</v>
      </c>
      <c r="C55" s="26">
        <v>3367.1</v>
      </c>
      <c r="D55" s="25">
        <v>6970</v>
      </c>
      <c r="E55" s="26">
        <v>6486.8</v>
      </c>
      <c r="F55" s="26">
        <v>20.68</v>
      </c>
      <c r="G55" s="27">
        <f t="shared" si="2"/>
        <v>-2.1759697256386039E-2</v>
      </c>
      <c r="H55" s="27">
        <f t="shared" si="12"/>
        <v>-0.15349979533360622</v>
      </c>
      <c r="I55" s="29">
        <f t="shared" si="6"/>
        <v>0.1</v>
      </c>
      <c r="J55" s="29">
        <f t="shared" si="13"/>
        <v>0.1</v>
      </c>
      <c r="K55" s="27">
        <f t="shared" si="3"/>
        <v>-3.5943596202881074E-3</v>
      </c>
      <c r="L55" s="27">
        <f t="shared" si="5"/>
        <v>-2.6429932912095253E-2</v>
      </c>
      <c r="M55" s="29">
        <f t="shared" si="7"/>
        <v>0</v>
      </c>
      <c r="N55" s="29">
        <f t="shared" si="14"/>
        <v>0</v>
      </c>
      <c r="O55" s="27">
        <f t="shared" si="17"/>
        <v>-1.5415208644858353E-5</v>
      </c>
      <c r="P55" s="27">
        <f t="shared" si="0"/>
        <v>-6.9325681492109006E-2</v>
      </c>
      <c r="Q55" s="27">
        <f t="shared" si="18"/>
        <v>-3.0601881898334151E-2</v>
      </c>
      <c r="R55" s="27">
        <f t="shared" si="8"/>
        <v>-5.4879384840488321E-2</v>
      </c>
      <c r="S55" s="29">
        <f t="shared" si="9"/>
        <v>0</v>
      </c>
      <c r="T55" s="29">
        <f t="shared" si="15"/>
        <v>-0.1</v>
      </c>
      <c r="U55" s="27">
        <f t="shared" si="1"/>
        <v>-6.9325681492109006E-2</v>
      </c>
      <c r="V55" s="28">
        <f t="shared" si="4"/>
        <v>5.7740887766149294E-2</v>
      </c>
      <c r="W55" s="27">
        <f t="shared" si="19"/>
        <v>0.10706574118287622</v>
      </c>
      <c r="X55" s="27">
        <f t="shared" si="10"/>
        <v>7.4170711212595039E-2</v>
      </c>
      <c r="Y55" s="29">
        <f t="shared" si="11"/>
        <v>0.8</v>
      </c>
      <c r="Z55" s="29">
        <f t="shared" si="16"/>
        <v>0</v>
      </c>
      <c r="BT55" s="36">
        <v>5.7740887766149296</v>
      </c>
    </row>
    <row r="56" spans="1:72" x14ac:dyDescent="0.2">
      <c r="A56" s="34">
        <v>30225</v>
      </c>
      <c r="B56" s="25">
        <v>3692</v>
      </c>
      <c r="C56" s="26">
        <v>3407.8</v>
      </c>
      <c r="D56" s="25">
        <v>7024</v>
      </c>
      <c r="E56" s="26">
        <v>6493.1</v>
      </c>
      <c r="F56" s="26">
        <v>24.82</v>
      </c>
      <c r="G56" s="27">
        <f t="shared" si="2"/>
        <v>0.20019342359767894</v>
      </c>
      <c r="H56" s="27">
        <f t="shared" si="12"/>
        <v>6.5693430656934351E-2</v>
      </c>
      <c r="I56" s="29">
        <f t="shared" si="6"/>
        <v>0.5</v>
      </c>
      <c r="J56" s="29">
        <f t="shared" si="13"/>
        <v>0.4</v>
      </c>
      <c r="K56" s="27">
        <f t="shared" si="3"/>
        <v>9.7120305851886631E-4</v>
      </c>
      <c r="L56" s="27">
        <f t="shared" si="5"/>
        <v>-1.3970934382165798E-2</v>
      </c>
      <c r="M56" s="29">
        <f t="shared" si="7"/>
        <v>0</v>
      </c>
      <c r="N56" s="29">
        <f t="shared" si="14"/>
        <v>0</v>
      </c>
      <c r="O56" s="27">
        <f t="shared" si="17"/>
        <v>-5.5351404541886524E-4</v>
      </c>
      <c r="P56" s="27">
        <f t="shared" si="0"/>
        <v>-7.5583712984054613E-2</v>
      </c>
      <c r="Q56" s="27">
        <f t="shared" si="18"/>
        <v>-3.669474755089084E-2</v>
      </c>
      <c r="R56" s="27">
        <f t="shared" si="8"/>
        <v>-6.5235418689318064E-2</v>
      </c>
      <c r="S56" s="29">
        <f t="shared" si="9"/>
        <v>0</v>
      </c>
      <c r="T56" s="29">
        <f t="shared" si="15"/>
        <v>0</v>
      </c>
      <c r="U56" s="27">
        <f t="shared" si="1"/>
        <v>-7.5583712984054613E-2</v>
      </c>
      <c r="V56" s="28">
        <f t="shared" si="4"/>
        <v>4.5179651369619205E-2</v>
      </c>
      <c r="W56" s="27">
        <f t="shared" si="19"/>
        <v>0.10028010217320633</v>
      </c>
      <c r="X56" s="27">
        <f t="shared" si="10"/>
        <v>6.1595787733877479E-2</v>
      </c>
      <c r="Y56" s="29">
        <f t="shared" si="11"/>
        <v>0.8</v>
      </c>
      <c r="Z56" s="29">
        <f t="shared" si="16"/>
        <v>0</v>
      </c>
      <c r="BT56" s="36">
        <v>4.5179651369619203</v>
      </c>
    </row>
    <row r="57" spans="1:72" x14ac:dyDescent="0.2">
      <c r="A57" s="34">
        <v>30317</v>
      </c>
      <c r="B57" s="25">
        <v>3751</v>
      </c>
      <c r="C57" s="26">
        <v>3480.3</v>
      </c>
      <c r="D57" s="25">
        <v>7075</v>
      </c>
      <c r="E57" s="26">
        <v>6578.2</v>
      </c>
      <c r="F57" s="26">
        <v>26.9</v>
      </c>
      <c r="G57" s="27">
        <f t="shared" si="2"/>
        <v>8.3803384367445541E-2</v>
      </c>
      <c r="H57" s="27">
        <f t="shared" si="12"/>
        <v>0.24999999999999997</v>
      </c>
      <c r="I57" s="29">
        <f t="shared" si="6"/>
        <v>0.9</v>
      </c>
      <c r="J57" s="29">
        <f t="shared" si="13"/>
        <v>0.4</v>
      </c>
      <c r="K57" s="27">
        <f t="shared" si="3"/>
        <v>1.3106220449400048E-2</v>
      </c>
      <c r="L57" s="27">
        <f t="shared" si="5"/>
        <v>1.593822393822391E-2</v>
      </c>
      <c r="M57" s="29">
        <f t="shared" si="7"/>
        <v>0.2</v>
      </c>
      <c r="N57" s="29">
        <f t="shared" si="14"/>
        <v>0.2</v>
      </c>
      <c r="O57" s="27">
        <f t="shared" si="17"/>
        <v>2.722902522133171E-3</v>
      </c>
      <c r="P57" s="27">
        <f t="shared" si="0"/>
        <v>-7.021908127208483E-2</v>
      </c>
      <c r="Q57" s="27">
        <f t="shared" si="18"/>
        <v>-4.2075190648871906E-2</v>
      </c>
      <c r="R57" s="27">
        <f t="shared" si="8"/>
        <v>-6.8519037121508489E-2</v>
      </c>
      <c r="S57" s="29">
        <f t="shared" si="9"/>
        <v>0</v>
      </c>
      <c r="T57" s="29">
        <f t="shared" si="15"/>
        <v>0</v>
      </c>
      <c r="U57" s="27">
        <f t="shared" si="1"/>
        <v>-7.021908127208483E-2</v>
      </c>
      <c r="V57" s="28">
        <f t="shared" si="4"/>
        <v>3.59915314043757E-2</v>
      </c>
      <c r="W57" s="27">
        <f t="shared" si="19"/>
        <v>9.1374634552142397E-2</v>
      </c>
      <c r="X57" s="27">
        <f t="shared" si="10"/>
        <v>5.1611134518152899E-2</v>
      </c>
      <c r="Y57" s="29">
        <f t="shared" si="11"/>
        <v>0.7</v>
      </c>
      <c r="Z57" s="29">
        <f t="shared" si="16"/>
        <v>-0.10000000000000009</v>
      </c>
      <c r="BT57" s="36">
        <v>3.5991531404375698</v>
      </c>
    </row>
    <row r="58" spans="1:72" x14ac:dyDescent="0.2">
      <c r="A58" s="34">
        <v>30407</v>
      </c>
      <c r="B58" s="25">
        <v>3803</v>
      </c>
      <c r="C58" s="26">
        <v>3583.8</v>
      </c>
      <c r="D58" s="25">
        <v>7126</v>
      </c>
      <c r="E58" s="26">
        <v>6728.3</v>
      </c>
      <c r="F58" s="26">
        <v>29.4</v>
      </c>
      <c r="G58" s="27">
        <f t="shared" si="2"/>
        <v>9.2936802973977703E-2</v>
      </c>
      <c r="H58" s="27">
        <f t="shared" si="12"/>
        <v>0.39072847682119194</v>
      </c>
      <c r="I58" s="29">
        <f t="shared" si="6"/>
        <v>0.9</v>
      </c>
      <c r="J58" s="29">
        <f t="shared" si="13"/>
        <v>0</v>
      </c>
      <c r="K58" s="27">
        <f t="shared" si="3"/>
        <v>2.281779210118275E-2</v>
      </c>
      <c r="L58" s="27">
        <f t="shared" si="5"/>
        <v>3.3501274922429478E-2</v>
      </c>
      <c r="M58" s="29">
        <f t="shared" si="7"/>
        <v>0.5</v>
      </c>
      <c r="N58" s="29">
        <f t="shared" si="14"/>
        <v>0.3</v>
      </c>
      <c r="O58" s="27">
        <f t="shared" si="17"/>
        <v>1.7504614710759304E-2</v>
      </c>
      <c r="P58" s="27">
        <f t="shared" si="0"/>
        <v>-5.5809710917765903E-2</v>
      </c>
      <c r="Q58" s="27">
        <f t="shared" si="18"/>
        <v>-4.41440181831615E-2</v>
      </c>
      <c r="R58" s="27">
        <f t="shared" si="8"/>
        <v>-6.7734546666503581E-2</v>
      </c>
      <c r="S58" s="29">
        <f t="shared" si="9"/>
        <v>0</v>
      </c>
      <c r="T58" s="29">
        <f t="shared" si="15"/>
        <v>0</v>
      </c>
      <c r="U58" s="27">
        <f t="shared" si="1"/>
        <v>-5.5809710917765903E-2</v>
      </c>
      <c r="V58" s="28">
        <f t="shared" si="4"/>
        <v>3.3368091762252299E-2</v>
      </c>
      <c r="W58" s="27">
        <f t="shared" si="19"/>
        <v>8.2067311353225592E-2</v>
      </c>
      <c r="X58" s="27">
        <f t="shared" si="10"/>
        <v>4.3070040575599128E-2</v>
      </c>
      <c r="Y58" s="29">
        <f t="shared" si="11"/>
        <v>0.6</v>
      </c>
      <c r="Z58" s="29">
        <f t="shared" si="16"/>
        <v>-9.9999999999999978E-2</v>
      </c>
      <c r="BT58" s="36">
        <v>3.3368091762252301</v>
      </c>
    </row>
    <row r="59" spans="1:72" x14ac:dyDescent="0.2">
      <c r="A59" s="34">
        <v>30498</v>
      </c>
      <c r="B59" s="25">
        <v>3871</v>
      </c>
      <c r="C59" s="26">
        <v>3692.3</v>
      </c>
      <c r="D59" s="25">
        <v>7178</v>
      </c>
      <c r="E59" s="26">
        <v>6860</v>
      </c>
      <c r="F59" s="26">
        <v>29.72</v>
      </c>
      <c r="G59" s="27">
        <f t="shared" si="2"/>
        <v>1.0884353741496608E-2</v>
      </c>
      <c r="H59" s="27">
        <f t="shared" si="12"/>
        <v>0.43713733075435202</v>
      </c>
      <c r="I59" s="29">
        <f t="shared" si="6"/>
        <v>0.9</v>
      </c>
      <c r="J59" s="29">
        <f t="shared" si="13"/>
        <v>0</v>
      </c>
      <c r="K59" s="27">
        <f t="shared" si="3"/>
        <v>1.9574038018518765E-2</v>
      </c>
      <c r="L59" s="27">
        <f t="shared" si="5"/>
        <v>5.7532219276068296E-2</v>
      </c>
      <c r="M59" s="29">
        <f t="shared" si="7"/>
        <v>0.9</v>
      </c>
      <c r="N59" s="29">
        <f t="shared" si="14"/>
        <v>0.4</v>
      </c>
      <c r="O59" s="27">
        <f t="shared" si="17"/>
        <v>2.4915529513752911E-2</v>
      </c>
      <c r="P59" s="27">
        <f t="shared" si="0"/>
        <v>-4.4302033992755639E-2</v>
      </c>
      <c r="Q59" s="27">
        <f t="shared" si="18"/>
        <v>-4.4730022272804155E-2</v>
      </c>
      <c r="R59" s="27">
        <f t="shared" si="8"/>
        <v>-6.1478634791665251E-2</v>
      </c>
      <c r="S59" s="29">
        <f t="shared" si="9"/>
        <v>0</v>
      </c>
      <c r="T59" s="29">
        <f t="shared" si="15"/>
        <v>0</v>
      </c>
      <c r="U59" s="27">
        <f t="shared" si="1"/>
        <v>-4.4302033992755639E-2</v>
      </c>
      <c r="V59" s="28">
        <f t="shared" si="4"/>
        <v>2.62708973046741E-2</v>
      </c>
      <c r="W59" s="27">
        <f t="shared" si="19"/>
        <v>7.3534205165484937E-2</v>
      </c>
      <c r="X59" s="27">
        <f t="shared" si="10"/>
        <v>3.5202542960230329E-2</v>
      </c>
      <c r="Y59" s="29">
        <f t="shared" si="11"/>
        <v>0.5</v>
      </c>
      <c r="Z59" s="29">
        <f t="shared" si="16"/>
        <v>-9.9999999999999978E-2</v>
      </c>
      <c r="BT59" s="36">
        <v>2.6270897304674099</v>
      </c>
    </row>
    <row r="60" spans="1:72" x14ac:dyDescent="0.2">
      <c r="A60" s="34">
        <v>30590</v>
      </c>
      <c r="B60" s="25">
        <v>3928</v>
      </c>
      <c r="C60" s="26">
        <v>3796.1</v>
      </c>
      <c r="D60" s="25">
        <v>7231</v>
      </c>
      <c r="E60" s="26">
        <v>7001.5</v>
      </c>
      <c r="F60" s="26">
        <v>29.67</v>
      </c>
      <c r="G60" s="27">
        <f t="shared" si="2"/>
        <v>-1.682368775235436E-3</v>
      </c>
      <c r="H60" s="27">
        <f t="shared" si="12"/>
        <v>0.19540692989524583</v>
      </c>
      <c r="I60" s="29">
        <f t="shared" si="6"/>
        <v>0.8</v>
      </c>
      <c r="J60" s="29">
        <f t="shared" si="13"/>
        <v>-9.9999999999999978E-2</v>
      </c>
      <c r="K60" s="27">
        <f t="shared" si="3"/>
        <v>2.0626822157434402E-2</v>
      </c>
      <c r="L60" s="27">
        <f t="shared" si="5"/>
        <v>7.8298501486192981E-2</v>
      </c>
      <c r="M60" s="29">
        <f t="shared" si="7"/>
        <v>0.9</v>
      </c>
      <c r="N60" s="29">
        <f t="shared" si="14"/>
        <v>0</v>
      </c>
      <c r="O60" s="27">
        <f t="shared" si="17"/>
        <v>2.5651674562644857E-2</v>
      </c>
      <c r="P60" s="27">
        <f t="shared" si="0"/>
        <v>-3.173834877610289E-2</v>
      </c>
      <c r="Q60" s="27">
        <f t="shared" si="18"/>
        <v>-4.5363476685222816E-2</v>
      </c>
      <c r="R60" s="27">
        <f t="shared" si="8"/>
        <v>-5.0517293739677324E-2</v>
      </c>
      <c r="S60" s="29">
        <f t="shared" si="9"/>
        <v>0</v>
      </c>
      <c r="T60" s="29">
        <f t="shared" si="15"/>
        <v>0</v>
      </c>
      <c r="U60" s="27">
        <f t="shared" si="1"/>
        <v>-3.173834877610289E-2</v>
      </c>
      <c r="V60" s="28">
        <f t="shared" si="4"/>
        <v>3.3015656909462301E-2</v>
      </c>
      <c r="W60" s="27">
        <f t="shared" si="19"/>
        <v>6.5749952401355366E-2</v>
      </c>
      <c r="X60" s="27">
        <f t="shared" si="10"/>
        <v>3.2161544345191098E-2</v>
      </c>
      <c r="Y60" s="29">
        <f t="shared" si="11"/>
        <v>0.4</v>
      </c>
      <c r="Z60" s="29">
        <f t="shared" si="16"/>
        <v>-9.9999999999999978E-2</v>
      </c>
      <c r="BT60" s="36">
        <v>3.3015656909462301</v>
      </c>
    </row>
    <row r="61" spans="1:72" x14ac:dyDescent="0.2">
      <c r="A61" s="34">
        <v>30682</v>
      </c>
      <c r="B61" s="25">
        <v>3999</v>
      </c>
      <c r="C61" s="26">
        <v>3912.8</v>
      </c>
      <c r="D61" s="25">
        <v>7287</v>
      </c>
      <c r="E61" s="26">
        <v>7140.6</v>
      </c>
      <c r="F61" s="26">
        <v>28.54</v>
      </c>
      <c r="G61" s="27">
        <f t="shared" si="2"/>
        <v>-3.8085608358611474E-2</v>
      </c>
      <c r="H61" s="27">
        <f t="shared" si="12"/>
        <v>6.0966542750929394E-2</v>
      </c>
      <c r="I61" s="29">
        <f t="shared" si="6"/>
        <v>0.5</v>
      </c>
      <c r="J61" s="29">
        <f t="shared" si="13"/>
        <v>-0.30000000000000004</v>
      </c>
      <c r="K61" s="27">
        <f t="shared" si="3"/>
        <v>1.9867171320431389E-2</v>
      </c>
      <c r="L61" s="27">
        <f t="shared" si="5"/>
        <v>8.549451217658334E-2</v>
      </c>
      <c r="M61" s="29">
        <f t="shared" si="7"/>
        <v>1</v>
      </c>
      <c r="N61" s="29">
        <f t="shared" si="14"/>
        <v>9.9999999999999978E-2</v>
      </c>
      <c r="O61" s="27">
        <f t="shared" si="17"/>
        <v>2.5362810253628132E-2</v>
      </c>
      <c r="P61" s="27">
        <f t="shared" si="0"/>
        <v>-2.0090572251955489E-2</v>
      </c>
      <c r="Q61" s="27">
        <f t="shared" si="18"/>
        <v>-4.6287243010878609E-2</v>
      </c>
      <c r="R61" s="27">
        <f t="shared" si="8"/>
        <v>-3.7985166484644978E-2</v>
      </c>
      <c r="S61" s="29">
        <f t="shared" si="9"/>
        <v>0.1</v>
      </c>
      <c r="T61" s="29">
        <f t="shared" si="15"/>
        <v>0.1</v>
      </c>
      <c r="U61" s="27">
        <f t="shared" si="1"/>
        <v>-2.0090572251955489E-2</v>
      </c>
      <c r="V61" s="28">
        <f t="shared" si="4"/>
        <v>4.5299727520435901E-2</v>
      </c>
      <c r="W61" s="27">
        <f t="shared" si="19"/>
        <v>6.0164006271301612E-2</v>
      </c>
      <c r="X61" s="27">
        <f t="shared" si="10"/>
        <v>3.448859337420615E-2</v>
      </c>
      <c r="Y61" s="29">
        <f t="shared" si="11"/>
        <v>0.5</v>
      </c>
      <c r="Z61" s="29">
        <f t="shared" si="16"/>
        <v>9.9999999999999978E-2</v>
      </c>
      <c r="BT61" s="36">
        <v>4.52997275204359</v>
      </c>
    </row>
    <row r="62" spans="1:72" x14ac:dyDescent="0.2">
      <c r="A62" s="34">
        <v>30773</v>
      </c>
      <c r="B62" s="25">
        <v>4067</v>
      </c>
      <c r="C62" s="26">
        <v>4015</v>
      </c>
      <c r="D62" s="25">
        <v>7345</v>
      </c>
      <c r="E62" s="26">
        <v>7266</v>
      </c>
      <c r="F62" s="26">
        <v>27.550000000000004</v>
      </c>
      <c r="G62" s="27">
        <f t="shared" si="2"/>
        <v>-3.4688156972669762E-2</v>
      </c>
      <c r="H62" s="27">
        <f t="shared" si="12"/>
        <v>-6.2925170068027017E-2</v>
      </c>
      <c r="I62" s="29">
        <f t="shared" si="6"/>
        <v>0.2</v>
      </c>
      <c r="J62" s="29">
        <f t="shared" si="13"/>
        <v>-0.3</v>
      </c>
      <c r="K62" s="27">
        <f t="shared" si="3"/>
        <v>1.756154944962603E-2</v>
      </c>
      <c r="L62" s="27">
        <f t="shared" si="5"/>
        <v>7.9916174962471914E-2</v>
      </c>
      <c r="M62" s="29">
        <f t="shared" si="7"/>
        <v>0.9</v>
      </c>
      <c r="N62" s="29">
        <f t="shared" si="14"/>
        <v>-9.9999999999999978E-2</v>
      </c>
      <c r="O62" s="27">
        <f t="shared" si="17"/>
        <v>3.4343863697316547E-2</v>
      </c>
      <c r="P62" s="27">
        <f t="shared" si="0"/>
        <v>-1.0755616065350578E-2</v>
      </c>
      <c r="Q62" s="27">
        <f t="shared" si="18"/>
        <v>-4.5368130034243503E-2</v>
      </c>
      <c r="R62" s="27">
        <f t="shared" si="8"/>
        <v>-2.6721642771541147E-2</v>
      </c>
      <c r="S62" s="29">
        <f t="shared" si="9"/>
        <v>0.2</v>
      </c>
      <c r="T62" s="29">
        <f t="shared" si="15"/>
        <v>0.1</v>
      </c>
      <c r="U62" s="27">
        <f t="shared" si="1"/>
        <v>-1.0755616065350578E-2</v>
      </c>
      <c r="V62" s="28">
        <f t="shared" si="4"/>
        <v>4.3390514631685202E-2</v>
      </c>
      <c r="W62" s="27">
        <f t="shared" si="19"/>
        <v>5.5633242979407076E-2</v>
      </c>
      <c r="X62" s="27">
        <f t="shared" si="10"/>
        <v>3.6994199091564373E-2</v>
      </c>
      <c r="Y62" s="29">
        <f t="shared" si="11"/>
        <v>0.6</v>
      </c>
      <c r="Z62" s="29">
        <f t="shared" si="16"/>
        <v>9.9999999999999978E-2</v>
      </c>
      <c r="BT62" s="36">
        <v>4.33905146316852</v>
      </c>
    </row>
    <row r="63" spans="1:72" x14ac:dyDescent="0.2">
      <c r="A63" s="34">
        <v>30864</v>
      </c>
      <c r="B63" s="25">
        <v>4134</v>
      </c>
      <c r="C63" s="26">
        <v>4087.4</v>
      </c>
      <c r="D63" s="25">
        <v>7405</v>
      </c>
      <c r="E63" s="26">
        <v>7337.5</v>
      </c>
      <c r="F63" s="26">
        <v>28.18</v>
      </c>
      <c r="G63" s="27">
        <f t="shared" si="2"/>
        <v>2.2867513611615077E-2</v>
      </c>
      <c r="H63" s="27">
        <f t="shared" si="12"/>
        <v>-5.1816958277254348E-2</v>
      </c>
      <c r="I63" s="29">
        <f t="shared" si="6"/>
        <v>0.2</v>
      </c>
      <c r="J63" s="29">
        <f t="shared" si="13"/>
        <v>0</v>
      </c>
      <c r="K63" s="27">
        <f t="shared" si="3"/>
        <v>9.8403523259014587E-3</v>
      </c>
      <c r="L63" s="27">
        <f t="shared" si="5"/>
        <v>6.96064139941691E-2</v>
      </c>
      <c r="M63" s="29">
        <f t="shared" si="7"/>
        <v>0.9</v>
      </c>
      <c r="N63" s="29">
        <f t="shared" si="14"/>
        <v>0</v>
      </c>
      <c r="O63" s="27">
        <f t="shared" si="17"/>
        <v>3.374906822354632E-2</v>
      </c>
      <c r="P63" s="27">
        <f t="shared" si="0"/>
        <v>-9.1154625253207291E-3</v>
      </c>
      <c r="Q63" s="27">
        <f t="shared" si="18"/>
        <v>-4.4761006512278663E-2</v>
      </c>
      <c r="R63" s="27">
        <f t="shared" si="8"/>
        <v>-1.7924999904682423E-2</v>
      </c>
      <c r="S63" s="29">
        <f t="shared" si="9"/>
        <v>0.4</v>
      </c>
      <c r="T63" s="29">
        <f t="shared" si="15"/>
        <v>0.2</v>
      </c>
      <c r="U63" s="27">
        <f t="shared" si="1"/>
        <v>-9.1154625253207291E-3</v>
      </c>
      <c r="V63" s="28">
        <f t="shared" si="4"/>
        <v>4.2553191489361604E-2</v>
      </c>
      <c r="W63" s="27">
        <f t="shared" si="19"/>
        <v>5.0146008936853871E-2</v>
      </c>
      <c r="X63" s="27">
        <f t="shared" si="10"/>
        <v>4.1064772637736252E-2</v>
      </c>
      <c r="Y63" s="29">
        <f t="shared" si="11"/>
        <v>0.6</v>
      </c>
      <c r="Z63" s="29">
        <f t="shared" si="16"/>
        <v>0</v>
      </c>
      <c r="BT63" s="36">
        <v>4.2553191489361604</v>
      </c>
    </row>
    <row r="64" spans="1:72" x14ac:dyDescent="0.2">
      <c r="A64" s="34">
        <v>30956</v>
      </c>
      <c r="B64" s="25">
        <v>4194</v>
      </c>
      <c r="C64" s="26">
        <v>4147.6000000000004</v>
      </c>
      <c r="D64" s="25">
        <v>7467</v>
      </c>
      <c r="E64" s="26">
        <v>7396</v>
      </c>
      <c r="F64" s="26">
        <v>28.89</v>
      </c>
      <c r="G64" s="27">
        <f t="shared" si="2"/>
        <v>2.5195173882185978E-2</v>
      </c>
      <c r="H64" s="27">
        <f t="shared" si="12"/>
        <v>-2.6289180990899937E-2</v>
      </c>
      <c r="I64" s="29">
        <f t="shared" si="6"/>
        <v>0.3</v>
      </c>
      <c r="J64" s="29">
        <f t="shared" si="13"/>
        <v>9.9999999999999978E-2</v>
      </c>
      <c r="K64" s="27">
        <f t="shared" si="3"/>
        <v>7.9727427597955699E-3</v>
      </c>
      <c r="L64" s="27">
        <f t="shared" si="5"/>
        <v>5.6345068913804183E-2</v>
      </c>
      <c r="M64" s="29">
        <f t="shared" si="7"/>
        <v>0.9</v>
      </c>
      <c r="N64" s="29">
        <f t="shared" si="14"/>
        <v>0</v>
      </c>
      <c r="O64" s="27">
        <f t="shared" si="17"/>
        <v>4.1047212646732757E-2</v>
      </c>
      <c r="P64" s="27">
        <f t="shared" si="0"/>
        <v>-9.508504084639078E-3</v>
      </c>
      <c r="Q64" s="27">
        <f t="shared" si="18"/>
        <v>-4.2706750386937282E-2</v>
      </c>
      <c r="R64" s="27">
        <f t="shared" si="8"/>
        <v>-1.2367538731816469E-2</v>
      </c>
      <c r="S64" s="29">
        <f t="shared" si="9"/>
        <v>0.5</v>
      </c>
      <c r="T64" s="29">
        <f t="shared" si="15"/>
        <v>9.9999999999999978E-2</v>
      </c>
      <c r="U64" s="27">
        <f t="shared" si="1"/>
        <v>-9.508504084639078E-3</v>
      </c>
      <c r="V64" s="28">
        <f t="shared" si="4"/>
        <v>4.0856672158154701E-2</v>
      </c>
      <c r="W64" s="27">
        <f t="shared" si="19"/>
        <v>4.559411950965931E-2</v>
      </c>
      <c r="X64" s="27">
        <f t="shared" si="10"/>
        <v>4.3025026449909347E-2</v>
      </c>
      <c r="Y64" s="29">
        <f t="shared" si="11"/>
        <v>0.6</v>
      </c>
      <c r="Z64" s="29">
        <f t="shared" si="16"/>
        <v>0</v>
      </c>
      <c r="BT64" s="36">
        <v>4.0856672158154703</v>
      </c>
    </row>
    <row r="65" spans="1:72" x14ac:dyDescent="0.2">
      <c r="A65" s="34">
        <v>31048</v>
      </c>
      <c r="B65" s="25">
        <v>4280</v>
      </c>
      <c r="C65" s="26">
        <v>4237</v>
      </c>
      <c r="D65" s="25">
        <v>7530</v>
      </c>
      <c r="E65" s="26">
        <v>7469.5</v>
      </c>
      <c r="F65" s="26">
        <v>30.86</v>
      </c>
      <c r="G65" s="27">
        <f t="shared" si="2"/>
        <v>6.8189685012114878E-2</v>
      </c>
      <c r="H65" s="27">
        <f t="shared" si="12"/>
        <v>8.1289418360196222E-2</v>
      </c>
      <c r="I65" s="29">
        <f t="shared" si="6"/>
        <v>0.6</v>
      </c>
      <c r="J65" s="29">
        <f t="shared" si="13"/>
        <v>0.3</v>
      </c>
      <c r="K65" s="27">
        <f t="shared" si="3"/>
        <v>9.9378042184964845E-3</v>
      </c>
      <c r="L65" s="27">
        <f t="shared" si="5"/>
        <v>4.6060555135422739E-2</v>
      </c>
      <c r="M65" s="29">
        <f t="shared" si="7"/>
        <v>0.8</v>
      </c>
      <c r="N65" s="29">
        <f t="shared" si="14"/>
        <v>-9.9999999999999978E-2</v>
      </c>
      <c r="O65" s="27">
        <f t="shared" si="17"/>
        <v>5.1196911196911193E-2</v>
      </c>
      <c r="P65" s="27">
        <f t="shared" si="0"/>
        <v>-8.0345285524568398E-3</v>
      </c>
      <c r="Q65" s="27">
        <f t="shared" si="18"/>
        <v>-3.8619243804365093E-2</v>
      </c>
      <c r="R65" s="27">
        <f t="shared" si="8"/>
        <v>-9.3535278069418054E-3</v>
      </c>
      <c r="S65" s="29">
        <f t="shared" si="9"/>
        <v>0.5</v>
      </c>
      <c r="T65" s="29">
        <f t="shared" si="15"/>
        <v>0</v>
      </c>
      <c r="U65" s="27">
        <f t="shared" si="1"/>
        <v>-8.0345285524568398E-3</v>
      </c>
      <c r="V65" s="28">
        <f t="shared" si="4"/>
        <v>3.5842293906809999E-2</v>
      </c>
      <c r="W65" s="27">
        <f t="shared" si="19"/>
        <v>4.2253465312953965E-2</v>
      </c>
      <c r="X65" s="27">
        <f t="shared" si="10"/>
        <v>4.0660668046502882E-2</v>
      </c>
      <c r="Y65" s="29">
        <f t="shared" si="11"/>
        <v>0.6</v>
      </c>
      <c r="Z65" s="29">
        <f t="shared" si="16"/>
        <v>0</v>
      </c>
      <c r="BT65" s="36">
        <v>3.5842293906810001</v>
      </c>
    </row>
    <row r="66" spans="1:72" x14ac:dyDescent="0.2">
      <c r="A66" s="34">
        <v>31138</v>
      </c>
      <c r="B66" s="25">
        <v>4341</v>
      </c>
      <c r="C66" s="26">
        <v>4302.3</v>
      </c>
      <c r="D66" s="25">
        <v>7594</v>
      </c>
      <c r="E66" s="26">
        <v>7537.9</v>
      </c>
      <c r="F66" s="26">
        <v>31.82</v>
      </c>
      <c r="G66" s="27">
        <f t="shared" si="2"/>
        <v>3.1108230719377863E-2</v>
      </c>
      <c r="H66" s="27">
        <f t="shared" si="12"/>
        <v>0.15499092558983649</v>
      </c>
      <c r="I66" s="29">
        <f t="shared" si="6"/>
        <v>0.8</v>
      </c>
      <c r="J66" s="29">
        <f t="shared" si="13"/>
        <v>0.20000000000000007</v>
      </c>
      <c r="K66" s="27">
        <f t="shared" si="3"/>
        <v>9.1572394403908741E-3</v>
      </c>
      <c r="L66" s="27">
        <f t="shared" si="5"/>
        <v>3.7420864299476969E-2</v>
      </c>
      <c r="M66" s="29">
        <f t="shared" si="7"/>
        <v>0.6</v>
      </c>
      <c r="N66" s="29">
        <f t="shared" si="14"/>
        <v>-0.20000000000000007</v>
      </c>
      <c r="O66" s="27">
        <f t="shared" si="17"/>
        <v>5.2619991193306903E-2</v>
      </c>
      <c r="P66" s="27">
        <f t="shared" si="0"/>
        <v>-7.3874111140374461E-3</v>
      </c>
      <c r="Q66" s="27">
        <f t="shared" si="18"/>
        <v>-3.4322555335719422E-2</v>
      </c>
      <c r="R66" s="27">
        <f t="shared" si="8"/>
        <v>-8.5114765691135241E-3</v>
      </c>
      <c r="S66" s="29">
        <f t="shared" si="9"/>
        <v>0.5</v>
      </c>
      <c r="T66" s="29">
        <f t="shared" si="15"/>
        <v>0</v>
      </c>
      <c r="U66" s="27">
        <f t="shared" si="1"/>
        <v>-7.3874111140374461E-3</v>
      </c>
      <c r="V66" s="28">
        <f t="shared" si="4"/>
        <v>3.7395228884590598E-2</v>
      </c>
      <c r="W66" s="27">
        <f t="shared" si="19"/>
        <v>3.9742028758964237E-2</v>
      </c>
      <c r="X66" s="27">
        <f t="shared" si="10"/>
        <v>3.9161846609729226E-2</v>
      </c>
      <c r="Y66" s="29">
        <f t="shared" si="11"/>
        <v>0.6</v>
      </c>
      <c r="Z66" s="29">
        <f t="shared" si="16"/>
        <v>0</v>
      </c>
      <c r="BT66" s="36">
        <v>3.7395228884590601</v>
      </c>
    </row>
    <row r="67" spans="1:72" x14ac:dyDescent="0.2">
      <c r="A67" s="34">
        <v>31229</v>
      </c>
      <c r="B67" s="25">
        <v>4406</v>
      </c>
      <c r="C67" s="26">
        <v>4394.6000000000004</v>
      </c>
      <c r="D67" s="25">
        <v>7659</v>
      </c>
      <c r="E67" s="26">
        <v>7655.2</v>
      </c>
      <c r="F67" s="26">
        <v>32.21</v>
      </c>
      <c r="G67" s="27">
        <f t="shared" si="2"/>
        <v>1.2256442489000647E-2</v>
      </c>
      <c r="H67" s="27">
        <f t="shared" si="12"/>
        <v>0.14300922640170338</v>
      </c>
      <c r="I67" s="29">
        <f t="shared" si="6"/>
        <v>0.7</v>
      </c>
      <c r="J67" s="29">
        <f t="shared" si="13"/>
        <v>-0.10000000000000009</v>
      </c>
      <c r="K67" s="27">
        <f t="shared" si="3"/>
        <v>1.5561363244404965E-2</v>
      </c>
      <c r="L67" s="27">
        <f t="shared" si="5"/>
        <v>4.3298126064735917E-2</v>
      </c>
      <c r="M67" s="29">
        <f t="shared" si="7"/>
        <v>0.7</v>
      </c>
      <c r="N67" s="29">
        <f t="shared" si="14"/>
        <v>9.9999999999999978E-2</v>
      </c>
      <c r="O67" s="27">
        <f t="shared" si="17"/>
        <v>6.0039875850444985E-2</v>
      </c>
      <c r="P67" s="27">
        <f t="shared" ref="P67:P130" si="20">(E67-D67)/D67</f>
        <v>-4.9614832223530254E-4</v>
      </c>
      <c r="Q67" s="27">
        <f t="shared" si="18"/>
        <v>-2.8586760904896619E-2</v>
      </c>
      <c r="R67" s="27">
        <f t="shared" si="8"/>
        <v>-6.3566480183421667E-3</v>
      </c>
      <c r="S67" s="29">
        <f t="shared" si="9"/>
        <v>0.6</v>
      </c>
      <c r="T67" s="29">
        <f t="shared" si="15"/>
        <v>9.9999999999999978E-2</v>
      </c>
      <c r="U67" s="27">
        <f t="shared" ref="U67:U130" si="21">(E67-D67)/D67</f>
        <v>-4.9614832223530254E-4</v>
      </c>
      <c r="V67" s="28">
        <f t="shared" si="4"/>
        <v>3.3482142857142995E-2</v>
      </c>
      <c r="W67" s="27">
        <f t="shared" si="19"/>
        <v>3.7720466683213716E-2</v>
      </c>
      <c r="X67" s="27">
        <f t="shared" si="10"/>
        <v>3.6894084451674573E-2</v>
      </c>
      <c r="Y67" s="29">
        <f t="shared" si="11"/>
        <v>0.5</v>
      </c>
      <c r="Z67" s="29">
        <f t="shared" si="16"/>
        <v>-9.9999999999999978E-2</v>
      </c>
      <c r="BT67" s="36">
        <v>3.3482142857142998</v>
      </c>
    </row>
    <row r="68" spans="1:72" x14ac:dyDescent="0.2">
      <c r="A68" s="34">
        <v>31321</v>
      </c>
      <c r="B68" s="25">
        <v>4468</v>
      </c>
      <c r="C68" s="26">
        <v>4453.1000000000004</v>
      </c>
      <c r="D68" s="25">
        <v>7724</v>
      </c>
      <c r="E68" s="26">
        <v>7712.6</v>
      </c>
      <c r="F68" s="26">
        <v>33.400000000000006</v>
      </c>
      <c r="G68" s="27">
        <f t="shared" ref="G68:G131" si="22">(F68-F67)/F67</f>
        <v>3.6945048121701483E-2</v>
      </c>
      <c r="H68" s="27">
        <f t="shared" si="12"/>
        <v>0.15610938040844599</v>
      </c>
      <c r="I68" s="29">
        <f t="shared" si="6"/>
        <v>0.8</v>
      </c>
      <c r="J68" s="29">
        <f t="shared" si="13"/>
        <v>0.10000000000000009</v>
      </c>
      <c r="K68" s="27">
        <f t="shared" ref="K68:K131" si="23">(E68-E67)/E67</f>
        <v>7.4981711777615933E-3</v>
      </c>
      <c r="L68" s="27">
        <f t="shared" si="5"/>
        <v>4.2806922660897834E-2</v>
      </c>
      <c r="M68" s="29">
        <f t="shared" si="7"/>
        <v>0.7</v>
      </c>
      <c r="N68" s="29">
        <f t="shared" si="14"/>
        <v>0</v>
      </c>
      <c r="O68" s="27">
        <f t="shared" si="17"/>
        <v>6.2604919067933654E-2</v>
      </c>
      <c r="P68" s="27">
        <f t="shared" si="20"/>
        <v>-1.4759192128430394E-3</v>
      </c>
      <c r="Q68" s="27">
        <f t="shared" si="18"/>
        <v>-2.2411111423962318E-2</v>
      </c>
      <c r="R68" s="27">
        <f t="shared" si="8"/>
        <v>-4.3485018003931574E-3</v>
      </c>
      <c r="S68" s="29">
        <f t="shared" si="9"/>
        <v>0.6</v>
      </c>
      <c r="T68" s="29">
        <f t="shared" si="15"/>
        <v>0</v>
      </c>
      <c r="U68" s="27">
        <f t="shared" si="21"/>
        <v>-1.4759192128430394E-3</v>
      </c>
      <c r="V68" s="28">
        <f t="shared" ref="V68:V131" si="24">BT68/100</f>
        <v>3.5137701804368697E-2</v>
      </c>
      <c r="W68" s="27">
        <f t="shared" si="19"/>
        <v>3.6883637552776176E-2</v>
      </c>
      <c r="X68" s="27">
        <f t="shared" si="10"/>
        <v>3.5464341863228076E-2</v>
      </c>
      <c r="Y68" s="29">
        <f t="shared" si="11"/>
        <v>0.5</v>
      </c>
      <c r="Z68" s="29">
        <f t="shared" si="16"/>
        <v>0</v>
      </c>
      <c r="BT68" s="36">
        <v>3.5137701804368699</v>
      </c>
    </row>
    <row r="69" spans="1:72" x14ac:dyDescent="0.2">
      <c r="A69" s="34">
        <v>31413</v>
      </c>
      <c r="B69" s="25">
        <v>4527</v>
      </c>
      <c r="C69" s="26">
        <v>4516.3</v>
      </c>
      <c r="D69" s="25">
        <v>7789</v>
      </c>
      <c r="E69" s="26">
        <v>7784.1</v>
      </c>
      <c r="F69" s="26">
        <v>37.299999999999997</v>
      </c>
      <c r="G69" s="27">
        <f t="shared" si="22"/>
        <v>0.11676646706586799</v>
      </c>
      <c r="H69" s="27">
        <f t="shared" si="12"/>
        <v>0.20868438107582624</v>
      </c>
      <c r="I69" s="29">
        <f t="shared" si="6"/>
        <v>0.9</v>
      </c>
      <c r="J69" s="29">
        <f t="shared" si="13"/>
        <v>9.9999999999999978E-2</v>
      </c>
      <c r="K69" s="27">
        <f t="shared" si="23"/>
        <v>9.2705443041257163E-3</v>
      </c>
      <c r="L69" s="27">
        <f t="shared" si="5"/>
        <v>4.2117946315014441E-2</v>
      </c>
      <c r="M69" s="29">
        <f t="shared" si="7"/>
        <v>0.7</v>
      </c>
      <c r="N69" s="29">
        <f t="shared" si="14"/>
        <v>0</v>
      </c>
      <c r="O69" s="27">
        <f t="shared" si="17"/>
        <v>6.1105874960728897E-2</v>
      </c>
      <c r="P69" s="27">
        <f t="shared" si="20"/>
        <v>-6.2909230966743312E-4</v>
      </c>
      <c r="Q69" s="27">
        <f t="shared" si="18"/>
        <v>-1.6611945677094196E-2</v>
      </c>
      <c r="R69" s="27">
        <f t="shared" si="8"/>
        <v>-2.4971427396958054E-3</v>
      </c>
      <c r="S69" s="29">
        <f t="shared" si="9"/>
        <v>0.7</v>
      </c>
      <c r="T69" s="29">
        <f t="shared" si="15"/>
        <v>9.9999999999999978E-2</v>
      </c>
      <c r="U69" s="27">
        <f t="shared" si="21"/>
        <v>-6.2909230966743312E-4</v>
      </c>
      <c r="V69" s="28">
        <f t="shared" si="24"/>
        <v>3.0827304183705499E-2</v>
      </c>
      <c r="W69" s="27">
        <f t="shared" si="19"/>
        <v>3.6453285284386988E-2</v>
      </c>
      <c r="X69" s="27">
        <f t="shared" si="10"/>
        <v>3.4210594432451946E-2</v>
      </c>
      <c r="Y69" s="29">
        <f t="shared" si="11"/>
        <v>0.5</v>
      </c>
      <c r="Z69" s="29">
        <f t="shared" si="16"/>
        <v>0</v>
      </c>
      <c r="BT69" s="36">
        <v>3.08273041837055</v>
      </c>
    </row>
    <row r="70" spans="1:72" x14ac:dyDescent="0.2">
      <c r="A70" s="34">
        <v>31503</v>
      </c>
      <c r="B70" s="25">
        <v>4581</v>
      </c>
      <c r="C70" s="26">
        <v>4555.2</v>
      </c>
      <c r="D70" s="25">
        <v>7853</v>
      </c>
      <c r="E70" s="26">
        <v>7819.8</v>
      </c>
      <c r="F70" s="26">
        <v>41</v>
      </c>
      <c r="G70" s="27">
        <f t="shared" si="22"/>
        <v>9.9195710455764155E-2</v>
      </c>
      <c r="H70" s="27">
        <f t="shared" si="12"/>
        <v>0.28849780012570708</v>
      </c>
      <c r="I70" s="29">
        <f t="shared" si="6"/>
        <v>0.9</v>
      </c>
      <c r="J70" s="29">
        <f t="shared" si="13"/>
        <v>0</v>
      </c>
      <c r="K70" s="27">
        <f t="shared" si="23"/>
        <v>4.5862720160326585E-3</v>
      </c>
      <c r="L70" s="27">
        <f t="shared" ref="L70:L133" si="25">(E70-E66)/E66</f>
        <v>3.7397683705010752E-2</v>
      </c>
      <c r="M70" s="29">
        <f t="shared" si="7"/>
        <v>0.6</v>
      </c>
      <c r="N70" s="29">
        <f t="shared" si="14"/>
        <v>-9.9999999999999978E-2</v>
      </c>
      <c r="O70" s="27">
        <f t="shared" si="17"/>
        <v>5.4075075923091021E-2</v>
      </c>
      <c r="P70" s="27">
        <f t="shared" si="20"/>
        <v>-4.2276836877626154E-3</v>
      </c>
      <c r="Q70" s="27">
        <f t="shared" si="18"/>
        <v>-1.2313443407927255E-2</v>
      </c>
      <c r="R70" s="27">
        <f t="shared" si="8"/>
        <v>-1.7072108831270977E-3</v>
      </c>
      <c r="S70" s="29">
        <f t="shared" si="9"/>
        <v>0.7</v>
      </c>
      <c r="T70" s="29">
        <f t="shared" si="15"/>
        <v>0</v>
      </c>
      <c r="U70" s="27">
        <f t="shared" si="21"/>
        <v>-4.2276836877626154E-3</v>
      </c>
      <c r="V70" s="28">
        <f t="shared" si="24"/>
        <v>1.61591050341829E-2</v>
      </c>
      <c r="W70" s="27">
        <f t="shared" si="19"/>
        <v>3.5019203057047872E-2</v>
      </c>
      <c r="X70" s="27">
        <f t="shared" si="10"/>
        <v>2.8901563469850022E-2</v>
      </c>
      <c r="Y70" s="29">
        <f t="shared" si="11"/>
        <v>0.3</v>
      </c>
      <c r="Z70" s="29">
        <f t="shared" si="16"/>
        <v>-0.2</v>
      </c>
      <c r="BT70" s="36">
        <v>1.6159105034182899</v>
      </c>
    </row>
    <row r="71" spans="1:72" x14ac:dyDescent="0.2">
      <c r="A71" s="34">
        <v>31594</v>
      </c>
      <c r="B71" s="25">
        <v>4640</v>
      </c>
      <c r="C71" s="26">
        <v>4619.6000000000004</v>
      </c>
      <c r="D71" s="25">
        <v>7918</v>
      </c>
      <c r="E71" s="26">
        <v>7898.6</v>
      </c>
      <c r="F71" s="26">
        <v>40.98</v>
      </c>
      <c r="G71" s="27">
        <f t="shared" si="22"/>
        <v>-4.8780487804885676E-4</v>
      </c>
      <c r="H71" s="27">
        <f t="shared" si="12"/>
        <v>0.27227569077926095</v>
      </c>
      <c r="I71" s="29">
        <f t="shared" ref="I71:I134" si="26">PERCENTRANK(H$6:H$190,H71,1)</f>
        <v>0.9</v>
      </c>
      <c r="J71" s="29">
        <f t="shared" si="13"/>
        <v>0</v>
      </c>
      <c r="K71" s="27">
        <f t="shared" si="23"/>
        <v>1.007698406608867E-2</v>
      </c>
      <c r="L71" s="27">
        <f t="shared" si="25"/>
        <v>3.1795380917546315E-2</v>
      </c>
      <c r="M71" s="29">
        <f t="shared" ref="M71:M134" si="27">PERCENTRANK(L$6:L$190,L71,1)</f>
        <v>0.5</v>
      </c>
      <c r="N71" s="29">
        <f t="shared" si="14"/>
        <v>-9.9999999999999978E-2</v>
      </c>
      <c r="O71" s="27">
        <f t="shared" si="17"/>
        <v>5.046647230320702E-2</v>
      </c>
      <c r="P71" s="27">
        <f t="shared" si="20"/>
        <v>-2.4501136650668903E-3</v>
      </c>
      <c r="Q71" s="27">
        <f t="shared" si="18"/>
        <v>-8.8257833806198605E-3</v>
      </c>
      <c r="R71" s="27">
        <f t="shared" ref="R71:R134" si="28">AVERAGE(P68:P71)</f>
        <v>-2.1957022188349947E-3</v>
      </c>
      <c r="S71" s="29">
        <f t="shared" ref="S71:S134" si="29">PERCENTRANK(R$6:R$190,R71,1)</f>
        <v>0.7</v>
      </c>
      <c r="T71" s="29">
        <f t="shared" si="15"/>
        <v>0</v>
      </c>
      <c r="U71" s="27">
        <f t="shared" si="21"/>
        <v>-2.4501136650668903E-3</v>
      </c>
      <c r="V71" s="28">
        <f t="shared" si="24"/>
        <v>1.6352977476087799E-2</v>
      </c>
      <c r="W71" s="27">
        <f t="shared" si="19"/>
        <v>3.4192709737999018E-2</v>
      </c>
      <c r="X71" s="27">
        <f t="shared" ref="X71:X134" si="30">AVERAGE(V68:V71)</f>
        <v>2.4619272124586224E-2</v>
      </c>
      <c r="Y71" s="29">
        <f t="shared" ref="Y71:Y134" si="31">PERCENTRANK(X$6:X$190,X71,1)</f>
        <v>0.2</v>
      </c>
      <c r="Z71" s="29">
        <f t="shared" si="16"/>
        <v>-9.9999999999999978E-2</v>
      </c>
      <c r="BT71" s="36">
        <v>1.63529774760878</v>
      </c>
    </row>
    <row r="72" spans="1:72" x14ac:dyDescent="0.2">
      <c r="A72" s="34">
        <v>31686</v>
      </c>
      <c r="B72" s="25">
        <v>4706</v>
      </c>
      <c r="C72" s="26">
        <v>4669.3999999999996</v>
      </c>
      <c r="D72" s="25">
        <v>7982</v>
      </c>
      <c r="E72" s="26">
        <v>7939.5</v>
      </c>
      <c r="F72" s="26">
        <v>41.39</v>
      </c>
      <c r="G72" s="27">
        <f t="shared" si="22"/>
        <v>1.0004880429477885E-2</v>
      </c>
      <c r="H72" s="27">
        <f t="shared" ref="H72:H135" si="32">(F72-F68)/F68</f>
        <v>0.23922155688622734</v>
      </c>
      <c r="I72" s="29">
        <f t="shared" si="26"/>
        <v>0.9</v>
      </c>
      <c r="J72" s="29">
        <f t="shared" ref="J72:J135" si="33">I72-I71</f>
        <v>0</v>
      </c>
      <c r="K72" s="27">
        <f t="shared" si="23"/>
        <v>5.1781328336666793E-3</v>
      </c>
      <c r="L72" s="27">
        <f t="shared" si="25"/>
        <v>2.9419391644840861E-2</v>
      </c>
      <c r="M72" s="29">
        <f t="shared" si="27"/>
        <v>0.5</v>
      </c>
      <c r="N72" s="29">
        <f t="shared" ref="N72:N135" si="34">M72-M71</f>
        <v>0</v>
      </c>
      <c r="O72" s="27">
        <f t="shared" si="17"/>
        <v>4.4657097288676235E-2</v>
      </c>
      <c r="P72" s="27">
        <f t="shared" si="20"/>
        <v>-5.3244800801804061E-3</v>
      </c>
      <c r="Q72" s="27">
        <f t="shared" si="18"/>
        <v>-6.6246276559596548E-3</v>
      </c>
      <c r="R72" s="27">
        <f t="shared" si="28"/>
        <v>-3.1578424356693367E-3</v>
      </c>
      <c r="S72" s="29">
        <f t="shared" si="29"/>
        <v>0.7</v>
      </c>
      <c r="T72" s="29">
        <f t="shared" ref="T72:T135" si="35">S72-S71</f>
        <v>0</v>
      </c>
      <c r="U72" s="27">
        <f t="shared" si="21"/>
        <v>-5.3244800801804061E-3</v>
      </c>
      <c r="V72" s="28">
        <f t="shared" si="24"/>
        <v>1.2844036697247601E-2</v>
      </c>
      <c r="W72" s="27">
        <f t="shared" si="19"/>
        <v>3.2511741386981118E-2</v>
      </c>
      <c r="X72" s="27">
        <f t="shared" si="30"/>
        <v>1.9045855847805947E-2</v>
      </c>
      <c r="Y72" s="29">
        <f t="shared" si="31"/>
        <v>0.1</v>
      </c>
      <c r="Z72" s="29">
        <f t="shared" ref="Z72:Z135" si="36">Y72-Y71</f>
        <v>-0.1</v>
      </c>
      <c r="BT72" s="36">
        <v>1.2844036697247601</v>
      </c>
    </row>
    <row r="73" spans="1:72" x14ac:dyDescent="0.2">
      <c r="A73" s="34">
        <v>31778</v>
      </c>
      <c r="B73" s="25">
        <v>4772</v>
      </c>
      <c r="C73" s="26">
        <v>4736.2</v>
      </c>
      <c r="D73" s="25">
        <v>8046</v>
      </c>
      <c r="E73" s="26">
        <v>7995</v>
      </c>
      <c r="F73" s="26">
        <v>47.17</v>
      </c>
      <c r="G73" s="27">
        <f t="shared" si="22"/>
        <v>0.13964725779173717</v>
      </c>
      <c r="H73" s="27">
        <f t="shared" si="32"/>
        <v>0.26461126005361946</v>
      </c>
      <c r="I73" s="29">
        <f t="shared" si="26"/>
        <v>0.9</v>
      </c>
      <c r="J73" s="29">
        <f t="shared" si="33"/>
        <v>0</v>
      </c>
      <c r="K73" s="27">
        <f t="shared" si="23"/>
        <v>6.9903646325335349E-3</v>
      </c>
      <c r="L73" s="27">
        <f t="shared" si="25"/>
        <v>2.7093690985470334E-2</v>
      </c>
      <c r="M73" s="29">
        <f t="shared" si="27"/>
        <v>0.4</v>
      </c>
      <c r="N73" s="29">
        <f t="shared" si="34"/>
        <v>-9.9999999999999978E-2</v>
      </c>
      <c r="O73" s="27">
        <f t="shared" si="17"/>
        <v>3.9884603534716949E-2</v>
      </c>
      <c r="P73" s="27">
        <f t="shared" si="20"/>
        <v>-6.3385533184190899E-3</v>
      </c>
      <c r="Q73" s="27">
        <f t="shared" si="18"/>
        <v>-5.4786260781649531E-3</v>
      </c>
      <c r="R73" s="27">
        <f t="shared" si="28"/>
        <v>-4.5852076878572503E-3</v>
      </c>
      <c r="S73" s="29">
        <f t="shared" si="29"/>
        <v>0.6</v>
      </c>
      <c r="T73" s="29">
        <f t="shared" si="35"/>
        <v>-9.9999999999999978E-2</v>
      </c>
      <c r="U73" s="27">
        <f t="shared" si="21"/>
        <v>-6.3385533184190899E-3</v>
      </c>
      <c r="V73" s="28">
        <f t="shared" si="24"/>
        <v>2.1971315227342202E-2</v>
      </c>
      <c r="W73" s="27">
        <f t="shared" si="19"/>
        <v>3.0567707029223314E-2</v>
      </c>
      <c r="X73" s="27">
        <f t="shared" si="30"/>
        <v>1.6831858608715125E-2</v>
      </c>
      <c r="Y73" s="29">
        <f t="shared" si="31"/>
        <v>0.1</v>
      </c>
      <c r="Z73" s="29">
        <f t="shared" si="36"/>
        <v>0</v>
      </c>
      <c r="BT73" s="36">
        <v>2.1971315227342201</v>
      </c>
    </row>
    <row r="74" spans="1:72" x14ac:dyDescent="0.2">
      <c r="A74" s="34">
        <v>31868</v>
      </c>
      <c r="B74" s="25">
        <v>4842</v>
      </c>
      <c r="C74" s="26">
        <v>4821.5</v>
      </c>
      <c r="D74" s="25">
        <v>8111</v>
      </c>
      <c r="E74" s="26">
        <v>8084.7</v>
      </c>
      <c r="F74" s="26">
        <v>49.19</v>
      </c>
      <c r="G74" s="27">
        <f t="shared" si="22"/>
        <v>4.2823828704685096E-2</v>
      </c>
      <c r="H74" s="27">
        <f t="shared" si="32"/>
        <v>0.19975609756097557</v>
      </c>
      <c r="I74" s="29">
        <f t="shared" si="26"/>
        <v>0.8</v>
      </c>
      <c r="J74" s="29">
        <f t="shared" si="33"/>
        <v>-9.9999999999999978E-2</v>
      </c>
      <c r="K74" s="27">
        <f t="shared" si="23"/>
        <v>1.1219512195121928E-2</v>
      </c>
      <c r="L74" s="27">
        <f t="shared" si="25"/>
        <v>3.3875546689173586E-2</v>
      </c>
      <c r="M74" s="29">
        <f t="shared" si="27"/>
        <v>0.6</v>
      </c>
      <c r="N74" s="29">
        <f t="shared" si="34"/>
        <v>0.19999999999999996</v>
      </c>
      <c r="O74" s="27">
        <f t="shared" si="17"/>
        <v>3.7558491604734373E-2</v>
      </c>
      <c r="P74" s="27">
        <f t="shared" si="20"/>
        <v>-3.2425101713722329E-3</v>
      </c>
      <c r="Q74" s="27">
        <f t="shared" si="18"/>
        <v>-4.8525339203334249E-3</v>
      </c>
      <c r="R74" s="27">
        <f t="shared" si="28"/>
        <v>-4.3389143087596543E-3</v>
      </c>
      <c r="S74" s="29">
        <f t="shared" si="29"/>
        <v>0.6</v>
      </c>
      <c r="T74" s="29">
        <f t="shared" si="35"/>
        <v>0</v>
      </c>
      <c r="U74" s="27">
        <f t="shared" si="21"/>
        <v>-3.2425101713722329E-3</v>
      </c>
      <c r="V74" s="28">
        <f t="shared" si="24"/>
        <v>3.7614678899082502E-2</v>
      </c>
      <c r="W74" s="27">
        <f t="shared" si="19"/>
        <v>3.0086387384839753E-2</v>
      </c>
      <c r="X74" s="27">
        <f t="shared" si="30"/>
        <v>2.2195752074940026E-2</v>
      </c>
      <c r="Y74" s="29">
        <f t="shared" si="31"/>
        <v>0.2</v>
      </c>
      <c r="Z74" s="29">
        <f t="shared" si="36"/>
        <v>0.1</v>
      </c>
      <c r="BT74" s="36">
        <v>3.7614678899082499</v>
      </c>
    </row>
    <row r="75" spans="1:72" x14ac:dyDescent="0.2">
      <c r="A75" s="34">
        <v>31959</v>
      </c>
      <c r="B75" s="25">
        <v>4916</v>
      </c>
      <c r="C75" s="26">
        <v>4900.5</v>
      </c>
      <c r="D75" s="25">
        <v>8175</v>
      </c>
      <c r="E75" s="26">
        <v>8158</v>
      </c>
      <c r="F75" s="26">
        <v>53.319999999999993</v>
      </c>
      <c r="G75" s="27">
        <f t="shared" si="22"/>
        <v>8.3960154502947665E-2</v>
      </c>
      <c r="H75" s="27">
        <f t="shared" si="32"/>
        <v>0.30112249877989256</v>
      </c>
      <c r="I75" s="29">
        <f t="shared" si="26"/>
        <v>0.9</v>
      </c>
      <c r="J75" s="29">
        <f t="shared" si="33"/>
        <v>9.9999999999999978E-2</v>
      </c>
      <c r="K75" s="27">
        <f t="shared" si="23"/>
        <v>9.0665083429193639E-3</v>
      </c>
      <c r="L75" s="27">
        <f t="shared" si="25"/>
        <v>3.2841263008634394E-2</v>
      </c>
      <c r="M75" s="29">
        <f t="shared" si="27"/>
        <v>0.5</v>
      </c>
      <c r="N75" s="29">
        <f t="shared" si="34"/>
        <v>-9.9999999999999978E-2</v>
      </c>
      <c r="O75" s="27">
        <f t="shared" si="17"/>
        <v>3.727427597955707E-2</v>
      </c>
      <c r="P75" s="27">
        <f t="shared" si="20"/>
        <v>-2.0795107033639145E-3</v>
      </c>
      <c r="Q75" s="27">
        <f t="shared" si="18"/>
        <v>-4.2662046018370229E-3</v>
      </c>
      <c r="R75" s="27">
        <f t="shared" si="28"/>
        <v>-4.2462635683339113E-3</v>
      </c>
      <c r="S75" s="29">
        <f t="shared" si="29"/>
        <v>0.6</v>
      </c>
      <c r="T75" s="29">
        <f t="shared" si="35"/>
        <v>0</v>
      </c>
      <c r="U75" s="27">
        <f t="shared" si="21"/>
        <v>-2.0795107033639145E-3</v>
      </c>
      <c r="V75" s="28">
        <f t="shared" si="24"/>
        <v>4.1894353369762799E-2</v>
      </c>
      <c r="W75" s="27">
        <f t="shared" si="19"/>
        <v>3.0031484208206522E-2</v>
      </c>
      <c r="X75" s="27">
        <f t="shared" si="30"/>
        <v>2.8581096048358776E-2</v>
      </c>
      <c r="Y75" s="29">
        <f t="shared" si="31"/>
        <v>0.3</v>
      </c>
      <c r="Z75" s="29">
        <f t="shared" si="36"/>
        <v>9.9999999999999978E-2</v>
      </c>
      <c r="BT75" s="36">
        <v>4.1894353369762802</v>
      </c>
    </row>
    <row r="76" spans="1:72" x14ac:dyDescent="0.2">
      <c r="A76" s="34">
        <v>32051</v>
      </c>
      <c r="B76" s="25">
        <v>4994</v>
      </c>
      <c r="C76" s="26">
        <v>5022.7</v>
      </c>
      <c r="D76" s="25">
        <v>8240</v>
      </c>
      <c r="E76" s="26">
        <v>8292.7000000000007</v>
      </c>
      <c r="F76" s="26">
        <v>42.51</v>
      </c>
      <c r="G76" s="27">
        <f t="shared" si="22"/>
        <v>-0.20273818454613646</v>
      </c>
      <c r="H76" s="27">
        <f t="shared" si="32"/>
        <v>2.7059676250301944E-2</v>
      </c>
      <c r="I76" s="29">
        <f t="shared" si="26"/>
        <v>0.4</v>
      </c>
      <c r="J76" s="29">
        <f t="shared" si="33"/>
        <v>-0.5</v>
      </c>
      <c r="K76" s="27">
        <f t="shared" si="23"/>
        <v>1.6511399852905215E-2</v>
      </c>
      <c r="L76" s="27">
        <f t="shared" si="25"/>
        <v>4.4486428616411708E-2</v>
      </c>
      <c r="M76" s="29">
        <f t="shared" si="27"/>
        <v>0.8</v>
      </c>
      <c r="N76" s="29">
        <f t="shared" si="34"/>
        <v>0.30000000000000004</v>
      </c>
      <c r="O76" s="27">
        <f t="shared" si="17"/>
        <v>4.0413737155219072E-2</v>
      </c>
      <c r="P76" s="27">
        <f t="shared" si="20"/>
        <v>6.3956310679612535E-3</v>
      </c>
      <c r="Q76" s="27">
        <f t="shared" si="18"/>
        <v>-2.9408600057869972E-3</v>
      </c>
      <c r="R76" s="27">
        <f t="shared" si="28"/>
        <v>-1.3162357812984962E-3</v>
      </c>
      <c r="S76" s="29">
        <f t="shared" si="29"/>
        <v>0.7</v>
      </c>
      <c r="T76" s="29">
        <f t="shared" si="35"/>
        <v>9.9999999999999978E-2</v>
      </c>
      <c r="U76" s="27">
        <f t="shared" si="21"/>
        <v>6.3956310679612535E-3</v>
      </c>
      <c r="V76" s="28">
        <f t="shared" si="24"/>
        <v>4.4987922705314001E-2</v>
      </c>
      <c r="W76" s="27">
        <f t="shared" si="19"/>
        <v>3.0375755087136466E-2</v>
      </c>
      <c r="X76" s="27">
        <f t="shared" si="30"/>
        <v>3.6617067550375373E-2</v>
      </c>
      <c r="Y76" s="29">
        <f t="shared" si="31"/>
        <v>0.5</v>
      </c>
      <c r="Z76" s="29">
        <f t="shared" si="36"/>
        <v>0.2</v>
      </c>
      <c r="BT76" s="36">
        <v>4.4987922705313999</v>
      </c>
    </row>
    <row r="77" spans="1:72" x14ac:dyDescent="0.2">
      <c r="A77" s="34">
        <v>32143</v>
      </c>
      <c r="B77" s="25">
        <v>5072</v>
      </c>
      <c r="C77" s="26">
        <v>5090.6000000000004</v>
      </c>
      <c r="D77" s="25">
        <v>8305</v>
      </c>
      <c r="E77" s="26">
        <v>8339.2999999999993</v>
      </c>
      <c r="F77" s="26">
        <v>42.87</v>
      </c>
      <c r="G77" s="27">
        <f t="shared" si="22"/>
        <v>8.4685956245589139E-3</v>
      </c>
      <c r="H77" s="27">
        <f t="shared" si="32"/>
        <v>-9.1159635361458644E-2</v>
      </c>
      <c r="I77" s="29">
        <f t="shared" si="26"/>
        <v>0.2</v>
      </c>
      <c r="J77" s="29">
        <f t="shared" si="33"/>
        <v>-0.2</v>
      </c>
      <c r="K77" s="27">
        <f t="shared" si="23"/>
        <v>5.6194001953523628E-3</v>
      </c>
      <c r="L77" s="27">
        <f t="shared" si="25"/>
        <v>4.3064415259537123E-2</v>
      </c>
      <c r="M77" s="29">
        <f t="shared" si="27"/>
        <v>0.7</v>
      </c>
      <c r="N77" s="29">
        <f t="shared" si="34"/>
        <v>-0.10000000000000009</v>
      </c>
      <c r="O77" s="27">
        <f t="shared" si="17"/>
        <v>3.8815627998304181E-2</v>
      </c>
      <c r="P77" s="27">
        <f t="shared" si="20"/>
        <v>4.1300421432870884E-3</v>
      </c>
      <c r="Q77" s="27">
        <f t="shared" si="18"/>
        <v>-1.9271457811416688E-3</v>
      </c>
      <c r="R77" s="27">
        <f t="shared" si="28"/>
        <v>1.3009130841280486E-3</v>
      </c>
      <c r="S77" s="29">
        <f t="shared" si="29"/>
        <v>0.7</v>
      </c>
      <c r="T77" s="29">
        <f t="shared" si="35"/>
        <v>0</v>
      </c>
      <c r="U77" s="27">
        <f t="shared" si="21"/>
        <v>4.1300421432870884E-3</v>
      </c>
      <c r="V77" s="28">
        <f t="shared" si="24"/>
        <v>3.9713347267841301E-2</v>
      </c>
      <c r="W77" s="27">
        <f t="shared" si="19"/>
        <v>3.0698342867222405E-2</v>
      </c>
      <c r="X77" s="27">
        <f t="shared" si="30"/>
        <v>4.1052575560500154E-2</v>
      </c>
      <c r="Y77" s="29">
        <f t="shared" si="31"/>
        <v>0.6</v>
      </c>
      <c r="Z77" s="29">
        <f t="shared" si="36"/>
        <v>9.9999999999999978E-2</v>
      </c>
      <c r="BT77" s="36">
        <v>3.9713347267841299</v>
      </c>
    </row>
    <row r="78" spans="1:72" x14ac:dyDescent="0.2">
      <c r="A78" s="34">
        <v>32234</v>
      </c>
      <c r="B78" s="25">
        <v>5163</v>
      </c>
      <c r="C78" s="26">
        <v>5207.7</v>
      </c>
      <c r="D78" s="25">
        <v>8370</v>
      </c>
      <c r="E78" s="26">
        <v>8449.5</v>
      </c>
      <c r="F78" s="26">
        <v>43.23</v>
      </c>
      <c r="G78" s="27">
        <f t="shared" si="22"/>
        <v>8.3974807557732553E-3</v>
      </c>
      <c r="H78" s="27">
        <f t="shared" si="32"/>
        <v>-0.12116283797519824</v>
      </c>
      <c r="I78" s="29">
        <f t="shared" si="26"/>
        <v>0.1</v>
      </c>
      <c r="J78" s="29">
        <f t="shared" si="33"/>
        <v>-0.1</v>
      </c>
      <c r="K78" s="27">
        <f t="shared" si="23"/>
        <v>1.3214538390512481E-2</v>
      </c>
      <c r="L78" s="27">
        <f t="shared" si="25"/>
        <v>4.5122267987680459E-2</v>
      </c>
      <c r="M78" s="29">
        <f t="shared" si="27"/>
        <v>0.8</v>
      </c>
      <c r="N78" s="29">
        <f t="shared" si="34"/>
        <v>0.10000000000000009</v>
      </c>
      <c r="O78" s="27">
        <f t="shared" ref="O78:O141" si="37">((E78-E66)/E66)/3</f>
        <v>4.0311846358623331E-2</v>
      </c>
      <c r="P78" s="27">
        <f t="shared" si="20"/>
        <v>9.4982078853046593E-3</v>
      </c>
      <c r="Q78" s="27">
        <f t="shared" si="18"/>
        <v>-5.2001086452982707E-4</v>
      </c>
      <c r="R78" s="27">
        <f t="shared" si="28"/>
        <v>4.4860925982972717E-3</v>
      </c>
      <c r="S78" s="29">
        <f t="shared" si="29"/>
        <v>0.8</v>
      </c>
      <c r="T78" s="29">
        <f t="shared" si="35"/>
        <v>0.10000000000000009</v>
      </c>
      <c r="U78" s="27">
        <f t="shared" si="21"/>
        <v>9.4982078853046593E-3</v>
      </c>
      <c r="V78" s="28">
        <f t="shared" si="24"/>
        <v>3.9198349543176997E-2</v>
      </c>
      <c r="W78" s="27">
        <f t="shared" si="19"/>
        <v>3.0848602922104607E-2</v>
      </c>
      <c r="X78" s="27">
        <f t="shared" si="30"/>
        <v>4.1448493221523774E-2</v>
      </c>
      <c r="Y78" s="29">
        <f t="shared" si="31"/>
        <v>0.6</v>
      </c>
      <c r="Z78" s="29">
        <f t="shared" si="36"/>
        <v>0</v>
      </c>
      <c r="BT78" s="36">
        <v>3.9198349543176998</v>
      </c>
    </row>
    <row r="79" spans="1:72" x14ac:dyDescent="0.2">
      <c r="A79" s="34">
        <v>32325</v>
      </c>
      <c r="B79" s="25">
        <v>5266</v>
      </c>
      <c r="C79" s="26">
        <v>5299.5</v>
      </c>
      <c r="D79" s="25">
        <v>8436</v>
      </c>
      <c r="E79" s="26">
        <v>8498.2999999999993</v>
      </c>
      <c r="F79" s="26">
        <v>43.22</v>
      </c>
      <c r="G79" s="27">
        <f t="shared" si="22"/>
        <v>-2.3132084200781891E-4</v>
      </c>
      <c r="H79" s="27">
        <f t="shared" si="32"/>
        <v>-0.18942235558889714</v>
      </c>
      <c r="I79" s="29">
        <f t="shared" si="26"/>
        <v>0.1</v>
      </c>
      <c r="J79" s="29">
        <f t="shared" si="33"/>
        <v>0</v>
      </c>
      <c r="K79" s="27">
        <f t="shared" si="23"/>
        <v>5.7754896739451176E-3</v>
      </c>
      <c r="L79" s="27">
        <f t="shared" si="25"/>
        <v>4.1713655307673361E-2</v>
      </c>
      <c r="M79" s="29">
        <f t="shared" si="27"/>
        <v>0.7</v>
      </c>
      <c r="N79" s="29">
        <f t="shared" si="34"/>
        <v>-0.10000000000000009</v>
      </c>
      <c r="O79" s="27">
        <f t="shared" si="37"/>
        <v>3.6711429268122736E-2</v>
      </c>
      <c r="P79" s="27">
        <f t="shared" si="20"/>
        <v>7.3850165955428254E-3</v>
      </c>
      <c r="Q79" s="27">
        <f t="shared" ref="Q79:Q142" si="38">AVERAGE(P68:P79)</f>
        <v>1.3675287861835027E-4</v>
      </c>
      <c r="R79" s="27">
        <f t="shared" si="28"/>
        <v>6.8522244230239567E-3</v>
      </c>
      <c r="S79" s="29">
        <f t="shared" si="29"/>
        <v>0.8</v>
      </c>
      <c r="T79" s="29">
        <f t="shared" si="35"/>
        <v>0</v>
      </c>
      <c r="U79" s="27">
        <f t="shared" si="21"/>
        <v>7.3850165955428254E-3</v>
      </c>
      <c r="V79" s="28">
        <f t="shared" si="24"/>
        <v>4.1083916083916504E-2</v>
      </c>
      <c r="W79" s="27">
        <f t="shared" ref="W79:W142" si="39">AVERAGE(V68:V79)</f>
        <v>3.1482084024335728E-2</v>
      </c>
      <c r="X79" s="27">
        <f t="shared" si="30"/>
        <v>4.1245883900062202E-2</v>
      </c>
      <c r="Y79" s="29">
        <f t="shared" si="31"/>
        <v>0.6</v>
      </c>
      <c r="Z79" s="29">
        <f t="shared" si="36"/>
        <v>0</v>
      </c>
      <c r="BT79" s="36">
        <v>4.1083916083916501</v>
      </c>
    </row>
    <row r="80" spans="1:72" x14ac:dyDescent="0.2">
      <c r="A80" s="34">
        <v>32417</v>
      </c>
      <c r="B80" s="25">
        <v>5353</v>
      </c>
      <c r="C80" s="26">
        <v>5412.7</v>
      </c>
      <c r="D80" s="25">
        <v>8501</v>
      </c>
      <c r="E80" s="26">
        <v>8610.9</v>
      </c>
      <c r="F80" s="26">
        <v>43.96</v>
      </c>
      <c r="G80" s="27">
        <f t="shared" si="22"/>
        <v>1.712170291531703E-2</v>
      </c>
      <c r="H80" s="27">
        <f t="shared" si="32"/>
        <v>3.4109621265584637E-2</v>
      </c>
      <c r="I80" s="29">
        <f t="shared" si="26"/>
        <v>0.4</v>
      </c>
      <c r="J80" s="29">
        <f t="shared" si="33"/>
        <v>0.30000000000000004</v>
      </c>
      <c r="K80" s="27">
        <f t="shared" si="23"/>
        <v>1.3249708765282512E-2</v>
      </c>
      <c r="L80" s="27">
        <f t="shared" si="25"/>
        <v>3.837109747126978E-2</v>
      </c>
      <c r="M80" s="29">
        <f t="shared" si="27"/>
        <v>0.6</v>
      </c>
      <c r="N80" s="29">
        <f t="shared" si="34"/>
        <v>-9.9999999999999978E-2</v>
      </c>
      <c r="O80" s="27">
        <f t="shared" si="37"/>
        <v>3.8823915843338573E-2</v>
      </c>
      <c r="P80" s="27">
        <f t="shared" si="20"/>
        <v>1.292789083637215E-2</v>
      </c>
      <c r="Q80" s="27">
        <f t="shared" si="38"/>
        <v>1.3370703827196159E-3</v>
      </c>
      <c r="R80" s="27">
        <f t="shared" si="28"/>
        <v>8.4852893651266807E-3</v>
      </c>
      <c r="S80" s="29">
        <f t="shared" si="29"/>
        <v>0.8</v>
      </c>
      <c r="T80" s="29">
        <f t="shared" si="35"/>
        <v>0</v>
      </c>
      <c r="U80" s="27">
        <f t="shared" si="21"/>
        <v>1.292789083637215E-2</v>
      </c>
      <c r="V80" s="28">
        <f t="shared" si="24"/>
        <v>4.3051141288644901E-2</v>
      </c>
      <c r="W80" s="27">
        <f t="shared" si="39"/>
        <v>3.2141537314692083E-2</v>
      </c>
      <c r="X80" s="27">
        <f t="shared" si="30"/>
        <v>4.0761688545894924E-2</v>
      </c>
      <c r="Y80" s="29">
        <f t="shared" si="31"/>
        <v>0.6</v>
      </c>
      <c r="Z80" s="29">
        <f t="shared" si="36"/>
        <v>0</v>
      </c>
      <c r="BT80" s="36">
        <v>4.3051141288644903</v>
      </c>
    </row>
    <row r="81" spans="1:72" x14ac:dyDescent="0.2">
      <c r="A81" s="34">
        <v>32509</v>
      </c>
      <c r="B81" s="25">
        <v>5449</v>
      </c>
      <c r="C81" s="26">
        <v>5527.4</v>
      </c>
      <c r="D81" s="25">
        <v>8568</v>
      </c>
      <c r="E81" s="26">
        <v>8697.7000000000007</v>
      </c>
      <c r="F81" s="26">
        <v>45.86</v>
      </c>
      <c r="G81" s="27">
        <f t="shared" si="22"/>
        <v>4.3221110100090956E-2</v>
      </c>
      <c r="H81" s="27">
        <f t="shared" si="32"/>
        <v>6.9745742943783579E-2</v>
      </c>
      <c r="I81" s="29">
        <f t="shared" si="26"/>
        <v>0.5</v>
      </c>
      <c r="J81" s="29">
        <f t="shared" si="33"/>
        <v>9.9999999999999978E-2</v>
      </c>
      <c r="K81" s="27">
        <f t="shared" si="23"/>
        <v>1.008024712863941E-2</v>
      </c>
      <c r="L81" s="27">
        <f t="shared" si="25"/>
        <v>4.2977228304534133E-2</v>
      </c>
      <c r="M81" s="29">
        <f t="shared" si="27"/>
        <v>0.7</v>
      </c>
      <c r="N81" s="29">
        <f t="shared" si="34"/>
        <v>9.9999999999999978E-2</v>
      </c>
      <c r="O81" s="27">
        <f t="shared" si="37"/>
        <v>3.9122484723132213E-2</v>
      </c>
      <c r="P81" s="27">
        <f t="shared" si="20"/>
        <v>1.5137721755368899E-2</v>
      </c>
      <c r="Q81" s="27">
        <f t="shared" si="38"/>
        <v>2.6509715548059774E-3</v>
      </c>
      <c r="R81" s="27">
        <f t="shared" si="28"/>
        <v>1.1237209268147134E-2</v>
      </c>
      <c r="S81" s="29">
        <f t="shared" si="29"/>
        <v>0.8</v>
      </c>
      <c r="T81" s="29">
        <f t="shared" si="35"/>
        <v>0</v>
      </c>
      <c r="U81" s="27">
        <f t="shared" si="21"/>
        <v>1.5137721755368899E-2</v>
      </c>
      <c r="V81" s="28">
        <f t="shared" si="24"/>
        <v>4.8248133256749003E-2</v>
      </c>
      <c r="W81" s="27">
        <f t="shared" si="39"/>
        <v>3.3593273070779035E-2</v>
      </c>
      <c r="X81" s="27">
        <f t="shared" si="30"/>
        <v>4.2895385043121854E-2</v>
      </c>
      <c r="Y81" s="29">
        <f t="shared" si="31"/>
        <v>0.6</v>
      </c>
      <c r="Z81" s="29">
        <f t="shared" si="36"/>
        <v>0</v>
      </c>
      <c r="BT81" s="36">
        <v>4.8248133256749002</v>
      </c>
    </row>
    <row r="82" spans="1:72" x14ac:dyDescent="0.2">
      <c r="A82" s="34">
        <v>32599</v>
      </c>
      <c r="B82" s="25">
        <v>5549</v>
      </c>
      <c r="C82" s="26">
        <v>5628.4</v>
      </c>
      <c r="D82" s="25">
        <v>8634</v>
      </c>
      <c r="E82" s="26">
        <v>8766.1</v>
      </c>
      <c r="F82" s="26">
        <v>48.519999999999996</v>
      </c>
      <c r="G82" s="27">
        <f t="shared" si="22"/>
        <v>5.8002616659398092E-2</v>
      </c>
      <c r="H82" s="27">
        <f t="shared" si="32"/>
        <v>0.12236872542216053</v>
      </c>
      <c r="I82" s="29">
        <f t="shared" si="26"/>
        <v>0.7</v>
      </c>
      <c r="J82" s="29">
        <f t="shared" si="33"/>
        <v>0.19999999999999996</v>
      </c>
      <c r="K82" s="27">
        <f t="shared" si="23"/>
        <v>7.8641479931475713E-3</v>
      </c>
      <c r="L82" s="27">
        <f t="shared" si="25"/>
        <v>3.7469672761701919E-2</v>
      </c>
      <c r="M82" s="29">
        <f t="shared" si="27"/>
        <v>0.6</v>
      </c>
      <c r="N82" s="29">
        <f t="shared" si="34"/>
        <v>-9.9999999999999978E-2</v>
      </c>
      <c r="O82" s="27">
        <f t="shared" si="37"/>
        <v>4.0337775049660275E-2</v>
      </c>
      <c r="P82" s="27">
        <f t="shared" si="20"/>
        <v>1.529997683576562E-2</v>
      </c>
      <c r="Q82" s="27">
        <f t="shared" si="38"/>
        <v>4.2782765984333308E-3</v>
      </c>
      <c r="R82" s="27">
        <f t="shared" si="28"/>
        <v>1.2687651505762374E-2</v>
      </c>
      <c r="S82" s="29">
        <f t="shared" si="29"/>
        <v>0.9</v>
      </c>
      <c r="T82" s="29">
        <f t="shared" si="35"/>
        <v>9.9999999999999978E-2</v>
      </c>
      <c r="U82" s="27">
        <f t="shared" si="21"/>
        <v>1.529997683576562E-2</v>
      </c>
      <c r="V82" s="28">
        <f t="shared" si="24"/>
        <v>5.2183777651730094E-2</v>
      </c>
      <c r="W82" s="27">
        <f t="shared" si="39"/>
        <v>3.659532912224131E-2</v>
      </c>
      <c r="X82" s="27">
        <f t="shared" si="30"/>
        <v>4.6141742070260131E-2</v>
      </c>
      <c r="Y82" s="29">
        <f t="shared" si="31"/>
        <v>0.7</v>
      </c>
      <c r="Z82" s="29">
        <f t="shared" si="36"/>
        <v>9.9999999999999978E-2</v>
      </c>
      <c r="BT82" s="36">
        <v>5.2183777651730097</v>
      </c>
    </row>
    <row r="83" spans="1:72" x14ac:dyDescent="0.2">
      <c r="A83" s="34">
        <v>32690</v>
      </c>
      <c r="B83" s="25">
        <v>5633</v>
      </c>
      <c r="C83" s="26">
        <v>5711.6</v>
      </c>
      <c r="D83" s="25">
        <v>8701</v>
      </c>
      <c r="E83" s="26">
        <v>8831.5</v>
      </c>
      <c r="F83" s="26">
        <v>52.45</v>
      </c>
      <c r="G83" s="27">
        <f t="shared" si="22"/>
        <v>8.0997526793075161E-2</v>
      </c>
      <c r="H83" s="27">
        <f t="shared" si="32"/>
        <v>0.21355853771402139</v>
      </c>
      <c r="I83" s="29">
        <f t="shared" si="26"/>
        <v>0.9</v>
      </c>
      <c r="J83" s="29">
        <f t="shared" si="33"/>
        <v>0.20000000000000007</v>
      </c>
      <c r="K83" s="27">
        <f t="shared" si="23"/>
        <v>7.460558287037523E-3</v>
      </c>
      <c r="L83" s="27">
        <f t="shared" si="25"/>
        <v>3.920784156831375E-2</v>
      </c>
      <c r="M83" s="29">
        <f t="shared" si="27"/>
        <v>0.6</v>
      </c>
      <c r="N83" s="29">
        <f t="shared" si="34"/>
        <v>0</v>
      </c>
      <c r="O83" s="27">
        <f t="shared" si="37"/>
        <v>3.9369846133069979E-2</v>
      </c>
      <c r="P83" s="27">
        <f t="shared" si="20"/>
        <v>1.4998276060222963E-2</v>
      </c>
      <c r="Q83" s="27">
        <f t="shared" si="38"/>
        <v>5.7323090755408172E-3</v>
      </c>
      <c r="R83" s="27">
        <f t="shared" si="28"/>
        <v>1.4590966371932407E-2</v>
      </c>
      <c r="S83" s="29">
        <f t="shared" si="29"/>
        <v>0.9</v>
      </c>
      <c r="T83" s="29">
        <f t="shared" si="35"/>
        <v>0</v>
      </c>
      <c r="U83" s="27">
        <f t="shared" si="21"/>
        <v>1.4998276060222963E-2</v>
      </c>
      <c r="V83" s="28">
        <f t="shared" si="24"/>
        <v>4.6739434648754401E-2</v>
      </c>
      <c r="W83" s="27">
        <f t="shared" si="39"/>
        <v>3.9127533886630192E-2</v>
      </c>
      <c r="X83" s="27">
        <f t="shared" si="30"/>
        <v>4.7555621711469605E-2</v>
      </c>
      <c r="Y83" s="29">
        <f t="shared" si="31"/>
        <v>0.7</v>
      </c>
      <c r="Z83" s="29">
        <f t="shared" si="36"/>
        <v>0</v>
      </c>
      <c r="BT83" s="36">
        <v>4.6739434648754399</v>
      </c>
    </row>
    <row r="84" spans="1:72" x14ac:dyDescent="0.2">
      <c r="A84" s="34">
        <v>32782</v>
      </c>
      <c r="B84" s="25">
        <v>5715</v>
      </c>
      <c r="C84" s="26">
        <v>5763.4</v>
      </c>
      <c r="D84" s="25">
        <v>8768</v>
      </c>
      <c r="E84" s="26">
        <v>8850.2000000000007</v>
      </c>
      <c r="F84" s="26">
        <v>52.53</v>
      </c>
      <c r="G84" s="27">
        <f t="shared" si="22"/>
        <v>1.5252621544327605E-3</v>
      </c>
      <c r="H84" s="27">
        <f t="shared" si="32"/>
        <v>0.19494995450409464</v>
      </c>
      <c r="I84" s="29">
        <f t="shared" si="26"/>
        <v>0.8</v>
      </c>
      <c r="J84" s="29">
        <f t="shared" si="33"/>
        <v>-9.9999999999999978E-2</v>
      </c>
      <c r="K84" s="27">
        <f t="shared" si="23"/>
        <v>2.1174205967277051E-3</v>
      </c>
      <c r="L84" s="27">
        <f t="shared" si="25"/>
        <v>2.7790358731375479E-2</v>
      </c>
      <c r="M84" s="29">
        <f t="shared" si="27"/>
        <v>0.4</v>
      </c>
      <c r="N84" s="29">
        <f t="shared" si="34"/>
        <v>-0.19999999999999996</v>
      </c>
      <c r="O84" s="27">
        <f t="shared" si="37"/>
        <v>3.8234985410500272E-2</v>
      </c>
      <c r="P84" s="27">
        <f t="shared" si="20"/>
        <v>9.3750000000000829E-3</v>
      </c>
      <c r="Q84" s="27">
        <f t="shared" si="38"/>
        <v>6.9572657488891909E-3</v>
      </c>
      <c r="R84" s="27">
        <f t="shared" si="28"/>
        <v>1.3702743662839393E-2</v>
      </c>
      <c r="S84" s="29">
        <f t="shared" si="29"/>
        <v>0.9</v>
      </c>
      <c r="T84" s="29">
        <f t="shared" si="35"/>
        <v>0</v>
      </c>
      <c r="U84" s="27">
        <f t="shared" si="21"/>
        <v>9.3750000000000829E-3</v>
      </c>
      <c r="V84" s="28">
        <f t="shared" si="24"/>
        <v>4.5983379501385001E-2</v>
      </c>
      <c r="W84" s="27">
        <f t="shared" si="39"/>
        <v>4.1889145786974974E-2</v>
      </c>
      <c r="X84" s="27">
        <f t="shared" si="30"/>
        <v>4.8288681264654625E-2</v>
      </c>
      <c r="Y84" s="29">
        <f t="shared" si="31"/>
        <v>0.7</v>
      </c>
      <c r="Z84" s="29">
        <f t="shared" si="36"/>
        <v>0</v>
      </c>
      <c r="BT84" s="36">
        <v>4.5983379501385002</v>
      </c>
    </row>
    <row r="85" spans="1:72" x14ac:dyDescent="0.2">
      <c r="A85" s="34">
        <v>32874</v>
      </c>
      <c r="B85" s="25">
        <v>5823</v>
      </c>
      <c r="C85" s="26">
        <v>5890.8</v>
      </c>
      <c r="D85" s="25">
        <v>8835</v>
      </c>
      <c r="E85" s="26">
        <v>8947.1</v>
      </c>
      <c r="F85" s="26">
        <v>50.39</v>
      </c>
      <c r="G85" s="27">
        <f t="shared" si="22"/>
        <v>-4.0738625547306312E-2</v>
      </c>
      <c r="H85" s="27">
        <f t="shared" si="32"/>
        <v>9.8778892280854805E-2</v>
      </c>
      <c r="I85" s="29">
        <f t="shared" si="26"/>
        <v>0.6</v>
      </c>
      <c r="J85" s="29">
        <f t="shared" si="33"/>
        <v>-0.20000000000000007</v>
      </c>
      <c r="K85" s="27">
        <f t="shared" si="23"/>
        <v>1.0948905109489008E-2</v>
      </c>
      <c r="L85" s="27">
        <f t="shared" si="25"/>
        <v>2.8674247214780874E-2</v>
      </c>
      <c r="M85" s="29">
        <f t="shared" si="27"/>
        <v>0.4</v>
      </c>
      <c r="N85" s="29">
        <f t="shared" si="34"/>
        <v>0</v>
      </c>
      <c r="O85" s="27">
        <f t="shared" si="37"/>
        <v>3.9695643110277269E-2</v>
      </c>
      <c r="P85" s="27">
        <f t="shared" si="20"/>
        <v>1.2688172043010794E-2</v>
      </c>
      <c r="Q85" s="27">
        <f t="shared" si="38"/>
        <v>8.5428261956750143E-3</v>
      </c>
      <c r="R85" s="27">
        <f t="shared" si="28"/>
        <v>1.3090356234749865E-2</v>
      </c>
      <c r="S85" s="29">
        <f t="shared" si="29"/>
        <v>0.9</v>
      </c>
      <c r="T85" s="29">
        <f t="shared" si="35"/>
        <v>0</v>
      </c>
      <c r="U85" s="27">
        <f t="shared" si="21"/>
        <v>1.2688172043010794E-2</v>
      </c>
      <c r="V85" s="28">
        <f t="shared" si="24"/>
        <v>5.2328767123287594E-2</v>
      </c>
      <c r="W85" s="27">
        <f t="shared" si="39"/>
        <v>4.4418933444970422E-2</v>
      </c>
      <c r="X85" s="27">
        <f t="shared" si="30"/>
        <v>4.9308839731289272E-2</v>
      </c>
      <c r="Y85" s="29">
        <f t="shared" si="31"/>
        <v>0.7</v>
      </c>
      <c r="Z85" s="29">
        <f t="shared" si="36"/>
        <v>0</v>
      </c>
      <c r="BT85" s="36">
        <v>5.2328767123287596</v>
      </c>
    </row>
    <row r="86" spans="1:72" x14ac:dyDescent="0.2">
      <c r="A86" s="34">
        <v>32964</v>
      </c>
      <c r="B86" s="25">
        <v>5927</v>
      </c>
      <c r="C86" s="26">
        <v>5974.7</v>
      </c>
      <c r="D86" s="25">
        <v>8903</v>
      </c>
      <c r="E86" s="26">
        <v>8981.7000000000007</v>
      </c>
      <c r="F86" s="26">
        <v>52.019999999999996</v>
      </c>
      <c r="G86" s="27">
        <f t="shared" si="22"/>
        <v>3.2347688033339858E-2</v>
      </c>
      <c r="H86" s="27">
        <f t="shared" si="32"/>
        <v>7.2135201978565544E-2</v>
      </c>
      <c r="I86" s="29">
        <f t="shared" si="26"/>
        <v>0.6</v>
      </c>
      <c r="J86" s="29">
        <f t="shared" si="33"/>
        <v>0</v>
      </c>
      <c r="K86" s="27">
        <f t="shared" si="23"/>
        <v>3.8671748387746154E-3</v>
      </c>
      <c r="L86" s="27">
        <f t="shared" si="25"/>
        <v>2.4594745667970975E-2</v>
      </c>
      <c r="M86" s="29">
        <f t="shared" si="27"/>
        <v>0.3</v>
      </c>
      <c r="N86" s="29">
        <f t="shared" si="34"/>
        <v>-0.10000000000000003</v>
      </c>
      <c r="O86" s="27">
        <f t="shared" si="37"/>
        <v>3.698343785174469E-2</v>
      </c>
      <c r="P86" s="27">
        <f t="shared" si="20"/>
        <v>8.8397169493429992E-3</v>
      </c>
      <c r="Q86" s="27">
        <f t="shared" si="38"/>
        <v>9.5496784557346174E-3</v>
      </c>
      <c r="R86" s="27">
        <f t="shared" si="28"/>
        <v>1.147529126314421E-2</v>
      </c>
      <c r="S86" s="29">
        <f t="shared" si="29"/>
        <v>0.9</v>
      </c>
      <c r="T86" s="29">
        <f t="shared" si="35"/>
        <v>0</v>
      </c>
      <c r="U86" s="27">
        <f t="shared" si="21"/>
        <v>8.8397169493429992E-3</v>
      </c>
      <c r="V86" s="28">
        <f t="shared" si="24"/>
        <v>4.5822102425875998E-2</v>
      </c>
      <c r="W86" s="27">
        <f t="shared" si="39"/>
        <v>4.5102885405536551E-2</v>
      </c>
      <c r="X86" s="27">
        <f t="shared" si="30"/>
        <v>4.7718420924825748E-2</v>
      </c>
      <c r="Y86" s="29">
        <f t="shared" si="31"/>
        <v>0.7</v>
      </c>
      <c r="Z86" s="29">
        <f t="shared" si="36"/>
        <v>0</v>
      </c>
      <c r="BT86" s="36">
        <v>4.5822102425875997</v>
      </c>
    </row>
    <row r="87" spans="1:72" x14ac:dyDescent="0.2">
      <c r="A87" s="34">
        <v>33055</v>
      </c>
      <c r="B87" s="25">
        <v>6026</v>
      </c>
      <c r="C87" s="26">
        <v>6029.5</v>
      </c>
      <c r="D87" s="25">
        <v>8970</v>
      </c>
      <c r="E87" s="26">
        <v>8983.9</v>
      </c>
      <c r="F87" s="26">
        <v>49.22</v>
      </c>
      <c r="G87" s="27">
        <f t="shared" si="22"/>
        <v>-5.3825451749327131E-2</v>
      </c>
      <c r="H87" s="27">
        <f t="shared" si="32"/>
        <v>-6.1582459485224096E-2</v>
      </c>
      <c r="I87" s="29">
        <f t="shared" si="26"/>
        <v>0.2</v>
      </c>
      <c r="J87" s="29">
        <f t="shared" si="33"/>
        <v>-0.39999999999999997</v>
      </c>
      <c r="K87" s="27">
        <f t="shared" si="23"/>
        <v>2.4494249418249424E-4</v>
      </c>
      <c r="L87" s="27">
        <f t="shared" si="25"/>
        <v>1.7256411708090318E-2</v>
      </c>
      <c r="M87" s="29">
        <f t="shared" si="27"/>
        <v>0.2</v>
      </c>
      <c r="N87" s="29">
        <f t="shared" si="34"/>
        <v>-9.9999999999999978E-2</v>
      </c>
      <c r="O87" s="27">
        <f t="shared" si="37"/>
        <v>3.3746016180436371E-2</v>
      </c>
      <c r="P87" s="27">
        <f t="shared" si="20"/>
        <v>1.5496098104793351E-3</v>
      </c>
      <c r="Q87" s="27">
        <f t="shared" si="38"/>
        <v>9.8521051652215551E-3</v>
      </c>
      <c r="R87" s="27">
        <f t="shared" si="28"/>
        <v>8.1131247007083032E-3</v>
      </c>
      <c r="S87" s="29">
        <f t="shared" si="29"/>
        <v>0.8</v>
      </c>
      <c r="T87" s="29">
        <f t="shared" si="35"/>
        <v>-9.9999999999999978E-2</v>
      </c>
      <c r="U87" s="27">
        <f t="shared" si="21"/>
        <v>1.5496098104793351E-3</v>
      </c>
      <c r="V87" s="28">
        <f t="shared" si="24"/>
        <v>5.5347593582887801E-2</v>
      </c>
      <c r="W87" s="27">
        <f t="shared" si="39"/>
        <v>4.6223988756630301E-2</v>
      </c>
      <c r="X87" s="27">
        <f t="shared" si="30"/>
        <v>4.9870460658359095E-2</v>
      </c>
      <c r="Y87" s="29">
        <f t="shared" si="31"/>
        <v>0.7</v>
      </c>
      <c r="Z87" s="29">
        <f t="shared" si="36"/>
        <v>0</v>
      </c>
      <c r="BT87" s="36">
        <v>5.5347593582887802</v>
      </c>
    </row>
    <row r="88" spans="1:72" x14ac:dyDescent="0.2">
      <c r="A88" s="34">
        <v>33147</v>
      </c>
      <c r="B88" s="25">
        <v>6119</v>
      </c>
      <c r="C88" s="26">
        <v>6023.3</v>
      </c>
      <c r="D88" s="25">
        <v>9037</v>
      </c>
      <c r="E88" s="26">
        <v>8907.4</v>
      </c>
      <c r="F88" s="26">
        <v>45.86</v>
      </c>
      <c r="G88" s="27">
        <f t="shared" si="22"/>
        <v>-6.8264932954083701E-2</v>
      </c>
      <c r="H88" s="27">
        <f t="shared" si="32"/>
        <v>-0.12697506186940799</v>
      </c>
      <c r="I88" s="29">
        <f t="shared" si="26"/>
        <v>0.1</v>
      </c>
      <c r="J88" s="29">
        <f t="shared" si="33"/>
        <v>-0.1</v>
      </c>
      <c r="K88" s="27">
        <f t="shared" si="23"/>
        <v>-8.5152328053517967E-3</v>
      </c>
      <c r="L88" s="27">
        <f t="shared" si="25"/>
        <v>6.4631307767054873E-3</v>
      </c>
      <c r="M88" s="29">
        <f t="shared" si="27"/>
        <v>0.1</v>
      </c>
      <c r="N88" s="29">
        <f t="shared" si="34"/>
        <v>-0.1</v>
      </c>
      <c r="O88" s="27">
        <f t="shared" si="37"/>
        <v>2.4708478541367665E-2</v>
      </c>
      <c r="P88" s="27">
        <f t="shared" si="20"/>
        <v>-1.4341042381321275E-2</v>
      </c>
      <c r="Q88" s="27">
        <f t="shared" si="38"/>
        <v>8.1240490444480108E-3</v>
      </c>
      <c r="R88" s="27">
        <f t="shared" si="28"/>
        <v>2.1841141053779633E-3</v>
      </c>
      <c r="S88" s="29">
        <f t="shared" si="29"/>
        <v>0.7</v>
      </c>
      <c r="T88" s="29">
        <f t="shared" si="35"/>
        <v>-0.10000000000000009</v>
      </c>
      <c r="U88" s="27">
        <f t="shared" si="21"/>
        <v>-1.4341042381321275E-2</v>
      </c>
      <c r="V88" s="28">
        <f t="shared" si="24"/>
        <v>6.2235169491525397E-2</v>
      </c>
      <c r="W88" s="27">
        <f t="shared" si="39"/>
        <v>4.766125932214791E-2</v>
      </c>
      <c r="X88" s="27">
        <f t="shared" si="30"/>
        <v>5.3933408155894202E-2</v>
      </c>
      <c r="Y88" s="29">
        <f t="shared" si="31"/>
        <v>0.7</v>
      </c>
      <c r="Z88" s="29">
        <f t="shared" si="36"/>
        <v>0</v>
      </c>
      <c r="BT88" s="36">
        <v>6.2235169491525397</v>
      </c>
    </row>
    <row r="89" spans="1:72" x14ac:dyDescent="0.2">
      <c r="A89" s="34">
        <v>33239</v>
      </c>
      <c r="B89" s="25">
        <v>6225</v>
      </c>
      <c r="C89" s="26">
        <v>6054.9</v>
      </c>
      <c r="D89" s="25">
        <v>9104</v>
      </c>
      <c r="E89" s="26">
        <v>8865.6</v>
      </c>
      <c r="F89" s="26">
        <v>50.79</v>
      </c>
      <c r="G89" s="27">
        <f t="shared" si="22"/>
        <v>0.10750109027474923</v>
      </c>
      <c r="H89" s="27">
        <f t="shared" si="32"/>
        <v>7.9380829529668295E-3</v>
      </c>
      <c r="I89" s="29">
        <f t="shared" si="26"/>
        <v>0.4</v>
      </c>
      <c r="J89" s="29">
        <f t="shared" si="33"/>
        <v>0.30000000000000004</v>
      </c>
      <c r="K89" s="27">
        <f t="shared" si="23"/>
        <v>-4.6927273951994156E-3</v>
      </c>
      <c r="L89" s="27">
        <f t="shared" si="25"/>
        <v>-9.1090968023158341E-3</v>
      </c>
      <c r="M89" s="29">
        <f t="shared" si="27"/>
        <v>0</v>
      </c>
      <c r="N89" s="29">
        <f t="shared" si="34"/>
        <v>-0.1</v>
      </c>
      <c r="O89" s="27">
        <f t="shared" si="37"/>
        <v>2.1036937552712302E-2</v>
      </c>
      <c r="P89" s="27">
        <f t="shared" si="20"/>
        <v>-2.6186291739894511E-2</v>
      </c>
      <c r="Q89" s="27">
        <f t="shared" si="38"/>
        <v>5.5976878875162112E-3</v>
      </c>
      <c r="R89" s="27">
        <f t="shared" si="28"/>
        <v>-7.5345018403483628E-3</v>
      </c>
      <c r="S89" s="29">
        <f t="shared" si="29"/>
        <v>0.5</v>
      </c>
      <c r="T89" s="29">
        <f t="shared" si="35"/>
        <v>-0.19999999999999996</v>
      </c>
      <c r="U89" s="27">
        <f t="shared" si="21"/>
        <v>-2.6186291739894511E-2</v>
      </c>
      <c r="V89" s="28">
        <f t="shared" si="24"/>
        <v>5.2850820098932404E-2</v>
      </c>
      <c r="W89" s="27">
        <f t="shared" si="39"/>
        <v>4.8756048724738842E-2</v>
      </c>
      <c r="X89" s="27">
        <f t="shared" si="30"/>
        <v>5.4063921399805405E-2</v>
      </c>
      <c r="Y89" s="29">
        <f t="shared" si="31"/>
        <v>0.7</v>
      </c>
      <c r="Z89" s="29">
        <f t="shared" si="36"/>
        <v>0</v>
      </c>
      <c r="BT89" s="36">
        <v>5.2850820098932401</v>
      </c>
    </row>
    <row r="90" spans="1:72" x14ac:dyDescent="0.2">
      <c r="A90" s="34">
        <v>33329</v>
      </c>
      <c r="B90" s="25">
        <v>6312</v>
      </c>
      <c r="C90" s="26">
        <v>6143.6</v>
      </c>
      <c r="D90" s="25">
        <v>9170</v>
      </c>
      <c r="E90" s="26">
        <v>8934.4</v>
      </c>
      <c r="F90" s="26">
        <v>54.2</v>
      </c>
      <c r="G90" s="27">
        <f t="shared" si="22"/>
        <v>6.7139200630045359E-2</v>
      </c>
      <c r="H90" s="27">
        <f t="shared" si="32"/>
        <v>4.1906958861976297E-2</v>
      </c>
      <c r="I90" s="29">
        <f t="shared" si="26"/>
        <v>0.5</v>
      </c>
      <c r="J90" s="29">
        <f t="shared" si="33"/>
        <v>9.9999999999999978E-2</v>
      </c>
      <c r="K90" s="27">
        <f t="shared" si="23"/>
        <v>7.7603320700233794E-3</v>
      </c>
      <c r="L90" s="27">
        <f t="shared" si="25"/>
        <v>-5.26626362492636E-3</v>
      </c>
      <c r="M90" s="29">
        <f t="shared" si="27"/>
        <v>0</v>
      </c>
      <c r="N90" s="29">
        <f t="shared" si="34"/>
        <v>0</v>
      </c>
      <c r="O90" s="27">
        <f t="shared" si="37"/>
        <v>1.9129337041639532E-2</v>
      </c>
      <c r="P90" s="27">
        <f t="shared" si="20"/>
        <v>-2.5692475463467871E-2</v>
      </c>
      <c r="Q90" s="27">
        <f t="shared" si="38"/>
        <v>2.6651309417851667E-3</v>
      </c>
      <c r="R90" s="27">
        <f t="shared" si="28"/>
        <v>-1.6167549943551081E-2</v>
      </c>
      <c r="S90" s="29">
        <f t="shared" si="29"/>
        <v>0.4</v>
      </c>
      <c r="T90" s="29">
        <f t="shared" si="35"/>
        <v>-9.9999999999999978E-2</v>
      </c>
      <c r="U90" s="27">
        <f t="shared" si="21"/>
        <v>-2.5692475463467871E-2</v>
      </c>
      <c r="V90" s="28">
        <f t="shared" si="24"/>
        <v>4.8453608247422598E-2</v>
      </c>
      <c r="W90" s="27">
        <f t="shared" si="39"/>
        <v>4.9527320283425984E-2</v>
      </c>
      <c r="X90" s="27">
        <f t="shared" si="30"/>
        <v>5.4721797855192052E-2</v>
      </c>
      <c r="Y90" s="29">
        <f t="shared" si="31"/>
        <v>0.7</v>
      </c>
      <c r="Z90" s="29">
        <f t="shared" si="36"/>
        <v>0</v>
      </c>
      <c r="BT90" s="36">
        <v>4.8453608247422597</v>
      </c>
    </row>
    <row r="91" spans="1:72" x14ac:dyDescent="0.2">
      <c r="A91" s="34">
        <v>33420</v>
      </c>
      <c r="B91" s="25">
        <v>6403</v>
      </c>
      <c r="C91" s="26">
        <v>6218.4</v>
      </c>
      <c r="D91" s="25">
        <v>9236</v>
      </c>
      <c r="E91" s="26">
        <v>8977.2999999999993</v>
      </c>
      <c r="F91" s="26">
        <v>54.970000000000006</v>
      </c>
      <c r="G91" s="27">
        <f t="shared" si="22"/>
        <v>1.4206642066420722E-2</v>
      </c>
      <c r="H91" s="27">
        <f t="shared" si="32"/>
        <v>0.11682242990654221</v>
      </c>
      <c r="I91" s="29">
        <f t="shared" si="26"/>
        <v>0.7</v>
      </c>
      <c r="J91" s="29">
        <f t="shared" si="33"/>
        <v>0.19999999999999996</v>
      </c>
      <c r="K91" s="27">
        <f t="shared" si="23"/>
        <v>4.8016654727793288E-3</v>
      </c>
      <c r="L91" s="27">
        <f t="shared" si="25"/>
        <v>-7.3464753614803857E-4</v>
      </c>
      <c r="M91" s="29">
        <f t="shared" si="27"/>
        <v>0.1</v>
      </c>
      <c r="N91" s="29">
        <f t="shared" si="34"/>
        <v>0.1</v>
      </c>
      <c r="O91" s="27">
        <f t="shared" si="37"/>
        <v>1.8788071339758149E-2</v>
      </c>
      <c r="P91" s="27">
        <f t="shared" si="20"/>
        <v>-2.8009961022087561E-2</v>
      </c>
      <c r="Q91" s="27">
        <f t="shared" si="38"/>
        <v>-2.8445052635069746E-4</v>
      </c>
      <c r="R91" s="27">
        <f t="shared" si="28"/>
        <v>-2.3557442651692802E-2</v>
      </c>
      <c r="S91" s="29">
        <f t="shared" si="29"/>
        <v>0.2</v>
      </c>
      <c r="T91" s="29">
        <f t="shared" si="35"/>
        <v>-0.2</v>
      </c>
      <c r="U91" s="27">
        <f t="shared" si="21"/>
        <v>-2.8009961022087561E-2</v>
      </c>
      <c r="V91" s="28">
        <f t="shared" si="24"/>
        <v>3.8763617937674001E-2</v>
      </c>
      <c r="W91" s="27">
        <f t="shared" si="39"/>
        <v>4.9333962104572443E-2</v>
      </c>
      <c r="X91" s="27">
        <f t="shared" si="30"/>
        <v>5.0575803943888595E-2</v>
      </c>
      <c r="Y91" s="29">
        <f t="shared" si="31"/>
        <v>0.7</v>
      </c>
      <c r="Z91" s="29">
        <f t="shared" si="36"/>
        <v>0</v>
      </c>
      <c r="BT91" s="36">
        <v>3.8763617937674</v>
      </c>
    </row>
    <row r="92" spans="1:72" x14ac:dyDescent="0.2">
      <c r="A92" s="34">
        <v>33512</v>
      </c>
      <c r="B92" s="25">
        <v>6483</v>
      </c>
      <c r="C92" s="26">
        <v>6279.3</v>
      </c>
      <c r="D92" s="25">
        <v>9302</v>
      </c>
      <c r="E92" s="26">
        <v>9016.4</v>
      </c>
      <c r="F92" s="26">
        <v>55.080000000000005</v>
      </c>
      <c r="G92" s="27">
        <f t="shared" si="22"/>
        <v>2.0010915044569658E-3</v>
      </c>
      <c r="H92" s="27">
        <f t="shared" si="32"/>
        <v>0.20104666375926747</v>
      </c>
      <c r="I92" s="29">
        <f t="shared" si="26"/>
        <v>0.8</v>
      </c>
      <c r="J92" s="29">
        <f t="shared" si="33"/>
        <v>0.10000000000000009</v>
      </c>
      <c r="K92" s="27">
        <f t="shared" si="23"/>
        <v>4.3554298062892368E-3</v>
      </c>
      <c r="L92" s="27">
        <f t="shared" si="25"/>
        <v>1.2237016413319262E-2</v>
      </c>
      <c r="M92" s="29">
        <f t="shared" si="27"/>
        <v>0.1</v>
      </c>
      <c r="N92" s="29">
        <f t="shared" si="34"/>
        <v>0</v>
      </c>
      <c r="O92" s="27">
        <f t="shared" si="37"/>
        <v>1.5697159027124537E-2</v>
      </c>
      <c r="P92" s="27">
        <f t="shared" si="20"/>
        <v>-3.0703074607611305E-2</v>
      </c>
      <c r="Q92" s="27">
        <f t="shared" si="38"/>
        <v>-3.9203643133493187E-3</v>
      </c>
      <c r="R92" s="27">
        <f t="shared" si="28"/>
        <v>-2.7647950708265312E-2</v>
      </c>
      <c r="S92" s="29">
        <f t="shared" si="29"/>
        <v>0.2</v>
      </c>
      <c r="T92" s="29">
        <f t="shared" si="35"/>
        <v>0</v>
      </c>
      <c r="U92" s="27">
        <f t="shared" si="21"/>
        <v>-3.0703074607611305E-2</v>
      </c>
      <c r="V92" s="28">
        <f t="shared" si="24"/>
        <v>2.9917726252804901E-2</v>
      </c>
      <c r="W92" s="27">
        <f t="shared" si="39"/>
        <v>4.8239510851585767E-2</v>
      </c>
      <c r="X92" s="27">
        <f t="shared" si="30"/>
        <v>4.2496443134208473E-2</v>
      </c>
      <c r="Y92" s="29">
        <f t="shared" si="31"/>
        <v>0.6</v>
      </c>
      <c r="Z92" s="29">
        <f t="shared" si="36"/>
        <v>-9.9999999999999978E-2</v>
      </c>
      <c r="BT92" s="36">
        <v>2.9917726252804901</v>
      </c>
    </row>
    <row r="93" spans="1:72" x14ac:dyDescent="0.2">
      <c r="A93" s="34">
        <v>33604</v>
      </c>
      <c r="B93" s="25">
        <v>6559</v>
      </c>
      <c r="C93" s="26">
        <v>6380.8</v>
      </c>
      <c r="D93" s="25">
        <v>9368</v>
      </c>
      <c r="E93" s="26">
        <v>9123</v>
      </c>
      <c r="F93" s="26">
        <v>58.629999999999995</v>
      </c>
      <c r="G93" s="27">
        <f t="shared" si="22"/>
        <v>6.4451706608569165E-2</v>
      </c>
      <c r="H93" s="27">
        <f t="shared" si="32"/>
        <v>0.15436109470368176</v>
      </c>
      <c r="I93" s="29">
        <f t="shared" si="26"/>
        <v>0.8</v>
      </c>
      <c r="J93" s="29">
        <f t="shared" si="33"/>
        <v>0</v>
      </c>
      <c r="K93" s="27">
        <f t="shared" si="23"/>
        <v>1.1822900492436046E-2</v>
      </c>
      <c r="L93" s="27">
        <f t="shared" si="25"/>
        <v>2.9033567948023781E-2</v>
      </c>
      <c r="M93" s="29">
        <f t="shared" si="27"/>
        <v>0.4</v>
      </c>
      <c r="N93" s="29">
        <f t="shared" si="34"/>
        <v>0.30000000000000004</v>
      </c>
      <c r="O93" s="27">
        <f t="shared" si="37"/>
        <v>1.6299328174881455E-2</v>
      </c>
      <c r="P93" s="27">
        <f t="shared" si="20"/>
        <v>-2.6152860802732707E-2</v>
      </c>
      <c r="Q93" s="27">
        <f t="shared" si="38"/>
        <v>-7.3612461931911203E-3</v>
      </c>
      <c r="R93" s="27">
        <f t="shared" si="28"/>
        <v>-2.7639592973974864E-2</v>
      </c>
      <c r="S93" s="29">
        <f t="shared" si="29"/>
        <v>0.2</v>
      </c>
      <c r="T93" s="29">
        <f t="shared" si="35"/>
        <v>0</v>
      </c>
      <c r="U93" s="27">
        <f t="shared" si="21"/>
        <v>-2.6152860802732707E-2</v>
      </c>
      <c r="V93" s="28">
        <f t="shared" si="24"/>
        <v>2.86844708209693E-2</v>
      </c>
      <c r="W93" s="27">
        <f t="shared" si="39"/>
        <v>4.6609205648604123E-2</v>
      </c>
      <c r="X93" s="27">
        <f t="shared" si="30"/>
        <v>3.6454855814717704E-2</v>
      </c>
      <c r="Y93" s="29">
        <f t="shared" si="31"/>
        <v>0.5</v>
      </c>
      <c r="Z93" s="29">
        <f t="shared" si="36"/>
        <v>-9.9999999999999978E-2</v>
      </c>
      <c r="BT93" s="36">
        <v>2.8684470820969299</v>
      </c>
    </row>
    <row r="94" spans="1:72" x14ac:dyDescent="0.2">
      <c r="A94" s="34">
        <v>33695</v>
      </c>
      <c r="B94" s="25">
        <v>6648</v>
      </c>
      <c r="C94" s="26">
        <v>6492.3</v>
      </c>
      <c r="D94" s="25">
        <v>9436</v>
      </c>
      <c r="E94" s="26">
        <v>9223.5</v>
      </c>
      <c r="F94" s="26">
        <v>58.269999999999996</v>
      </c>
      <c r="G94" s="27">
        <f t="shared" si="22"/>
        <v>-6.1402012621524721E-3</v>
      </c>
      <c r="H94" s="27">
        <f t="shared" si="32"/>
        <v>7.5092250922509096E-2</v>
      </c>
      <c r="I94" s="29">
        <f t="shared" si="26"/>
        <v>0.6</v>
      </c>
      <c r="J94" s="29">
        <f t="shared" si="33"/>
        <v>-0.20000000000000007</v>
      </c>
      <c r="K94" s="27">
        <f t="shared" si="23"/>
        <v>1.1016113120683986E-2</v>
      </c>
      <c r="L94" s="27">
        <f t="shared" si="25"/>
        <v>3.2358076647564515E-2</v>
      </c>
      <c r="M94" s="29">
        <f t="shared" si="27"/>
        <v>0.5</v>
      </c>
      <c r="N94" s="29">
        <f t="shared" si="34"/>
        <v>9.9999999999999978E-2</v>
      </c>
      <c r="O94" s="27">
        <f t="shared" si="37"/>
        <v>1.7392759227782769E-2</v>
      </c>
      <c r="P94" s="27">
        <f t="shared" si="20"/>
        <v>-2.2520135650699449E-2</v>
      </c>
      <c r="Q94" s="27">
        <f t="shared" si="38"/>
        <v>-1.0512922233729877E-2</v>
      </c>
      <c r="R94" s="27">
        <f t="shared" si="28"/>
        <v>-2.6846508020782756E-2</v>
      </c>
      <c r="S94" s="29">
        <f t="shared" si="29"/>
        <v>0.2</v>
      </c>
      <c r="T94" s="29">
        <f t="shared" si="35"/>
        <v>0</v>
      </c>
      <c r="U94" s="27">
        <f t="shared" si="21"/>
        <v>-2.2520135650699449E-2</v>
      </c>
      <c r="V94" s="28">
        <f t="shared" si="24"/>
        <v>3.09734513274336E-2</v>
      </c>
      <c r="W94" s="27">
        <f t="shared" si="39"/>
        <v>4.4841678454912749E-2</v>
      </c>
      <c r="X94" s="27">
        <f t="shared" si="30"/>
        <v>3.2084816584720448E-2</v>
      </c>
      <c r="Y94" s="29">
        <f t="shared" si="31"/>
        <v>0.4</v>
      </c>
      <c r="Z94" s="29">
        <f t="shared" si="36"/>
        <v>-9.9999999999999978E-2</v>
      </c>
      <c r="BT94" s="36">
        <v>3.0973451327433601</v>
      </c>
    </row>
    <row r="95" spans="1:72" x14ac:dyDescent="0.2">
      <c r="A95" s="34">
        <v>33786</v>
      </c>
      <c r="B95" s="25">
        <v>6728</v>
      </c>
      <c r="C95" s="26">
        <v>6586.5</v>
      </c>
      <c r="D95" s="25">
        <v>9504</v>
      </c>
      <c r="E95" s="26">
        <v>9313.2000000000007</v>
      </c>
      <c r="F95" s="26">
        <v>59.05</v>
      </c>
      <c r="G95" s="27">
        <f t="shared" si="22"/>
        <v>1.3385961901493069E-2</v>
      </c>
      <c r="H95" s="27">
        <f t="shared" si="32"/>
        <v>7.4222303074404056E-2</v>
      </c>
      <c r="I95" s="29">
        <f t="shared" si="26"/>
        <v>0.6</v>
      </c>
      <c r="J95" s="29">
        <f t="shared" si="33"/>
        <v>0</v>
      </c>
      <c r="K95" s="27">
        <f t="shared" si="23"/>
        <v>9.7251585623679433E-3</v>
      </c>
      <c r="L95" s="27">
        <f t="shared" si="25"/>
        <v>3.7416595190090725E-2</v>
      </c>
      <c r="M95" s="29">
        <f t="shared" si="27"/>
        <v>0.6</v>
      </c>
      <c r="N95" s="29">
        <f t="shared" si="34"/>
        <v>9.9999999999999978E-2</v>
      </c>
      <c r="O95" s="27">
        <f t="shared" si="37"/>
        <v>1.8181131933042733E-2</v>
      </c>
      <c r="P95" s="27">
        <f t="shared" si="20"/>
        <v>-2.00757575757575E-2</v>
      </c>
      <c r="Q95" s="27">
        <f t="shared" si="38"/>
        <v>-1.3435758370061583E-2</v>
      </c>
      <c r="R95" s="27">
        <f t="shared" si="28"/>
        <v>-2.4862957159200241E-2</v>
      </c>
      <c r="S95" s="29">
        <f t="shared" si="29"/>
        <v>0.2</v>
      </c>
      <c r="T95" s="29">
        <f t="shared" si="35"/>
        <v>0</v>
      </c>
      <c r="U95" s="27">
        <f t="shared" si="21"/>
        <v>-2.00757575757575E-2</v>
      </c>
      <c r="V95" s="28">
        <f t="shared" si="24"/>
        <v>3.09756097560978E-2</v>
      </c>
      <c r="W95" s="27">
        <f t="shared" si="39"/>
        <v>4.3528026380524699E-2</v>
      </c>
      <c r="X95" s="27">
        <f t="shared" si="30"/>
        <v>3.0137814539326398E-2</v>
      </c>
      <c r="Y95" s="29">
        <f t="shared" si="31"/>
        <v>0.4</v>
      </c>
      <c r="Z95" s="29">
        <f t="shared" si="36"/>
        <v>0</v>
      </c>
      <c r="BT95" s="36">
        <v>3.0975609756097802</v>
      </c>
    </row>
    <row r="96" spans="1:72" x14ac:dyDescent="0.2">
      <c r="A96" s="34">
        <v>33878</v>
      </c>
      <c r="B96" s="25">
        <v>6824</v>
      </c>
      <c r="C96" s="26">
        <v>6697.6</v>
      </c>
      <c r="D96" s="25">
        <v>9575</v>
      </c>
      <c r="E96" s="26">
        <v>9406.5</v>
      </c>
      <c r="F96" s="26">
        <v>59.650000000000006</v>
      </c>
      <c r="G96" s="27">
        <f t="shared" si="22"/>
        <v>1.0160880609652981E-2</v>
      </c>
      <c r="H96" s="27">
        <f t="shared" si="32"/>
        <v>8.2970225127087863E-2</v>
      </c>
      <c r="I96" s="29">
        <f t="shared" si="26"/>
        <v>0.6</v>
      </c>
      <c r="J96" s="29">
        <f t="shared" si="33"/>
        <v>0</v>
      </c>
      <c r="K96" s="27">
        <f t="shared" si="23"/>
        <v>1.0018038912511195E-2</v>
      </c>
      <c r="L96" s="27">
        <f t="shared" si="25"/>
        <v>4.3265604897741936E-2</v>
      </c>
      <c r="M96" s="29">
        <f t="shared" si="27"/>
        <v>0.7</v>
      </c>
      <c r="N96" s="29">
        <f t="shared" si="34"/>
        <v>9.9999999999999978E-2</v>
      </c>
      <c r="O96" s="27">
        <f t="shared" si="37"/>
        <v>2.095244551912195E-2</v>
      </c>
      <c r="P96" s="27">
        <f t="shared" si="20"/>
        <v>-1.7597911227154046E-2</v>
      </c>
      <c r="Q96" s="27">
        <f t="shared" si="38"/>
        <v>-1.5683500972324425E-2</v>
      </c>
      <c r="R96" s="27">
        <f t="shared" si="28"/>
        <v>-2.1586666314085928E-2</v>
      </c>
      <c r="S96" s="29">
        <f t="shared" si="29"/>
        <v>0.3</v>
      </c>
      <c r="T96" s="29">
        <f t="shared" si="35"/>
        <v>9.9999999999999978E-2</v>
      </c>
      <c r="U96" s="27">
        <f t="shared" si="21"/>
        <v>-1.7597911227154046E-2</v>
      </c>
      <c r="V96" s="28">
        <f t="shared" si="24"/>
        <v>3.0501089324618702E-2</v>
      </c>
      <c r="W96" s="27">
        <f t="shared" si="39"/>
        <v>4.2237835532460855E-2</v>
      </c>
      <c r="X96" s="27">
        <f t="shared" si="30"/>
        <v>3.028365530727985E-2</v>
      </c>
      <c r="Y96" s="29">
        <f t="shared" si="31"/>
        <v>0.4</v>
      </c>
      <c r="Z96" s="29">
        <f t="shared" si="36"/>
        <v>0</v>
      </c>
      <c r="BT96" s="36">
        <v>3.0501089324618702</v>
      </c>
    </row>
    <row r="97" spans="1:72" x14ac:dyDescent="0.2">
      <c r="A97" s="34">
        <v>33970</v>
      </c>
      <c r="B97" s="25">
        <v>6918</v>
      </c>
      <c r="C97" s="26">
        <v>6748.2</v>
      </c>
      <c r="D97" s="25">
        <v>9647</v>
      </c>
      <c r="E97" s="26">
        <v>9424.1</v>
      </c>
      <c r="F97" s="26">
        <v>61.71</v>
      </c>
      <c r="G97" s="27">
        <f t="shared" si="22"/>
        <v>3.4534786253143254E-2</v>
      </c>
      <c r="H97" s="27">
        <f t="shared" si="32"/>
        <v>5.2532833020637992E-2</v>
      </c>
      <c r="I97" s="29">
        <f t="shared" si="26"/>
        <v>0.5</v>
      </c>
      <c r="J97" s="29">
        <f t="shared" si="33"/>
        <v>-9.9999999999999978E-2</v>
      </c>
      <c r="K97" s="27">
        <f t="shared" si="23"/>
        <v>1.8710466167012559E-3</v>
      </c>
      <c r="L97" s="27">
        <f t="shared" si="25"/>
        <v>3.3004494135701015E-2</v>
      </c>
      <c r="M97" s="29">
        <f t="shared" si="27"/>
        <v>0.5</v>
      </c>
      <c r="N97" s="29">
        <f t="shared" si="34"/>
        <v>-0.19999999999999996</v>
      </c>
      <c r="O97" s="27">
        <f t="shared" si="37"/>
        <v>1.7771121368935185E-2</v>
      </c>
      <c r="P97" s="27">
        <f t="shared" si="20"/>
        <v>-2.3105628692857847E-2</v>
      </c>
      <c r="Q97" s="27">
        <f t="shared" si="38"/>
        <v>-1.8666317700313476E-2</v>
      </c>
      <c r="R97" s="27">
        <f t="shared" si="28"/>
        <v>-2.0824858286617211E-2</v>
      </c>
      <c r="S97" s="29">
        <f t="shared" si="29"/>
        <v>0.3</v>
      </c>
      <c r="T97" s="29">
        <f t="shared" si="35"/>
        <v>0</v>
      </c>
      <c r="U97" s="27">
        <f t="shared" si="21"/>
        <v>-2.3105628692857847E-2</v>
      </c>
      <c r="V97" s="28">
        <f t="shared" si="24"/>
        <v>3.1971153846154003E-2</v>
      </c>
      <c r="W97" s="27">
        <f t="shared" si="39"/>
        <v>4.0541367759366384E-2</v>
      </c>
      <c r="X97" s="27">
        <f t="shared" si="30"/>
        <v>3.1105326063576029E-2</v>
      </c>
      <c r="Y97" s="29">
        <f t="shared" si="31"/>
        <v>0.4</v>
      </c>
      <c r="Z97" s="29">
        <f t="shared" si="36"/>
        <v>0</v>
      </c>
      <c r="BT97" s="36">
        <v>3.1971153846154001</v>
      </c>
    </row>
    <row r="98" spans="1:72" x14ac:dyDescent="0.2">
      <c r="A98" s="34">
        <v>34060</v>
      </c>
      <c r="B98" s="25">
        <v>7013</v>
      </c>
      <c r="C98" s="26">
        <v>6829.6</v>
      </c>
      <c r="D98" s="25">
        <v>9722</v>
      </c>
      <c r="E98" s="26">
        <v>9480.1</v>
      </c>
      <c r="F98" s="26">
        <v>61.589999999999996</v>
      </c>
      <c r="G98" s="27">
        <f t="shared" si="22"/>
        <v>-1.9445794846865102E-3</v>
      </c>
      <c r="H98" s="27">
        <f t="shared" si="32"/>
        <v>5.6976145529431962E-2</v>
      </c>
      <c r="I98" s="29">
        <f t="shared" si="26"/>
        <v>0.5</v>
      </c>
      <c r="J98" s="29">
        <f t="shared" si="33"/>
        <v>0</v>
      </c>
      <c r="K98" s="27">
        <f t="shared" si="23"/>
        <v>5.9422119884126861E-3</v>
      </c>
      <c r="L98" s="27">
        <f t="shared" si="25"/>
        <v>2.7820241773730187E-2</v>
      </c>
      <c r="M98" s="29">
        <f t="shared" si="27"/>
        <v>0.4</v>
      </c>
      <c r="N98" s="29">
        <f t="shared" si="34"/>
        <v>-9.9999999999999978E-2</v>
      </c>
      <c r="O98" s="27">
        <f t="shared" si="37"/>
        <v>1.8496869560699333E-2</v>
      </c>
      <c r="P98" s="27">
        <f t="shared" si="20"/>
        <v>-2.488171158197898E-2</v>
      </c>
      <c r="Q98" s="27">
        <f t="shared" si="38"/>
        <v>-2.1476436744590308E-2</v>
      </c>
      <c r="R98" s="27">
        <f t="shared" si="28"/>
        <v>-2.1415252269437093E-2</v>
      </c>
      <c r="S98" s="29">
        <f t="shared" si="29"/>
        <v>0.3</v>
      </c>
      <c r="T98" s="29">
        <f t="shared" si="35"/>
        <v>0</v>
      </c>
      <c r="U98" s="27">
        <f t="shared" si="21"/>
        <v>-2.488171158197898E-2</v>
      </c>
      <c r="V98" s="28">
        <f t="shared" si="24"/>
        <v>3.1473533619456602E-2</v>
      </c>
      <c r="W98" s="27">
        <f t="shared" si="39"/>
        <v>3.9345653692164764E-2</v>
      </c>
      <c r="X98" s="27">
        <f t="shared" si="30"/>
        <v>3.1230346636581773E-2</v>
      </c>
      <c r="Y98" s="29">
        <f t="shared" si="31"/>
        <v>0.4</v>
      </c>
      <c r="Z98" s="29">
        <f t="shared" si="36"/>
        <v>0</v>
      </c>
      <c r="BT98" s="36">
        <v>3.14735336194566</v>
      </c>
    </row>
    <row r="99" spans="1:72" x14ac:dyDescent="0.2">
      <c r="A99" s="34">
        <v>34151</v>
      </c>
      <c r="B99" s="25">
        <v>7105</v>
      </c>
      <c r="C99" s="26">
        <v>6904.2</v>
      </c>
      <c r="D99" s="25">
        <v>9799</v>
      </c>
      <c r="E99" s="26">
        <v>9526.2999999999993</v>
      </c>
      <c r="F99" s="26">
        <v>62.36</v>
      </c>
      <c r="G99" s="27">
        <f t="shared" si="22"/>
        <v>1.2502029550251715E-2</v>
      </c>
      <c r="H99" s="27">
        <f t="shared" si="32"/>
        <v>5.6054191363251522E-2</v>
      </c>
      <c r="I99" s="29">
        <f t="shared" si="26"/>
        <v>0.5</v>
      </c>
      <c r="J99" s="29">
        <f t="shared" si="33"/>
        <v>0</v>
      </c>
      <c r="K99" s="27">
        <f t="shared" si="23"/>
        <v>4.8733663147012066E-3</v>
      </c>
      <c r="L99" s="27">
        <f t="shared" si="25"/>
        <v>2.2881501524717449E-2</v>
      </c>
      <c r="M99" s="29">
        <f t="shared" si="27"/>
        <v>0.3</v>
      </c>
      <c r="N99" s="29">
        <f t="shared" si="34"/>
        <v>-0.10000000000000003</v>
      </c>
      <c r="O99" s="27">
        <f t="shared" si="37"/>
        <v>2.0124890081145149E-2</v>
      </c>
      <c r="P99" s="27">
        <f t="shared" si="20"/>
        <v>-2.7829370343912717E-2</v>
      </c>
      <c r="Q99" s="27">
        <f t="shared" si="38"/>
        <v>-2.3924685090789644E-2</v>
      </c>
      <c r="R99" s="27">
        <f t="shared" si="28"/>
        <v>-2.33536554614759E-2</v>
      </c>
      <c r="S99" s="29">
        <f t="shared" si="29"/>
        <v>0.3</v>
      </c>
      <c r="T99" s="29">
        <f t="shared" si="35"/>
        <v>0</v>
      </c>
      <c r="U99" s="27">
        <f t="shared" si="21"/>
        <v>-2.7829370343912717E-2</v>
      </c>
      <c r="V99" s="28">
        <f t="shared" si="24"/>
        <v>2.7442630707357401E-2</v>
      </c>
      <c r="W99" s="27">
        <f t="shared" si="39"/>
        <v>3.7020240119203893E-2</v>
      </c>
      <c r="X99" s="27">
        <f t="shared" si="30"/>
        <v>3.0347101874396678E-2</v>
      </c>
      <c r="Y99" s="29">
        <f t="shared" si="31"/>
        <v>0.4</v>
      </c>
      <c r="Z99" s="29">
        <f t="shared" si="36"/>
        <v>0</v>
      </c>
      <c r="BT99" s="36">
        <v>2.7442630707357401</v>
      </c>
    </row>
    <row r="100" spans="1:72" x14ac:dyDescent="0.2">
      <c r="A100" s="34">
        <v>34243</v>
      </c>
      <c r="B100" s="25">
        <v>7202</v>
      </c>
      <c r="C100" s="26">
        <v>7032.8</v>
      </c>
      <c r="D100" s="25">
        <v>9877</v>
      </c>
      <c r="E100" s="26">
        <v>9653.5</v>
      </c>
      <c r="F100" s="26">
        <v>63.31</v>
      </c>
      <c r="G100" s="27">
        <f t="shared" si="22"/>
        <v>1.523412443874283E-2</v>
      </c>
      <c r="H100" s="27">
        <f t="shared" si="32"/>
        <v>6.1357921207041012E-2</v>
      </c>
      <c r="I100" s="29">
        <f t="shared" si="26"/>
        <v>0.5</v>
      </c>
      <c r="J100" s="29">
        <f t="shared" si="33"/>
        <v>0</v>
      </c>
      <c r="K100" s="27">
        <f t="shared" si="23"/>
        <v>1.3352508319074639E-2</v>
      </c>
      <c r="L100" s="27">
        <f t="shared" si="25"/>
        <v>2.6258438313931855E-2</v>
      </c>
      <c r="M100" s="29">
        <f t="shared" si="27"/>
        <v>0.4</v>
      </c>
      <c r="N100" s="29">
        <f t="shared" si="34"/>
        <v>0.10000000000000003</v>
      </c>
      <c r="O100" s="27">
        <f t="shared" si="37"/>
        <v>2.7920605339380757E-2</v>
      </c>
      <c r="P100" s="27">
        <f t="shared" si="20"/>
        <v>-2.2628328439809657E-2</v>
      </c>
      <c r="Q100" s="27">
        <f t="shared" si="38"/>
        <v>-2.4615292262330345E-2</v>
      </c>
      <c r="R100" s="27">
        <f t="shared" si="28"/>
        <v>-2.4611259764639799E-2</v>
      </c>
      <c r="S100" s="29">
        <f t="shared" si="29"/>
        <v>0.2</v>
      </c>
      <c r="T100" s="29">
        <f t="shared" si="35"/>
        <v>-9.9999999999999978E-2</v>
      </c>
      <c r="U100" s="27">
        <f t="shared" si="21"/>
        <v>-2.2628328439809657E-2</v>
      </c>
      <c r="V100" s="28">
        <f t="shared" si="24"/>
        <v>2.7249236551562101E-2</v>
      </c>
      <c r="W100" s="27">
        <f t="shared" si="39"/>
        <v>3.4104745707540282E-2</v>
      </c>
      <c r="X100" s="27">
        <f t="shared" si="30"/>
        <v>2.9534138681132527E-2</v>
      </c>
      <c r="Y100" s="29">
        <f t="shared" si="31"/>
        <v>0.4</v>
      </c>
      <c r="Z100" s="29">
        <f t="shared" si="36"/>
        <v>0</v>
      </c>
      <c r="BT100" s="36">
        <v>2.7249236551562102</v>
      </c>
    </row>
    <row r="101" spans="1:72" x14ac:dyDescent="0.2">
      <c r="A101" s="34">
        <v>34335</v>
      </c>
      <c r="B101" s="25">
        <v>7298</v>
      </c>
      <c r="C101" s="26">
        <v>7136.3</v>
      </c>
      <c r="D101" s="25">
        <v>9957</v>
      </c>
      <c r="E101" s="26">
        <v>9748.2000000000007</v>
      </c>
      <c r="F101" s="26">
        <v>63.5</v>
      </c>
      <c r="G101" s="27">
        <f t="shared" si="22"/>
        <v>3.0011056705101517E-3</v>
      </c>
      <c r="H101" s="27">
        <f t="shared" si="32"/>
        <v>2.9006643979905999E-2</v>
      </c>
      <c r="I101" s="29">
        <f t="shared" si="26"/>
        <v>0.4</v>
      </c>
      <c r="J101" s="29">
        <f t="shared" si="33"/>
        <v>-9.9999999999999978E-2</v>
      </c>
      <c r="K101" s="27">
        <f t="shared" si="23"/>
        <v>9.8099135028746811E-3</v>
      </c>
      <c r="L101" s="27">
        <f t="shared" si="25"/>
        <v>3.4390551882938464E-2</v>
      </c>
      <c r="M101" s="29">
        <f t="shared" si="27"/>
        <v>0.6</v>
      </c>
      <c r="N101" s="29">
        <f t="shared" si="34"/>
        <v>0.19999999999999996</v>
      </c>
      <c r="O101" s="27">
        <f t="shared" si="37"/>
        <v>3.3184443241292196E-2</v>
      </c>
      <c r="P101" s="27">
        <f t="shared" si="20"/>
        <v>-2.097017173847537E-2</v>
      </c>
      <c r="Q101" s="27">
        <f t="shared" si="38"/>
        <v>-2.4180615595545418E-2</v>
      </c>
      <c r="R101" s="27">
        <f t="shared" si="28"/>
        <v>-2.4077395526044182E-2</v>
      </c>
      <c r="S101" s="29">
        <f t="shared" si="29"/>
        <v>0.2</v>
      </c>
      <c r="T101" s="29">
        <f t="shared" si="35"/>
        <v>0</v>
      </c>
      <c r="U101" s="27">
        <f t="shared" si="21"/>
        <v>-2.097017173847537E-2</v>
      </c>
      <c r="V101" s="28">
        <f t="shared" si="24"/>
        <v>2.5157232704402399E-2</v>
      </c>
      <c r="W101" s="27">
        <f t="shared" si="39"/>
        <v>3.1796946757996117E-2</v>
      </c>
      <c r="X101" s="27">
        <f t="shared" si="30"/>
        <v>2.7830658395694624E-2</v>
      </c>
      <c r="Y101" s="29">
        <f t="shared" si="31"/>
        <v>0.3</v>
      </c>
      <c r="Z101" s="29">
        <f t="shared" si="36"/>
        <v>-0.10000000000000003</v>
      </c>
      <c r="BT101" s="36">
        <v>2.5157232704402399</v>
      </c>
    </row>
    <row r="102" spans="1:72" x14ac:dyDescent="0.2">
      <c r="A102" s="34">
        <v>34425</v>
      </c>
      <c r="B102" s="25">
        <v>7395</v>
      </c>
      <c r="C102" s="26">
        <v>7269.8</v>
      </c>
      <c r="D102" s="25">
        <v>10040</v>
      </c>
      <c r="E102" s="26">
        <v>9881.4</v>
      </c>
      <c r="F102" s="26">
        <v>60.53</v>
      </c>
      <c r="G102" s="27">
        <f t="shared" si="22"/>
        <v>-4.6771653543307069E-2</v>
      </c>
      <c r="H102" s="27">
        <f t="shared" si="32"/>
        <v>-1.7210586134112603E-2</v>
      </c>
      <c r="I102" s="29">
        <f t="shared" si="26"/>
        <v>0.3</v>
      </c>
      <c r="J102" s="29">
        <f t="shared" si="33"/>
        <v>-0.10000000000000003</v>
      </c>
      <c r="K102" s="27">
        <f t="shared" si="23"/>
        <v>1.3664061057425873E-2</v>
      </c>
      <c r="L102" s="27">
        <f t="shared" si="25"/>
        <v>4.2330777101507289E-2</v>
      </c>
      <c r="M102" s="29">
        <f t="shared" si="27"/>
        <v>0.7</v>
      </c>
      <c r="N102" s="29">
        <f t="shared" si="34"/>
        <v>9.9999999999999978E-2</v>
      </c>
      <c r="O102" s="27">
        <f t="shared" si="37"/>
        <v>3.5331602196752625E-2</v>
      </c>
      <c r="P102" s="27">
        <f t="shared" si="20"/>
        <v>-1.5796812749004019E-2</v>
      </c>
      <c r="Q102" s="27">
        <f t="shared" si="38"/>
        <v>-2.3355977036006764E-2</v>
      </c>
      <c r="R102" s="27">
        <f t="shared" si="28"/>
        <v>-2.1806170817800442E-2</v>
      </c>
      <c r="S102" s="29">
        <f t="shared" si="29"/>
        <v>0.3</v>
      </c>
      <c r="T102" s="29">
        <f t="shared" si="35"/>
        <v>9.9999999999999978E-2</v>
      </c>
      <c r="U102" s="27">
        <f t="shared" si="21"/>
        <v>-1.5796812749004019E-2</v>
      </c>
      <c r="V102" s="28">
        <f t="shared" si="24"/>
        <v>2.3809523809523801E-2</v>
      </c>
      <c r="W102" s="27">
        <f t="shared" si="39"/>
        <v>2.9743273054837885E-2</v>
      </c>
      <c r="X102" s="27">
        <f t="shared" si="30"/>
        <v>2.5914655943211427E-2</v>
      </c>
      <c r="Y102" s="29">
        <f t="shared" si="31"/>
        <v>0.2</v>
      </c>
      <c r="Z102" s="29">
        <f t="shared" si="36"/>
        <v>-9.9999999999999978E-2</v>
      </c>
      <c r="BT102" s="36">
        <v>2.38095238095238</v>
      </c>
    </row>
    <row r="103" spans="1:72" x14ac:dyDescent="0.2">
      <c r="A103" s="34">
        <v>34516</v>
      </c>
      <c r="B103" s="25">
        <v>7494</v>
      </c>
      <c r="C103" s="26">
        <v>7352.3</v>
      </c>
      <c r="D103" s="25">
        <v>10124</v>
      </c>
      <c r="E103" s="26">
        <v>9939.7000000000007</v>
      </c>
      <c r="F103" s="26">
        <v>61.17</v>
      </c>
      <c r="G103" s="27">
        <f t="shared" si="22"/>
        <v>1.057326945316373E-2</v>
      </c>
      <c r="H103" s="27">
        <f t="shared" si="32"/>
        <v>-1.9082745349583031E-2</v>
      </c>
      <c r="I103" s="29">
        <f t="shared" si="26"/>
        <v>0.3</v>
      </c>
      <c r="J103" s="29">
        <f t="shared" si="33"/>
        <v>0</v>
      </c>
      <c r="K103" s="27">
        <f t="shared" si="23"/>
        <v>5.899973687939067E-3</v>
      </c>
      <c r="L103" s="27">
        <f t="shared" si="25"/>
        <v>4.3395652036992485E-2</v>
      </c>
      <c r="M103" s="29">
        <f t="shared" si="27"/>
        <v>0.7</v>
      </c>
      <c r="N103" s="29">
        <f t="shared" si="34"/>
        <v>0</v>
      </c>
      <c r="O103" s="27">
        <f t="shared" si="37"/>
        <v>3.5734574983569724E-2</v>
      </c>
      <c r="P103" s="27">
        <f t="shared" si="20"/>
        <v>-1.8204267088107396E-2</v>
      </c>
      <c r="Q103" s="27">
        <f t="shared" si="38"/>
        <v>-2.2538835874841751E-2</v>
      </c>
      <c r="R103" s="27">
        <f t="shared" si="28"/>
        <v>-1.9399895003849109E-2</v>
      </c>
      <c r="S103" s="29">
        <f t="shared" si="29"/>
        <v>0.4</v>
      </c>
      <c r="T103" s="29">
        <f t="shared" si="35"/>
        <v>0.10000000000000003</v>
      </c>
      <c r="U103" s="27">
        <f t="shared" si="21"/>
        <v>-1.8204267088107396E-2</v>
      </c>
      <c r="V103" s="28">
        <f t="shared" si="24"/>
        <v>2.8781947962238198E-2</v>
      </c>
      <c r="W103" s="27">
        <f t="shared" si="39"/>
        <v>2.8911467223551566E-2</v>
      </c>
      <c r="X103" s="27">
        <f t="shared" si="30"/>
        <v>2.6249485256931621E-2</v>
      </c>
      <c r="Y103" s="29">
        <f t="shared" si="31"/>
        <v>0.2</v>
      </c>
      <c r="Z103" s="29">
        <f t="shared" si="36"/>
        <v>0</v>
      </c>
      <c r="BT103" s="36">
        <v>2.8781947962238199</v>
      </c>
    </row>
    <row r="104" spans="1:72" x14ac:dyDescent="0.2">
      <c r="A104" s="34">
        <v>34608</v>
      </c>
      <c r="B104" s="25">
        <v>7599</v>
      </c>
      <c r="C104" s="26">
        <v>7476.7</v>
      </c>
      <c r="D104" s="25">
        <v>10208</v>
      </c>
      <c r="E104" s="26">
        <v>10052.5</v>
      </c>
      <c r="F104" s="26">
        <v>60.510000000000005</v>
      </c>
      <c r="G104" s="27">
        <f t="shared" si="22"/>
        <v>-1.078960274644428E-2</v>
      </c>
      <c r="H104" s="27">
        <f t="shared" si="32"/>
        <v>-4.4226820407518512E-2</v>
      </c>
      <c r="I104" s="29">
        <f t="shared" si="26"/>
        <v>0.3</v>
      </c>
      <c r="J104" s="29">
        <f t="shared" si="33"/>
        <v>0</v>
      </c>
      <c r="K104" s="27">
        <f t="shared" si="23"/>
        <v>1.1348431039166098E-2</v>
      </c>
      <c r="L104" s="27">
        <f t="shared" si="25"/>
        <v>4.1332159320453719E-2</v>
      </c>
      <c r="M104" s="29">
        <f t="shared" si="27"/>
        <v>0.7</v>
      </c>
      <c r="N104" s="29">
        <f t="shared" si="34"/>
        <v>0</v>
      </c>
      <c r="O104" s="27">
        <f t="shared" si="37"/>
        <v>3.8304275172648374E-2</v>
      </c>
      <c r="P104" s="27">
        <f t="shared" si="20"/>
        <v>-1.5233150470219435E-2</v>
      </c>
      <c r="Q104" s="27">
        <f t="shared" si="38"/>
        <v>-2.1249675530059093E-2</v>
      </c>
      <c r="R104" s="27">
        <f t="shared" si="28"/>
        <v>-1.7551100511451555E-2</v>
      </c>
      <c r="S104" s="29">
        <f t="shared" si="29"/>
        <v>0.4</v>
      </c>
      <c r="T104" s="29">
        <f t="shared" si="35"/>
        <v>0</v>
      </c>
      <c r="U104" s="27">
        <f t="shared" si="21"/>
        <v>-1.5233150470219435E-2</v>
      </c>
      <c r="V104" s="28">
        <f t="shared" si="24"/>
        <v>2.6526412074091101E-2</v>
      </c>
      <c r="W104" s="27">
        <f t="shared" si="39"/>
        <v>2.862885770865875E-2</v>
      </c>
      <c r="X104" s="27">
        <f t="shared" si="30"/>
        <v>2.6068779137563877E-2</v>
      </c>
      <c r="Y104" s="29">
        <f t="shared" si="31"/>
        <v>0.2</v>
      </c>
      <c r="Z104" s="29">
        <f t="shared" si="36"/>
        <v>0</v>
      </c>
      <c r="BT104" s="36">
        <v>2.6526412074091099</v>
      </c>
    </row>
    <row r="105" spans="1:72" x14ac:dyDescent="0.2">
      <c r="A105" s="34">
        <v>34700</v>
      </c>
      <c r="B105" s="25">
        <v>7708</v>
      </c>
      <c r="C105" s="26">
        <v>7545.3</v>
      </c>
      <c r="D105" s="25">
        <v>10293</v>
      </c>
      <c r="E105" s="26">
        <v>10086.9</v>
      </c>
      <c r="F105" s="26">
        <v>62.17</v>
      </c>
      <c r="G105" s="27">
        <f t="shared" si="22"/>
        <v>2.7433482069079432E-2</v>
      </c>
      <c r="H105" s="27">
        <f t="shared" si="32"/>
        <v>-2.0944881889763754E-2</v>
      </c>
      <c r="I105" s="29">
        <f t="shared" si="26"/>
        <v>0.3</v>
      </c>
      <c r="J105" s="29">
        <f t="shared" si="33"/>
        <v>0</v>
      </c>
      <c r="K105" s="27">
        <f t="shared" si="23"/>
        <v>3.4220343198209037E-3</v>
      </c>
      <c r="L105" s="27">
        <f t="shared" si="25"/>
        <v>3.4744875977103351E-2</v>
      </c>
      <c r="M105" s="29">
        <f t="shared" si="27"/>
        <v>0.6</v>
      </c>
      <c r="N105" s="29">
        <f t="shared" si="34"/>
        <v>-9.9999999999999978E-2</v>
      </c>
      <c r="O105" s="27">
        <f t="shared" si="37"/>
        <v>3.52186780664255E-2</v>
      </c>
      <c r="P105" s="27">
        <f t="shared" si="20"/>
        <v>-2.0023316817254479E-2</v>
      </c>
      <c r="Q105" s="27">
        <f t="shared" si="38"/>
        <v>-2.0738880197935908E-2</v>
      </c>
      <c r="R105" s="27">
        <f t="shared" si="28"/>
        <v>-1.7314386781146329E-2</v>
      </c>
      <c r="S105" s="29">
        <f t="shared" si="29"/>
        <v>0.4</v>
      </c>
      <c r="T105" s="29">
        <f t="shared" si="35"/>
        <v>0</v>
      </c>
      <c r="U105" s="27">
        <f t="shared" si="21"/>
        <v>-2.0023316817254479E-2</v>
      </c>
      <c r="V105" s="28">
        <f t="shared" si="24"/>
        <v>2.8402635764599001E-2</v>
      </c>
      <c r="W105" s="27">
        <f t="shared" si="39"/>
        <v>2.8605371453961231E-2</v>
      </c>
      <c r="X105" s="27">
        <f t="shared" si="30"/>
        <v>2.6880129902613029E-2</v>
      </c>
      <c r="Y105" s="29">
        <f t="shared" si="31"/>
        <v>0.3</v>
      </c>
      <c r="Z105" s="29">
        <f t="shared" si="36"/>
        <v>9.9999999999999978E-2</v>
      </c>
      <c r="BT105" s="36">
        <v>2.8402635764599</v>
      </c>
    </row>
    <row r="106" spans="1:72" x14ac:dyDescent="0.2">
      <c r="A106" s="34">
        <v>34790</v>
      </c>
      <c r="B106" s="25">
        <v>7805</v>
      </c>
      <c r="C106" s="26">
        <v>7604.9</v>
      </c>
      <c r="D106" s="25">
        <v>10376</v>
      </c>
      <c r="E106" s="26">
        <v>10122.1</v>
      </c>
      <c r="F106" s="26">
        <v>66.55</v>
      </c>
      <c r="G106" s="27">
        <f t="shared" si="22"/>
        <v>7.0451986488660051E-2</v>
      </c>
      <c r="H106" s="27">
        <f t="shared" si="32"/>
        <v>9.9454815793821177E-2</v>
      </c>
      <c r="I106" s="29">
        <f t="shared" si="26"/>
        <v>0.7</v>
      </c>
      <c r="J106" s="29">
        <f t="shared" si="33"/>
        <v>0.39999999999999997</v>
      </c>
      <c r="K106" s="27">
        <f t="shared" si="23"/>
        <v>3.4896747266256957E-3</v>
      </c>
      <c r="L106" s="27">
        <f t="shared" si="25"/>
        <v>2.4358896512639984E-2</v>
      </c>
      <c r="M106" s="29">
        <f t="shared" si="27"/>
        <v>0.3</v>
      </c>
      <c r="N106" s="29">
        <f t="shared" si="34"/>
        <v>-0.3</v>
      </c>
      <c r="O106" s="27">
        <f t="shared" si="37"/>
        <v>3.2475018521530161E-2</v>
      </c>
      <c r="P106" s="27">
        <f t="shared" si="20"/>
        <v>-2.4469930609097884E-2</v>
      </c>
      <c r="Q106" s="27">
        <f t="shared" si="38"/>
        <v>-2.0901363111135784E-2</v>
      </c>
      <c r="R106" s="27">
        <f t="shared" si="28"/>
        <v>-1.9482666246169799E-2</v>
      </c>
      <c r="S106" s="29">
        <f t="shared" si="29"/>
        <v>0.4</v>
      </c>
      <c r="T106" s="29">
        <f t="shared" si="35"/>
        <v>0</v>
      </c>
      <c r="U106" s="27">
        <f t="shared" si="21"/>
        <v>-2.4469930609097884E-2</v>
      </c>
      <c r="V106" s="28">
        <f t="shared" si="24"/>
        <v>3.0932490404154498E-2</v>
      </c>
      <c r="W106" s="27">
        <f t="shared" si="39"/>
        <v>2.860195804368797E-2</v>
      </c>
      <c r="X106" s="27">
        <f t="shared" si="30"/>
        <v>2.86608715512707E-2</v>
      </c>
      <c r="Y106" s="29">
        <f t="shared" si="31"/>
        <v>0.3</v>
      </c>
      <c r="Z106" s="29">
        <f t="shared" si="36"/>
        <v>0</v>
      </c>
      <c r="BT106" s="36">
        <v>3.0932490404154498</v>
      </c>
    </row>
    <row r="107" spans="1:72" x14ac:dyDescent="0.2">
      <c r="A107" s="34">
        <v>34881</v>
      </c>
      <c r="B107" s="25">
        <v>7902</v>
      </c>
      <c r="C107" s="26">
        <v>7706.5</v>
      </c>
      <c r="D107" s="25">
        <v>10459</v>
      </c>
      <c r="E107" s="26">
        <v>10208.799999999999</v>
      </c>
      <c r="F107" s="26">
        <v>70.59</v>
      </c>
      <c r="G107" s="27">
        <f t="shared" si="22"/>
        <v>6.070623591284758E-2</v>
      </c>
      <c r="H107" s="27">
        <f t="shared" si="32"/>
        <v>0.15399705738106917</v>
      </c>
      <c r="I107" s="29">
        <f t="shared" si="26"/>
        <v>0.8</v>
      </c>
      <c r="J107" s="29">
        <f t="shared" si="33"/>
        <v>0.10000000000000009</v>
      </c>
      <c r="K107" s="27">
        <f t="shared" si="23"/>
        <v>8.5654162673752393E-3</v>
      </c>
      <c r="L107" s="27">
        <f t="shared" si="25"/>
        <v>2.7073251707797872E-2</v>
      </c>
      <c r="M107" s="29">
        <f t="shared" si="27"/>
        <v>0.4</v>
      </c>
      <c r="N107" s="29">
        <f t="shared" si="34"/>
        <v>0.10000000000000003</v>
      </c>
      <c r="O107" s="27">
        <f t="shared" si="37"/>
        <v>3.2054861200589792E-2</v>
      </c>
      <c r="P107" s="27">
        <f t="shared" si="20"/>
        <v>-2.3921981068935914E-2</v>
      </c>
      <c r="Q107" s="27">
        <f t="shared" si="38"/>
        <v>-2.1221881735567313E-2</v>
      </c>
      <c r="R107" s="27">
        <f t="shared" si="28"/>
        <v>-2.0912094741376928E-2</v>
      </c>
      <c r="S107" s="29">
        <f t="shared" si="29"/>
        <v>0.3</v>
      </c>
      <c r="T107" s="29">
        <f t="shared" si="35"/>
        <v>-0.10000000000000003</v>
      </c>
      <c r="U107" s="27">
        <f t="shared" si="21"/>
        <v>-2.3921981068935914E-2</v>
      </c>
      <c r="V107" s="28">
        <f t="shared" si="24"/>
        <v>2.6410026857654399E-2</v>
      </c>
      <c r="W107" s="27">
        <f t="shared" si="39"/>
        <v>2.8221492802151023E-2</v>
      </c>
      <c r="X107" s="27">
        <f t="shared" si="30"/>
        <v>2.8067891275124747E-2</v>
      </c>
      <c r="Y107" s="29">
        <f t="shared" si="31"/>
        <v>0.3</v>
      </c>
      <c r="Z107" s="29">
        <f t="shared" si="36"/>
        <v>0</v>
      </c>
      <c r="BT107" s="36">
        <v>2.6410026857654398</v>
      </c>
    </row>
    <row r="108" spans="1:72" x14ac:dyDescent="0.2">
      <c r="A108" s="34">
        <v>34973</v>
      </c>
      <c r="B108" s="25">
        <v>8002</v>
      </c>
      <c r="C108" s="26">
        <v>7799.5</v>
      </c>
      <c r="D108" s="25">
        <v>10542</v>
      </c>
      <c r="E108" s="26">
        <v>10281.200000000001</v>
      </c>
      <c r="F108" s="26">
        <v>73.31</v>
      </c>
      <c r="G108" s="27">
        <f t="shared" si="22"/>
        <v>3.8532370024082711E-2</v>
      </c>
      <c r="H108" s="27">
        <f t="shared" si="32"/>
        <v>0.21153528342422734</v>
      </c>
      <c r="I108" s="29">
        <f t="shared" si="26"/>
        <v>0.9</v>
      </c>
      <c r="J108" s="29">
        <f t="shared" si="33"/>
        <v>9.9999999999999978E-2</v>
      </c>
      <c r="K108" s="27">
        <f t="shared" si="23"/>
        <v>7.0919206958703724E-3</v>
      </c>
      <c r="L108" s="27">
        <f t="shared" si="25"/>
        <v>2.2750559562298007E-2</v>
      </c>
      <c r="M108" s="29">
        <f t="shared" si="27"/>
        <v>0.3</v>
      </c>
      <c r="N108" s="29">
        <f t="shared" si="34"/>
        <v>-0.10000000000000003</v>
      </c>
      <c r="O108" s="27">
        <f t="shared" si="37"/>
        <v>3.0996296886904473E-2</v>
      </c>
      <c r="P108" s="27">
        <f t="shared" si="20"/>
        <v>-2.4739138683361722E-2</v>
      </c>
      <c r="Q108" s="27">
        <f t="shared" si="38"/>
        <v>-2.1816984023584618E-2</v>
      </c>
      <c r="R108" s="27">
        <f t="shared" si="28"/>
        <v>-2.32885917946625E-2</v>
      </c>
      <c r="S108" s="29">
        <f t="shared" si="29"/>
        <v>0.3</v>
      </c>
      <c r="T108" s="29">
        <f t="shared" si="35"/>
        <v>0</v>
      </c>
      <c r="U108" s="27">
        <f t="shared" si="21"/>
        <v>-2.4739138683361722E-2</v>
      </c>
      <c r="V108" s="28">
        <f t="shared" si="24"/>
        <v>2.6509244820672601E-2</v>
      </c>
      <c r="W108" s="27">
        <f t="shared" si="39"/>
        <v>2.7888839093488844E-2</v>
      </c>
      <c r="X108" s="27">
        <f t="shared" si="30"/>
        <v>2.8063599461770124E-2</v>
      </c>
      <c r="Y108" s="29">
        <f t="shared" si="31"/>
        <v>0.3</v>
      </c>
      <c r="Z108" s="29">
        <f t="shared" si="36"/>
        <v>0</v>
      </c>
      <c r="BT108" s="36">
        <v>2.6509244820672602</v>
      </c>
    </row>
    <row r="109" spans="1:72" x14ac:dyDescent="0.2">
      <c r="A109" s="34">
        <v>35065</v>
      </c>
      <c r="B109" s="25">
        <v>8106</v>
      </c>
      <c r="C109" s="26">
        <v>7893.1</v>
      </c>
      <c r="D109" s="25">
        <v>10624</v>
      </c>
      <c r="E109" s="26">
        <v>10348.700000000001</v>
      </c>
      <c r="F109" s="26">
        <v>76.36</v>
      </c>
      <c r="G109" s="27">
        <f t="shared" si="22"/>
        <v>4.1604146773973498E-2</v>
      </c>
      <c r="H109" s="27">
        <f t="shared" si="32"/>
        <v>0.22824513430915228</v>
      </c>
      <c r="I109" s="29">
        <f t="shared" si="26"/>
        <v>0.9</v>
      </c>
      <c r="J109" s="29">
        <f t="shared" si="33"/>
        <v>0</v>
      </c>
      <c r="K109" s="27">
        <f t="shared" si="23"/>
        <v>6.5653814729798076E-3</v>
      </c>
      <c r="L109" s="27">
        <f t="shared" si="25"/>
        <v>2.5954455779278181E-2</v>
      </c>
      <c r="M109" s="29">
        <f t="shared" si="27"/>
        <v>0.4</v>
      </c>
      <c r="N109" s="29">
        <f t="shared" si="34"/>
        <v>0.10000000000000003</v>
      </c>
      <c r="O109" s="27">
        <f t="shared" si="37"/>
        <v>3.2703388121942692E-2</v>
      </c>
      <c r="P109" s="27">
        <f t="shared" si="20"/>
        <v>-2.5913027108433666E-2</v>
      </c>
      <c r="Q109" s="27">
        <f t="shared" si="38"/>
        <v>-2.2050933891549274E-2</v>
      </c>
      <c r="R109" s="27">
        <f t="shared" si="28"/>
        <v>-2.4761019367457299E-2</v>
      </c>
      <c r="S109" s="29">
        <f t="shared" si="29"/>
        <v>0.2</v>
      </c>
      <c r="T109" s="29">
        <f t="shared" si="35"/>
        <v>-9.9999999999999978E-2</v>
      </c>
      <c r="U109" s="27">
        <f t="shared" si="21"/>
        <v>-2.5913027108433666E-2</v>
      </c>
      <c r="V109" s="28">
        <f t="shared" si="24"/>
        <v>2.7397260273972601E-2</v>
      </c>
      <c r="W109" s="27">
        <f t="shared" si="39"/>
        <v>2.7507681295807062E-2</v>
      </c>
      <c r="X109" s="27">
        <f t="shared" si="30"/>
        <v>2.7812255589113523E-2</v>
      </c>
      <c r="Y109" s="29">
        <f t="shared" si="31"/>
        <v>0.3</v>
      </c>
      <c r="Z109" s="29">
        <f t="shared" si="36"/>
        <v>0</v>
      </c>
      <c r="BT109" s="36">
        <v>2.7397260273972601</v>
      </c>
    </row>
    <row r="110" spans="1:72" x14ac:dyDescent="0.2">
      <c r="A110" s="34">
        <v>35156</v>
      </c>
      <c r="B110" s="25">
        <v>8200</v>
      </c>
      <c r="C110" s="26">
        <v>8061.5</v>
      </c>
      <c r="D110" s="25">
        <v>10707</v>
      </c>
      <c r="E110" s="26">
        <v>10529.4</v>
      </c>
      <c r="F110" s="26">
        <v>77.19</v>
      </c>
      <c r="G110" s="27">
        <f t="shared" si="22"/>
        <v>1.0869565217391281E-2</v>
      </c>
      <c r="H110" s="27">
        <f t="shared" si="32"/>
        <v>0.15987978963185576</v>
      </c>
      <c r="I110" s="29">
        <f t="shared" si="26"/>
        <v>0.8</v>
      </c>
      <c r="J110" s="29">
        <f t="shared" si="33"/>
        <v>-9.9999999999999978E-2</v>
      </c>
      <c r="K110" s="27">
        <f t="shared" si="23"/>
        <v>1.7461130383526327E-2</v>
      </c>
      <c r="L110" s="27">
        <f t="shared" si="25"/>
        <v>4.0238685648234976E-2</v>
      </c>
      <c r="M110" s="29">
        <f t="shared" si="27"/>
        <v>0.6</v>
      </c>
      <c r="N110" s="29">
        <f t="shared" si="34"/>
        <v>0.19999999999999996</v>
      </c>
      <c r="O110" s="27">
        <f t="shared" si="37"/>
        <v>3.6894828816854928E-2</v>
      </c>
      <c r="P110" s="27">
        <f t="shared" si="20"/>
        <v>-1.6587279349958007E-2</v>
      </c>
      <c r="Q110" s="27">
        <f t="shared" si="38"/>
        <v>-2.135973120554752E-2</v>
      </c>
      <c r="R110" s="27">
        <f t="shared" si="28"/>
        <v>-2.2790356552672326E-2</v>
      </c>
      <c r="S110" s="29">
        <f t="shared" si="29"/>
        <v>0.3</v>
      </c>
      <c r="T110" s="29">
        <f t="shared" si="35"/>
        <v>9.9999999999999978E-2</v>
      </c>
      <c r="U110" s="27">
        <f t="shared" si="21"/>
        <v>-1.6587279349958007E-2</v>
      </c>
      <c r="V110" s="28">
        <f t="shared" si="24"/>
        <v>2.8471309680245097E-2</v>
      </c>
      <c r="W110" s="27">
        <f t="shared" si="39"/>
        <v>2.7257495967539434E-2</v>
      </c>
      <c r="X110" s="27">
        <f t="shared" si="30"/>
        <v>2.7196960408136173E-2</v>
      </c>
      <c r="Y110" s="29">
        <f t="shared" si="31"/>
        <v>0.3</v>
      </c>
      <c r="Z110" s="29">
        <f t="shared" si="36"/>
        <v>0</v>
      </c>
      <c r="BT110" s="36">
        <v>2.8471309680245098</v>
      </c>
    </row>
    <row r="111" spans="1:72" x14ac:dyDescent="0.2">
      <c r="A111" s="34">
        <v>35247</v>
      </c>
      <c r="B111" s="25">
        <v>8301</v>
      </c>
      <c r="C111" s="26">
        <v>8159</v>
      </c>
      <c r="D111" s="25">
        <v>10790</v>
      </c>
      <c r="E111" s="26">
        <v>10626.8</v>
      </c>
      <c r="F111" s="26">
        <v>75.95</v>
      </c>
      <c r="G111" s="27">
        <f t="shared" si="22"/>
        <v>-1.6064257028112382E-2</v>
      </c>
      <c r="H111" s="27">
        <f t="shared" si="32"/>
        <v>7.5931435047457141E-2</v>
      </c>
      <c r="I111" s="29">
        <f t="shared" si="26"/>
        <v>0.6</v>
      </c>
      <c r="J111" s="29">
        <f t="shared" si="33"/>
        <v>-0.20000000000000007</v>
      </c>
      <c r="K111" s="27">
        <f t="shared" si="23"/>
        <v>9.2502896651280829E-3</v>
      </c>
      <c r="L111" s="27">
        <f t="shared" si="25"/>
        <v>4.0945067001018728E-2</v>
      </c>
      <c r="M111" s="29">
        <f t="shared" si="27"/>
        <v>0.6</v>
      </c>
      <c r="N111" s="29">
        <f t="shared" si="34"/>
        <v>0</v>
      </c>
      <c r="O111" s="27">
        <f t="shared" si="37"/>
        <v>3.8507430306974726E-2</v>
      </c>
      <c r="P111" s="27">
        <f t="shared" si="20"/>
        <v>-1.5125115848007482E-2</v>
      </c>
      <c r="Q111" s="27">
        <f t="shared" si="38"/>
        <v>-2.0301043330888755E-2</v>
      </c>
      <c r="R111" s="27">
        <f t="shared" si="28"/>
        <v>-2.0591140247440218E-2</v>
      </c>
      <c r="S111" s="29">
        <f t="shared" si="29"/>
        <v>0.3</v>
      </c>
      <c r="T111" s="29">
        <f t="shared" si="35"/>
        <v>0</v>
      </c>
      <c r="U111" s="27">
        <f t="shared" si="21"/>
        <v>-1.5125115848007482E-2</v>
      </c>
      <c r="V111" s="28">
        <f t="shared" si="24"/>
        <v>2.94374182293939E-2</v>
      </c>
      <c r="W111" s="27">
        <f t="shared" si="39"/>
        <v>2.7423728261042474E-2</v>
      </c>
      <c r="X111" s="27">
        <f t="shared" si="30"/>
        <v>2.7953808251071049E-2</v>
      </c>
      <c r="Y111" s="29">
        <f t="shared" si="31"/>
        <v>0.3</v>
      </c>
      <c r="Z111" s="29">
        <f t="shared" si="36"/>
        <v>0</v>
      </c>
      <c r="BT111" s="36">
        <v>2.9437418229393901</v>
      </c>
    </row>
    <row r="112" spans="1:72" x14ac:dyDescent="0.2">
      <c r="A112" s="34">
        <v>35339</v>
      </c>
      <c r="B112" s="25">
        <v>8401</v>
      </c>
      <c r="C112" s="26">
        <v>8287.1</v>
      </c>
      <c r="D112" s="25">
        <v>10875</v>
      </c>
      <c r="E112" s="26">
        <v>10739.1</v>
      </c>
      <c r="F112" s="26">
        <v>81.78</v>
      </c>
      <c r="G112" s="27">
        <f t="shared" si="22"/>
        <v>7.6761026991441716E-2</v>
      </c>
      <c r="H112" s="27">
        <f t="shared" si="32"/>
        <v>0.11553676169690354</v>
      </c>
      <c r="I112" s="29">
        <f t="shared" si="26"/>
        <v>0.7</v>
      </c>
      <c r="J112" s="29">
        <f t="shared" si="33"/>
        <v>9.9999999999999978E-2</v>
      </c>
      <c r="K112" s="27">
        <f t="shared" si="23"/>
        <v>1.0567621485301416E-2</v>
      </c>
      <c r="L112" s="27">
        <f t="shared" si="25"/>
        <v>4.453760261448076E-2</v>
      </c>
      <c r="M112" s="29">
        <f t="shared" si="27"/>
        <v>0.8</v>
      </c>
      <c r="N112" s="29">
        <f t="shared" si="34"/>
        <v>0.20000000000000007</v>
      </c>
      <c r="O112" s="27">
        <f t="shared" si="37"/>
        <v>3.7485540650195971E-2</v>
      </c>
      <c r="P112" s="27">
        <f t="shared" si="20"/>
        <v>-1.2496551724137897E-2</v>
      </c>
      <c r="Q112" s="27">
        <f t="shared" si="38"/>
        <v>-1.9456728604582776E-2</v>
      </c>
      <c r="R112" s="27">
        <f t="shared" si="28"/>
        <v>-1.7530493507634262E-2</v>
      </c>
      <c r="S112" s="29">
        <f t="shared" si="29"/>
        <v>0.4</v>
      </c>
      <c r="T112" s="29">
        <f t="shared" si="35"/>
        <v>0.10000000000000003</v>
      </c>
      <c r="U112" s="27">
        <f t="shared" si="21"/>
        <v>-1.2496551724137897E-2</v>
      </c>
      <c r="V112" s="28">
        <f t="shared" si="24"/>
        <v>3.1901041666666796E-2</v>
      </c>
      <c r="W112" s="27">
        <f t="shared" si="39"/>
        <v>2.78113786873012E-2</v>
      </c>
      <c r="X112" s="27">
        <f t="shared" si="30"/>
        <v>2.9301757462569598E-2</v>
      </c>
      <c r="Y112" s="29">
        <f t="shared" si="31"/>
        <v>0.4</v>
      </c>
      <c r="Z112" s="29">
        <f t="shared" si="36"/>
        <v>0.10000000000000003</v>
      </c>
      <c r="BT112" s="36">
        <v>3.1901041666666798</v>
      </c>
    </row>
    <row r="113" spans="1:72" x14ac:dyDescent="0.2">
      <c r="A113" s="34">
        <v>35431</v>
      </c>
      <c r="B113" s="25">
        <v>8511</v>
      </c>
      <c r="C113" s="26">
        <v>8402.1</v>
      </c>
      <c r="D113" s="25">
        <v>10963</v>
      </c>
      <c r="E113" s="26">
        <v>10820.9</v>
      </c>
      <c r="F113" s="26">
        <v>86.39</v>
      </c>
      <c r="G113" s="27">
        <f t="shared" si="22"/>
        <v>5.637075079481535E-2</v>
      </c>
      <c r="H113" s="27">
        <f t="shared" si="32"/>
        <v>0.1313514929282347</v>
      </c>
      <c r="I113" s="29">
        <f t="shared" si="26"/>
        <v>0.7</v>
      </c>
      <c r="J113" s="29">
        <f t="shared" si="33"/>
        <v>0</v>
      </c>
      <c r="K113" s="27">
        <f t="shared" si="23"/>
        <v>7.6170256352952543E-3</v>
      </c>
      <c r="L113" s="27">
        <f t="shared" si="25"/>
        <v>4.5628919574439195E-2</v>
      </c>
      <c r="M113" s="29">
        <f t="shared" si="27"/>
        <v>0.8</v>
      </c>
      <c r="N113" s="29">
        <f t="shared" si="34"/>
        <v>0</v>
      </c>
      <c r="O113" s="27">
        <f t="shared" si="37"/>
        <v>3.6680276016768869E-2</v>
      </c>
      <c r="P113" s="27">
        <f t="shared" si="20"/>
        <v>-1.2961780534525255E-2</v>
      </c>
      <c r="Q113" s="27">
        <f t="shared" si="38"/>
        <v>-1.8789362670920264E-2</v>
      </c>
      <c r="R113" s="27">
        <f t="shared" si="28"/>
        <v>-1.4292681864157161E-2</v>
      </c>
      <c r="S113" s="29">
        <f t="shared" si="29"/>
        <v>0.5</v>
      </c>
      <c r="T113" s="29">
        <f t="shared" si="35"/>
        <v>9.9999999999999978E-2</v>
      </c>
      <c r="U113" s="27">
        <f t="shared" si="21"/>
        <v>-1.2961780534525255E-2</v>
      </c>
      <c r="V113" s="28">
        <f t="shared" si="24"/>
        <v>2.94623655913978E-2</v>
      </c>
      <c r="W113" s="27">
        <f t="shared" si="39"/>
        <v>2.8170139761217485E-2</v>
      </c>
      <c r="X113" s="27">
        <f t="shared" si="30"/>
        <v>2.9818033791925897E-2</v>
      </c>
      <c r="Y113" s="29">
        <f t="shared" si="31"/>
        <v>0.4</v>
      </c>
      <c r="Z113" s="29">
        <f t="shared" si="36"/>
        <v>0</v>
      </c>
      <c r="BT113" s="36">
        <v>2.9462365591397801</v>
      </c>
    </row>
    <row r="114" spans="1:72" x14ac:dyDescent="0.2">
      <c r="A114" s="34">
        <v>35521</v>
      </c>
      <c r="B114" s="25">
        <v>8621</v>
      </c>
      <c r="C114" s="26">
        <v>8551.9</v>
      </c>
      <c r="D114" s="25">
        <v>11053</v>
      </c>
      <c r="E114" s="26">
        <v>10984.2</v>
      </c>
      <c r="F114" s="26">
        <v>88.759999999999991</v>
      </c>
      <c r="G114" s="27">
        <f t="shared" si="22"/>
        <v>2.7433730755874412E-2</v>
      </c>
      <c r="H114" s="27">
        <f t="shared" si="32"/>
        <v>0.14988988210908141</v>
      </c>
      <c r="I114" s="29">
        <f t="shared" si="26"/>
        <v>0.7</v>
      </c>
      <c r="J114" s="29">
        <f t="shared" si="33"/>
        <v>0</v>
      </c>
      <c r="K114" s="27">
        <f t="shared" si="23"/>
        <v>1.5091166169172721E-2</v>
      </c>
      <c r="L114" s="27">
        <f t="shared" si="25"/>
        <v>4.3193344350105523E-2</v>
      </c>
      <c r="M114" s="29">
        <f t="shared" si="27"/>
        <v>0.7</v>
      </c>
      <c r="N114" s="29">
        <f t="shared" si="34"/>
        <v>-0.10000000000000009</v>
      </c>
      <c r="O114" s="27">
        <f t="shared" si="37"/>
        <v>3.720120630679867E-2</v>
      </c>
      <c r="P114" s="27">
        <f t="shared" si="20"/>
        <v>-6.2245544196145187E-3</v>
      </c>
      <c r="Q114" s="27">
        <f t="shared" si="38"/>
        <v>-1.7991674476804474E-2</v>
      </c>
      <c r="R114" s="27">
        <f t="shared" si="28"/>
        <v>-1.1702000631571287E-2</v>
      </c>
      <c r="S114" s="29">
        <f t="shared" si="29"/>
        <v>0.5</v>
      </c>
      <c r="T114" s="29">
        <f t="shared" si="35"/>
        <v>0</v>
      </c>
      <c r="U114" s="27">
        <f t="shared" si="21"/>
        <v>-6.2245544196145187E-3</v>
      </c>
      <c r="V114" s="28">
        <f t="shared" si="24"/>
        <v>2.3424190800681401E-2</v>
      </c>
      <c r="W114" s="27">
        <f t="shared" si="39"/>
        <v>2.8138028677147282E-2</v>
      </c>
      <c r="X114" s="27">
        <f t="shared" si="30"/>
        <v>2.8556254072034971E-2</v>
      </c>
      <c r="Y114" s="29">
        <f t="shared" si="31"/>
        <v>0.3</v>
      </c>
      <c r="Z114" s="29">
        <f t="shared" si="36"/>
        <v>-0.10000000000000003</v>
      </c>
      <c r="BT114" s="36">
        <v>2.3424190800681401</v>
      </c>
    </row>
    <row r="115" spans="1:72" x14ac:dyDescent="0.2">
      <c r="A115" s="34">
        <v>35612</v>
      </c>
      <c r="B115" s="25">
        <v>8718</v>
      </c>
      <c r="C115" s="26">
        <v>8691.7999999999993</v>
      </c>
      <c r="D115" s="25">
        <v>11145</v>
      </c>
      <c r="E115" s="26">
        <v>11124</v>
      </c>
      <c r="F115" s="26">
        <v>98</v>
      </c>
      <c r="G115" s="27">
        <f t="shared" si="22"/>
        <v>0.10410094637223986</v>
      </c>
      <c r="H115" s="27">
        <f t="shared" si="32"/>
        <v>0.29032258064516125</v>
      </c>
      <c r="I115" s="29">
        <f t="shared" si="26"/>
        <v>0.9</v>
      </c>
      <c r="J115" s="29">
        <f t="shared" si="33"/>
        <v>0.20000000000000007</v>
      </c>
      <c r="K115" s="27">
        <f t="shared" si="23"/>
        <v>1.2727372043480569E-2</v>
      </c>
      <c r="L115" s="27">
        <f t="shared" si="25"/>
        <v>4.6787367787104371E-2</v>
      </c>
      <c r="M115" s="29">
        <f t="shared" si="27"/>
        <v>0.8</v>
      </c>
      <c r="N115" s="29">
        <f t="shared" si="34"/>
        <v>0.10000000000000009</v>
      </c>
      <c r="O115" s="27">
        <f t="shared" si="37"/>
        <v>3.9716155081809958E-2</v>
      </c>
      <c r="P115" s="27">
        <f t="shared" si="20"/>
        <v>-1.8842530282637954E-3</v>
      </c>
      <c r="Q115" s="27">
        <f t="shared" si="38"/>
        <v>-1.6631673305150838E-2</v>
      </c>
      <c r="R115" s="27">
        <f t="shared" si="28"/>
        <v>-8.3917849266353668E-3</v>
      </c>
      <c r="S115" s="29">
        <f t="shared" si="29"/>
        <v>0.5</v>
      </c>
      <c r="T115" s="29">
        <f t="shared" si="35"/>
        <v>0</v>
      </c>
      <c r="U115" s="27">
        <f t="shared" si="21"/>
        <v>-1.8842530282637954E-3</v>
      </c>
      <c r="V115" s="28">
        <f t="shared" si="24"/>
        <v>2.20292310951067E-2</v>
      </c>
      <c r="W115" s="27">
        <f t="shared" si="39"/>
        <v>2.7575302271552988E-2</v>
      </c>
      <c r="X115" s="27">
        <f t="shared" si="30"/>
        <v>2.6704207288463174E-2</v>
      </c>
      <c r="Y115" s="29">
        <f t="shared" si="31"/>
        <v>0.3</v>
      </c>
      <c r="Z115" s="29">
        <f t="shared" si="36"/>
        <v>0</v>
      </c>
      <c r="BT115" s="36">
        <v>2.2029231095106701</v>
      </c>
    </row>
    <row r="116" spans="1:72" x14ac:dyDescent="0.2">
      <c r="A116" s="34">
        <v>35704</v>
      </c>
      <c r="B116" s="25">
        <v>8823</v>
      </c>
      <c r="C116" s="26">
        <v>8788.2999999999993</v>
      </c>
      <c r="D116" s="25">
        <v>11240</v>
      </c>
      <c r="E116" s="26">
        <v>11210.3</v>
      </c>
      <c r="F116" s="26">
        <v>98.259999999999991</v>
      </c>
      <c r="G116" s="27">
        <f t="shared" si="22"/>
        <v>2.6530612244897033E-3</v>
      </c>
      <c r="H116" s="27">
        <f t="shared" si="32"/>
        <v>0.20151626314502311</v>
      </c>
      <c r="I116" s="29">
        <f t="shared" si="26"/>
        <v>0.8</v>
      </c>
      <c r="J116" s="29">
        <f t="shared" si="33"/>
        <v>-9.9999999999999978E-2</v>
      </c>
      <c r="K116" s="27">
        <f t="shared" si="23"/>
        <v>7.758000719165702E-3</v>
      </c>
      <c r="L116" s="27">
        <f t="shared" si="25"/>
        <v>4.3877047424830652E-2</v>
      </c>
      <c r="M116" s="29">
        <f t="shared" si="27"/>
        <v>0.8</v>
      </c>
      <c r="N116" s="29">
        <f t="shared" si="34"/>
        <v>0</v>
      </c>
      <c r="O116" s="27">
        <f t="shared" si="37"/>
        <v>3.8391776506673275E-2</v>
      </c>
      <c r="P116" s="27">
        <f t="shared" si="20"/>
        <v>-2.6423487544484634E-3</v>
      </c>
      <c r="Q116" s="27">
        <f t="shared" si="38"/>
        <v>-1.5582439828836591E-2</v>
      </c>
      <c r="R116" s="27">
        <f t="shared" si="28"/>
        <v>-5.9282341842130087E-3</v>
      </c>
      <c r="S116" s="29">
        <f t="shared" si="29"/>
        <v>0.6</v>
      </c>
      <c r="T116" s="29">
        <f t="shared" si="35"/>
        <v>9.9999999999999978E-2</v>
      </c>
      <c r="U116" s="27">
        <f t="shared" si="21"/>
        <v>-2.6423487544484634E-3</v>
      </c>
      <c r="V116" s="28">
        <f t="shared" si="24"/>
        <v>1.8717139852786301E-2</v>
      </c>
      <c r="W116" s="27">
        <f t="shared" si="39"/>
        <v>2.6924529586444257E-2</v>
      </c>
      <c r="X116" s="27">
        <f t="shared" si="30"/>
        <v>2.3408231834993048E-2</v>
      </c>
      <c r="Y116" s="29">
        <f t="shared" si="31"/>
        <v>0.2</v>
      </c>
      <c r="Z116" s="29">
        <f t="shared" si="36"/>
        <v>-9.9999999999999978E-2</v>
      </c>
      <c r="BT116" s="36">
        <v>1.87171398527863</v>
      </c>
    </row>
    <row r="117" spans="1:72" x14ac:dyDescent="0.2">
      <c r="A117" s="34">
        <v>35796</v>
      </c>
      <c r="B117" s="25">
        <v>8912</v>
      </c>
      <c r="C117" s="26">
        <v>8889.7000000000007</v>
      </c>
      <c r="D117" s="25">
        <v>11337</v>
      </c>
      <c r="E117" s="26">
        <v>11321.2</v>
      </c>
      <c r="F117" s="26">
        <v>103.86</v>
      </c>
      <c r="G117" s="27">
        <f t="shared" si="22"/>
        <v>5.6991654793405344E-2</v>
      </c>
      <c r="H117" s="27">
        <f t="shared" si="32"/>
        <v>0.20222247945364044</v>
      </c>
      <c r="I117" s="29">
        <f t="shared" si="26"/>
        <v>0.8</v>
      </c>
      <c r="J117" s="29">
        <f t="shared" si="33"/>
        <v>0</v>
      </c>
      <c r="K117" s="27">
        <f t="shared" si="23"/>
        <v>9.8926879744521967E-3</v>
      </c>
      <c r="L117" s="27">
        <f t="shared" si="25"/>
        <v>4.6234601558096007E-2</v>
      </c>
      <c r="M117" s="29">
        <f t="shared" si="27"/>
        <v>0.8</v>
      </c>
      <c r="N117" s="29">
        <f t="shared" si="34"/>
        <v>0</v>
      </c>
      <c r="O117" s="27">
        <f t="shared" si="37"/>
        <v>4.0788877983655401E-2</v>
      </c>
      <c r="P117" s="27">
        <f t="shared" si="20"/>
        <v>-1.3936667548733591E-3</v>
      </c>
      <c r="Q117" s="27">
        <f t="shared" si="38"/>
        <v>-1.4029968990304833E-2</v>
      </c>
      <c r="R117" s="27">
        <f t="shared" si="28"/>
        <v>-3.0362057393000337E-3</v>
      </c>
      <c r="S117" s="29">
        <f t="shared" si="29"/>
        <v>0.7</v>
      </c>
      <c r="T117" s="29">
        <f t="shared" si="35"/>
        <v>9.9999999999999978E-2</v>
      </c>
      <c r="U117" s="27">
        <f t="shared" si="21"/>
        <v>-1.3936667548733591E-3</v>
      </c>
      <c r="V117" s="28">
        <f t="shared" si="24"/>
        <v>1.4622937121370501E-2</v>
      </c>
      <c r="W117" s="27">
        <f t="shared" si="39"/>
        <v>2.5776221366175217E-2</v>
      </c>
      <c r="X117" s="27">
        <f t="shared" si="30"/>
        <v>1.9698374717486228E-2</v>
      </c>
      <c r="Y117" s="29">
        <f t="shared" si="31"/>
        <v>0.1</v>
      </c>
      <c r="Z117" s="29">
        <f t="shared" si="36"/>
        <v>-0.1</v>
      </c>
      <c r="BT117" s="36">
        <v>1.4622937121370501</v>
      </c>
    </row>
    <row r="118" spans="1:72" x14ac:dyDescent="0.2">
      <c r="A118" s="34">
        <v>35886</v>
      </c>
      <c r="B118" s="25">
        <v>9011</v>
      </c>
      <c r="C118" s="26">
        <v>8994.7000000000007</v>
      </c>
      <c r="D118" s="25">
        <v>11437</v>
      </c>
      <c r="E118" s="26">
        <v>11431</v>
      </c>
      <c r="F118" s="26">
        <v>111.02000000000001</v>
      </c>
      <c r="G118" s="27">
        <f t="shared" si="22"/>
        <v>6.8938956287309949E-2</v>
      </c>
      <c r="H118" s="27">
        <f t="shared" si="32"/>
        <v>0.25078864353312325</v>
      </c>
      <c r="I118" s="29">
        <f t="shared" si="26"/>
        <v>0.9</v>
      </c>
      <c r="J118" s="29">
        <f t="shared" si="33"/>
        <v>9.9999999999999978E-2</v>
      </c>
      <c r="K118" s="27">
        <f t="shared" si="23"/>
        <v>9.6986185210047749E-3</v>
      </c>
      <c r="L118" s="27">
        <f t="shared" si="25"/>
        <v>4.0676608219078245E-2</v>
      </c>
      <c r="M118" s="29">
        <f t="shared" si="27"/>
        <v>0.6</v>
      </c>
      <c r="N118" s="29">
        <f t="shared" si="34"/>
        <v>-0.20000000000000007</v>
      </c>
      <c r="O118" s="27">
        <f t="shared" si="37"/>
        <v>4.3103703776884224E-2</v>
      </c>
      <c r="P118" s="27">
        <f t="shared" si="20"/>
        <v>-5.2461309784034276E-4</v>
      </c>
      <c r="Q118" s="27">
        <f t="shared" si="38"/>
        <v>-1.2034525864366701E-2</v>
      </c>
      <c r="R118" s="27">
        <f t="shared" si="28"/>
        <v>-1.6112204088564901E-3</v>
      </c>
      <c r="S118" s="29">
        <f t="shared" si="29"/>
        <v>0.7</v>
      </c>
      <c r="T118" s="29">
        <f t="shared" si="35"/>
        <v>0</v>
      </c>
      <c r="U118" s="27">
        <f t="shared" si="21"/>
        <v>-5.2461309784034276E-4</v>
      </c>
      <c r="V118" s="28">
        <f t="shared" si="24"/>
        <v>1.6021639617145301E-2</v>
      </c>
      <c r="W118" s="27">
        <f t="shared" si="39"/>
        <v>2.4533650467257789E-2</v>
      </c>
      <c r="X118" s="27">
        <f t="shared" si="30"/>
        <v>1.78477369216022E-2</v>
      </c>
      <c r="Y118" s="29">
        <f t="shared" si="31"/>
        <v>0.1</v>
      </c>
      <c r="Z118" s="29">
        <f t="shared" si="36"/>
        <v>0</v>
      </c>
      <c r="BT118" s="36">
        <v>1.60216396171453</v>
      </c>
    </row>
    <row r="119" spans="1:72" x14ac:dyDescent="0.2">
      <c r="A119" s="34">
        <v>35977</v>
      </c>
      <c r="B119" s="25">
        <v>9124</v>
      </c>
      <c r="C119" s="26">
        <v>9146.5</v>
      </c>
      <c r="D119" s="25">
        <v>11539</v>
      </c>
      <c r="E119" s="26">
        <v>11580.6</v>
      </c>
      <c r="F119" s="26">
        <v>107.21000000000001</v>
      </c>
      <c r="G119" s="27">
        <f t="shared" si="22"/>
        <v>-3.431814087551794E-2</v>
      </c>
      <c r="H119" s="27">
        <f t="shared" si="32"/>
        <v>9.397959183673478E-2</v>
      </c>
      <c r="I119" s="29">
        <f t="shared" si="26"/>
        <v>0.6</v>
      </c>
      <c r="J119" s="29">
        <f t="shared" si="33"/>
        <v>-0.30000000000000004</v>
      </c>
      <c r="K119" s="27">
        <f t="shared" si="23"/>
        <v>1.3087218965969764E-2</v>
      </c>
      <c r="L119" s="27">
        <f t="shared" si="25"/>
        <v>4.1046386192017295E-2</v>
      </c>
      <c r="M119" s="29">
        <f t="shared" si="27"/>
        <v>0.7</v>
      </c>
      <c r="N119" s="29">
        <f t="shared" si="34"/>
        <v>9.9999999999999978E-2</v>
      </c>
      <c r="O119" s="27">
        <f t="shared" si="37"/>
        <v>4.4791421779902342E-2</v>
      </c>
      <c r="P119" s="27">
        <f t="shared" si="20"/>
        <v>3.6051650922957245E-3</v>
      </c>
      <c r="Q119" s="27">
        <f t="shared" si="38"/>
        <v>-9.7405970175973976E-3</v>
      </c>
      <c r="R119" s="27">
        <f t="shared" si="28"/>
        <v>-2.3886587871661032E-4</v>
      </c>
      <c r="S119" s="29">
        <f t="shared" si="29"/>
        <v>0.7</v>
      </c>
      <c r="T119" s="29">
        <f t="shared" si="35"/>
        <v>0</v>
      </c>
      <c r="U119" s="27">
        <f t="shared" si="21"/>
        <v>3.6051650922957245E-3</v>
      </c>
      <c r="V119" s="28">
        <f t="shared" si="24"/>
        <v>1.5958549222798001E-2</v>
      </c>
      <c r="W119" s="27">
        <f t="shared" si="39"/>
        <v>2.3662693997686418E-2</v>
      </c>
      <c r="X119" s="27">
        <f t="shared" si="30"/>
        <v>1.6330066453525027E-2</v>
      </c>
      <c r="Y119" s="29">
        <f t="shared" si="31"/>
        <v>0.1</v>
      </c>
      <c r="Z119" s="29">
        <f t="shared" si="36"/>
        <v>0</v>
      </c>
      <c r="BT119" s="36">
        <v>1.5958549222798</v>
      </c>
    </row>
    <row r="120" spans="1:72" x14ac:dyDescent="0.2">
      <c r="A120" s="34">
        <v>36069</v>
      </c>
      <c r="B120" s="25">
        <v>9229</v>
      </c>
      <c r="C120" s="26">
        <v>9325.7000000000007</v>
      </c>
      <c r="D120" s="25">
        <v>11641</v>
      </c>
      <c r="E120" s="26">
        <v>11770.7</v>
      </c>
      <c r="F120" s="26">
        <v>109.96000000000001</v>
      </c>
      <c r="G120" s="27">
        <f t="shared" si="22"/>
        <v>2.5650592295494823E-2</v>
      </c>
      <c r="H120" s="27">
        <f t="shared" si="32"/>
        <v>0.11907185019336473</v>
      </c>
      <c r="I120" s="29">
        <f t="shared" si="26"/>
        <v>0.7</v>
      </c>
      <c r="J120" s="29">
        <f t="shared" si="33"/>
        <v>9.9999999999999978E-2</v>
      </c>
      <c r="K120" s="27">
        <f t="shared" si="23"/>
        <v>1.6415384349688304E-2</v>
      </c>
      <c r="L120" s="27">
        <f t="shared" si="25"/>
        <v>4.9989741576942769E-2</v>
      </c>
      <c r="M120" s="29">
        <f t="shared" si="27"/>
        <v>0.8</v>
      </c>
      <c r="N120" s="29">
        <f t="shared" si="34"/>
        <v>0.10000000000000009</v>
      </c>
      <c r="O120" s="27">
        <f t="shared" si="37"/>
        <v>4.8292028167918138E-2</v>
      </c>
      <c r="P120" s="27">
        <f t="shared" si="20"/>
        <v>1.1141654497036399E-2</v>
      </c>
      <c r="Q120" s="27">
        <f t="shared" si="38"/>
        <v>-6.7505309192308878E-3</v>
      </c>
      <c r="R120" s="27">
        <f t="shared" si="28"/>
        <v>3.2071349341546056E-3</v>
      </c>
      <c r="S120" s="29">
        <f t="shared" si="29"/>
        <v>0.8</v>
      </c>
      <c r="T120" s="29">
        <f t="shared" si="35"/>
        <v>0.10000000000000009</v>
      </c>
      <c r="U120" s="27">
        <f t="shared" si="21"/>
        <v>1.1141654497036399E-2</v>
      </c>
      <c r="V120" s="28">
        <f t="shared" si="24"/>
        <v>1.54830718414535E-2</v>
      </c>
      <c r="W120" s="27">
        <f t="shared" si="39"/>
        <v>2.2743846249418161E-2</v>
      </c>
      <c r="X120" s="27">
        <f t="shared" si="30"/>
        <v>1.5521549450691825E-2</v>
      </c>
      <c r="Y120" s="29">
        <f t="shared" si="31"/>
        <v>0</v>
      </c>
      <c r="Z120" s="29">
        <f t="shared" si="36"/>
        <v>-0.1</v>
      </c>
      <c r="BT120" s="36">
        <v>1.54830718414535</v>
      </c>
    </row>
    <row r="121" spans="1:72" x14ac:dyDescent="0.2">
      <c r="A121" s="34">
        <v>36161</v>
      </c>
      <c r="B121" s="25">
        <v>9345</v>
      </c>
      <c r="C121" s="26">
        <v>9447.1</v>
      </c>
      <c r="D121" s="25">
        <v>11744</v>
      </c>
      <c r="E121" s="26">
        <v>11864.7</v>
      </c>
      <c r="F121" s="26">
        <v>122.32</v>
      </c>
      <c r="G121" s="27">
        <f t="shared" si="22"/>
        <v>0.11240451073117483</v>
      </c>
      <c r="H121" s="27">
        <f t="shared" si="32"/>
        <v>0.17773926439437698</v>
      </c>
      <c r="I121" s="29">
        <f t="shared" si="26"/>
        <v>0.8</v>
      </c>
      <c r="J121" s="29">
        <f t="shared" si="33"/>
        <v>0.10000000000000009</v>
      </c>
      <c r="K121" s="27">
        <f t="shared" si="23"/>
        <v>7.9859311680698687E-3</v>
      </c>
      <c r="L121" s="27">
        <f t="shared" si="25"/>
        <v>4.8007278380383704E-2</v>
      </c>
      <c r="M121" s="29">
        <f t="shared" si="27"/>
        <v>0.8</v>
      </c>
      <c r="N121" s="29">
        <f t="shared" si="34"/>
        <v>0</v>
      </c>
      <c r="O121" s="27">
        <f t="shared" si="37"/>
        <v>4.88306099638924E-2</v>
      </c>
      <c r="P121" s="27">
        <f t="shared" si="20"/>
        <v>1.0277588555858372E-2</v>
      </c>
      <c r="Q121" s="27">
        <f t="shared" si="38"/>
        <v>-3.7346462805398859E-3</v>
      </c>
      <c r="R121" s="27">
        <f t="shared" si="28"/>
        <v>6.1249487618375382E-3</v>
      </c>
      <c r="S121" s="29">
        <f t="shared" si="29"/>
        <v>0.8</v>
      </c>
      <c r="T121" s="29">
        <f t="shared" si="35"/>
        <v>0</v>
      </c>
      <c r="U121" s="27">
        <f t="shared" si="21"/>
        <v>1.0277588555858372E-2</v>
      </c>
      <c r="V121" s="28">
        <f t="shared" si="24"/>
        <v>1.66769610870907E-2</v>
      </c>
      <c r="W121" s="27">
        <f t="shared" si="39"/>
        <v>2.1850487983844671E-2</v>
      </c>
      <c r="X121" s="27">
        <f t="shared" si="30"/>
        <v>1.6035055442121873E-2</v>
      </c>
      <c r="Y121" s="29">
        <f t="shared" si="31"/>
        <v>0</v>
      </c>
      <c r="Z121" s="29">
        <f t="shared" si="36"/>
        <v>0</v>
      </c>
      <c r="BT121" s="36">
        <v>1.66769610870907</v>
      </c>
    </row>
    <row r="122" spans="1:72" x14ac:dyDescent="0.2">
      <c r="A122" s="34">
        <v>36251</v>
      </c>
      <c r="B122" s="25">
        <v>9464</v>
      </c>
      <c r="C122" s="26">
        <v>9557</v>
      </c>
      <c r="D122" s="25">
        <v>11843</v>
      </c>
      <c r="E122" s="26">
        <v>11962.5</v>
      </c>
      <c r="F122" s="26">
        <v>127.42999999999999</v>
      </c>
      <c r="G122" s="27">
        <f t="shared" si="22"/>
        <v>4.1775670372792673E-2</v>
      </c>
      <c r="H122" s="27">
        <f t="shared" si="32"/>
        <v>0.14781120518825419</v>
      </c>
      <c r="I122" s="29">
        <f t="shared" si="26"/>
        <v>0.7</v>
      </c>
      <c r="J122" s="29">
        <f t="shared" si="33"/>
        <v>-0.10000000000000009</v>
      </c>
      <c r="K122" s="27">
        <f t="shared" si="23"/>
        <v>8.2429391387897934E-3</v>
      </c>
      <c r="L122" s="27">
        <f t="shared" si="25"/>
        <v>4.6496369521476684E-2</v>
      </c>
      <c r="M122" s="29">
        <f t="shared" si="27"/>
        <v>0.8</v>
      </c>
      <c r="N122" s="29">
        <f t="shared" si="34"/>
        <v>0</v>
      </c>
      <c r="O122" s="27">
        <f t="shared" si="37"/>
        <v>4.5368207115315223E-2</v>
      </c>
      <c r="P122" s="27">
        <f t="shared" si="20"/>
        <v>1.0090348729207126E-2</v>
      </c>
      <c r="Q122" s="27">
        <f t="shared" si="38"/>
        <v>-1.5115106072761241E-3</v>
      </c>
      <c r="R122" s="27">
        <f t="shared" si="28"/>
        <v>8.7786892185994052E-3</v>
      </c>
      <c r="S122" s="29">
        <f t="shared" si="29"/>
        <v>0.8</v>
      </c>
      <c r="T122" s="29">
        <f t="shared" si="35"/>
        <v>0</v>
      </c>
      <c r="U122" s="27">
        <f t="shared" si="21"/>
        <v>1.0090348729207126E-2</v>
      </c>
      <c r="V122" s="28">
        <f t="shared" si="24"/>
        <v>2.1093590006143699E-2</v>
      </c>
      <c r="W122" s="27">
        <f t="shared" si="39"/>
        <v>2.1235678011002884E-2</v>
      </c>
      <c r="X122" s="27">
        <f t="shared" si="30"/>
        <v>1.7303043039371475E-2</v>
      </c>
      <c r="Y122" s="29">
        <f t="shared" si="31"/>
        <v>0.1</v>
      </c>
      <c r="Z122" s="29">
        <f t="shared" si="36"/>
        <v>0.1</v>
      </c>
      <c r="BT122" s="36">
        <v>2.1093590006143699</v>
      </c>
    </row>
    <row r="123" spans="1:72" x14ac:dyDescent="0.2">
      <c r="A123" s="34">
        <v>36342</v>
      </c>
      <c r="B123" s="25">
        <v>9578</v>
      </c>
      <c r="C123" s="26">
        <v>9712.2999999999993</v>
      </c>
      <c r="D123" s="25">
        <v>11944</v>
      </c>
      <c r="E123" s="26">
        <v>12113.1</v>
      </c>
      <c r="F123" s="26">
        <v>127.08</v>
      </c>
      <c r="G123" s="27">
        <f t="shared" si="22"/>
        <v>-2.7466059797535457E-3</v>
      </c>
      <c r="H123" s="27">
        <f t="shared" si="32"/>
        <v>0.18533718869508431</v>
      </c>
      <c r="I123" s="29">
        <f t="shared" si="26"/>
        <v>0.8</v>
      </c>
      <c r="J123" s="29">
        <f t="shared" si="33"/>
        <v>0.10000000000000009</v>
      </c>
      <c r="K123" s="27">
        <f t="shared" si="23"/>
        <v>1.2589341692789999E-2</v>
      </c>
      <c r="L123" s="27">
        <f t="shared" si="25"/>
        <v>4.5982073467695971E-2</v>
      </c>
      <c r="M123" s="29">
        <f t="shared" si="27"/>
        <v>0.8</v>
      </c>
      <c r="N123" s="29">
        <f t="shared" si="34"/>
        <v>0</v>
      </c>
      <c r="O123" s="27">
        <f t="shared" si="37"/>
        <v>4.662112144138722E-2</v>
      </c>
      <c r="P123" s="27">
        <f t="shared" si="20"/>
        <v>1.415773610180847E-2</v>
      </c>
      <c r="Q123" s="27">
        <f t="shared" si="38"/>
        <v>9.2872705520853855E-4</v>
      </c>
      <c r="R123" s="27">
        <f t="shared" si="28"/>
        <v>1.1416831970977591E-2</v>
      </c>
      <c r="S123" s="29">
        <f t="shared" si="29"/>
        <v>0.8</v>
      </c>
      <c r="T123" s="29">
        <f t="shared" si="35"/>
        <v>0</v>
      </c>
      <c r="U123" s="27">
        <f t="shared" si="21"/>
        <v>1.415773610180847E-2</v>
      </c>
      <c r="V123" s="28">
        <f t="shared" si="24"/>
        <v>2.3459812321501499E-2</v>
      </c>
      <c r="W123" s="27">
        <f t="shared" si="39"/>
        <v>2.0737544185345184E-2</v>
      </c>
      <c r="X123" s="27">
        <f t="shared" si="30"/>
        <v>1.917835881404735E-2</v>
      </c>
      <c r="Y123" s="29">
        <f t="shared" si="31"/>
        <v>0.1</v>
      </c>
      <c r="Z123" s="29">
        <f t="shared" si="36"/>
        <v>0</v>
      </c>
      <c r="BT123" s="36">
        <v>2.3459812321501499</v>
      </c>
    </row>
    <row r="124" spans="1:72" x14ac:dyDescent="0.2">
      <c r="A124" s="34">
        <v>36434</v>
      </c>
      <c r="B124" s="25">
        <v>9706</v>
      </c>
      <c r="C124" s="26">
        <v>9926.1</v>
      </c>
      <c r="D124" s="25">
        <v>12045</v>
      </c>
      <c r="E124" s="26">
        <v>12323.3</v>
      </c>
      <c r="F124" s="26">
        <v>127.95</v>
      </c>
      <c r="G124" s="27">
        <f t="shared" si="22"/>
        <v>6.8460812086874765E-3</v>
      </c>
      <c r="H124" s="27">
        <f t="shared" si="32"/>
        <v>0.16360494725354668</v>
      </c>
      <c r="I124" s="29">
        <f t="shared" si="26"/>
        <v>0.8</v>
      </c>
      <c r="J124" s="29">
        <f t="shared" si="33"/>
        <v>0</v>
      </c>
      <c r="K124" s="27">
        <f t="shared" si="23"/>
        <v>1.7353113571257475E-2</v>
      </c>
      <c r="L124" s="27">
        <f t="shared" si="25"/>
        <v>4.6947080462504225E-2</v>
      </c>
      <c r="M124" s="29">
        <f t="shared" si="27"/>
        <v>0.8</v>
      </c>
      <c r="N124" s="29">
        <f t="shared" si="34"/>
        <v>0</v>
      </c>
      <c r="O124" s="27">
        <f t="shared" si="37"/>
        <v>4.917233908490156E-2</v>
      </c>
      <c r="P124" s="27">
        <f t="shared" si="20"/>
        <v>2.3105022831050169E-2</v>
      </c>
      <c r="Q124" s="27">
        <f t="shared" si="38"/>
        <v>3.8955249348075435E-3</v>
      </c>
      <c r="R124" s="27">
        <f t="shared" si="28"/>
        <v>1.4407674054481035E-2</v>
      </c>
      <c r="S124" s="29">
        <f t="shared" si="29"/>
        <v>0.9</v>
      </c>
      <c r="T124" s="29">
        <f t="shared" si="35"/>
        <v>9.9999999999999978E-2</v>
      </c>
      <c r="U124" s="27">
        <f t="shared" si="21"/>
        <v>2.3105022831050169E-2</v>
      </c>
      <c r="V124" s="28">
        <f t="shared" si="24"/>
        <v>2.6224842447651601E-2</v>
      </c>
      <c r="W124" s="27">
        <f t="shared" si="39"/>
        <v>2.0264527583760582E-2</v>
      </c>
      <c r="X124" s="27">
        <f t="shared" si="30"/>
        <v>2.1863801465596876E-2</v>
      </c>
      <c r="Y124" s="29">
        <f t="shared" si="31"/>
        <v>0.2</v>
      </c>
      <c r="Z124" s="29">
        <f t="shared" si="36"/>
        <v>0.1</v>
      </c>
      <c r="BT124" s="36">
        <v>2.6224842447651602</v>
      </c>
    </row>
    <row r="125" spans="1:72" x14ac:dyDescent="0.2">
      <c r="A125" s="34">
        <v>36526</v>
      </c>
      <c r="B125" s="25">
        <v>9861</v>
      </c>
      <c r="C125" s="26">
        <v>10031</v>
      </c>
      <c r="D125" s="25">
        <v>12146</v>
      </c>
      <c r="E125" s="26">
        <v>12359.1</v>
      </c>
      <c r="F125" s="26">
        <v>129.17000000000002</v>
      </c>
      <c r="G125" s="27">
        <f t="shared" si="22"/>
        <v>9.5349745994530131E-3</v>
      </c>
      <c r="H125" s="27">
        <f t="shared" si="32"/>
        <v>5.6000654022236945E-2</v>
      </c>
      <c r="I125" s="29">
        <f t="shared" si="26"/>
        <v>0.5</v>
      </c>
      <c r="J125" s="29">
        <f t="shared" si="33"/>
        <v>-0.30000000000000004</v>
      </c>
      <c r="K125" s="27">
        <f t="shared" si="23"/>
        <v>2.9050660131621476E-3</v>
      </c>
      <c r="L125" s="27">
        <f t="shared" si="25"/>
        <v>4.1669827302839482E-2</v>
      </c>
      <c r="M125" s="29">
        <f t="shared" si="27"/>
        <v>0.7</v>
      </c>
      <c r="N125" s="29">
        <f t="shared" si="34"/>
        <v>-0.10000000000000009</v>
      </c>
      <c r="O125" s="27">
        <f t="shared" si="37"/>
        <v>4.7383612576895967E-2</v>
      </c>
      <c r="P125" s="27">
        <f t="shared" si="20"/>
        <v>1.7544870739338084E-2</v>
      </c>
      <c r="Q125" s="27">
        <f t="shared" si="38"/>
        <v>6.4377458742961554E-3</v>
      </c>
      <c r="R125" s="27">
        <f t="shared" si="28"/>
        <v>1.6224494600350962E-2</v>
      </c>
      <c r="S125" s="29">
        <f t="shared" si="29"/>
        <v>0.9</v>
      </c>
      <c r="T125" s="29">
        <f t="shared" si="35"/>
        <v>0</v>
      </c>
      <c r="U125" s="27">
        <f t="shared" si="21"/>
        <v>1.7544870739338084E-2</v>
      </c>
      <c r="V125" s="28">
        <f t="shared" si="24"/>
        <v>3.2401782098015502E-2</v>
      </c>
      <c r="W125" s="27">
        <f t="shared" si="39"/>
        <v>2.0509478959312058E-2</v>
      </c>
      <c r="X125" s="27">
        <f t="shared" si="30"/>
        <v>2.5795006718328073E-2</v>
      </c>
      <c r="Y125" s="29">
        <f t="shared" si="31"/>
        <v>0.2</v>
      </c>
      <c r="Z125" s="29">
        <f t="shared" si="36"/>
        <v>0</v>
      </c>
      <c r="BT125" s="36">
        <v>3.2401782098015501</v>
      </c>
    </row>
    <row r="126" spans="1:72" x14ac:dyDescent="0.2">
      <c r="A126" s="34">
        <v>36617</v>
      </c>
      <c r="B126" s="25">
        <v>10002</v>
      </c>
      <c r="C126" s="26">
        <v>10278.299999999999</v>
      </c>
      <c r="D126" s="25">
        <v>12253</v>
      </c>
      <c r="E126" s="26">
        <v>12592.5</v>
      </c>
      <c r="F126" s="26">
        <v>128.27000000000001</v>
      </c>
      <c r="G126" s="27">
        <f t="shared" si="22"/>
        <v>-6.9675621274290127E-3</v>
      </c>
      <c r="H126" s="27">
        <f t="shared" si="32"/>
        <v>6.5918543514087548E-3</v>
      </c>
      <c r="I126" s="29">
        <f t="shared" si="26"/>
        <v>0.4</v>
      </c>
      <c r="J126" s="29">
        <f t="shared" si="33"/>
        <v>-9.9999999999999978E-2</v>
      </c>
      <c r="K126" s="27">
        <f t="shared" si="23"/>
        <v>1.8884870257542995E-2</v>
      </c>
      <c r="L126" s="27">
        <f t="shared" si="25"/>
        <v>5.2664576802507836E-2</v>
      </c>
      <c r="M126" s="29">
        <f t="shared" si="27"/>
        <v>0.9</v>
      </c>
      <c r="N126" s="29">
        <f t="shared" si="34"/>
        <v>0.20000000000000007</v>
      </c>
      <c r="O126" s="27">
        <f t="shared" si="37"/>
        <v>4.8806467471458975E-2</v>
      </c>
      <c r="P126" s="27">
        <f t="shared" si="20"/>
        <v>2.7707500204031666E-2</v>
      </c>
      <c r="Q126" s="27">
        <f t="shared" si="38"/>
        <v>9.2654170929333361E-3</v>
      </c>
      <c r="R126" s="27">
        <f t="shared" si="28"/>
        <v>2.0628782469057097E-2</v>
      </c>
      <c r="S126" s="29">
        <f t="shared" si="29"/>
        <v>0.9</v>
      </c>
      <c r="T126" s="29">
        <f t="shared" si="35"/>
        <v>0</v>
      </c>
      <c r="U126" s="27">
        <f t="shared" si="21"/>
        <v>2.7707500204031666E-2</v>
      </c>
      <c r="V126" s="28">
        <f t="shared" si="24"/>
        <v>3.3293221018852896E-2</v>
      </c>
      <c r="W126" s="27">
        <f t="shared" si="39"/>
        <v>2.1331898144159683E-2</v>
      </c>
      <c r="X126" s="27">
        <f t="shared" si="30"/>
        <v>2.8844914471505376E-2</v>
      </c>
      <c r="Y126" s="29">
        <f t="shared" si="31"/>
        <v>0.3</v>
      </c>
      <c r="Z126" s="29">
        <f t="shared" si="36"/>
        <v>9.9999999999999978E-2</v>
      </c>
      <c r="BT126" s="36">
        <v>3.3293221018852899</v>
      </c>
    </row>
    <row r="127" spans="1:72" x14ac:dyDescent="0.2">
      <c r="A127" s="34">
        <v>36708</v>
      </c>
      <c r="B127" s="25">
        <v>10156</v>
      </c>
      <c r="C127" s="26">
        <v>10357.4</v>
      </c>
      <c r="D127" s="25">
        <v>12362</v>
      </c>
      <c r="E127" s="26">
        <v>12607.7</v>
      </c>
      <c r="F127" s="26">
        <v>127.50999999999999</v>
      </c>
      <c r="G127" s="27">
        <f t="shared" si="22"/>
        <v>-5.9250019490139491E-3</v>
      </c>
      <c r="H127" s="27">
        <f t="shared" si="32"/>
        <v>3.383695310040861E-3</v>
      </c>
      <c r="I127" s="29">
        <f t="shared" si="26"/>
        <v>0.4</v>
      </c>
      <c r="J127" s="29">
        <f t="shared" si="33"/>
        <v>0</v>
      </c>
      <c r="K127" s="27">
        <f t="shared" si="23"/>
        <v>1.2070676990272565E-3</v>
      </c>
      <c r="L127" s="27">
        <f t="shared" si="25"/>
        <v>4.0831826700019017E-2</v>
      </c>
      <c r="M127" s="29">
        <f t="shared" si="27"/>
        <v>0.6</v>
      </c>
      <c r="N127" s="29">
        <f t="shared" si="34"/>
        <v>-0.30000000000000004</v>
      </c>
      <c r="O127" s="27">
        <f t="shared" si="37"/>
        <v>4.4459427064605074E-2</v>
      </c>
      <c r="P127" s="27">
        <f t="shared" si="20"/>
        <v>1.987542468856178E-2</v>
      </c>
      <c r="Q127" s="27">
        <f t="shared" si="38"/>
        <v>1.1078723569335468E-2</v>
      </c>
      <c r="R127" s="27">
        <f t="shared" si="28"/>
        <v>2.2058204615745425E-2</v>
      </c>
      <c r="S127" s="29">
        <f t="shared" si="29"/>
        <v>0.9</v>
      </c>
      <c r="T127" s="29">
        <f t="shared" si="35"/>
        <v>0</v>
      </c>
      <c r="U127" s="27">
        <f t="shared" si="21"/>
        <v>1.987542468856178E-2</v>
      </c>
      <c r="V127" s="28">
        <f t="shared" si="24"/>
        <v>3.5080725533187203E-2</v>
      </c>
      <c r="W127" s="27">
        <f t="shared" si="39"/>
        <v>2.2419522680666396E-2</v>
      </c>
      <c r="X127" s="27">
        <f t="shared" si="30"/>
        <v>3.1750142774426802E-2</v>
      </c>
      <c r="Y127" s="29">
        <f t="shared" si="31"/>
        <v>0.4</v>
      </c>
      <c r="Z127" s="29">
        <f t="shared" si="36"/>
        <v>0.10000000000000003</v>
      </c>
      <c r="BT127" s="36">
        <v>3.50807255331872</v>
      </c>
    </row>
    <row r="128" spans="1:72" x14ac:dyDescent="0.2">
      <c r="A128" s="34">
        <v>36800</v>
      </c>
      <c r="B128" s="25">
        <v>10302</v>
      </c>
      <c r="C128" s="26">
        <v>10472.299999999999</v>
      </c>
      <c r="D128" s="25">
        <v>12474</v>
      </c>
      <c r="E128" s="26">
        <v>12679.3</v>
      </c>
      <c r="F128" s="26">
        <v>115.42000000000002</v>
      </c>
      <c r="G128" s="27">
        <f t="shared" si="22"/>
        <v>-9.4816092855462122E-2</v>
      </c>
      <c r="H128" s="27">
        <f t="shared" si="32"/>
        <v>-9.7928878468151515E-2</v>
      </c>
      <c r="I128" s="29">
        <f t="shared" si="26"/>
        <v>0.2</v>
      </c>
      <c r="J128" s="29">
        <f t="shared" si="33"/>
        <v>-0.2</v>
      </c>
      <c r="K128" s="27">
        <f t="shared" si="23"/>
        <v>5.6790691402871692E-3</v>
      </c>
      <c r="L128" s="27">
        <f t="shared" si="25"/>
        <v>2.8888365940941147E-2</v>
      </c>
      <c r="M128" s="29">
        <f t="shared" si="27"/>
        <v>0.4</v>
      </c>
      <c r="N128" s="29">
        <f t="shared" si="34"/>
        <v>-0.19999999999999996</v>
      </c>
      <c r="O128" s="27">
        <f t="shared" si="37"/>
        <v>4.3680068032672333E-2</v>
      </c>
      <c r="P128" s="27">
        <f t="shared" si="20"/>
        <v>1.6458233124899732E-2</v>
      </c>
      <c r="Q128" s="27">
        <f t="shared" si="38"/>
        <v>1.2670438725947817E-2</v>
      </c>
      <c r="R128" s="27">
        <f t="shared" si="28"/>
        <v>2.0396507189207814E-2</v>
      </c>
      <c r="S128" s="29">
        <f t="shared" si="29"/>
        <v>0.9</v>
      </c>
      <c r="T128" s="29">
        <f t="shared" si="35"/>
        <v>0</v>
      </c>
      <c r="U128" s="27">
        <f t="shared" si="21"/>
        <v>1.6458233124899732E-2</v>
      </c>
      <c r="V128" s="28">
        <f t="shared" si="24"/>
        <v>3.42709984152142E-2</v>
      </c>
      <c r="W128" s="27">
        <f t="shared" si="39"/>
        <v>2.3715677560868717E-2</v>
      </c>
      <c r="X128" s="27">
        <f t="shared" si="30"/>
        <v>3.3761681766317449E-2</v>
      </c>
      <c r="Y128" s="29">
        <f t="shared" si="31"/>
        <v>0.5</v>
      </c>
      <c r="Z128" s="29">
        <f t="shared" si="36"/>
        <v>9.9999999999999978E-2</v>
      </c>
      <c r="BT128" s="36">
        <v>3.4270998415214202</v>
      </c>
    </row>
    <row r="129" spans="1:72" x14ac:dyDescent="0.2">
      <c r="A129" s="34">
        <v>36892</v>
      </c>
      <c r="B129" s="25">
        <v>10464</v>
      </c>
      <c r="C129" s="26">
        <v>10508.1</v>
      </c>
      <c r="D129" s="25">
        <v>12590</v>
      </c>
      <c r="E129" s="26">
        <v>12643.3</v>
      </c>
      <c r="F129" s="26">
        <v>105.13</v>
      </c>
      <c r="G129" s="27">
        <f t="shared" si="22"/>
        <v>-8.9152659850979199E-2</v>
      </c>
      <c r="H129" s="27">
        <f t="shared" si="32"/>
        <v>-0.18611132615932505</v>
      </c>
      <c r="I129" s="29">
        <f t="shared" si="26"/>
        <v>0.1</v>
      </c>
      <c r="J129" s="29">
        <f t="shared" si="33"/>
        <v>-0.1</v>
      </c>
      <c r="K129" s="27">
        <f t="shared" si="23"/>
        <v>-2.8392734614686933E-3</v>
      </c>
      <c r="L129" s="27">
        <f t="shared" si="25"/>
        <v>2.2995201915997032E-2</v>
      </c>
      <c r="M129" s="29">
        <f t="shared" si="27"/>
        <v>0.3</v>
      </c>
      <c r="N129" s="29">
        <f t="shared" si="34"/>
        <v>-0.10000000000000003</v>
      </c>
      <c r="O129" s="27">
        <f t="shared" si="37"/>
        <v>3.8926968872557637E-2</v>
      </c>
      <c r="P129" s="27">
        <f t="shared" si="20"/>
        <v>4.2335186656075677E-3</v>
      </c>
      <c r="Q129" s="27">
        <f t="shared" si="38"/>
        <v>1.3139370844321227E-2</v>
      </c>
      <c r="R129" s="27">
        <f t="shared" si="28"/>
        <v>1.7068669170775187E-2</v>
      </c>
      <c r="S129" s="29">
        <f t="shared" si="29"/>
        <v>0.9</v>
      </c>
      <c r="T129" s="29">
        <f t="shared" si="35"/>
        <v>0</v>
      </c>
      <c r="U129" s="27">
        <f t="shared" si="21"/>
        <v>4.2335186656075677E-3</v>
      </c>
      <c r="V129" s="28">
        <f t="shared" si="24"/>
        <v>3.3934876422126101E-2</v>
      </c>
      <c r="W129" s="27">
        <f t="shared" si="39"/>
        <v>2.5325005835931683E-2</v>
      </c>
      <c r="X129" s="27">
        <f t="shared" si="30"/>
        <v>3.4144955347345102E-2</v>
      </c>
      <c r="Y129" s="29">
        <f t="shared" si="31"/>
        <v>0.5</v>
      </c>
      <c r="Z129" s="29">
        <f t="shared" si="36"/>
        <v>0</v>
      </c>
      <c r="BT129" s="36">
        <v>3.3934876422126101</v>
      </c>
    </row>
    <row r="130" spans="1:72" x14ac:dyDescent="0.2">
      <c r="A130" s="34">
        <v>36982</v>
      </c>
      <c r="B130" s="25">
        <v>10635</v>
      </c>
      <c r="C130" s="26">
        <v>10638.4</v>
      </c>
      <c r="D130" s="25">
        <v>12706</v>
      </c>
      <c r="E130" s="26">
        <v>12710.3</v>
      </c>
      <c r="F130" s="26">
        <v>99.31</v>
      </c>
      <c r="G130" s="27">
        <f t="shared" si="22"/>
        <v>-5.5360030438504647E-2</v>
      </c>
      <c r="H130" s="27">
        <f t="shared" si="32"/>
        <v>-0.22577375847821007</v>
      </c>
      <c r="I130" s="29">
        <f t="shared" si="26"/>
        <v>0</v>
      </c>
      <c r="J130" s="29">
        <f t="shared" si="33"/>
        <v>-0.1</v>
      </c>
      <c r="K130" s="27">
        <f t="shared" si="23"/>
        <v>5.299249404823108E-3</v>
      </c>
      <c r="L130" s="27">
        <f t="shared" si="25"/>
        <v>9.3547746674607322E-3</v>
      </c>
      <c r="M130" s="29">
        <f t="shared" si="27"/>
        <v>0.1</v>
      </c>
      <c r="N130" s="29">
        <f t="shared" si="34"/>
        <v>-0.19999999999999998</v>
      </c>
      <c r="O130" s="27">
        <f t="shared" si="37"/>
        <v>3.7304989356428404E-2</v>
      </c>
      <c r="P130" s="27">
        <f t="shared" si="20"/>
        <v>3.3842279238149474E-4</v>
      </c>
      <c r="Q130" s="27">
        <f t="shared" si="38"/>
        <v>1.3211290501839714E-2</v>
      </c>
      <c r="R130" s="27">
        <f t="shared" si="28"/>
        <v>1.0226399817862643E-2</v>
      </c>
      <c r="S130" s="29">
        <f t="shared" si="29"/>
        <v>0.8</v>
      </c>
      <c r="T130" s="29">
        <f t="shared" si="35"/>
        <v>-9.9999999999999978E-2</v>
      </c>
      <c r="U130" s="27">
        <f t="shared" si="21"/>
        <v>3.3842279238149474E-4</v>
      </c>
      <c r="V130" s="28">
        <f t="shared" si="24"/>
        <v>3.3773291925465701E-2</v>
      </c>
      <c r="W130" s="27">
        <f t="shared" si="39"/>
        <v>2.6804310194958384E-2</v>
      </c>
      <c r="X130" s="27">
        <f t="shared" si="30"/>
        <v>3.4264973073998298E-2</v>
      </c>
      <c r="Y130" s="29">
        <f t="shared" si="31"/>
        <v>0.5</v>
      </c>
      <c r="Z130" s="29">
        <f t="shared" si="36"/>
        <v>0</v>
      </c>
      <c r="BT130" s="36">
        <v>3.3773291925465698</v>
      </c>
    </row>
    <row r="131" spans="1:72" x14ac:dyDescent="0.2">
      <c r="A131" s="34">
        <v>37073</v>
      </c>
      <c r="B131" s="25">
        <v>10767</v>
      </c>
      <c r="C131" s="26">
        <v>10639.5</v>
      </c>
      <c r="D131" s="25">
        <v>12822</v>
      </c>
      <c r="E131" s="26">
        <v>12670.1</v>
      </c>
      <c r="F131" s="26">
        <v>91.22999999999999</v>
      </c>
      <c r="G131" s="27">
        <f t="shared" si="22"/>
        <v>-8.1361393615950184E-2</v>
      </c>
      <c r="H131" s="27">
        <f t="shared" si="32"/>
        <v>-0.28452670378793821</v>
      </c>
      <c r="I131" s="29">
        <f t="shared" si="26"/>
        <v>0</v>
      </c>
      <c r="J131" s="29">
        <f t="shared" si="33"/>
        <v>0</v>
      </c>
      <c r="K131" s="27">
        <f t="shared" si="23"/>
        <v>-3.162789233928303E-3</v>
      </c>
      <c r="L131" s="27">
        <f t="shared" si="25"/>
        <v>4.9493563457252022E-3</v>
      </c>
      <c r="M131" s="29">
        <f t="shared" si="27"/>
        <v>0.1</v>
      </c>
      <c r="N131" s="29">
        <f t="shared" si="34"/>
        <v>0</v>
      </c>
      <c r="O131" s="27">
        <f t="shared" si="37"/>
        <v>3.1359918023821445E-2</v>
      </c>
      <c r="P131" s="27">
        <f t="shared" ref="P131:P190" si="40">(E131-D131)/D131</f>
        <v>-1.184682576821086E-2</v>
      </c>
      <c r="Q131" s="27">
        <f t="shared" si="38"/>
        <v>1.1923624596797501E-2</v>
      </c>
      <c r="R131" s="27">
        <f t="shared" si="28"/>
        <v>2.2958372036694838E-3</v>
      </c>
      <c r="S131" s="29">
        <f t="shared" si="29"/>
        <v>0.7</v>
      </c>
      <c r="T131" s="29">
        <f t="shared" si="35"/>
        <v>-0.10000000000000009</v>
      </c>
      <c r="U131" s="27">
        <f t="shared" ref="U131:U190" si="41">(E131-D131)/D131</f>
        <v>-1.184682576821086E-2</v>
      </c>
      <c r="V131" s="28">
        <f t="shared" si="24"/>
        <v>2.6959368380512098E-2</v>
      </c>
      <c r="W131" s="27">
        <f t="shared" si="39"/>
        <v>2.772104512476789E-2</v>
      </c>
      <c r="X131" s="27">
        <f t="shared" si="30"/>
        <v>3.2234633785829525E-2</v>
      </c>
      <c r="Y131" s="29">
        <f t="shared" si="31"/>
        <v>0.4</v>
      </c>
      <c r="Z131" s="29">
        <f t="shared" si="36"/>
        <v>-9.9999999999999978E-2</v>
      </c>
      <c r="BT131" s="36">
        <v>2.6959368380512099</v>
      </c>
    </row>
    <row r="132" spans="1:72" x14ac:dyDescent="0.2">
      <c r="A132" s="34">
        <v>37165</v>
      </c>
      <c r="B132" s="25">
        <v>10897</v>
      </c>
      <c r="C132" s="26">
        <v>10701.3</v>
      </c>
      <c r="D132" s="25">
        <v>12936</v>
      </c>
      <c r="E132" s="26">
        <v>12705.3</v>
      </c>
      <c r="F132" s="26">
        <v>89.09</v>
      </c>
      <c r="G132" s="27">
        <f t="shared" ref="G132:G190" si="42">(F132-F131)/F131</f>
        <v>-2.3457196097774708E-2</v>
      </c>
      <c r="H132" s="27">
        <f t="shared" si="32"/>
        <v>-0.22812337549818062</v>
      </c>
      <c r="I132" s="29">
        <f t="shared" si="26"/>
        <v>0</v>
      </c>
      <c r="J132" s="29">
        <f t="shared" si="33"/>
        <v>0</v>
      </c>
      <c r="K132" s="27">
        <f t="shared" ref="K132:K190" si="43">(E132-E131)/E131</f>
        <v>2.778194331536366E-3</v>
      </c>
      <c r="L132" s="27">
        <f t="shared" si="25"/>
        <v>2.0505863888385005E-3</v>
      </c>
      <c r="M132" s="29">
        <f t="shared" si="27"/>
        <v>0.1</v>
      </c>
      <c r="N132" s="29">
        <f t="shared" si="34"/>
        <v>0</v>
      </c>
      <c r="O132" s="27">
        <f t="shared" si="37"/>
        <v>2.646684847403577E-2</v>
      </c>
      <c r="P132" s="27">
        <f t="shared" si="40"/>
        <v>-1.7833951762523247E-2</v>
      </c>
      <c r="Q132" s="27">
        <f t="shared" si="38"/>
        <v>9.5089907418341949E-3</v>
      </c>
      <c r="R132" s="27">
        <f t="shared" si="28"/>
        <v>-6.2772090181862604E-3</v>
      </c>
      <c r="S132" s="29">
        <f t="shared" si="29"/>
        <v>0.6</v>
      </c>
      <c r="T132" s="29">
        <f t="shared" si="35"/>
        <v>-9.9999999999999978E-2</v>
      </c>
      <c r="U132" s="27">
        <f t="shared" si="41"/>
        <v>-1.7833951762523247E-2</v>
      </c>
      <c r="V132" s="28">
        <f t="shared" ref="V132:V190" si="44">BT132/100</f>
        <v>1.85788163187127E-2</v>
      </c>
      <c r="W132" s="27">
        <f t="shared" si="39"/>
        <v>2.7979023831206162E-2</v>
      </c>
      <c r="X132" s="27">
        <f t="shared" si="30"/>
        <v>2.831158826170415E-2</v>
      </c>
      <c r="Y132" s="29">
        <f t="shared" si="31"/>
        <v>0.3</v>
      </c>
      <c r="Z132" s="29">
        <f t="shared" si="36"/>
        <v>-0.10000000000000003</v>
      </c>
      <c r="BT132" s="36">
        <v>1.8578816318712701</v>
      </c>
    </row>
    <row r="133" spans="1:72" x14ac:dyDescent="0.2">
      <c r="A133" s="34">
        <v>37257</v>
      </c>
      <c r="B133" s="25">
        <v>11020</v>
      </c>
      <c r="C133" s="26">
        <v>10834.4</v>
      </c>
      <c r="D133" s="25">
        <v>13045</v>
      </c>
      <c r="E133" s="26">
        <v>12822.3</v>
      </c>
      <c r="F133" s="26">
        <v>89.66</v>
      </c>
      <c r="G133" s="27">
        <f t="shared" si="42"/>
        <v>6.3980244696373685E-3</v>
      </c>
      <c r="H133" s="27">
        <f t="shared" si="32"/>
        <v>-0.14715114619994293</v>
      </c>
      <c r="I133" s="29">
        <f t="shared" si="26"/>
        <v>0.1</v>
      </c>
      <c r="J133" s="29">
        <f t="shared" si="33"/>
        <v>0.1</v>
      </c>
      <c r="K133" s="27">
        <f t="shared" si="43"/>
        <v>9.2087554012892266E-3</v>
      </c>
      <c r="L133" s="27">
        <f t="shared" si="25"/>
        <v>1.4157696171094573E-2</v>
      </c>
      <c r="M133" s="29">
        <f t="shared" si="27"/>
        <v>0.2</v>
      </c>
      <c r="N133" s="29">
        <f t="shared" si="34"/>
        <v>0.1</v>
      </c>
      <c r="O133" s="27">
        <f t="shared" si="37"/>
        <v>2.6903335103289547E-2</v>
      </c>
      <c r="P133" s="27">
        <f t="shared" si="40"/>
        <v>-1.707167497125341E-2</v>
      </c>
      <c r="Q133" s="27">
        <f t="shared" si="38"/>
        <v>7.229885447908215E-3</v>
      </c>
      <c r="R133" s="27">
        <f t="shared" si="28"/>
        <v>-1.1603507427401506E-2</v>
      </c>
      <c r="S133" s="29">
        <f t="shared" si="29"/>
        <v>0.5</v>
      </c>
      <c r="T133" s="29">
        <f t="shared" si="35"/>
        <v>-9.9999999999999978E-2</v>
      </c>
      <c r="U133" s="27">
        <f t="shared" si="41"/>
        <v>-1.707167497125341E-2</v>
      </c>
      <c r="V133" s="28">
        <f t="shared" si="44"/>
        <v>1.25213431986342E-2</v>
      </c>
      <c r="W133" s="27">
        <f t="shared" si="39"/>
        <v>2.7632722340501448E-2</v>
      </c>
      <c r="X133" s="27">
        <f t="shared" si="30"/>
        <v>2.2958204955831174E-2</v>
      </c>
      <c r="Y133" s="29">
        <f t="shared" si="31"/>
        <v>0.2</v>
      </c>
      <c r="Z133" s="29">
        <f t="shared" si="36"/>
        <v>-9.9999999999999978E-2</v>
      </c>
      <c r="BT133" s="36">
        <v>1.2521343198634201</v>
      </c>
    </row>
    <row r="134" spans="1:72" x14ac:dyDescent="0.2">
      <c r="A134" s="34">
        <v>37347</v>
      </c>
      <c r="B134" s="25">
        <v>11156</v>
      </c>
      <c r="C134" s="26">
        <v>10934.8</v>
      </c>
      <c r="D134" s="25">
        <v>13151</v>
      </c>
      <c r="E134" s="26">
        <v>12893</v>
      </c>
      <c r="F134" s="26">
        <v>83.53</v>
      </c>
      <c r="G134" s="27">
        <f t="shared" si="42"/>
        <v>-6.8369395494088728E-2</v>
      </c>
      <c r="H134" s="27">
        <f t="shared" si="32"/>
        <v>-0.15889638505689258</v>
      </c>
      <c r="I134" s="29">
        <f t="shared" si="26"/>
        <v>0.1</v>
      </c>
      <c r="J134" s="29">
        <f t="shared" si="33"/>
        <v>0</v>
      </c>
      <c r="K134" s="27">
        <f t="shared" si="43"/>
        <v>5.5138313719068129E-3</v>
      </c>
      <c r="L134" s="27">
        <f t="shared" ref="L134:L189" si="45">(E134-E130)/E130</f>
        <v>1.4374168981062661E-2</v>
      </c>
      <c r="M134" s="29">
        <f t="shared" si="27"/>
        <v>0.2</v>
      </c>
      <c r="N134" s="29">
        <f t="shared" si="34"/>
        <v>0</v>
      </c>
      <c r="O134" s="27">
        <f t="shared" si="37"/>
        <v>2.5928247997213511E-2</v>
      </c>
      <c r="P134" s="27">
        <f t="shared" si="40"/>
        <v>-1.9618279978708842E-2</v>
      </c>
      <c r="Q134" s="27">
        <f t="shared" si="38"/>
        <v>4.7541663889152166E-3</v>
      </c>
      <c r="R134" s="27">
        <f t="shared" si="28"/>
        <v>-1.659268312017409E-2</v>
      </c>
      <c r="S134" s="29">
        <f t="shared" si="29"/>
        <v>0.4</v>
      </c>
      <c r="T134" s="29">
        <f t="shared" si="35"/>
        <v>-9.9999999999999978E-2</v>
      </c>
      <c r="U134" s="27">
        <f t="shared" si="41"/>
        <v>-1.9618279978708842E-2</v>
      </c>
      <c r="V134" s="28">
        <f t="shared" si="44"/>
        <v>1.29553135561397E-2</v>
      </c>
      <c r="W134" s="27">
        <f t="shared" si="39"/>
        <v>2.695453263633445E-2</v>
      </c>
      <c r="X134" s="27">
        <f t="shared" si="30"/>
        <v>1.7753710363499674E-2</v>
      </c>
      <c r="Y134" s="29">
        <f t="shared" si="31"/>
        <v>0.1</v>
      </c>
      <c r="Z134" s="29">
        <f t="shared" si="36"/>
        <v>-0.1</v>
      </c>
      <c r="BT134" s="36">
        <v>1.29553135561397</v>
      </c>
    </row>
    <row r="135" spans="1:72" x14ac:dyDescent="0.2">
      <c r="A135" s="34">
        <v>37438</v>
      </c>
      <c r="B135" s="25">
        <v>11294</v>
      </c>
      <c r="C135" s="26">
        <v>11037.1</v>
      </c>
      <c r="D135" s="25">
        <v>13255</v>
      </c>
      <c r="E135" s="26">
        <v>12955.8</v>
      </c>
      <c r="F135" s="26">
        <v>69.41</v>
      </c>
      <c r="G135" s="27">
        <f t="shared" si="42"/>
        <v>-0.16904106309110503</v>
      </c>
      <c r="H135" s="27">
        <f t="shared" si="32"/>
        <v>-0.23917570974460151</v>
      </c>
      <c r="I135" s="29">
        <f t="shared" ref="I135:I190" si="46">PERCENTRANK(H$6:H$190,H135,1)</f>
        <v>0</v>
      </c>
      <c r="J135" s="29">
        <f t="shared" si="33"/>
        <v>-0.1</v>
      </c>
      <c r="K135" s="27">
        <f t="shared" si="43"/>
        <v>4.870860156674108E-3</v>
      </c>
      <c r="L135" s="27">
        <f t="shared" si="45"/>
        <v>2.2549151151135264E-2</v>
      </c>
      <c r="M135" s="29">
        <f t="shared" ref="M135:M190" si="47">PERCENTRANK(L$6:L$190,L135,1)</f>
        <v>0.3</v>
      </c>
      <c r="N135" s="29">
        <f t="shared" si="34"/>
        <v>9.9999999999999978E-2</v>
      </c>
      <c r="O135" s="27">
        <f t="shared" si="37"/>
        <v>2.3189769753407436E-2</v>
      </c>
      <c r="P135" s="27">
        <f t="shared" si="40"/>
        <v>-2.2572614107883873E-2</v>
      </c>
      <c r="Q135" s="27">
        <f t="shared" si="38"/>
        <v>1.6933038714408561E-3</v>
      </c>
      <c r="R135" s="27">
        <f t="shared" ref="R135:R190" si="48">AVERAGE(P132:P135)</f>
        <v>-1.9274130205092343E-2</v>
      </c>
      <c r="S135" s="29">
        <f t="shared" ref="S135:S190" si="49">PERCENTRANK(R$6:R$190,R135,1)</f>
        <v>0.4</v>
      </c>
      <c r="T135" s="29">
        <f t="shared" si="35"/>
        <v>0</v>
      </c>
      <c r="U135" s="27">
        <f t="shared" si="41"/>
        <v>-2.2572614107883873E-2</v>
      </c>
      <c r="V135" s="28">
        <f t="shared" si="44"/>
        <v>1.5938496156009799E-2</v>
      </c>
      <c r="W135" s="27">
        <f t="shared" si="39"/>
        <v>2.6327756289210139E-2</v>
      </c>
      <c r="X135" s="27">
        <f t="shared" ref="X135:X190" si="50">AVERAGE(V132:V135)</f>
        <v>1.4998492307374101E-2</v>
      </c>
      <c r="Y135" s="29">
        <f t="shared" ref="Y135:Y190" si="51">PERCENTRANK(X$6:X$190,X135,1)</f>
        <v>0</v>
      </c>
      <c r="Z135" s="29">
        <f t="shared" si="36"/>
        <v>-0.1</v>
      </c>
      <c r="BT135" s="36">
        <v>1.59384961560098</v>
      </c>
    </row>
    <row r="136" spans="1:72" x14ac:dyDescent="0.2">
      <c r="A136" s="34">
        <v>37530</v>
      </c>
      <c r="B136" s="25">
        <v>11439</v>
      </c>
      <c r="C136" s="26">
        <v>11103.8</v>
      </c>
      <c r="D136" s="25">
        <v>13356</v>
      </c>
      <c r="E136" s="26">
        <v>12964</v>
      </c>
      <c r="F136" s="26">
        <v>68.41</v>
      </c>
      <c r="G136" s="27">
        <f t="shared" si="42"/>
        <v>-1.4407145944388418E-2</v>
      </c>
      <c r="H136" s="27">
        <f t="shared" ref="H136:H190" si="52">(F136-F132)/F132</f>
        <v>-0.23212481760017967</v>
      </c>
      <c r="I136" s="29">
        <f t="shared" si="46"/>
        <v>0</v>
      </c>
      <c r="J136" s="29">
        <f t="shared" ref="J136:J190" si="53">I136-I135</f>
        <v>0</v>
      </c>
      <c r="K136" s="27">
        <f t="shared" si="43"/>
        <v>6.3292116272254339E-4</v>
      </c>
      <c r="L136" s="27">
        <f t="shared" si="45"/>
        <v>2.0361581387295123E-2</v>
      </c>
      <c r="M136" s="29">
        <f t="shared" si="47"/>
        <v>0.3</v>
      </c>
      <c r="N136" s="29">
        <f t="shared" ref="N136:N190" si="54">M136-M135</f>
        <v>0</v>
      </c>
      <c r="O136" s="27">
        <f t="shared" si="37"/>
        <v>1.7330314661386716E-2</v>
      </c>
      <c r="P136" s="27">
        <f t="shared" si="40"/>
        <v>-2.9350104821802937E-2</v>
      </c>
      <c r="Q136" s="27">
        <f t="shared" si="38"/>
        <v>-2.6779567662969035E-3</v>
      </c>
      <c r="R136" s="27">
        <f t="shared" si="48"/>
        <v>-2.2153168469912266E-2</v>
      </c>
      <c r="S136" s="29">
        <f t="shared" si="49"/>
        <v>0.3</v>
      </c>
      <c r="T136" s="29">
        <f t="shared" ref="T136:T190" si="55">S136-S135</f>
        <v>-0.10000000000000003</v>
      </c>
      <c r="U136" s="27">
        <f t="shared" si="41"/>
        <v>-2.9350104821802937E-2</v>
      </c>
      <c r="V136" s="28">
        <f t="shared" si="44"/>
        <v>2.2000752162467399E-2</v>
      </c>
      <c r="W136" s="27">
        <f t="shared" si="39"/>
        <v>2.5975748765444787E-2</v>
      </c>
      <c r="X136" s="27">
        <f t="shared" si="50"/>
        <v>1.5853976268312774E-2</v>
      </c>
      <c r="Y136" s="29">
        <f t="shared" si="51"/>
        <v>0</v>
      </c>
      <c r="Z136" s="29">
        <f t="shared" ref="Z136:Z190" si="56">Y136-Y135</f>
        <v>0</v>
      </c>
      <c r="BT136" s="36">
        <v>2.2000752162467401</v>
      </c>
    </row>
    <row r="137" spans="1:72" x14ac:dyDescent="0.2">
      <c r="A137" s="34">
        <v>37622</v>
      </c>
      <c r="B137" s="25">
        <v>11595</v>
      </c>
      <c r="C137" s="26">
        <v>11230.1</v>
      </c>
      <c r="D137" s="25">
        <v>13454</v>
      </c>
      <c r="E137" s="26">
        <v>13031.2</v>
      </c>
      <c r="F137" s="26">
        <v>65.419999999999987</v>
      </c>
      <c r="G137" s="27">
        <f t="shared" si="42"/>
        <v>-4.3707060371290879E-2</v>
      </c>
      <c r="H137" s="27">
        <f t="shared" si="52"/>
        <v>-0.27035467320990419</v>
      </c>
      <c r="I137" s="29">
        <f t="shared" si="46"/>
        <v>0</v>
      </c>
      <c r="J137" s="29">
        <f t="shared" si="53"/>
        <v>0</v>
      </c>
      <c r="K137" s="27">
        <f t="shared" si="43"/>
        <v>5.1835853131750025E-3</v>
      </c>
      <c r="L137" s="27">
        <f t="shared" si="45"/>
        <v>1.629192890511074E-2</v>
      </c>
      <c r="M137" s="29">
        <f t="shared" si="47"/>
        <v>0.2</v>
      </c>
      <c r="N137" s="29">
        <f t="shared" si="54"/>
        <v>-9.9999999999999978E-2</v>
      </c>
      <c r="O137" s="27">
        <f t="shared" si="37"/>
        <v>1.8126994144665343E-2</v>
      </c>
      <c r="P137" s="27">
        <f t="shared" si="40"/>
        <v>-3.1425598335067584E-2</v>
      </c>
      <c r="Q137" s="27">
        <f t="shared" si="38"/>
        <v>-6.7588291891640421E-3</v>
      </c>
      <c r="R137" s="27">
        <f t="shared" si="48"/>
        <v>-2.5741649310865807E-2</v>
      </c>
      <c r="S137" s="29">
        <f t="shared" si="49"/>
        <v>0.2</v>
      </c>
      <c r="T137" s="29">
        <f t="shared" si="55"/>
        <v>-9.9999999999999978E-2</v>
      </c>
      <c r="U137" s="27">
        <f t="shared" si="41"/>
        <v>-3.1425598335067584E-2</v>
      </c>
      <c r="V137" s="28">
        <f t="shared" si="44"/>
        <v>2.8667790893760498E-2</v>
      </c>
      <c r="W137" s="27">
        <f t="shared" si="39"/>
        <v>2.5664582831756873E-2</v>
      </c>
      <c r="X137" s="27">
        <f t="shared" si="50"/>
        <v>1.9890588192094348E-2</v>
      </c>
      <c r="Y137" s="29">
        <f t="shared" si="51"/>
        <v>0.1</v>
      </c>
      <c r="Z137" s="29">
        <f t="shared" si="56"/>
        <v>0.1</v>
      </c>
      <c r="BT137" s="36">
        <v>2.8667790893760499</v>
      </c>
    </row>
    <row r="138" spans="1:72" x14ac:dyDescent="0.2">
      <c r="A138" s="34">
        <v>37712</v>
      </c>
      <c r="B138" s="25">
        <v>11715</v>
      </c>
      <c r="C138" s="26">
        <v>11370.7</v>
      </c>
      <c r="D138" s="25">
        <v>13549</v>
      </c>
      <c r="E138" s="26">
        <v>13152.1</v>
      </c>
      <c r="F138" s="26">
        <v>70.849999999999994</v>
      </c>
      <c r="G138" s="27">
        <f t="shared" si="42"/>
        <v>8.3002140018343135E-2</v>
      </c>
      <c r="H138" s="27">
        <f t="shared" si="52"/>
        <v>-0.15180174787501505</v>
      </c>
      <c r="I138" s="29">
        <f t="shared" si="46"/>
        <v>0.1</v>
      </c>
      <c r="J138" s="29">
        <f t="shared" si="53"/>
        <v>0.1</v>
      </c>
      <c r="K138" s="27">
        <f t="shared" si="43"/>
        <v>9.2777334397445843E-3</v>
      </c>
      <c r="L138" s="27">
        <f t="shared" si="45"/>
        <v>2.0096176219654104E-2</v>
      </c>
      <c r="M138" s="29">
        <f t="shared" si="47"/>
        <v>0.3</v>
      </c>
      <c r="N138" s="29">
        <f t="shared" si="54"/>
        <v>9.9999999999999978E-2</v>
      </c>
      <c r="O138" s="27">
        <f t="shared" si="37"/>
        <v>1.4813050095956598E-2</v>
      </c>
      <c r="P138" s="27">
        <f t="shared" si="40"/>
        <v>-2.9293674809949048E-2</v>
      </c>
      <c r="Q138" s="27">
        <f t="shared" si="38"/>
        <v>-1.1508927106995769E-2</v>
      </c>
      <c r="R138" s="27">
        <f t="shared" si="48"/>
        <v>-2.8160498018675859E-2</v>
      </c>
      <c r="S138" s="29">
        <f t="shared" si="49"/>
        <v>0.2</v>
      </c>
      <c r="T138" s="29">
        <f t="shared" si="55"/>
        <v>0</v>
      </c>
      <c r="U138" s="27">
        <f t="shared" si="41"/>
        <v>-2.9293674809949048E-2</v>
      </c>
      <c r="V138" s="28">
        <f t="shared" si="44"/>
        <v>2.1316033364226203E-2</v>
      </c>
      <c r="W138" s="27">
        <f t="shared" si="39"/>
        <v>2.4666483860537981E-2</v>
      </c>
      <c r="X138" s="27">
        <f t="shared" si="50"/>
        <v>2.1980768144115974E-2</v>
      </c>
      <c r="Y138" s="29">
        <f t="shared" si="51"/>
        <v>0.2</v>
      </c>
      <c r="Z138" s="29">
        <f t="shared" si="56"/>
        <v>0.1</v>
      </c>
      <c r="BT138" s="36">
        <v>2.1316033364226201</v>
      </c>
    </row>
    <row r="139" spans="1:72" x14ac:dyDescent="0.2">
      <c r="A139" s="34">
        <v>37803</v>
      </c>
      <c r="B139" s="25">
        <v>11858</v>
      </c>
      <c r="C139" s="26">
        <v>11625.1</v>
      </c>
      <c r="D139" s="25">
        <v>13641</v>
      </c>
      <c r="E139" s="26">
        <v>13372.4</v>
      </c>
      <c r="F139" s="26">
        <v>74.75</v>
      </c>
      <c r="G139" s="27">
        <f t="shared" si="42"/>
        <v>5.5045871559633114E-2</v>
      </c>
      <c r="H139" s="27">
        <f t="shared" si="52"/>
        <v>7.69341593430342E-2</v>
      </c>
      <c r="I139" s="29">
        <f t="shared" si="46"/>
        <v>0.6</v>
      </c>
      <c r="J139" s="29">
        <f t="shared" si="53"/>
        <v>0.5</v>
      </c>
      <c r="K139" s="27">
        <f t="shared" si="43"/>
        <v>1.6750176777852909E-2</v>
      </c>
      <c r="L139" s="27">
        <f t="shared" si="45"/>
        <v>3.2155482486608343E-2</v>
      </c>
      <c r="M139" s="29">
        <f t="shared" si="47"/>
        <v>0.5</v>
      </c>
      <c r="N139" s="29">
        <f t="shared" si="54"/>
        <v>0.2</v>
      </c>
      <c r="O139" s="27">
        <f t="shared" si="37"/>
        <v>2.0217803405855123E-2</v>
      </c>
      <c r="P139" s="27">
        <f t="shared" si="40"/>
        <v>-1.9690638516237841E-2</v>
      </c>
      <c r="Q139" s="27">
        <f t="shared" si="38"/>
        <v>-1.4806099040729069E-2</v>
      </c>
      <c r="R139" s="27">
        <f t="shared" si="48"/>
        <v>-2.744000412076435E-2</v>
      </c>
      <c r="S139" s="29">
        <f t="shared" si="49"/>
        <v>0.2</v>
      </c>
      <c r="T139" s="29">
        <f t="shared" si="55"/>
        <v>0</v>
      </c>
      <c r="U139" s="27">
        <f t="shared" si="41"/>
        <v>-1.9690638516237841E-2</v>
      </c>
      <c r="V139" s="28">
        <f t="shared" si="44"/>
        <v>2.1963824289405701E-2</v>
      </c>
      <c r="W139" s="27">
        <f t="shared" si="39"/>
        <v>2.3573408756889524E-2</v>
      </c>
      <c r="X139" s="27">
        <f t="shared" si="50"/>
        <v>2.3487100177464949E-2</v>
      </c>
      <c r="Y139" s="29">
        <f t="shared" si="51"/>
        <v>0.2</v>
      </c>
      <c r="Z139" s="29">
        <f t="shared" si="56"/>
        <v>0</v>
      </c>
      <c r="BT139" s="36">
        <v>2.19638242894057</v>
      </c>
    </row>
    <row r="140" spans="1:72" x14ac:dyDescent="0.2">
      <c r="A140" s="34">
        <v>37895</v>
      </c>
      <c r="B140" s="25">
        <v>11995</v>
      </c>
      <c r="C140" s="26">
        <v>11816.8</v>
      </c>
      <c r="D140" s="25">
        <v>13730</v>
      </c>
      <c r="E140" s="26">
        <v>13528.7</v>
      </c>
      <c r="F140" s="26">
        <v>78.27000000000001</v>
      </c>
      <c r="G140" s="27">
        <f t="shared" si="42"/>
        <v>4.7090301003344617E-2</v>
      </c>
      <c r="H140" s="27">
        <f t="shared" si="52"/>
        <v>0.14413097500365465</v>
      </c>
      <c r="I140" s="29">
        <f t="shared" si="46"/>
        <v>0.7</v>
      </c>
      <c r="J140" s="29">
        <f t="shared" si="53"/>
        <v>9.9999999999999978E-2</v>
      </c>
      <c r="K140" s="27">
        <f t="shared" si="43"/>
        <v>1.1688253417486846E-2</v>
      </c>
      <c r="L140" s="27">
        <f t="shared" si="45"/>
        <v>4.3559086701635351E-2</v>
      </c>
      <c r="M140" s="29">
        <f t="shared" si="47"/>
        <v>0.7</v>
      </c>
      <c r="N140" s="29">
        <f t="shared" si="54"/>
        <v>0.19999999999999996</v>
      </c>
      <c r="O140" s="27">
        <f t="shared" si="37"/>
        <v>2.2330359983069554E-2</v>
      </c>
      <c r="P140" s="27">
        <f t="shared" si="40"/>
        <v>-1.466132556445734E-2</v>
      </c>
      <c r="Q140" s="27">
        <f t="shared" si="38"/>
        <v>-1.7399395598175493E-2</v>
      </c>
      <c r="R140" s="27">
        <f t="shared" si="48"/>
        <v>-2.3767809306427953E-2</v>
      </c>
      <c r="S140" s="29">
        <f t="shared" si="49"/>
        <v>0.2</v>
      </c>
      <c r="T140" s="29">
        <f t="shared" si="55"/>
        <v>0</v>
      </c>
      <c r="U140" s="27">
        <f t="shared" si="41"/>
        <v>-1.466132556445734E-2</v>
      </c>
      <c r="V140" s="28">
        <f t="shared" si="44"/>
        <v>1.8951241950321999E-2</v>
      </c>
      <c r="W140" s="27">
        <f t="shared" si="39"/>
        <v>2.2296762384815174E-2</v>
      </c>
      <c r="X140" s="27">
        <f t="shared" si="50"/>
        <v>2.2724722624428598E-2</v>
      </c>
      <c r="Y140" s="29">
        <f t="shared" si="51"/>
        <v>0.2</v>
      </c>
      <c r="Z140" s="29">
        <f t="shared" si="56"/>
        <v>0</v>
      </c>
      <c r="BT140" s="36">
        <v>1.8951241950322</v>
      </c>
    </row>
    <row r="141" spans="1:72" x14ac:dyDescent="0.2">
      <c r="A141" s="34">
        <v>37987</v>
      </c>
      <c r="B141" s="25">
        <v>12175</v>
      </c>
      <c r="C141" s="26">
        <v>11988.4</v>
      </c>
      <c r="D141" s="25">
        <v>13817</v>
      </c>
      <c r="E141" s="26">
        <v>13606.5</v>
      </c>
      <c r="F141" s="26">
        <v>82.2</v>
      </c>
      <c r="G141" s="27">
        <f t="shared" si="42"/>
        <v>5.0210808738980352E-2</v>
      </c>
      <c r="H141" s="27">
        <f t="shared" si="52"/>
        <v>0.25649648425557964</v>
      </c>
      <c r="I141" s="29">
        <f t="shared" si="46"/>
        <v>0.9</v>
      </c>
      <c r="J141" s="29">
        <f t="shared" si="53"/>
        <v>0.20000000000000007</v>
      </c>
      <c r="K141" s="27">
        <f t="shared" si="43"/>
        <v>5.7507373213981586E-3</v>
      </c>
      <c r="L141" s="27">
        <f t="shared" si="45"/>
        <v>4.4147891214930263E-2</v>
      </c>
      <c r="M141" s="29">
        <f t="shared" si="47"/>
        <v>0.8</v>
      </c>
      <c r="N141" s="29">
        <f t="shared" si="54"/>
        <v>0.10000000000000009</v>
      </c>
      <c r="O141" s="27">
        <f t="shared" si="37"/>
        <v>2.5394214063311549E-2</v>
      </c>
      <c r="P141" s="27">
        <f t="shared" si="40"/>
        <v>-1.5234855612651081E-2</v>
      </c>
      <c r="Q141" s="27">
        <f t="shared" si="38"/>
        <v>-1.9021760121363713E-2</v>
      </c>
      <c r="R141" s="27">
        <f t="shared" si="48"/>
        <v>-1.9720123625823829E-2</v>
      </c>
      <c r="S141" s="29">
        <f t="shared" si="49"/>
        <v>0.4</v>
      </c>
      <c r="T141" s="29">
        <f t="shared" si="55"/>
        <v>0.2</v>
      </c>
      <c r="U141" s="27">
        <f t="shared" si="41"/>
        <v>-1.5234855612651081E-2</v>
      </c>
      <c r="V141" s="28">
        <f t="shared" si="44"/>
        <v>1.7850637522768598E-2</v>
      </c>
      <c r="W141" s="27">
        <f t="shared" si="39"/>
        <v>2.0956409143202046E-2</v>
      </c>
      <c r="X141" s="27">
        <f t="shared" si="50"/>
        <v>2.0020434281680623E-2</v>
      </c>
      <c r="Y141" s="29">
        <f t="shared" si="51"/>
        <v>0.1</v>
      </c>
      <c r="Z141" s="29">
        <f t="shared" si="56"/>
        <v>-0.1</v>
      </c>
      <c r="BT141" s="36">
        <v>1.78506375227686</v>
      </c>
    </row>
    <row r="142" spans="1:72" x14ac:dyDescent="0.2">
      <c r="A142" s="34">
        <v>38078</v>
      </c>
      <c r="B142" s="25">
        <v>12352</v>
      </c>
      <c r="C142" s="26">
        <v>12181.4</v>
      </c>
      <c r="D142" s="25">
        <v>13901</v>
      </c>
      <c r="E142" s="26">
        <v>13706.2</v>
      </c>
      <c r="F142" s="26">
        <v>79.199999999999989</v>
      </c>
      <c r="G142" s="27">
        <f t="shared" si="42"/>
        <v>-3.6496350364963674E-2</v>
      </c>
      <c r="H142" s="27">
        <f t="shared" si="52"/>
        <v>0.11785462244177833</v>
      </c>
      <c r="I142" s="29">
        <f t="shared" si="46"/>
        <v>0.7</v>
      </c>
      <c r="J142" s="29">
        <f t="shared" si="53"/>
        <v>-0.20000000000000007</v>
      </c>
      <c r="K142" s="27">
        <f t="shared" si="43"/>
        <v>7.3273802961820256E-3</v>
      </c>
      <c r="L142" s="27">
        <f t="shared" si="45"/>
        <v>4.2130154119874419E-2</v>
      </c>
      <c r="M142" s="29">
        <f t="shared" si="47"/>
        <v>0.7</v>
      </c>
      <c r="N142" s="29">
        <f t="shared" si="54"/>
        <v>-0.10000000000000009</v>
      </c>
      <c r="O142" s="27">
        <f t="shared" ref="O142:O190" si="57">((E142-E130)/E130)/3</f>
        <v>2.6117925357125104E-2</v>
      </c>
      <c r="P142" s="27">
        <f t="shared" si="40"/>
        <v>-1.4013380332350138E-2</v>
      </c>
      <c r="Q142" s="27">
        <f t="shared" si="38"/>
        <v>-2.0217743715091351E-2</v>
      </c>
      <c r="R142" s="27">
        <f t="shared" si="48"/>
        <v>-1.59000500064241E-2</v>
      </c>
      <c r="S142" s="29">
        <f t="shared" si="49"/>
        <v>0.4</v>
      </c>
      <c r="T142" s="29">
        <f t="shared" si="55"/>
        <v>0</v>
      </c>
      <c r="U142" s="27">
        <f t="shared" si="41"/>
        <v>-1.4013380332350138E-2</v>
      </c>
      <c r="V142" s="28">
        <f t="shared" si="44"/>
        <v>2.8675136116152501E-2</v>
      </c>
      <c r="W142" s="27">
        <f t="shared" si="39"/>
        <v>2.053156282575928E-2</v>
      </c>
      <c r="X142" s="27">
        <f t="shared" si="50"/>
        <v>2.1860209969662196E-2</v>
      </c>
      <c r="Y142" s="29">
        <f t="shared" si="51"/>
        <v>0.2</v>
      </c>
      <c r="Z142" s="29">
        <f t="shared" si="56"/>
        <v>0.1</v>
      </c>
      <c r="BT142" s="36">
        <v>2.8675136116152502</v>
      </c>
    </row>
    <row r="143" spans="1:72" x14ac:dyDescent="0.2">
      <c r="A143" s="34">
        <v>38169</v>
      </c>
      <c r="B143" s="25">
        <v>12507</v>
      </c>
      <c r="C143" s="26">
        <v>12367.7</v>
      </c>
      <c r="D143" s="25">
        <v>13984</v>
      </c>
      <c r="E143" s="26">
        <v>13830.8</v>
      </c>
      <c r="F143" s="26">
        <v>76.540000000000006</v>
      </c>
      <c r="G143" s="27">
        <f t="shared" si="42"/>
        <v>-3.3585858585858365E-2</v>
      </c>
      <c r="H143" s="27">
        <f t="shared" si="52"/>
        <v>2.3946488294314464E-2</v>
      </c>
      <c r="I143" s="29">
        <f t="shared" si="46"/>
        <v>0.4</v>
      </c>
      <c r="J143" s="29">
        <f t="shared" si="53"/>
        <v>-0.29999999999999993</v>
      </c>
      <c r="K143" s="27">
        <f t="shared" si="43"/>
        <v>9.0907764369408395E-3</v>
      </c>
      <c r="L143" s="27">
        <f t="shared" si="45"/>
        <v>3.427956088660223E-2</v>
      </c>
      <c r="M143" s="29">
        <f t="shared" si="47"/>
        <v>0.6</v>
      </c>
      <c r="N143" s="29">
        <f t="shared" si="54"/>
        <v>-9.9999999999999978E-2</v>
      </c>
      <c r="O143" s="27">
        <f t="shared" si="57"/>
        <v>3.053645985430262E-2</v>
      </c>
      <c r="P143" s="27">
        <f t="shared" si="40"/>
        <v>-1.0955377574370762E-2</v>
      </c>
      <c r="Q143" s="27">
        <f t="shared" ref="Q143:Q190" si="58">AVERAGE(P132:P143)</f>
        <v>-2.0143456365604676E-2</v>
      </c>
      <c r="R143" s="27">
        <f t="shared" si="48"/>
        <v>-1.371623477095733E-2</v>
      </c>
      <c r="S143" s="29">
        <f t="shared" si="49"/>
        <v>0.5</v>
      </c>
      <c r="T143" s="29">
        <f t="shared" si="55"/>
        <v>9.9999999999999978E-2</v>
      </c>
      <c r="U143" s="27">
        <f t="shared" si="41"/>
        <v>-1.0955377574370762E-2</v>
      </c>
      <c r="V143" s="28">
        <f t="shared" si="44"/>
        <v>2.7271085425320599E-2</v>
      </c>
      <c r="W143" s="27">
        <f t="shared" ref="W143:W190" si="59">AVERAGE(V132:V143)</f>
        <v>2.0557539246159991E-2</v>
      </c>
      <c r="X143" s="27">
        <f t="shared" si="50"/>
        <v>2.3187025253640924E-2</v>
      </c>
      <c r="Y143" s="29">
        <f t="shared" si="51"/>
        <v>0.2</v>
      </c>
      <c r="Z143" s="29">
        <f t="shared" si="56"/>
        <v>0</v>
      </c>
      <c r="BT143" s="36">
        <v>2.72710854253206</v>
      </c>
    </row>
    <row r="144" spans="1:72" x14ac:dyDescent="0.2">
      <c r="A144" s="34">
        <v>38261</v>
      </c>
      <c r="B144" s="25">
        <v>12669</v>
      </c>
      <c r="C144" s="26">
        <v>12562.2</v>
      </c>
      <c r="D144" s="25">
        <v>14066</v>
      </c>
      <c r="E144" s="26">
        <v>13950.4</v>
      </c>
      <c r="F144" s="26">
        <v>79.02</v>
      </c>
      <c r="G144" s="27">
        <f t="shared" si="42"/>
        <v>3.2401358766657819E-2</v>
      </c>
      <c r="H144" s="27">
        <f t="shared" si="52"/>
        <v>9.5822154082021941E-3</v>
      </c>
      <c r="I144" s="29">
        <f t="shared" si="46"/>
        <v>0.4</v>
      </c>
      <c r="J144" s="29">
        <f t="shared" si="53"/>
        <v>0</v>
      </c>
      <c r="K144" s="27">
        <f t="shared" si="43"/>
        <v>8.647366746681347E-3</v>
      </c>
      <c r="L144" s="27">
        <f t="shared" si="45"/>
        <v>3.1170770288349869E-2</v>
      </c>
      <c r="M144" s="29">
        <f t="shared" si="47"/>
        <v>0.5</v>
      </c>
      <c r="N144" s="29">
        <f t="shared" si="54"/>
        <v>-9.9999999999999978E-2</v>
      </c>
      <c r="O144" s="27">
        <f t="shared" si="57"/>
        <v>3.2666157692721423E-2</v>
      </c>
      <c r="P144" s="27">
        <f t="shared" si="40"/>
        <v>-8.2183989762548253E-3</v>
      </c>
      <c r="Q144" s="27">
        <f t="shared" si="58"/>
        <v>-1.9342160300082307E-2</v>
      </c>
      <c r="R144" s="27">
        <f t="shared" si="48"/>
        <v>-1.2105503123906701E-2</v>
      </c>
      <c r="S144" s="29">
        <f t="shared" si="49"/>
        <v>0.5</v>
      </c>
      <c r="T144" s="29">
        <f t="shared" si="55"/>
        <v>0</v>
      </c>
      <c r="U144" s="27">
        <f t="shared" si="41"/>
        <v>-8.2183989762548253E-3</v>
      </c>
      <c r="V144" s="28">
        <f t="shared" si="44"/>
        <v>3.3224990971469602E-2</v>
      </c>
      <c r="W144" s="27">
        <f t="shared" si="59"/>
        <v>2.1778053800556401E-2</v>
      </c>
      <c r="X144" s="27">
        <f t="shared" si="50"/>
        <v>2.6755462508927824E-2</v>
      </c>
      <c r="Y144" s="29">
        <f t="shared" si="51"/>
        <v>0.3</v>
      </c>
      <c r="Z144" s="29">
        <f t="shared" si="56"/>
        <v>9.9999999999999978E-2</v>
      </c>
      <c r="BT144" s="36">
        <v>3.3224990971469599</v>
      </c>
    </row>
    <row r="145" spans="1:72" x14ac:dyDescent="0.2">
      <c r="A145" s="34">
        <v>38353</v>
      </c>
      <c r="B145" s="25">
        <v>12861</v>
      </c>
      <c r="C145" s="26">
        <v>12813.7</v>
      </c>
      <c r="D145" s="25">
        <v>14150</v>
      </c>
      <c r="E145" s="26">
        <v>14099.1</v>
      </c>
      <c r="F145" s="26">
        <v>79.67</v>
      </c>
      <c r="G145" s="27">
        <f t="shared" si="42"/>
        <v>8.2257656289547679E-3</v>
      </c>
      <c r="H145" s="27">
        <f t="shared" si="52"/>
        <v>-3.07785888077859E-2</v>
      </c>
      <c r="I145" s="29">
        <f t="shared" si="46"/>
        <v>0.3</v>
      </c>
      <c r="J145" s="29">
        <f t="shared" si="53"/>
        <v>-0.10000000000000003</v>
      </c>
      <c r="K145" s="27">
        <f t="shared" si="43"/>
        <v>1.0659192567955092E-2</v>
      </c>
      <c r="L145" s="27">
        <f t="shared" si="45"/>
        <v>3.6203285194576149E-2</v>
      </c>
      <c r="M145" s="29">
        <f t="shared" si="47"/>
        <v>0.6</v>
      </c>
      <c r="N145" s="29">
        <f t="shared" si="54"/>
        <v>9.9999999999999978E-2</v>
      </c>
      <c r="O145" s="27">
        <f t="shared" si="57"/>
        <v>3.3192173011082286E-2</v>
      </c>
      <c r="P145" s="27">
        <f t="shared" si="40"/>
        <v>-3.5971731448762993E-3</v>
      </c>
      <c r="Q145" s="27">
        <f t="shared" si="58"/>
        <v>-1.8219285147884214E-2</v>
      </c>
      <c r="R145" s="27">
        <f t="shared" si="48"/>
        <v>-9.1960825069630076E-3</v>
      </c>
      <c r="S145" s="29">
        <f t="shared" si="49"/>
        <v>0.5</v>
      </c>
      <c r="T145" s="29">
        <f t="shared" si="55"/>
        <v>0</v>
      </c>
      <c r="U145" s="27">
        <f t="shared" si="41"/>
        <v>-3.5971731448762993E-3</v>
      </c>
      <c r="V145" s="28">
        <f t="shared" si="44"/>
        <v>3.0422333571939898E-2</v>
      </c>
      <c r="W145" s="27">
        <f t="shared" si="59"/>
        <v>2.3269802998331871E-2</v>
      </c>
      <c r="X145" s="27">
        <f t="shared" si="50"/>
        <v>2.9898386521220649E-2</v>
      </c>
      <c r="Y145" s="29">
        <f t="shared" si="51"/>
        <v>0.4</v>
      </c>
      <c r="Z145" s="29">
        <f t="shared" si="56"/>
        <v>0.10000000000000003</v>
      </c>
      <c r="BT145" s="36">
        <v>3.0422333571939899</v>
      </c>
    </row>
    <row r="146" spans="1:72" x14ac:dyDescent="0.2">
      <c r="A146" s="34">
        <v>38443</v>
      </c>
      <c r="B146" s="25">
        <v>13031</v>
      </c>
      <c r="C146" s="26">
        <v>12974.1</v>
      </c>
      <c r="D146" s="25">
        <v>14234</v>
      </c>
      <c r="E146" s="26">
        <v>14172.7</v>
      </c>
      <c r="F146" s="26">
        <v>77.13</v>
      </c>
      <c r="G146" s="27">
        <f t="shared" si="42"/>
        <v>-3.1881511233839664E-2</v>
      </c>
      <c r="H146" s="27">
        <f t="shared" si="52"/>
        <v>-2.6136363636363555E-2</v>
      </c>
      <c r="I146" s="29">
        <f t="shared" si="46"/>
        <v>0.3</v>
      </c>
      <c r="J146" s="29">
        <f t="shared" si="53"/>
        <v>0</v>
      </c>
      <c r="K146" s="27">
        <f t="shared" si="43"/>
        <v>5.2201913597322075E-3</v>
      </c>
      <c r="L146" s="27">
        <f t="shared" si="45"/>
        <v>3.4035691876668953E-2</v>
      </c>
      <c r="M146" s="29">
        <f t="shared" si="47"/>
        <v>0.6</v>
      </c>
      <c r="N146" s="29">
        <f t="shared" si="54"/>
        <v>0</v>
      </c>
      <c r="O146" s="27">
        <f t="shared" si="57"/>
        <v>3.3085136637451863E-2</v>
      </c>
      <c r="P146" s="27">
        <f t="shared" si="40"/>
        <v>-4.3065898552760483E-3</v>
      </c>
      <c r="Q146" s="27">
        <f t="shared" si="58"/>
        <v>-1.6943310970931481E-2</v>
      </c>
      <c r="R146" s="27">
        <f t="shared" si="48"/>
        <v>-6.7693848876944837E-3</v>
      </c>
      <c r="S146" s="29">
        <f t="shared" si="49"/>
        <v>0.6</v>
      </c>
      <c r="T146" s="29">
        <f t="shared" si="55"/>
        <v>9.9999999999999978E-2</v>
      </c>
      <c r="U146" s="27">
        <f t="shared" si="41"/>
        <v>-4.3065898552760483E-3</v>
      </c>
      <c r="V146" s="28">
        <f t="shared" si="44"/>
        <v>2.9463655610444502E-2</v>
      </c>
      <c r="W146" s="27">
        <f t="shared" si="59"/>
        <v>2.4645498169523942E-2</v>
      </c>
      <c r="X146" s="27">
        <f t="shared" si="50"/>
        <v>3.0095516394793652E-2</v>
      </c>
      <c r="Y146" s="29">
        <f t="shared" si="51"/>
        <v>0.4</v>
      </c>
      <c r="Z146" s="29">
        <f t="shared" si="56"/>
        <v>0</v>
      </c>
      <c r="BT146" s="36">
        <v>2.9463655610444501</v>
      </c>
    </row>
    <row r="147" spans="1:72" x14ac:dyDescent="0.2">
      <c r="A147" s="34">
        <v>38534</v>
      </c>
      <c r="B147" s="25">
        <v>13231</v>
      </c>
      <c r="C147" s="26">
        <v>13205.4</v>
      </c>
      <c r="D147" s="25">
        <v>14319</v>
      </c>
      <c r="E147" s="26">
        <v>14291.8</v>
      </c>
      <c r="F147" s="26">
        <v>78.12</v>
      </c>
      <c r="G147" s="27">
        <f t="shared" si="42"/>
        <v>1.2835472578763246E-2</v>
      </c>
      <c r="H147" s="27">
        <f t="shared" si="52"/>
        <v>2.0642801149725609E-2</v>
      </c>
      <c r="I147" s="29">
        <f t="shared" si="46"/>
        <v>0.4</v>
      </c>
      <c r="J147" s="29">
        <f t="shared" si="53"/>
        <v>0.10000000000000003</v>
      </c>
      <c r="K147" s="27">
        <f t="shared" si="43"/>
        <v>8.4034799297239438E-3</v>
      </c>
      <c r="L147" s="27">
        <f t="shared" si="45"/>
        <v>3.3331405269398734E-2</v>
      </c>
      <c r="M147" s="29">
        <f t="shared" si="47"/>
        <v>0.5</v>
      </c>
      <c r="N147" s="29">
        <f t="shared" si="54"/>
        <v>-9.9999999999999978E-2</v>
      </c>
      <c r="O147" s="27">
        <f t="shared" si="57"/>
        <v>3.4373279406391989E-2</v>
      </c>
      <c r="P147" s="27">
        <f t="shared" si="40"/>
        <v>-1.8995739925972992E-3</v>
      </c>
      <c r="Q147" s="27">
        <f t="shared" si="58"/>
        <v>-1.5220557627990931E-2</v>
      </c>
      <c r="R147" s="27">
        <f t="shared" si="48"/>
        <v>-4.5054339922511177E-3</v>
      </c>
      <c r="S147" s="29">
        <f t="shared" si="49"/>
        <v>0.6</v>
      </c>
      <c r="T147" s="29">
        <f t="shared" si="55"/>
        <v>0</v>
      </c>
      <c r="U147" s="27">
        <f t="shared" si="41"/>
        <v>-1.8995739925972992E-3</v>
      </c>
      <c r="V147" s="28">
        <f t="shared" si="44"/>
        <v>3.8326300984529001E-2</v>
      </c>
      <c r="W147" s="27">
        <f t="shared" si="59"/>
        <v>2.6511148571900539E-2</v>
      </c>
      <c r="X147" s="27">
        <f t="shared" si="50"/>
        <v>3.2859320284595754E-2</v>
      </c>
      <c r="Y147" s="29">
        <f t="shared" si="51"/>
        <v>0.5</v>
      </c>
      <c r="Z147" s="29">
        <f t="shared" si="56"/>
        <v>9.9999999999999978E-2</v>
      </c>
      <c r="BT147" s="36">
        <v>3.8326300984529</v>
      </c>
    </row>
    <row r="148" spans="1:72" x14ac:dyDescent="0.2">
      <c r="A148" s="34">
        <v>38626</v>
      </c>
      <c r="B148" s="25">
        <v>13410</v>
      </c>
      <c r="C148" s="26">
        <v>13381.6</v>
      </c>
      <c r="D148" s="25">
        <v>14405</v>
      </c>
      <c r="E148" s="26">
        <v>14373.4</v>
      </c>
      <c r="F148" s="26">
        <v>77.25</v>
      </c>
      <c r="G148" s="27">
        <f t="shared" si="42"/>
        <v>-1.1136712749616032E-2</v>
      </c>
      <c r="H148" s="27">
        <f t="shared" si="52"/>
        <v>-2.2399392558845814E-2</v>
      </c>
      <c r="I148" s="29">
        <f t="shared" si="46"/>
        <v>0.3</v>
      </c>
      <c r="J148" s="29">
        <f t="shared" si="53"/>
        <v>-0.10000000000000003</v>
      </c>
      <c r="K148" s="27">
        <f t="shared" si="43"/>
        <v>5.7095677241495377E-3</v>
      </c>
      <c r="L148" s="27">
        <f t="shared" si="45"/>
        <v>3.0321711205413465E-2</v>
      </c>
      <c r="M148" s="29">
        <f t="shared" si="47"/>
        <v>0.5</v>
      </c>
      <c r="N148" s="29">
        <f t="shared" si="54"/>
        <v>0</v>
      </c>
      <c r="O148" s="27">
        <f t="shared" si="57"/>
        <v>3.6238815180499838E-2</v>
      </c>
      <c r="P148" s="27">
        <f t="shared" si="40"/>
        <v>-2.1936827490454955E-3</v>
      </c>
      <c r="Q148" s="27">
        <f t="shared" si="58"/>
        <v>-1.2957522455261146E-2</v>
      </c>
      <c r="R148" s="27">
        <f t="shared" si="48"/>
        <v>-2.9992549354487859E-3</v>
      </c>
      <c r="S148" s="29">
        <f t="shared" si="49"/>
        <v>0.7</v>
      </c>
      <c r="T148" s="29">
        <f t="shared" si="55"/>
        <v>9.9999999999999978E-2</v>
      </c>
      <c r="U148" s="27">
        <f t="shared" si="41"/>
        <v>-2.1936827490454955E-3</v>
      </c>
      <c r="V148" s="28">
        <f t="shared" si="44"/>
        <v>3.7399510660608398E-2</v>
      </c>
      <c r="W148" s="27">
        <f t="shared" si="59"/>
        <v>2.7794378446745621E-2</v>
      </c>
      <c r="X148" s="27">
        <f t="shared" si="50"/>
        <v>3.3902950206880451E-2</v>
      </c>
      <c r="Y148" s="29">
        <f t="shared" si="51"/>
        <v>0.5</v>
      </c>
      <c r="Z148" s="29">
        <f t="shared" si="56"/>
        <v>0</v>
      </c>
      <c r="BT148" s="36">
        <v>3.7399510660608399</v>
      </c>
    </row>
    <row r="149" spans="1:72" x14ac:dyDescent="0.2">
      <c r="A149" s="34">
        <v>38718</v>
      </c>
      <c r="B149" s="25">
        <v>13596</v>
      </c>
      <c r="C149" s="26">
        <v>13648.9</v>
      </c>
      <c r="D149" s="25">
        <v>14492</v>
      </c>
      <c r="E149" s="26">
        <v>14546.1</v>
      </c>
      <c r="F149" s="26">
        <v>79.05</v>
      </c>
      <c r="G149" s="27">
        <f t="shared" si="42"/>
        <v>2.330097087378637E-2</v>
      </c>
      <c r="H149" s="27">
        <f t="shared" si="52"/>
        <v>-7.7821011673152316E-3</v>
      </c>
      <c r="I149" s="29">
        <f t="shared" si="46"/>
        <v>0.3</v>
      </c>
      <c r="J149" s="29">
        <f t="shared" si="53"/>
        <v>0</v>
      </c>
      <c r="K149" s="27">
        <f t="shared" si="43"/>
        <v>1.2015250393087281E-2</v>
      </c>
      <c r="L149" s="27">
        <f t="shared" si="45"/>
        <v>3.1704151328808224E-2</v>
      </c>
      <c r="M149" s="29">
        <f t="shared" si="47"/>
        <v>0.5</v>
      </c>
      <c r="N149" s="29">
        <f t="shared" si="54"/>
        <v>0</v>
      </c>
      <c r="O149" s="27">
        <f t="shared" si="57"/>
        <v>3.8750588331593908E-2</v>
      </c>
      <c r="P149" s="27">
        <f t="shared" si="40"/>
        <v>3.7330941208943117E-3</v>
      </c>
      <c r="Q149" s="27">
        <f t="shared" si="58"/>
        <v>-1.0027631417264322E-2</v>
      </c>
      <c r="R149" s="27">
        <f t="shared" si="48"/>
        <v>-1.166688119006133E-3</v>
      </c>
      <c r="S149" s="29">
        <f t="shared" si="49"/>
        <v>0.7</v>
      </c>
      <c r="T149" s="29">
        <f t="shared" si="55"/>
        <v>0</v>
      </c>
      <c r="U149" s="27">
        <f t="shared" si="41"/>
        <v>3.7330941208943117E-3</v>
      </c>
      <c r="V149" s="28">
        <f t="shared" si="44"/>
        <v>3.6470996873914502E-2</v>
      </c>
      <c r="W149" s="27">
        <f t="shared" si="59"/>
        <v>2.8444645611758468E-2</v>
      </c>
      <c r="X149" s="27">
        <f t="shared" si="50"/>
        <v>3.54151160323741E-2</v>
      </c>
      <c r="Y149" s="29">
        <f t="shared" si="51"/>
        <v>0.5</v>
      </c>
      <c r="Z149" s="29">
        <f t="shared" si="56"/>
        <v>0</v>
      </c>
      <c r="BT149" s="36">
        <v>3.6470996873914499</v>
      </c>
    </row>
    <row r="150" spans="1:72" x14ac:dyDescent="0.2">
      <c r="A150" s="34">
        <v>38808</v>
      </c>
      <c r="B150" s="25">
        <v>13792</v>
      </c>
      <c r="C150" s="26">
        <v>13799.8</v>
      </c>
      <c r="D150" s="25">
        <v>14581</v>
      </c>
      <c r="E150" s="26">
        <v>14589.6</v>
      </c>
      <c r="F150" s="26">
        <v>76.55</v>
      </c>
      <c r="G150" s="27">
        <f t="shared" si="42"/>
        <v>-3.1625553447185324E-2</v>
      </c>
      <c r="H150" s="27">
        <f t="shared" si="52"/>
        <v>-7.5197718138208004E-3</v>
      </c>
      <c r="I150" s="29">
        <f t="shared" si="46"/>
        <v>0.3</v>
      </c>
      <c r="J150" s="29">
        <f t="shared" si="53"/>
        <v>0</v>
      </c>
      <c r="K150" s="27">
        <f t="shared" si="43"/>
        <v>2.9904922969043249E-3</v>
      </c>
      <c r="L150" s="27">
        <f t="shared" si="45"/>
        <v>2.9415707663324533E-2</v>
      </c>
      <c r="M150" s="29">
        <f t="shared" si="47"/>
        <v>0.5</v>
      </c>
      <c r="N150" s="29">
        <f t="shared" si="54"/>
        <v>0</v>
      </c>
      <c r="O150" s="27">
        <f t="shared" si="57"/>
        <v>3.6432711632869784E-2</v>
      </c>
      <c r="P150" s="27">
        <f t="shared" si="40"/>
        <v>5.8980865509912657E-4</v>
      </c>
      <c r="Q150" s="27">
        <f t="shared" si="58"/>
        <v>-7.5373411285103069E-3</v>
      </c>
      <c r="R150" s="27">
        <f t="shared" si="48"/>
        <v>5.7411508587660833E-5</v>
      </c>
      <c r="S150" s="29">
        <f t="shared" si="49"/>
        <v>0.7</v>
      </c>
      <c r="T150" s="29">
        <f t="shared" si="55"/>
        <v>0</v>
      </c>
      <c r="U150" s="27">
        <f t="shared" si="41"/>
        <v>5.8980865509912657E-4</v>
      </c>
      <c r="V150" s="28">
        <f t="shared" si="44"/>
        <v>4.0102827763496093E-2</v>
      </c>
      <c r="W150" s="27">
        <f t="shared" si="59"/>
        <v>3.0010211811697621E-2</v>
      </c>
      <c r="X150" s="27">
        <f t="shared" si="50"/>
        <v>3.8074909070637E-2</v>
      </c>
      <c r="Y150" s="29">
        <f t="shared" si="51"/>
        <v>0.6</v>
      </c>
      <c r="Z150" s="29">
        <f t="shared" si="56"/>
        <v>9.9999999999999978E-2</v>
      </c>
      <c r="BT150" s="36">
        <v>4.0102827763496096</v>
      </c>
    </row>
    <row r="151" spans="1:72" x14ac:dyDescent="0.2">
      <c r="A151" s="34">
        <v>38899</v>
      </c>
      <c r="B151" s="25">
        <v>13972</v>
      </c>
      <c r="C151" s="26">
        <v>13908.5</v>
      </c>
      <c r="D151" s="25">
        <v>14669</v>
      </c>
      <c r="E151" s="26">
        <v>14602.6</v>
      </c>
      <c r="F151" s="26">
        <v>75.39</v>
      </c>
      <c r="G151" s="27">
        <f t="shared" si="42"/>
        <v>-1.5153494448073112E-2</v>
      </c>
      <c r="H151" s="27">
        <f t="shared" si="52"/>
        <v>-3.4946236559139837E-2</v>
      </c>
      <c r="I151" s="29">
        <f t="shared" si="46"/>
        <v>0.3</v>
      </c>
      <c r="J151" s="29">
        <f t="shared" si="53"/>
        <v>0</v>
      </c>
      <c r="K151" s="27">
        <f t="shared" si="43"/>
        <v>8.9104567637221033E-4</v>
      </c>
      <c r="L151" s="27">
        <f t="shared" si="45"/>
        <v>2.174673589051072E-2</v>
      </c>
      <c r="M151" s="29">
        <f t="shared" si="47"/>
        <v>0.3</v>
      </c>
      <c r="N151" s="29">
        <f t="shared" si="54"/>
        <v>-0.2</v>
      </c>
      <c r="O151" s="27">
        <f t="shared" si="57"/>
        <v>3.0665151107255761E-2</v>
      </c>
      <c r="P151" s="27">
        <f t="shared" si="40"/>
        <v>-4.5265525939054904E-3</v>
      </c>
      <c r="Q151" s="27">
        <f t="shared" si="58"/>
        <v>-6.2736673016492786E-3</v>
      </c>
      <c r="R151" s="27">
        <f t="shared" si="48"/>
        <v>-5.993331417393869E-4</v>
      </c>
      <c r="S151" s="29">
        <f t="shared" si="49"/>
        <v>0.7</v>
      </c>
      <c r="T151" s="29">
        <f t="shared" si="55"/>
        <v>0</v>
      </c>
      <c r="U151" s="27">
        <f t="shared" si="41"/>
        <v>-4.5265525939054904E-3</v>
      </c>
      <c r="V151" s="28">
        <f t="shared" si="44"/>
        <v>3.3355909244835599E-2</v>
      </c>
      <c r="W151" s="27">
        <f t="shared" si="59"/>
        <v>3.0959552224650116E-2</v>
      </c>
      <c r="X151" s="27">
        <f t="shared" si="50"/>
        <v>3.6832311135713648E-2</v>
      </c>
      <c r="Y151" s="29">
        <f t="shared" si="51"/>
        <v>0.5</v>
      </c>
      <c r="Z151" s="29">
        <f t="shared" si="56"/>
        <v>-9.9999999999999978E-2</v>
      </c>
      <c r="BT151" s="36">
        <v>3.3355909244835602</v>
      </c>
    </row>
    <row r="152" spans="1:72" x14ac:dyDescent="0.2">
      <c r="A152" s="34">
        <v>38991</v>
      </c>
      <c r="B152" s="25">
        <v>14106</v>
      </c>
      <c r="C152" s="26">
        <v>14066.4</v>
      </c>
      <c r="D152" s="25">
        <v>14757</v>
      </c>
      <c r="E152" s="26">
        <v>14716.9</v>
      </c>
      <c r="F152" s="26">
        <v>80.75</v>
      </c>
      <c r="G152" s="27">
        <f t="shared" si="42"/>
        <v>7.1096962461864963E-2</v>
      </c>
      <c r="H152" s="27">
        <f t="shared" si="52"/>
        <v>4.5307443365695796E-2</v>
      </c>
      <c r="I152" s="29">
        <f t="shared" si="46"/>
        <v>0.5</v>
      </c>
      <c r="J152" s="29">
        <f t="shared" si="53"/>
        <v>0.2</v>
      </c>
      <c r="K152" s="27">
        <f t="shared" si="43"/>
        <v>7.827373207510941E-3</v>
      </c>
      <c r="L152" s="27">
        <f t="shared" si="45"/>
        <v>2.3898312159962153E-2</v>
      </c>
      <c r="M152" s="29">
        <f t="shared" si="47"/>
        <v>0.3</v>
      </c>
      <c r="N152" s="29">
        <f t="shared" si="54"/>
        <v>0</v>
      </c>
      <c r="O152" s="27">
        <f t="shared" si="57"/>
        <v>2.9276032927529349E-2</v>
      </c>
      <c r="P152" s="27">
        <f t="shared" si="40"/>
        <v>-2.7173544758419981E-3</v>
      </c>
      <c r="Q152" s="27">
        <f t="shared" si="58"/>
        <v>-5.2783363775979995E-3</v>
      </c>
      <c r="R152" s="27">
        <f t="shared" si="48"/>
        <v>-7.3025107343851266E-4</v>
      </c>
      <c r="S152" s="29">
        <f t="shared" si="49"/>
        <v>0.7</v>
      </c>
      <c r="T152" s="29">
        <f t="shared" si="55"/>
        <v>0</v>
      </c>
      <c r="U152" s="27">
        <f t="shared" si="41"/>
        <v>-2.7173544758419981E-3</v>
      </c>
      <c r="V152" s="28">
        <f t="shared" si="44"/>
        <v>1.9373315363881399E-2</v>
      </c>
      <c r="W152" s="27">
        <f t="shared" si="59"/>
        <v>3.0994725009113395E-2</v>
      </c>
      <c r="X152" s="27">
        <f t="shared" si="50"/>
        <v>3.2325762311531898E-2</v>
      </c>
      <c r="Y152" s="29">
        <f t="shared" si="51"/>
        <v>0.4</v>
      </c>
      <c r="Z152" s="29">
        <f t="shared" si="56"/>
        <v>-9.9999999999999978E-2</v>
      </c>
      <c r="BT152" s="36">
        <v>1.93733153638814</v>
      </c>
    </row>
    <row r="153" spans="1:72" x14ac:dyDescent="0.2">
      <c r="A153" s="34">
        <v>39083</v>
      </c>
      <c r="B153" s="25">
        <v>14345</v>
      </c>
      <c r="C153" s="26">
        <v>14233.2</v>
      </c>
      <c r="D153" s="25">
        <v>14841</v>
      </c>
      <c r="E153" s="26">
        <v>14726</v>
      </c>
      <c r="F153" s="26">
        <v>80.759999999999991</v>
      </c>
      <c r="G153" s="27">
        <f t="shared" si="42"/>
        <v>1.2383900928781308E-4</v>
      </c>
      <c r="H153" s="27">
        <f t="shared" si="52"/>
        <v>2.1631878557874684E-2</v>
      </c>
      <c r="I153" s="29">
        <f t="shared" si="46"/>
        <v>0.4</v>
      </c>
      <c r="J153" s="29">
        <f t="shared" si="53"/>
        <v>-9.9999999999999978E-2</v>
      </c>
      <c r="K153" s="27">
        <f t="shared" si="43"/>
        <v>6.1833674211283379E-4</v>
      </c>
      <c r="L153" s="27">
        <f t="shared" si="45"/>
        <v>1.2367576188806597E-2</v>
      </c>
      <c r="M153" s="29">
        <f t="shared" si="47"/>
        <v>0.1</v>
      </c>
      <c r="N153" s="29">
        <f t="shared" si="54"/>
        <v>-0.19999999999999998</v>
      </c>
      <c r="O153" s="27">
        <f t="shared" si="57"/>
        <v>2.7425617658227073E-2</v>
      </c>
      <c r="P153" s="27">
        <f t="shared" si="40"/>
        <v>-7.7488039889495319E-3</v>
      </c>
      <c r="Q153" s="27">
        <f t="shared" si="58"/>
        <v>-4.654498742289538E-3</v>
      </c>
      <c r="R153" s="27">
        <f t="shared" si="48"/>
        <v>-3.6007256008994733E-3</v>
      </c>
      <c r="S153" s="29">
        <f t="shared" si="49"/>
        <v>0.6</v>
      </c>
      <c r="T153" s="29">
        <f t="shared" si="55"/>
        <v>-9.9999999999999978E-2</v>
      </c>
      <c r="U153" s="27">
        <f t="shared" si="41"/>
        <v>-7.7488039889495319E-3</v>
      </c>
      <c r="V153" s="28">
        <f t="shared" si="44"/>
        <v>2.4240951742627401E-2</v>
      </c>
      <c r="W153" s="27">
        <f t="shared" si="59"/>
        <v>3.152725119410163E-2</v>
      </c>
      <c r="X153" s="27">
        <f t="shared" si="50"/>
        <v>2.9268251028710123E-2</v>
      </c>
      <c r="Y153" s="29">
        <f t="shared" si="51"/>
        <v>0.3</v>
      </c>
      <c r="Z153" s="29">
        <f t="shared" si="56"/>
        <v>-0.10000000000000003</v>
      </c>
      <c r="BT153" s="36">
        <v>2.4240951742627401</v>
      </c>
    </row>
    <row r="154" spans="1:72" x14ac:dyDescent="0.2">
      <c r="A154" s="34">
        <v>39173</v>
      </c>
      <c r="B154" s="25">
        <v>14507</v>
      </c>
      <c r="C154" s="26">
        <v>14422.3</v>
      </c>
      <c r="D154" s="25">
        <v>14922</v>
      </c>
      <c r="E154" s="26">
        <v>14838.7</v>
      </c>
      <c r="F154" s="26">
        <v>81.95</v>
      </c>
      <c r="G154" s="27">
        <f t="shared" si="42"/>
        <v>1.4735017335314661E-2</v>
      </c>
      <c r="H154" s="27">
        <f t="shared" si="52"/>
        <v>7.0542129327237177E-2</v>
      </c>
      <c r="I154" s="29">
        <f t="shared" si="46"/>
        <v>0.5</v>
      </c>
      <c r="J154" s="29">
        <f t="shared" si="53"/>
        <v>9.9999999999999978E-2</v>
      </c>
      <c r="K154" s="27">
        <f t="shared" si="43"/>
        <v>7.653130517452175E-3</v>
      </c>
      <c r="L154" s="27">
        <f t="shared" si="45"/>
        <v>1.7073805998793684E-2</v>
      </c>
      <c r="M154" s="29">
        <f t="shared" si="47"/>
        <v>0.2</v>
      </c>
      <c r="N154" s="29">
        <f t="shared" si="54"/>
        <v>0.1</v>
      </c>
      <c r="O154" s="27">
        <f t="shared" si="57"/>
        <v>2.7542280135996845E-2</v>
      </c>
      <c r="P154" s="27">
        <f t="shared" si="40"/>
        <v>-5.5823616137246528E-3</v>
      </c>
      <c r="Q154" s="27">
        <f t="shared" si="58"/>
        <v>-3.9519138490707473E-3</v>
      </c>
      <c r="R154" s="27">
        <f t="shared" si="48"/>
        <v>-5.1437681681054184E-3</v>
      </c>
      <c r="S154" s="29">
        <f t="shared" si="49"/>
        <v>0.6</v>
      </c>
      <c r="T154" s="29">
        <f t="shared" si="55"/>
        <v>0</v>
      </c>
      <c r="U154" s="27">
        <f t="shared" si="41"/>
        <v>-5.5823616137246528E-3</v>
      </c>
      <c r="V154" s="28">
        <f t="shared" si="44"/>
        <v>2.6506838029329401E-2</v>
      </c>
      <c r="W154" s="27">
        <f t="shared" si="59"/>
        <v>3.1346559686866365E-2</v>
      </c>
      <c r="X154" s="27">
        <f t="shared" si="50"/>
        <v>2.5869253595168451E-2</v>
      </c>
      <c r="Y154" s="29">
        <f t="shared" si="51"/>
        <v>0.2</v>
      </c>
      <c r="Z154" s="29">
        <f t="shared" si="56"/>
        <v>-9.9999999999999978E-2</v>
      </c>
      <c r="BT154" s="36">
        <v>2.65068380293294</v>
      </c>
    </row>
    <row r="155" spans="1:72" x14ac:dyDescent="0.2">
      <c r="A155" s="34">
        <v>39264</v>
      </c>
      <c r="B155" s="25">
        <v>14631</v>
      </c>
      <c r="C155" s="26">
        <v>14569.7</v>
      </c>
      <c r="D155" s="25">
        <v>15001</v>
      </c>
      <c r="E155" s="26">
        <v>14938.5</v>
      </c>
      <c r="F155" s="26">
        <v>80.289999999999992</v>
      </c>
      <c r="G155" s="27">
        <f t="shared" si="42"/>
        <v>-2.0256253813300925E-2</v>
      </c>
      <c r="H155" s="27">
        <f t="shared" si="52"/>
        <v>6.4995357474465998E-2</v>
      </c>
      <c r="I155" s="29">
        <f t="shared" si="46"/>
        <v>0.5</v>
      </c>
      <c r="J155" s="29">
        <f t="shared" si="53"/>
        <v>0</v>
      </c>
      <c r="K155" s="27">
        <f t="shared" si="43"/>
        <v>6.725656560210751E-3</v>
      </c>
      <c r="L155" s="27">
        <f t="shared" si="45"/>
        <v>2.3002752934408916E-2</v>
      </c>
      <c r="M155" s="29">
        <f t="shared" si="47"/>
        <v>0.3</v>
      </c>
      <c r="N155" s="29">
        <f t="shared" si="54"/>
        <v>9.9999999999999978E-2</v>
      </c>
      <c r="O155" s="27">
        <f t="shared" si="57"/>
        <v>2.6696455254456256E-2</v>
      </c>
      <c r="P155" s="27">
        <f t="shared" si="40"/>
        <v>-4.1663889074061728E-3</v>
      </c>
      <c r="Q155" s="27">
        <f t="shared" si="58"/>
        <v>-3.3861647934903647E-3</v>
      </c>
      <c r="R155" s="27">
        <f t="shared" si="48"/>
        <v>-5.0537272464805886E-3</v>
      </c>
      <c r="S155" s="29">
        <f t="shared" si="49"/>
        <v>0.6</v>
      </c>
      <c r="T155" s="29">
        <f t="shared" si="55"/>
        <v>0</v>
      </c>
      <c r="U155" s="27">
        <f t="shared" si="41"/>
        <v>-4.1663889074061728E-3</v>
      </c>
      <c r="V155" s="28">
        <f t="shared" si="44"/>
        <v>2.36047845321972E-2</v>
      </c>
      <c r="W155" s="27">
        <f t="shared" si="59"/>
        <v>3.1041034612439424E-2</v>
      </c>
      <c r="X155" s="27">
        <f t="shared" si="50"/>
        <v>2.3431472417008853E-2</v>
      </c>
      <c r="Y155" s="29">
        <f t="shared" si="51"/>
        <v>0.2</v>
      </c>
      <c r="Z155" s="29">
        <f t="shared" si="56"/>
        <v>0</v>
      </c>
      <c r="BT155" s="36">
        <v>2.3604784532197201</v>
      </c>
    </row>
    <row r="156" spans="1:72" x14ac:dyDescent="0.2">
      <c r="A156" s="34">
        <v>39356</v>
      </c>
      <c r="B156" s="25">
        <v>14766</v>
      </c>
      <c r="C156" s="26">
        <v>14685.3</v>
      </c>
      <c r="D156" s="25">
        <v>15076</v>
      </c>
      <c r="E156" s="26">
        <v>14991.8</v>
      </c>
      <c r="F156" s="26">
        <v>79.009999999999991</v>
      </c>
      <c r="G156" s="27">
        <f t="shared" si="42"/>
        <v>-1.5942209490596604E-2</v>
      </c>
      <c r="H156" s="27">
        <f t="shared" si="52"/>
        <v>-2.1547987616099183E-2</v>
      </c>
      <c r="I156" s="29">
        <f t="shared" si="46"/>
        <v>0.3</v>
      </c>
      <c r="J156" s="29">
        <f t="shared" si="53"/>
        <v>-0.2</v>
      </c>
      <c r="K156" s="27">
        <f t="shared" si="43"/>
        <v>3.5679619774407921E-3</v>
      </c>
      <c r="L156" s="27">
        <f t="shared" si="45"/>
        <v>1.867920553921E-2</v>
      </c>
      <c r="M156" s="29">
        <f t="shared" si="47"/>
        <v>0.2</v>
      </c>
      <c r="N156" s="29">
        <f t="shared" si="54"/>
        <v>-9.9999999999999978E-2</v>
      </c>
      <c r="O156" s="27">
        <f t="shared" si="57"/>
        <v>2.4883396413961839E-2</v>
      </c>
      <c r="P156" s="27">
        <f t="shared" si="40"/>
        <v>-5.5850358185195494E-3</v>
      </c>
      <c r="Q156" s="27">
        <f t="shared" si="58"/>
        <v>-3.1667178636790917E-3</v>
      </c>
      <c r="R156" s="27">
        <f t="shared" si="48"/>
        <v>-5.7706475821499769E-3</v>
      </c>
      <c r="S156" s="29">
        <f t="shared" si="49"/>
        <v>0.6</v>
      </c>
      <c r="T156" s="29">
        <f t="shared" si="55"/>
        <v>0</v>
      </c>
      <c r="U156" s="27">
        <f t="shared" si="41"/>
        <v>-5.5850358185195494E-3</v>
      </c>
      <c r="V156" s="28">
        <f t="shared" si="44"/>
        <v>3.97438439927284E-2</v>
      </c>
      <c r="W156" s="27">
        <f t="shared" si="59"/>
        <v>3.1584272364210991E-2</v>
      </c>
      <c r="X156" s="27">
        <f t="shared" si="50"/>
        <v>2.8524104574220603E-2</v>
      </c>
      <c r="Y156" s="29">
        <f t="shared" si="51"/>
        <v>0.3</v>
      </c>
      <c r="Z156" s="29">
        <f t="shared" si="56"/>
        <v>9.9999999999999978E-2</v>
      </c>
      <c r="BT156" s="36">
        <v>3.9743843992728398</v>
      </c>
    </row>
    <row r="157" spans="1:72" x14ac:dyDescent="0.2">
      <c r="A157" s="34">
        <v>39448</v>
      </c>
      <c r="B157" s="25">
        <v>14920</v>
      </c>
      <c r="C157" s="26">
        <v>14668.4</v>
      </c>
      <c r="D157" s="25">
        <v>15146</v>
      </c>
      <c r="E157" s="26">
        <v>14889.5</v>
      </c>
      <c r="F157" s="26">
        <v>70.13</v>
      </c>
      <c r="G157" s="27">
        <f t="shared" si="42"/>
        <v>-0.11239083660296161</v>
      </c>
      <c r="H157" s="27">
        <f t="shared" si="52"/>
        <v>-0.13162456661713715</v>
      </c>
      <c r="I157" s="29">
        <f t="shared" si="46"/>
        <v>0.1</v>
      </c>
      <c r="J157" s="29">
        <f t="shared" si="53"/>
        <v>-0.19999999999999998</v>
      </c>
      <c r="K157" s="27">
        <f t="shared" si="43"/>
        <v>-6.8237303059005107E-3</v>
      </c>
      <c r="L157" s="27">
        <f t="shared" si="45"/>
        <v>1.1102811354067635E-2</v>
      </c>
      <c r="M157" s="29">
        <f t="shared" si="47"/>
        <v>0.1</v>
      </c>
      <c r="N157" s="29">
        <f t="shared" si="54"/>
        <v>-0.1</v>
      </c>
      <c r="O157" s="27">
        <f t="shared" si="57"/>
        <v>1.868677196889635E-2</v>
      </c>
      <c r="P157" s="27">
        <f t="shared" si="40"/>
        <v>-1.6935164399841541E-2</v>
      </c>
      <c r="Q157" s="27">
        <f t="shared" si="58"/>
        <v>-4.2782171349261952E-3</v>
      </c>
      <c r="R157" s="27">
        <f t="shared" si="48"/>
        <v>-8.0672376848729792E-3</v>
      </c>
      <c r="S157" s="29">
        <f t="shared" si="49"/>
        <v>0.5</v>
      </c>
      <c r="T157" s="29">
        <f t="shared" si="55"/>
        <v>-9.9999999999999978E-2</v>
      </c>
      <c r="U157" s="27">
        <f t="shared" si="41"/>
        <v>-1.6935164399841541E-2</v>
      </c>
      <c r="V157" s="28">
        <f t="shared" si="44"/>
        <v>4.0954280208157695E-2</v>
      </c>
      <c r="W157" s="27">
        <f t="shared" si="59"/>
        <v>3.2461934583895798E-2</v>
      </c>
      <c r="X157" s="27">
        <f t="shared" si="50"/>
        <v>3.2702436690603173E-2</v>
      </c>
      <c r="Y157" s="29">
        <f t="shared" si="51"/>
        <v>0.5</v>
      </c>
      <c r="Z157" s="29">
        <f t="shared" si="56"/>
        <v>0.2</v>
      </c>
      <c r="BT157" s="36">
        <v>4.0954280208157696</v>
      </c>
    </row>
    <row r="158" spans="1:72" x14ac:dyDescent="0.2">
      <c r="A158" s="34">
        <v>39539</v>
      </c>
      <c r="B158" s="25">
        <v>15054</v>
      </c>
      <c r="C158" s="26">
        <v>14813</v>
      </c>
      <c r="D158" s="25">
        <v>15215</v>
      </c>
      <c r="E158" s="26">
        <v>14963.4</v>
      </c>
      <c r="F158" s="26">
        <v>69.48</v>
      </c>
      <c r="G158" s="27">
        <f t="shared" si="42"/>
        <v>-9.2685013546269998E-3</v>
      </c>
      <c r="H158" s="27">
        <f t="shared" si="52"/>
        <v>-0.15216595485051859</v>
      </c>
      <c r="I158" s="29">
        <f t="shared" si="46"/>
        <v>0.1</v>
      </c>
      <c r="J158" s="29">
        <f t="shared" si="53"/>
        <v>0</v>
      </c>
      <c r="K158" s="27">
        <f t="shared" si="43"/>
        <v>4.9632291211927628E-3</v>
      </c>
      <c r="L158" s="27">
        <f t="shared" si="45"/>
        <v>8.4037011328484904E-3</v>
      </c>
      <c r="M158" s="29">
        <f t="shared" si="47"/>
        <v>0.1</v>
      </c>
      <c r="N158" s="29">
        <f t="shared" si="54"/>
        <v>0</v>
      </c>
      <c r="O158" s="27">
        <f t="shared" si="57"/>
        <v>1.8596785839442468E-2</v>
      </c>
      <c r="P158" s="27">
        <f t="shared" si="40"/>
        <v>-1.6536312849162037E-2</v>
      </c>
      <c r="Q158" s="27">
        <f t="shared" si="58"/>
        <v>-5.297360717750027E-3</v>
      </c>
      <c r="R158" s="27">
        <f t="shared" si="48"/>
        <v>-1.0805725493732325E-2</v>
      </c>
      <c r="S158" s="29">
        <f t="shared" si="49"/>
        <v>0.5</v>
      </c>
      <c r="T158" s="29">
        <f t="shared" si="55"/>
        <v>0</v>
      </c>
      <c r="U158" s="27">
        <f t="shared" si="41"/>
        <v>-1.6536312849162037E-2</v>
      </c>
      <c r="V158" s="28">
        <f t="shared" si="44"/>
        <v>4.3793851236061103E-2</v>
      </c>
      <c r="W158" s="27">
        <f t="shared" si="59"/>
        <v>3.3656117552697186E-2</v>
      </c>
      <c r="X158" s="27">
        <f t="shared" si="50"/>
        <v>3.70241899922861E-2</v>
      </c>
      <c r="Y158" s="29">
        <f t="shared" si="51"/>
        <v>0.6</v>
      </c>
      <c r="Z158" s="29">
        <f t="shared" si="56"/>
        <v>9.9999999999999978E-2</v>
      </c>
      <c r="BT158" s="36">
        <v>4.3793851236061103</v>
      </c>
    </row>
    <row r="159" spans="1:72" x14ac:dyDescent="0.2">
      <c r="A159" s="34">
        <v>39630</v>
      </c>
      <c r="B159" s="25">
        <v>15222</v>
      </c>
      <c r="C159" s="26">
        <v>14843</v>
      </c>
      <c r="D159" s="25">
        <v>15280</v>
      </c>
      <c r="E159" s="26">
        <v>14891.6</v>
      </c>
      <c r="F159" s="26">
        <v>62.67</v>
      </c>
      <c r="G159" s="27">
        <f t="shared" si="42"/>
        <v>-9.8013816925734049E-2</v>
      </c>
      <c r="H159" s="27">
        <f t="shared" si="52"/>
        <v>-0.21945447751899355</v>
      </c>
      <c r="I159" s="29">
        <f t="shared" si="46"/>
        <v>0</v>
      </c>
      <c r="J159" s="29">
        <f t="shared" si="53"/>
        <v>-0.1</v>
      </c>
      <c r="K159" s="27">
        <f t="shared" si="43"/>
        <v>-4.7983747009369042E-3</v>
      </c>
      <c r="L159" s="27">
        <f t="shared" si="45"/>
        <v>-3.1395387756467941E-3</v>
      </c>
      <c r="M159" s="29">
        <f t="shared" si="47"/>
        <v>0</v>
      </c>
      <c r="N159" s="29">
        <f t="shared" si="54"/>
        <v>-0.1</v>
      </c>
      <c r="O159" s="27">
        <f t="shared" si="57"/>
        <v>1.3989373860068969E-2</v>
      </c>
      <c r="P159" s="27">
        <f t="shared" si="40"/>
        <v>-2.5418848167539244E-2</v>
      </c>
      <c r="Q159" s="27">
        <f t="shared" si="58"/>
        <v>-7.2573002323285223E-3</v>
      </c>
      <c r="R159" s="27">
        <f t="shared" si="48"/>
        <v>-1.6118840308765592E-2</v>
      </c>
      <c r="S159" s="29">
        <f t="shared" si="49"/>
        <v>0.4</v>
      </c>
      <c r="T159" s="29">
        <f t="shared" si="55"/>
        <v>-9.9999999999999978E-2</v>
      </c>
      <c r="U159" s="27">
        <f t="shared" si="41"/>
        <v>-2.5418848167539244E-2</v>
      </c>
      <c r="V159" s="28">
        <f t="shared" si="44"/>
        <v>5.3028144439144401E-2</v>
      </c>
      <c r="W159" s="27">
        <f t="shared" si="59"/>
        <v>3.4881271173915138E-2</v>
      </c>
      <c r="X159" s="27">
        <f t="shared" si="50"/>
        <v>4.4380029969022905E-2</v>
      </c>
      <c r="Y159" s="29">
        <f t="shared" si="51"/>
        <v>0.7</v>
      </c>
      <c r="Z159" s="29">
        <f t="shared" si="56"/>
        <v>9.9999999999999978E-2</v>
      </c>
      <c r="BT159" s="36">
        <v>5.30281444391444</v>
      </c>
    </row>
    <row r="160" spans="1:72" x14ac:dyDescent="0.2">
      <c r="A160" s="34">
        <v>39722</v>
      </c>
      <c r="B160" s="25">
        <v>15311</v>
      </c>
      <c r="C160" s="26">
        <v>14549.9</v>
      </c>
      <c r="D160" s="25">
        <v>15341</v>
      </c>
      <c r="E160" s="26">
        <v>14577</v>
      </c>
      <c r="F160" s="26">
        <v>47.03</v>
      </c>
      <c r="G160" s="27">
        <f t="shared" si="42"/>
        <v>-0.2495611935535344</v>
      </c>
      <c r="H160" s="27">
        <f t="shared" si="52"/>
        <v>-0.40475889127958475</v>
      </c>
      <c r="I160" s="29">
        <f t="shared" si="46"/>
        <v>0</v>
      </c>
      <c r="J160" s="29">
        <f t="shared" si="53"/>
        <v>0</v>
      </c>
      <c r="K160" s="27">
        <f t="shared" si="43"/>
        <v>-2.1126003921673988E-2</v>
      </c>
      <c r="L160" s="27">
        <f t="shared" si="45"/>
        <v>-2.7668458757454027E-2</v>
      </c>
      <c r="M160" s="29">
        <f t="shared" si="47"/>
        <v>0</v>
      </c>
      <c r="N160" s="29">
        <f t="shared" si="54"/>
        <v>0</v>
      </c>
      <c r="O160" s="27">
        <f t="shared" si="57"/>
        <v>4.7216849643554612E-3</v>
      </c>
      <c r="P160" s="27">
        <f t="shared" si="40"/>
        <v>-4.9801186363340071E-2</v>
      </c>
      <c r="Q160" s="27">
        <f t="shared" si="58"/>
        <v>-1.1224592200186402E-2</v>
      </c>
      <c r="R160" s="27">
        <f t="shared" si="48"/>
        <v>-2.7172877944970725E-2</v>
      </c>
      <c r="S160" s="29">
        <f t="shared" si="49"/>
        <v>0.2</v>
      </c>
      <c r="T160" s="29">
        <f t="shared" si="55"/>
        <v>-0.2</v>
      </c>
      <c r="U160" s="27">
        <f t="shared" si="41"/>
        <v>-4.9801186363340071E-2</v>
      </c>
      <c r="V160" s="28">
        <f t="shared" si="44"/>
        <v>1.6016873586383998E-2</v>
      </c>
      <c r="W160" s="27">
        <f t="shared" si="59"/>
        <v>3.3099384751063096E-2</v>
      </c>
      <c r="X160" s="27">
        <f t="shared" si="50"/>
        <v>3.8448287367436801E-2</v>
      </c>
      <c r="Y160" s="29">
        <f t="shared" si="51"/>
        <v>0.6</v>
      </c>
      <c r="Z160" s="29">
        <f t="shared" si="56"/>
        <v>-9.9999999999999978E-2</v>
      </c>
      <c r="BT160" s="36">
        <v>1.6016873586383999</v>
      </c>
    </row>
    <row r="161" spans="1:72" x14ac:dyDescent="0.2">
      <c r="A161" s="34">
        <v>39814</v>
      </c>
      <c r="B161" s="25">
        <v>15406</v>
      </c>
      <c r="C161" s="26">
        <v>14383.9</v>
      </c>
      <c r="D161" s="25">
        <v>15399</v>
      </c>
      <c r="E161" s="26">
        <v>14375</v>
      </c>
      <c r="F161" s="26">
        <v>42.61</v>
      </c>
      <c r="G161" s="27">
        <f t="shared" si="42"/>
        <v>-9.3982564320646431E-2</v>
      </c>
      <c r="H161" s="27">
        <f t="shared" si="52"/>
        <v>-0.39241408812205902</v>
      </c>
      <c r="I161" s="29">
        <f t="shared" si="46"/>
        <v>0</v>
      </c>
      <c r="J161" s="29">
        <f t="shared" si="53"/>
        <v>0</v>
      </c>
      <c r="K161" s="27">
        <f t="shared" si="43"/>
        <v>-1.3857446662550593E-2</v>
      </c>
      <c r="L161" s="27">
        <f t="shared" si="45"/>
        <v>-3.4554551865408512E-2</v>
      </c>
      <c r="M161" s="29">
        <f t="shared" si="47"/>
        <v>0</v>
      </c>
      <c r="N161" s="29">
        <f t="shared" si="54"/>
        <v>0</v>
      </c>
      <c r="O161" s="27">
        <f t="shared" si="57"/>
        <v>-3.9208676781634566E-3</v>
      </c>
      <c r="P161" s="27">
        <f t="shared" si="40"/>
        <v>-6.6497824534060654E-2</v>
      </c>
      <c r="Q161" s="27">
        <f t="shared" si="58"/>
        <v>-1.7077168754765986E-2</v>
      </c>
      <c r="R161" s="27">
        <f t="shared" si="48"/>
        <v>-3.9563542978525504E-2</v>
      </c>
      <c r="S161" s="29">
        <f t="shared" si="49"/>
        <v>0.1</v>
      </c>
      <c r="T161" s="29">
        <f t="shared" si="55"/>
        <v>-0.1</v>
      </c>
      <c r="U161" s="27">
        <f t="shared" si="41"/>
        <v>-6.6497824534060654E-2</v>
      </c>
      <c r="V161" s="28">
        <f t="shared" si="44"/>
        <v>-4.0232531459173594E-4</v>
      </c>
      <c r="W161" s="27">
        <f t="shared" si="59"/>
        <v>3.002660790202091E-2</v>
      </c>
      <c r="X161" s="27">
        <f t="shared" si="50"/>
        <v>2.8109135986749439E-2</v>
      </c>
      <c r="Y161" s="29">
        <f t="shared" si="51"/>
        <v>0.3</v>
      </c>
      <c r="Z161" s="29">
        <f t="shared" si="56"/>
        <v>-0.3</v>
      </c>
      <c r="BT161" s="36">
        <v>-4.0232531459173597E-2</v>
      </c>
    </row>
    <row r="162" spans="1:72" x14ac:dyDescent="0.2">
      <c r="A162" s="34">
        <v>39904</v>
      </c>
      <c r="B162" s="25">
        <v>15432</v>
      </c>
      <c r="C162" s="26">
        <v>14340.4</v>
      </c>
      <c r="D162" s="25">
        <v>15449</v>
      </c>
      <c r="E162" s="26">
        <v>14355.6</v>
      </c>
      <c r="F162" s="26">
        <v>47.36</v>
      </c>
      <c r="G162" s="27">
        <f t="shared" si="42"/>
        <v>0.11147617930063365</v>
      </c>
      <c r="H162" s="27">
        <f t="shared" si="52"/>
        <v>-0.31836499712147387</v>
      </c>
      <c r="I162" s="29">
        <f t="shared" si="46"/>
        <v>0</v>
      </c>
      <c r="J162" s="29">
        <f t="shared" si="53"/>
        <v>0</v>
      </c>
      <c r="K162" s="27">
        <f t="shared" si="43"/>
        <v>-1.3495652173912791E-3</v>
      </c>
      <c r="L162" s="27">
        <f t="shared" si="45"/>
        <v>-4.0619110629936998E-2</v>
      </c>
      <c r="M162" s="29">
        <f t="shared" si="47"/>
        <v>0</v>
      </c>
      <c r="N162" s="29">
        <f t="shared" si="54"/>
        <v>0</v>
      </c>
      <c r="O162" s="27">
        <f t="shared" si="57"/>
        <v>-5.3462740582332626E-3</v>
      </c>
      <c r="P162" s="27">
        <f t="shared" si="40"/>
        <v>-7.0774807430901657E-2</v>
      </c>
      <c r="Q162" s="27">
        <f t="shared" si="58"/>
        <v>-2.3024220095266047E-2</v>
      </c>
      <c r="R162" s="27">
        <f t="shared" si="48"/>
        <v>-5.3123166623960411E-2</v>
      </c>
      <c r="S162" s="29">
        <f t="shared" si="49"/>
        <v>0</v>
      </c>
      <c r="T162" s="29">
        <f t="shared" si="55"/>
        <v>-0.1</v>
      </c>
      <c r="U162" s="27">
        <f t="shared" si="41"/>
        <v>-7.0774807430901657E-2</v>
      </c>
      <c r="V162" s="28">
        <f t="shared" si="44"/>
        <v>-1.15044519968628E-2</v>
      </c>
      <c r="W162" s="27">
        <f t="shared" si="59"/>
        <v>2.572600125532434E-2</v>
      </c>
      <c r="X162" s="27">
        <f t="shared" si="50"/>
        <v>1.4284560178518466E-2</v>
      </c>
      <c r="Y162" s="29">
        <f t="shared" si="51"/>
        <v>0</v>
      </c>
      <c r="Z162" s="29">
        <f t="shared" si="56"/>
        <v>-0.3</v>
      </c>
      <c r="BT162" s="36">
        <v>-1.1504451996862799</v>
      </c>
    </row>
    <row r="163" spans="1:72" x14ac:dyDescent="0.2">
      <c r="A163" s="34">
        <v>39995</v>
      </c>
      <c r="B163" s="25">
        <v>15478</v>
      </c>
      <c r="C163" s="26">
        <v>14384.1</v>
      </c>
      <c r="D163" s="25">
        <v>15496</v>
      </c>
      <c r="E163" s="26">
        <v>14402.5</v>
      </c>
      <c r="F163" s="26">
        <v>53.61</v>
      </c>
      <c r="G163" s="27">
        <f t="shared" si="42"/>
        <v>0.1319679054054054</v>
      </c>
      <c r="H163" s="27">
        <f t="shared" si="52"/>
        <v>-0.14456677836285306</v>
      </c>
      <c r="I163" s="29">
        <f t="shared" si="46"/>
        <v>0.1</v>
      </c>
      <c r="J163" s="29">
        <f t="shared" si="53"/>
        <v>0.1</v>
      </c>
      <c r="K163" s="27">
        <f t="shared" si="43"/>
        <v>3.2670177491710296E-3</v>
      </c>
      <c r="L163" s="27">
        <f t="shared" si="45"/>
        <v>-3.2844019447205157E-2</v>
      </c>
      <c r="M163" s="29">
        <f t="shared" si="47"/>
        <v>0</v>
      </c>
      <c r="N163" s="29">
        <f t="shared" si="54"/>
        <v>0</v>
      </c>
      <c r="O163" s="27">
        <f t="shared" si="57"/>
        <v>-4.5676797282675772E-3</v>
      </c>
      <c r="P163" s="27">
        <f t="shared" si="40"/>
        <v>-7.0566597831698497E-2</v>
      </c>
      <c r="Q163" s="27">
        <f t="shared" si="58"/>
        <v>-2.8527557198415463E-2</v>
      </c>
      <c r="R163" s="27">
        <f t="shared" si="48"/>
        <v>-6.4410104040000221E-2</v>
      </c>
      <c r="S163" s="29">
        <f t="shared" si="49"/>
        <v>0</v>
      </c>
      <c r="T163" s="29">
        <f t="shared" si="55"/>
        <v>0</v>
      </c>
      <c r="U163" s="27">
        <f t="shared" si="41"/>
        <v>-7.0566597831698497E-2</v>
      </c>
      <c r="V163" s="28">
        <f t="shared" si="44"/>
        <v>-1.62336033613396E-2</v>
      </c>
      <c r="W163" s="27">
        <f t="shared" si="59"/>
        <v>2.1593541871476409E-2</v>
      </c>
      <c r="X163" s="27">
        <f t="shared" si="50"/>
        <v>-3.0308767716025345E-3</v>
      </c>
      <c r="Y163" s="29">
        <f t="shared" si="51"/>
        <v>0</v>
      </c>
      <c r="Z163" s="29">
        <f t="shared" si="56"/>
        <v>0</v>
      </c>
      <c r="BT163" s="36">
        <v>-1.6233603361339599</v>
      </c>
    </row>
    <row r="164" spans="1:72" x14ac:dyDescent="0.2">
      <c r="A164" s="34">
        <v>40087</v>
      </c>
      <c r="B164" s="25">
        <v>15568</v>
      </c>
      <c r="C164" s="26">
        <v>14566.5</v>
      </c>
      <c r="D164" s="25">
        <v>15540</v>
      </c>
      <c r="E164" s="26">
        <v>14541.9</v>
      </c>
      <c r="F164" s="26">
        <v>59.489999999999995</v>
      </c>
      <c r="G164" s="27">
        <f t="shared" si="42"/>
        <v>0.10968102965864569</v>
      </c>
      <c r="H164" s="27">
        <f t="shared" si="52"/>
        <v>0.2649372740803741</v>
      </c>
      <c r="I164" s="29">
        <f t="shared" si="46"/>
        <v>0.9</v>
      </c>
      <c r="J164" s="29">
        <f t="shared" si="53"/>
        <v>0.8</v>
      </c>
      <c r="K164" s="27">
        <f t="shared" si="43"/>
        <v>9.6788751952785728E-3</v>
      </c>
      <c r="L164" s="27">
        <f t="shared" si="45"/>
        <v>-2.4079028606709451E-3</v>
      </c>
      <c r="M164" s="29">
        <f t="shared" si="47"/>
        <v>0</v>
      </c>
      <c r="N164" s="29">
        <f t="shared" si="54"/>
        <v>0</v>
      </c>
      <c r="O164" s="27">
        <f t="shared" si="57"/>
        <v>-3.9636970648256999E-3</v>
      </c>
      <c r="P164" s="27">
        <f t="shared" si="40"/>
        <v>-6.4227799227799254E-2</v>
      </c>
      <c r="Q164" s="27">
        <f t="shared" si="58"/>
        <v>-3.3653427594411901E-2</v>
      </c>
      <c r="R164" s="27">
        <f t="shared" si="48"/>
        <v>-6.8016757256115015E-2</v>
      </c>
      <c r="S164" s="29">
        <f t="shared" si="49"/>
        <v>0</v>
      </c>
      <c r="T164" s="29">
        <f t="shared" si="55"/>
        <v>0</v>
      </c>
      <c r="U164" s="27">
        <f t="shared" si="41"/>
        <v>-6.4227799227799254E-2</v>
      </c>
      <c r="V164" s="28">
        <f t="shared" si="44"/>
        <v>1.4439337573878599E-2</v>
      </c>
      <c r="W164" s="27">
        <f t="shared" si="59"/>
        <v>2.118237705564284E-2</v>
      </c>
      <c r="X164" s="27">
        <f t="shared" si="50"/>
        <v>-3.4252607747288842E-3</v>
      </c>
      <c r="Y164" s="29">
        <f t="shared" si="51"/>
        <v>0</v>
      </c>
      <c r="Z164" s="29">
        <f t="shared" si="56"/>
        <v>0</v>
      </c>
      <c r="BT164" s="36">
        <v>1.4439337573878599</v>
      </c>
    </row>
    <row r="165" spans="1:72" x14ac:dyDescent="0.2">
      <c r="A165" s="34">
        <v>40179</v>
      </c>
      <c r="B165" s="25">
        <v>15660</v>
      </c>
      <c r="C165" s="26">
        <v>14681.1</v>
      </c>
      <c r="D165" s="25">
        <v>15580</v>
      </c>
      <c r="E165" s="26">
        <v>14604.8</v>
      </c>
      <c r="F165" s="26">
        <v>61.45</v>
      </c>
      <c r="G165" s="27">
        <f t="shared" si="42"/>
        <v>3.2946713733400711E-2</v>
      </c>
      <c r="H165" s="27">
        <f t="shared" si="52"/>
        <v>0.44214973011030284</v>
      </c>
      <c r="I165" s="29">
        <f t="shared" si="46"/>
        <v>1</v>
      </c>
      <c r="J165" s="29">
        <f t="shared" si="53"/>
        <v>9.9999999999999978E-2</v>
      </c>
      <c r="K165" s="27">
        <f t="shared" si="43"/>
        <v>4.3254320274516839E-3</v>
      </c>
      <c r="L165" s="27">
        <f t="shared" si="45"/>
        <v>1.5986086956521688E-2</v>
      </c>
      <c r="M165" s="29">
        <f t="shared" si="47"/>
        <v>0.2</v>
      </c>
      <c r="N165" s="29">
        <f t="shared" si="54"/>
        <v>0.2</v>
      </c>
      <c r="O165" s="27">
        <f t="shared" si="57"/>
        <v>-2.7434469645525087E-3</v>
      </c>
      <c r="P165" s="27">
        <f t="shared" si="40"/>
        <v>-6.2593068035943569E-2</v>
      </c>
      <c r="Q165" s="27">
        <f t="shared" si="58"/>
        <v>-3.8223782931661406E-2</v>
      </c>
      <c r="R165" s="27">
        <f t="shared" si="48"/>
        <v>-6.7040568131585737E-2</v>
      </c>
      <c r="S165" s="29">
        <f t="shared" si="49"/>
        <v>0</v>
      </c>
      <c r="T165" s="29">
        <f t="shared" si="55"/>
        <v>0</v>
      </c>
      <c r="U165" s="27">
        <f t="shared" si="41"/>
        <v>-6.2593068035943569E-2</v>
      </c>
      <c r="V165" s="28">
        <f t="shared" si="44"/>
        <v>2.36052480563484E-2</v>
      </c>
      <c r="W165" s="27">
        <f t="shared" si="59"/>
        <v>2.112940174845292E-2</v>
      </c>
      <c r="X165" s="27">
        <f t="shared" si="50"/>
        <v>2.5766325680061501E-3</v>
      </c>
      <c r="Y165" s="29">
        <f t="shared" si="51"/>
        <v>0</v>
      </c>
      <c r="Z165" s="29">
        <f t="shared" si="56"/>
        <v>0</v>
      </c>
      <c r="BT165" s="36">
        <v>2.36052480563484</v>
      </c>
    </row>
    <row r="166" spans="1:72" x14ac:dyDescent="0.2">
      <c r="A166" s="34">
        <v>40269</v>
      </c>
      <c r="B166" s="25">
        <v>15771</v>
      </c>
      <c r="C166" s="26">
        <v>14888.6</v>
      </c>
      <c r="D166" s="25">
        <v>15618</v>
      </c>
      <c r="E166" s="26">
        <v>14745.9</v>
      </c>
      <c r="F166" s="26">
        <v>62.019999999999996</v>
      </c>
      <c r="G166" s="27">
        <f t="shared" si="42"/>
        <v>9.2758340113912631E-3</v>
      </c>
      <c r="H166" s="27">
        <f t="shared" si="52"/>
        <v>0.30954391891891886</v>
      </c>
      <c r="I166" s="29">
        <f t="shared" si="46"/>
        <v>0.9</v>
      </c>
      <c r="J166" s="29">
        <f t="shared" si="53"/>
        <v>-9.9999999999999978E-2</v>
      </c>
      <c r="K166" s="27">
        <f t="shared" si="43"/>
        <v>9.6612072743207968E-3</v>
      </c>
      <c r="L166" s="27">
        <f t="shared" si="45"/>
        <v>2.7187996321992761E-2</v>
      </c>
      <c r="M166" s="29">
        <f t="shared" si="47"/>
        <v>0.4</v>
      </c>
      <c r="N166" s="29">
        <f t="shared" si="54"/>
        <v>0.2</v>
      </c>
      <c r="O166" s="27">
        <f t="shared" si="57"/>
        <v>-2.0846390407066452E-3</v>
      </c>
      <c r="P166" s="27">
        <f t="shared" si="40"/>
        <v>-5.5839416058394181E-2</v>
      </c>
      <c r="Q166" s="27">
        <f t="shared" si="58"/>
        <v>-4.2411870802050534E-2</v>
      </c>
      <c r="R166" s="27">
        <f t="shared" si="48"/>
        <v>-6.3306720288458879E-2</v>
      </c>
      <c r="S166" s="29">
        <f t="shared" si="49"/>
        <v>0</v>
      </c>
      <c r="T166" s="29">
        <f t="shared" si="55"/>
        <v>0</v>
      </c>
      <c r="U166" s="27">
        <f t="shared" si="41"/>
        <v>-5.5839416058394181E-2</v>
      </c>
      <c r="V166" s="28">
        <f t="shared" si="44"/>
        <v>1.7677651608848301E-2</v>
      </c>
      <c r="W166" s="27">
        <f t="shared" si="59"/>
        <v>2.0393636213412829E-2</v>
      </c>
      <c r="X166" s="27">
        <f t="shared" si="50"/>
        <v>9.8721584694339247E-3</v>
      </c>
      <c r="Y166" s="29">
        <f t="shared" si="51"/>
        <v>0</v>
      </c>
      <c r="Z166" s="29">
        <f t="shared" si="56"/>
        <v>0</v>
      </c>
      <c r="BT166" s="36">
        <v>1.7677651608848299</v>
      </c>
    </row>
    <row r="167" spans="1:72" x14ac:dyDescent="0.2">
      <c r="A167" s="34">
        <v>40360</v>
      </c>
      <c r="B167" s="25">
        <v>15882</v>
      </c>
      <c r="C167" s="26">
        <v>15057.7</v>
      </c>
      <c r="D167" s="25">
        <v>15656</v>
      </c>
      <c r="E167" s="26">
        <v>14845.5</v>
      </c>
      <c r="F167" s="26">
        <v>59.82</v>
      </c>
      <c r="G167" s="27">
        <f t="shared" si="42"/>
        <v>-3.5472428248951887E-2</v>
      </c>
      <c r="H167" s="27">
        <f t="shared" si="52"/>
        <v>0.11583659764969224</v>
      </c>
      <c r="I167" s="29">
        <f t="shared" si="46"/>
        <v>0.7</v>
      </c>
      <c r="J167" s="29">
        <f t="shared" si="53"/>
        <v>-0.20000000000000007</v>
      </c>
      <c r="K167" s="27">
        <f t="shared" si="43"/>
        <v>6.7544198726425895E-3</v>
      </c>
      <c r="L167" s="27">
        <f t="shared" si="45"/>
        <v>3.0758548863044612E-2</v>
      </c>
      <c r="M167" s="29">
        <f t="shared" si="47"/>
        <v>0.5</v>
      </c>
      <c r="N167" s="29">
        <f t="shared" si="54"/>
        <v>9.9999999999999978E-2</v>
      </c>
      <c r="O167" s="27">
        <f t="shared" si="57"/>
        <v>-2.0751748836897949E-3</v>
      </c>
      <c r="P167" s="27">
        <f t="shared" si="40"/>
        <v>-5.1769289729177312E-2</v>
      </c>
      <c r="Q167" s="27">
        <f t="shared" si="58"/>
        <v>-4.6378779203864795E-2</v>
      </c>
      <c r="R167" s="27">
        <f t="shared" si="48"/>
        <v>-5.8607393262828572E-2</v>
      </c>
      <c r="S167" s="29">
        <f t="shared" si="49"/>
        <v>0</v>
      </c>
      <c r="T167" s="29">
        <f t="shared" si="55"/>
        <v>0</v>
      </c>
      <c r="U167" s="27">
        <f t="shared" si="41"/>
        <v>-5.1769289729177312E-2</v>
      </c>
      <c r="V167" s="28">
        <f t="shared" si="44"/>
        <v>1.1756088968004501E-2</v>
      </c>
      <c r="W167" s="27">
        <f t="shared" si="59"/>
        <v>1.9406244916396774E-2</v>
      </c>
      <c r="X167" s="27">
        <f t="shared" si="50"/>
        <v>1.6869581551769951E-2</v>
      </c>
      <c r="Y167" s="29">
        <f t="shared" si="51"/>
        <v>0.1</v>
      </c>
      <c r="Z167" s="29">
        <f t="shared" si="56"/>
        <v>0.1</v>
      </c>
      <c r="BT167" s="36">
        <v>1.1756088968004501</v>
      </c>
    </row>
    <row r="168" spans="1:72" x14ac:dyDescent="0.2">
      <c r="A168" s="34">
        <v>40452</v>
      </c>
      <c r="B168" s="25">
        <v>16001</v>
      </c>
      <c r="C168" s="26">
        <v>15230.2</v>
      </c>
      <c r="D168" s="25">
        <v>15693</v>
      </c>
      <c r="E168" s="26">
        <v>14939</v>
      </c>
      <c r="F168" s="26">
        <v>65.339999999999989</v>
      </c>
      <c r="G168" s="27">
        <f t="shared" si="42"/>
        <v>9.227683049147424E-2</v>
      </c>
      <c r="H168" s="27">
        <f t="shared" si="52"/>
        <v>9.8335854765506714E-2</v>
      </c>
      <c r="I168" s="29">
        <f t="shared" si="46"/>
        <v>0.6</v>
      </c>
      <c r="J168" s="29">
        <f t="shared" si="53"/>
        <v>-9.9999999999999978E-2</v>
      </c>
      <c r="K168" s="27">
        <f t="shared" si="43"/>
        <v>6.2982048432184837E-3</v>
      </c>
      <c r="L168" s="27">
        <f t="shared" si="45"/>
        <v>2.7307298221002783E-2</v>
      </c>
      <c r="M168" s="29">
        <f t="shared" si="47"/>
        <v>0.4</v>
      </c>
      <c r="N168" s="29">
        <f t="shared" si="54"/>
        <v>-9.9999999999999978E-2</v>
      </c>
      <c r="O168" s="27">
        <f t="shared" si="57"/>
        <v>-1.1739751063914779E-3</v>
      </c>
      <c r="P168" s="27">
        <f t="shared" si="40"/>
        <v>-4.8046899891671449E-2</v>
      </c>
      <c r="Q168" s="27">
        <f t="shared" si="58"/>
        <v>-4.9917267876627452E-2</v>
      </c>
      <c r="R168" s="27">
        <f t="shared" si="48"/>
        <v>-5.4562168428796631E-2</v>
      </c>
      <c r="S168" s="29">
        <f t="shared" si="49"/>
        <v>0</v>
      </c>
      <c r="T168" s="29">
        <f t="shared" si="55"/>
        <v>0</v>
      </c>
      <c r="U168" s="27">
        <f t="shared" si="41"/>
        <v>-4.8046899891671449E-2</v>
      </c>
      <c r="V168" s="28">
        <f t="shared" si="44"/>
        <v>1.27024809701815E-2</v>
      </c>
      <c r="W168" s="27">
        <f t="shared" si="59"/>
        <v>1.7152797997851198E-2</v>
      </c>
      <c r="X168" s="27">
        <f t="shared" si="50"/>
        <v>1.6435367400845675E-2</v>
      </c>
      <c r="Y168" s="29">
        <f t="shared" si="51"/>
        <v>0.1</v>
      </c>
      <c r="Z168" s="29">
        <f t="shared" si="56"/>
        <v>0</v>
      </c>
      <c r="BT168" s="36">
        <v>1.27024809701815</v>
      </c>
    </row>
    <row r="169" spans="1:72" x14ac:dyDescent="0.2">
      <c r="A169" s="34">
        <v>40544</v>
      </c>
      <c r="B169" s="25">
        <v>16113</v>
      </c>
      <c r="C169" s="26">
        <v>15238.4</v>
      </c>
      <c r="D169" s="25">
        <v>15734</v>
      </c>
      <c r="E169" s="26">
        <v>14881.3</v>
      </c>
      <c r="F169" s="26">
        <v>69.37</v>
      </c>
      <c r="G169" s="27">
        <f t="shared" si="42"/>
        <v>6.1677379859198286E-2</v>
      </c>
      <c r="H169" s="27">
        <f t="shared" si="52"/>
        <v>0.1288852725793328</v>
      </c>
      <c r="I169" s="29">
        <f t="shared" si="46"/>
        <v>0.7</v>
      </c>
      <c r="J169" s="29">
        <f t="shared" si="53"/>
        <v>9.9999999999999978E-2</v>
      </c>
      <c r="K169" s="27">
        <f t="shared" si="43"/>
        <v>-3.862373652854992E-3</v>
      </c>
      <c r="L169" s="27">
        <f t="shared" si="45"/>
        <v>1.8932131901840493E-2</v>
      </c>
      <c r="M169" s="29">
        <f t="shared" si="47"/>
        <v>0.3</v>
      </c>
      <c r="N169" s="29">
        <f t="shared" si="54"/>
        <v>-0.10000000000000003</v>
      </c>
      <c r="O169" s="27">
        <f t="shared" si="57"/>
        <v>-1.8357455477575313E-4</v>
      </c>
      <c r="P169" s="27">
        <f t="shared" si="40"/>
        <v>-5.4194737511122457E-2</v>
      </c>
      <c r="Q169" s="27">
        <f t="shared" si="58"/>
        <v>-5.3022232302567529E-2</v>
      </c>
      <c r="R169" s="27">
        <f t="shared" si="48"/>
        <v>-5.2462585797591346E-2</v>
      </c>
      <c r="S169" s="29">
        <f t="shared" si="49"/>
        <v>0</v>
      </c>
      <c r="T169" s="29">
        <f t="shared" si="55"/>
        <v>0</v>
      </c>
      <c r="U169" s="27">
        <f t="shared" si="41"/>
        <v>-5.4194737511122457E-2</v>
      </c>
      <c r="V169" s="28">
        <f t="shared" si="44"/>
        <v>2.1411269946348999E-2</v>
      </c>
      <c r="W169" s="27">
        <f t="shared" si="59"/>
        <v>1.552421380936714E-2</v>
      </c>
      <c r="X169" s="27">
        <f t="shared" si="50"/>
        <v>1.5886872873345826E-2</v>
      </c>
      <c r="Y169" s="29">
        <f t="shared" si="51"/>
        <v>0</v>
      </c>
      <c r="Z169" s="29">
        <f t="shared" si="56"/>
        <v>-0.1</v>
      </c>
      <c r="BT169" s="36">
        <v>2.1411269946349001</v>
      </c>
    </row>
    <row r="170" spans="1:72" x14ac:dyDescent="0.2">
      <c r="A170" s="34">
        <v>40634</v>
      </c>
      <c r="B170" s="25">
        <v>16273</v>
      </c>
      <c r="C170" s="26">
        <v>15460.9</v>
      </c>
      <c r="D170" s="25">
        <v>15773</v>
      </c>
      <c r="E170" s="26">
        <v>14989.6</v>
      </c>
      <c r="F170" s="26">
        <v>68.3</v>
      </c>
      <c r="G170" s="27">
        <f t="shared" si="42"/>
        <v>-1.5424535101629052E-2</v>
      </c>
      <c r="H170" s="27">
        <f t="shared" si="52"/>
        <v>0.1012576588197356</v>
      </c>
      <c r="I170" s="29">
        <f t="shared" si="46"/>
        <v>0.7</v>
      </c>
      <c r="J170" s="29">
        <f t="shared" si="53"/>
        <v>0</v>
      </c>
      <c r="K170" s="27">
        <f t="shared" si="43"/>
        <v>7.2775899954977789E-3</v>
      </c>
      <c r="L170" s="27">
        <f t="shared" si="45"/>
        <v>1.652662774059235E-2</v>
      </c>
      <c r="M170" s="29">
        <f t="shared" si="47"/>
        <v>0.2</v>
      </c>
      <c r="N170" s="29">
        <f t="shared" si="54"/>
        <v>-9.9999999999999978E-2</v>
      </c>
      <c r="O170" s="27">
        <f t="shared" si="57"/>
        <v>5.8364631924118693E-4</v>
      </c>
      <c r="P170" s="27">
        <f t="shared" si="40"/>
        <v>-4.9667152729347595E-2</v>
      </c>
      <c r="Q170" s="27">
        <f t="shared" si="58"/>
        <v>-5.578313562591633E-2</v>
      </c>
      <c r="R170" s="27">
        <f t="shared" si="48"/>
        <v>-5.0919519965329708E-2</v>
      </c>
      <c r="S170" s="29">
        <f t="shared" si="49"/>
        <v>0</v>
      </c>
      <c r="T170" s="29">
        <f t="shared" si="55"/>
        <v>0</v>
      </c>
      <c r="U170" s="27">
        <f t="shared" si="41"/>
        <v>-4.9667152729347595E-2</v>
      </c>
      <c r="V170" s="28">
        <f t="shared" si="44"/>
        <v>3.4303953821130301E-2</v>
      </c>
      <c r="W170" s="27">
        <f t="shared" si="59"/>
        <v>1.4733389024789574E-2</v>
      </c>
      <c r="X170" s="27">
        <f t="shared" si="50"/>
        <v>2.0043448426416324E-2</v>
      </c>
      <c r="Y170" s="29">
        <f t="shared" si="51"/>
        <v>0.1</v>
      </c>
      <c r="Z170" s="29">
        <f t="shared" si="56"/>
        <v>0.1</v>
      </c>
      <c r="BT170" s="36">
        <v>3.43039538211303</v>
      </c>
    </row>
    <row r="171" spans="1:72" x14ac:dyDescent="0.2">
      <c r="A171" s="34">
        <v>40725</v>
      </c>
      <c r="B171" s="25">
        <v>16409</v>
      </c>
      <c r="C171" s="26">
        <v>15587.1</v>
      </c>
      <c r="D171" s="25">
        <v>15813</v>
      </c>
      <c r="E171" s="26">
        <v>15021.1</v>
      </c>
      <c r="F171" s="26">
        <v>62.36</v>
      </c>
      <c r="G171" s="27">
        <f t="shared" si="42"/>
        <v>-8.6969253294289867E-2</v>
      </c>
      <c r="H171" s="27">
        <f t="shared" si="52"/>
        <v>4.2460715479772634E-2</v>
      </c>
      <c r="I171" s="29">
        <f t="shared" si="46"/>
        <v>0.5</v>
      </c>
      <c r="J171" s="29">
        <f t="shared" si="53"/>
        <v>-0.19999999999999996</v>
      </c>
      <c r="K171" s="27">
        <f t="shared" si="43"/>
        <v>2.1014570101937345E-3</v>
      </c>
      <c r="L171" s="27">
        <f t="shared" si="45"/>
        <v>1.1828500218921583E-2</v>
      </c>
      <c r="M171" s="29">
        <f t="shared" si="47"/>
        <v>0.1</v>
      </c>
      <c r="N171" s="29">
        <f t="shared" si="54"/>
        <v>-0.1</v>
      </c>
      <c r="O171" s="27">
        <f t="shared" si="57"/>
        <v>2.8987259036414264E-3</v>
      </c>
      <c r="P171" s="27">
        <f t="shared" si="40"/>
        <v>-5.007904888382974E-2</v>
      </c>
      <c r="Q171" s="27">
        <f t="shared" si="58"/>
        <v>-5.7838152352273881E-2</v>
      </c>
      <c r="R171" s="27">
        <f t="shared" si="48"/>
        <v>-5.0496959753992814E-2</v>
      </c>
      <c r="S171" s="29">
        <f t="shared" si="49"/>
        <v>0</v>
      </c>
      <c r="T171" s="29">
        <f t="shared" si="55"/>
        <v>0</v>
      </c>
      <c r="U171" s="27">
        <f t="shared" si="41"/>
        <v>-5.007904888382974E-2</v>
      </c>
      <c r="V171" s="28">
        <f t="shared" si="44"/>
        <v>3.7561739991019701E-2</v>
      </c>
      <c r="W171" s="27">
        <f t="shared" si="59"/>
        <v>1.3444521987445847E-2</v>
      </c>
      <c r="X171" s="27">
        <f t="shared" si="50"/>
        <v>2.6494861182170128E-2</v>
      </c>
      <c r="Y171" s="29">
        <f t="shared" si="51"/>
        <v>0.2</v>
      </c>
      <c r="Z171" s="29">
        <f t="shared" si="56"/>
        <v>0.1</v>
      </c>
      <c r="BT171" s="36">
        <v>3.75617399910197</v>
      </c>
    </row>
    <row r="172" spans="1:72" x14ac:dyDescent="0.2">
      <c r="A172" s="34">
        <v>40817</v>
      </c>
      <c r="B172" s="25">
        <v>16475</v>
      </c>
      <c r="C172" s="26">
        <v>15785.3</v>
      </c>
      <c r="D172" s="25">
        <v>15855</v>
      </c>
      <c r="E172" s="26">
        <v>15190.3</v>
      </c>
      <c r="F172" s="26">
        <v>61.03</v>
      </c>
      <c r="G172" s="27">
        <f t="shared" si="42"/>
        <v>-2.132777421423987E-2</v>
      </c>
      <c r="H172" s="27">
        <f t="shared" si="52"/>
        <v>-6.5962656871747613E-2</v>
      </c>
      <c r="I172" s="29">
        <f t="shared" si="46"/>
        <v>0.2</v>
      </c>
      <c r="J172" s="29">
        <f t="shared" si="53"/>
        <v>-0.3</v>
      </c>
      <c r="K172" s="27">
        <f t="shared" si="43"/>
        <v>1.1264155088508757E-2</v>
      </c>
      <c r="L172" s="27">
        <f t="shared" si="45"/>
        <v>1.6821741749782401E-2</v>
      </c>
      <c r="M172" s="29">
        <f t="shared" si="47"/>
        <v>0.2</v>
      </c>
      <c r="N172" s="29">
        <f t="shared" si="54"/>
        <v>0.1</v>
      </c>
      <c r="O172" s="27">
        <f t="shared" si="57"/>
        <v>1.40243763005648E-2</v>
      </c>
      <c r="P172" s="27">
        <f t="shared" si="40"/>
        <v>-4.1923683380637067E-2</v>
      </c>
      <c r="Q172" s="27">
        <f t="shared" si="58"/>
        <v>-5.7181693770381958E-2</v>
      </c>
      <c r="R172" s="27">
        <f t="shared" si="48"/>
        <v>-4.8966155626234215E-2</v>
      </c>
      <c r="S172" s="29">
        <f t="shared" si="49"/>
        <v>0</v>
      </c>
      <c r="T172" s="29">
        <f t="shared" si="55"/>
        <v>0</v>
      </c>
      <c r="U172" s="27">
        <f t="shared" si="41"/>
        <v>-4.1923683380637067E-2</v>
      </c>
      <c r="V172" s="28">
        <f t="shared" si="44"/>
        <v>3.29377654398628E-2</v>
      </c>
      <c r="W172" s="27">
        <f t="shared" si="59"/>
        <v>1.4854596308569079E-2</v>
      </c>
      <c r="X172" s="27">
        <f t="shared" si="50"/>
        <v>3.1553682299590449E-2</v>
      </c>
      <c r="Y172" s="29">
        <f t="shared" si="51"/>
        <v>0.4</v>
      </c>
      <c r="Z172" s="29">
        <f t="shared" si="56"/>
        <v>0.2</v>
      </c>
      <c r="BT172" s="36">
        <v>3.2937765439862798</v>
      </c>
    </row>
    <row r="173" spans="1:72" x14ac:dyDescent="0.2">
      <c r="A173" s="34">
        <v>40909</v>
      </c>
      <c r="B173" s="25">
        <v>16608</v>
      </c>
      <c r="C173" s="26">
        <v>15973.9</v>
      </c>
      <c r="D173" s="25">
        <v>15898</v>
      </c>
      <c r="E173" s="26">
        <v>15291</v>
      </c>
      <c r="F173" s="26">
        <v>65.06</v>
      </c>
      <c r="G173" s="27">
        <f t="shared" si="42"/>
        <v>6.6033098476159277E-2</v>
      </c>
      <c r="H173" s="27">
        <f t="shared" si="52"/>
        <v>-6.2130604007496065E-2</v>
      </c>
      <c r="I173" s="29">
        <f t="shared" si="46"/>
        <v>0.2</v>
      </c>
      <c r="J173" s="29">
        <f t="shared" si="53"/>
        <v>0</v>
      </c>
      <c r="K173" s="27">
        <f t="shared" si="43"/>
        <v>6.6292304957769584E-3</v>
      </c>
      <c r="L173" s="27">
        <f t="shared" si="45"/>
        <v>2.7531196871241139E-2</v>
      </c>
      <c r="M173" s="29">
        <f t="shared" si="47"/>
        <v>0.4</v>
      </c>
      <c r="N173" s="29">
        <f t="shared" si="54"/>
        <v>0.2</v>
      </c>
      <c r="O173" s="27">
        <f t="shared" si="57"/>
        <v>2.1240579710144928E-2</v>
      </c>
      <c r="P173" s="27">
        <f t="shared" si="40"/>
        <v>-3.8180903258271483E-2</v>
      </c>
      <c r="Q173" s="27">
        <f t="shared" si="58"/>
        <v>-5.4821950330732845E-2</v>
      </c>
      <c r="R173" s="27">
        <f t="shared" si="48"/>
        <v>-4.4962697063021466E-2</v>
      </c>
      <c r="S173" s="29">
        <f t="shared" si="49"/>
        <v>0</v>
      </c>
      <c r="T173" s="29">
        <f t="shared" si="55"/>
        <v>0</v>
      </c>
      <c r="U173" s="27">
        <f t="shared" si="41"/>
        <v>-3.8180903258271483E-2</v>
      </c>
      <c r="V173" s="28">
        <f t="shared" si="44"/>
        <v>2.8151922032965203E-2</v>
      </c>
      <c r="W173" s="27">
        <f t="shared" si="59"/>
        <v>1.7234116920865492E-2</v>
      </c>
      <c r="X173" s="27">
        <f t="shared" si="50"/>
        <v>3.3238845321244499E-2</v>
      </c>
      <c r="Y173" s="29">
        <f t="shared" si="51"/>
        <v>0.5</v>
      </c>
      <c r="Z173" s="29">
        <f t="shared" si="56"/>
        <v>9.9999999999999978E-2</v>
      </c>
      <c r="BT173" s="36">
        <v>2.8151922032965202</v>
      </c>
    </row>
    <row r="174" spans="1:72" x14ac:dyDescent="0.2">
      <c r="A174" s="34">
        <v>41000</v>
      </c>
      <c r="B174" s="25">
        <v>16732</v>
      </c>
      <c r="C174" s="26">
        <v>16121.9</v>
      </c>
      <c r="D174" s="25">
        <v>15946</v>
      </c>
      <c r="E174" s="26">
        <v>15362.4</v>
      </c>
      <c r="F174" s="26">
        <v>63.27</v>
      </c>
      <c r="G174" s="27">
        <f t="shared" si="42"/>
        <v>-2.7513064863203183E-2</v>
      </c>
      <c r="H174" s="27">
        <f t="shared" si="52"/>
        <v>-7.3645680819912074E-2</v>
      </c>
      <c r="I174" s="29">
        <f t="shared" si="46"/>
        <v>0.2</v>
      </c>
      <c r="J174" s="29">
        <f t="shared" si="53"/>
        <v>0</v>
      </c>
      <c r="K174" s="27">
        <f t="shared" si="43"/>
        <v>4.6694133804198309E-3</v>
      </c>
      <c r="L174" s="27">
        <f t="shared" si="45"/>
        <v>2.48705769333404E-2</v>
      </c>
      <c r="M174" s="29">
        <f t="shared" si="47"/>
        <v>0.4</v>
      </c>
      <c r="N174" s="29">
        <f t="shared" si="54"/>
        <v>0</v>
      </c>
      <c r="O174" s="27">
        <f t="shared" si="57"/>
        <v>2.3377636601744248E-2</v>
      </c>
      <c r="P174" s="27">
        <f t="shared" si="40"/>
        <v>-3.6598520005016955E-2</v>
      </c>
      <c r="Q174" s="27">
        <f t="shared" si="58"/>
        <v>-5.1973926378575792E-2</v>
      </c>
      <c r="R174" s="27">
        <f t="shared" si="48"/>
        <v>-4.1695538881938811E-2</v>
      </c>
      <c r="S174" s="29">
        <f t="shared" si="49"/>
        <v>0.1</v>
      </c>
      <c r="T174" s="29">
        <f t="shared" si="55"/>
        <v>0.1</v>
      </c>
      <c r="U174" s="27">
        <f t="shared" si="41"/>
        <v>-3.6598520005016955E-2</v>
      </c>
      <c r="V174" s="28">
        <f t="shared" si="44"/>
        <v>1.8897651760588302E-2</v>
      </c>
      <c r="W174" s="27">
        <f t="shared" si="59"/>
        <v>1.9767625567319751E-2</v>
      </c>
      <c r="X174" s="27">
        <f t="shared" si="50"/>
        <v>2.9387269806109E-2</v>
      </c>
      <c r="Y174" s="29">
        <f t="shared" si="51"/>
        <v>0.4</v>
      </c>
      <c r="Z174" s="29">
        <f t="shared" si="56"/>
        <v>-9.9999999999999978E-2</v>
      </c>
      <c r="BT174" s="36">
        <v>1.8897651760588301</v>
      </c>
    </row>
    <row r="175" spans="1:72" x14ac:dyDescent="0.2">
      <c r="A175" s="34">
        <v>41091</v>
      </c>
      <c r="B175" s="25">
        <v>16885</v>
      </c>
      <c r="C175" s="26">
        <v>16227.9</v>
      </c>
      <c r="D175" s="25">
        <v>15997</v>
      </c>
      <c r="E175" s="26">
        <v>15380.8</v>
      </c>
      <c r="F175" s="26">
        <v>64.19</v>
      </c>
      <c r="G175" s="27">
        <f t="shared" si="42"/>
        <v>1.4540856646119718E-2</v>
      </c>
      <c r="H175" s="27">
        <f t="shared" si="52"/>
        <v>2.9345734445157125E-2</v>
      </c>
      <c r="I175" s="29">
        <f t="shared" si="46"/>
        <v>0.4</v>
      </c>
      <c r="J175" s="29">
        <f t="shared" si="53"/>
        <v>0.2</v>
      </c>
      <c r="K175" s="27">
        <f t="shared" si="43"/>
        <v>1.1977295214289198E-3</v>
      </c>
      <c r="L175" s="27">
        <f t="shared" si="45"/>
        <v>2.3946315516173843E-2</v>
      </c>
      <c r="M175" s="29">
        <f t="shared" si="47"/>
        <v>0.3</v>
      </c>
      <c r="N175" s="29">
        <f t="shared" si="54"/>
        <v>-0.10000000000000003</v>
      </c>
      <c r="O175" s="27">
        <f t="shared" si="57"/>
        <v>2.264190244749174E-2</v>
      </c>
      <c r="P175" s="27">
        <f t="shared" si="40"/>
        <v>-3.8519722447959037E-2</v>
      </c>
      <c r="Q175" s="27">
        <f t="shared" si="58"/>
        <v>-4.9303353429930842E-2</v>
      </c>
      <c r="R175" s="27">
        <f t="shared" si="48"/>
        <v>-3.8805707272971134E-2</v>
      </c>
      <c r="S175" s="29">
        <f t="shared" si="49"/>
        <v>0.1</v>
      </c>
      <c r="T175" s="29">
        <f t="shared" si="55"/>
        <v>0</v>
      </c>
      <c r="U175" s="27">
        <f t="shared" si="41"/>
        <v>-3.8519722447959037E-2</v>
      </c>
      <c r="V175" s="28">
        <f t="shared" si="44"/>
        <v>1.6977843722584401E-2</v>
      </c>
      <c r="W175" s="27">
        <f t="shared" si="59"/>
        <v>2.2535246157646748E-2</v>
      </c>
      <c r="X175" s="27">
        <f t="shared" si="50"/>
        <v>2.4241295739000177E-2</v>
      </c>
      <c r="Y175" s="29">
        <f t="shared" si="51"/>
        <v>0.2</v>
      </c>
      <c r="Z175" s="29">
        <f t="shared" si="56"/>
        <v>-0.2</v>
      </c>
      <c r="BT175" s="36">
        <v>1.69778437225844</v>
      </c>
    </row>
    <row r="176" spans="1:72" x14ac:dyDescent="0.2">
      <c r="A176" s="34">
        <v>41183</v>
      </c>
      <c r="B176" s="25">
        <v>17005</v>
      </c>
      <c r="C176" s="26">
        <v>16297.3</v>
      </c>
      <c r="D176" s="25">
        <v>16052</v>
      </c>
      <c r="E176" s="26">
        <v>15384.3</v>
      </c>
      <c r="F176" s="26">
        <v>63.72</v>
      </c>
      <c r="G176" s="27">
        <f t="shared" si="42"/>
        <v>-7.3220127745754612E-3</v>
      </c>
      <c r="H176" s="27">
        <f t="shared" si="52"/>
        <v>4.4076683598230339E-2</v>
      </c>
      <c r="I176" s="29">
        <f t="shared" si="46"/>
        <v>0.5</v>
      </c>
      <c r="J176" s="29">
        <f t="shared" si="53"/>
        <v>9.9999999999999978E-2</v>
      </c>
      <c r="K176" s="27">
        <f t="shared" si="43"/>
        <v>2.2755643399563092E-4</v>
      </c>
      <c r="L176" s="27">
        <f t="shared" si="45"/>
        <v>1.2771308005766839E-2</v>
      </c>
      <c r="M176" s="29">
        <f t="shared" si="47"/>
        <v>0.2</v>
      </c>
      <c r="N176" s="29">
        <f t="shared" si="54"/>
        <v>-9.9999999999999978E-2</v>
      </c>
      <c r="O176" s="27">
        <f t="shared" si="57"/>
        <v>1.9309718812534803E-2</v>
      </c>
      <c r="P176" s="27">
        <f t="shared" si="40"/>
        <v>-4.1596062795913324E-2</v>
      </c>
      <c r="Q176" s="27">
        <f t="shared" si="58"/>
        <v>-4.7417375393940343E-2</v>
      </c>
      <c r="R176" s="27">
        <f t="shared" si="48"/>
        <v>-3.8723802126790198E-2</v>
      </c>
      <c r="S176" s="29">
        <f t="shared" si="49"/>
        <v>0.1</v>
      </c>
      <c r="T176" s="29">
        <f t="shared" si="55"/>
        <v>0</v>
      </c>
      <c r="U176" s="27">
        <f t="shared" si="41"/>
        <v>-4.1596062795913324E-2</v>
      </c>
      <c r="V176" s="28">
        <f t="shared" si="44"/>
        <v>1.8893653908241201E-2</v>
      </c>
      <c r="W176" s="27">
        <f t="shared" si="59"/>
        <v>2.2906439185510302E-2</v>
      </c>
      <c r="X176" s="27">
        <f t="shared" si="50"/>
        <v>2.0730267856094779E-2</v>
      </c>
      <c r="Y176" s="29">
        <f t="shared" si="51"/>
        <v>0.2</v>
      </c>
      <c r="Z176" s="29">
        <f t="shared" si="56"/>
        <v>0</v>
      </c>
      <c r="BT176" s="36">
        <v>1.8893653908241199</v>
      </c>
    </row>
    <row r="177" spans="1:72" x14ac:dyDescent="0.2">
      <c r="A177" s="34">
        <v>41275</v>
      </c>
      <c r="B177" s="25">
        <v>17132</v>
      </c>
      <c r="C177" s="26">
        <v>16475.400000000001</v>
      </c>
      <c r="D177" s="25">
        <v>16112</v>
      </c>
      <c r="E177" s="26">
        <v>15491.9</v>
      </c>
      <c r="F177" s="26">
        <v>66.37</v>
      </c>
      <c r="G177" s="27">
        <f t="shared" si="42"/>
        <v>4.1588198367859472E-2</v>
      </c>
      <c r="H177" s="27">
        <f t="shared" si="52"/>
        <v>2.0135259760221368E-2</v>
      </c>
      <c r="I177" s="29">
        <f t="shared" si="46"/>
        <v>0.4</v>
      </c>
      <c r="J177" s="29">
        <f t="shared" si="53"/>
        <v>-9.9999999999999978E-2</v>
      </c>
      <c r="K177" s="27">
        <f t="shared" si="43"/>
        <v>6.9941433799393131E-3</v>
      </c>
      <c r="L177" s="27">
        <f t="shared" si="45"/>
        <v>1.313844745274996E-2</v>
      </c>
      <c r="M177" s="29">
        <f t="shared" si="47"/>
        <v>0.2</v>
      </c>
      <c r="N177" s="29">
        <f t="shared" si="54"/>
        <v>0</v>
      </c>
      <c r="O177" s="27">
        <f t="shared" si="57"/>
        <v>2.0246768185801938E-2</v>
      </c>
      <c r="P177" s="27">
        <f t="shared" si="40"/>
        <v>-3.848684210526318E-2</v>
      </c>
      <c r="Q177" s="27">
        <f t="shared" si="58"/>
        <v>-4.5408523233050314E-2</v>
      </c>
      <c r="R177" s="27">
        <f t="shared" si="48"/>
        <v>-3.8800286838538124E-2</v>
      </c>
      <c r="S177" s="29">
        <f t="shared" si="49"/>
        <v>0.1</v>
      </c>
      <c r="T177" s="29">
        <f t="shared" si="55"/>
        <v>0</v>
      </c>
      <c r="U177" s="27">
        <f t="shared" si="41"/>
        <v>-3.848684210526318E-2</v>
      </c>
      <c r="V177" s="28">
        <f t="shared" si="44"/>
        <v>1.6818288188147398E-2</v>
      </c>
      <c r="W177" s="27">
        <f t="shared" si="59"/>
        <v>2.2340859196493552E-2</v>
      </c>
      <c r="X177" s="27">
        <f t="shared" si="50"/>
        <v>1.7896859394890326E-2</v>
      </c>
      <c r="Y177" s="29">
        <f t="shared" si="51"/>
        <v>0.1</v>
      </c>
      <c r="Z177" s="29">
        <f t="shared" si="56"/>
        <v>-0.1</v>
      </c>
      <c r="BT177" s="36">
        <v>1.6818288188147399</v>
      </c>
    </row>
    <row r="178" spans="1:72" x14ac:dyDescent="0.2">
      <c r="A178" s="34">
        <v>41365</v>
      </c>
      <c r="B178" s="25">
        <v>17246</v>
      </c>
      <c r="C178" s="26">
        <v>16541.400000000001</v>
      </c>
      <c r="D178" s="25">
        <v>16175</v>
      </c>
      <c r="E178" s="26">
        <v>15521.6</v>
      </c>
      <c r="F178" s="26">
        <v>68.94</v>
      </c>
      <c r="G178" s="27">
        <f t="shared" si="42"/>
        <v>3.8722314298628796E-2</v>
      </c>
      <c r="H178" s="27">
        <f t="shared" si="52"/>
        <v>8.9615931721194794E-2</v>
      </c>
      <c r="I178" s="29">
        <f t="shared" si="46"/>
        <v>0.6</v>
      </c>
      <c r="J178" s="29">
        <f t="shared" si="53"/>
        <v>0.19999999999999996</v>
      </c>
      <c r="K178" s="27">
        <f t="shared" si="43"/>
        <v>1.9171308877542928E-3</v>
      </c>
      <c r="L178" s="27">
        <f t="shared" si="45"/>
        <v>1.0362964120189602E-2</v>
      </c>
      <c r="M178" s="29">
        <f t="shared" si="47"/>
        <v>0.1</v>
      </c>
      <c r="N178" s="29">
        <f t="shared" si="54"/>
        <v>-0.1</v>
      </c>
      <c r="O178" s="27">
        <f t="shared" si="57"/>
        <v>1.7534817587713664E-2</v>
      </c>
      <c r="P178" s="27">
        <f t="shared" si="40"/>
        <v>-4.0395672333848512E-2</v>
      </c>
      <c r="Q178" s="27">
        <f t="shared" si="58"/>
        <v>-4.4121544589338181E-2</v>
      </c>
      <c r="R178" s="27">
        <f t="shared" si="48"/>
        <v>-3.9749574920746017E-2</v>
      </c>
      <c r="S178" s="29">
        <f t="shared" si="49"/>
        <v>0.1</v>
      </c>
      <c r="T178" s="29">
        <f t="shared" si="55"/>
        <v>0</v>
      </c>
      <c r="U178" s="27">
        <f t="shared" si="41"/>
        <v>-4.0395672333848512E-2</v>
      </c>
      <c r="V178" s="28">
        <f t="shared" si="44"/>
        <v>1.39284978632911E-2</v>
      </c>
      <c r="W178" s="27">
        <f t="shared" si="59"/>
        <v>2.2028429717697116E-2</v>
      </c>
      <c r="X178" s="27">
        <f t="shared" si="50"/>
        <v>1.6654570920566027E-2</v>
      </c>
      <c r="Y178" s="29">
        <f t="shared" si="51"/>
        <v>0.1</v>
      </c>
      <c r="Z178" s="29">
        <f t="shared" si="56"/>
        <v>0</v>
      </c>
      <c r="BT178" s="36">
        <v>1.3928497863291101</v>
      </c>
    </row>
    <row r="179" spans="1:72" x14ac:dyDescent="0.2">
      <c r="A179" s="34">
        <v>41456</v>
      </c>
      <c r="B179" s="25">
        <v>17402</v>
      </c>
      <c r="C179" s="26">
        <v>16749.3</v>
      </c>
      <c r="D179" s="25">
        <v>16240</v>
      </c>
      <c r="E179" s="26">
        <v>15641.3</v>
      </c>
      <c r="F179" s="26">
        <v>70.289999999999992</v>
      </c>
      <c r="G179" s="27">
        <f t="shared" si="42"/>
        <v>1.9582245430809317E-2</v>
      </c>
      <c r="H179" s="27">
        <f t="shared" si="52"/>
        <v>9.5030378563639106E-2</v>
      </c>
      <c r="I179" s="29">
        <f t="shared" si="46"/>
        <v>0.6</v>
      </c>
      <c r="J179" s="29">
        <f t="shared" si="53"/>
        <v>0</v>
      </c>
      <c r="K179" s="27">
        <f t="shared" si="43"/>
        <v>7.7118338315636855E-3</v>
      </c>
      <c r="L179" s="27">
        <f t="shared" si="45"/>
        <v>1.6936700301674816E-2</v>
      </c>
      <c r="M179" s="29">
        <f t="shared" si="47"/>
        <v>0.2</v>
      </c>
      <c r="N179" s="29">
        <f t="shared" si="54"/>
        <v>0.1</v>
      </c>
      <c r="O179" s="27">
        <f t="shared" si="57"/>
        <v>1.786848989031467E-2</v>
      </c>
      <c r="P179" s="27">
        <f t="shared" si="40"/>
        <v>-3.6865763546798075E-2</v>
      </c>
      <c r="Q179" s="27">
        <f t="shared" si="58"/>
        <v>-4.2879584074139908E-2</v>
      </c>
      <c r="R179" s="27">
        <f t="shared" si="48"/>
        <v>-3.9336085195455769E-2</v>
      </c>
      <c r="S179" s="29">
        <f t="shared" si="49"/>
        <v>0.1</v>
      </c>
      <c r="T179" s="29">
        <f t="shared" si="55"/>
        <v>0</v>
      </c>
      <c r="U179" s="27">
        <f t="shared" si="41"/>
        <v>-3.6865763546798075E-2</v>
      </c>
      <c r="V179" s="28">
        <f t="shared" si="44"/>
        <v>1.5533587112275401E-2</v>
      </c>
      <c r="W179" s="27">
        <f t="shared" si="59"/>
        <v>2.2343221229719695E-2</v>
      </c>
      <c r="X179" s="27">
        <f t="shared" si="50"/>
        <v>1.6293506767988776E-2</v>
      </c>
      <c r="Y179" s="29">
        <f t="shared" si="51"/>
        <v>0.1</v>
      </c>
      <c r="Z179" s="29">
        <f t="shared" si="56"/>
        <v>0</v>
      </c>
      <c r="BT179" s="36">
        <v>1.55335871122754</v>
      </c>
    </row>
    <row r="180" spans="1:72" x14ac:dyDescent="0.2">
      <c r="A180" s="34">
        <v>41548</v>
      </c>
      <c r="B180" s="25">
        <v>17550</v>
      </c>
      <c r="C180" s="26">
        <v>16999.900000000001</v>
      </c>
      <c r="D180" s="25">
        <v>16306</v>
      </c>
      <c r="E180" s="26">
        <v>15793.9</v>
      </c>
      <c r="F180" s="26">
        <v>73.33</v>
      </c>
      <c r="G180" s="27">
        <f t="shared" si="42"/>
        <v>4.3249395362071515E-2</v>
      </c>
      <c r="H180" s="27">
        <f t="shared" si="52"/>
        <v>0.15081607030759572</v>
      </c>
      <c r="I180" s="29">
        <f t="shared" si="46"/>
        <v>0.8</v>
      </c>
      <c r="J180" s="29">
        <f t="shared" si="53"/>
        <v>0.20000000000000007</v>
      </c>
      <c r="K180" s="27">
        <f t="shared" si="43"/>
        <v>9.7562223088873933E-3</v>
      </c>
      <c r="L180" s="27">
        <f t="shared" si="45"/>
        <v>2.662454580318899E-2</v>
      </c>
      <c r="M180" s="29">
        <f t="shared" si="47"/>
        <v>0.4</v>
      </c>
      <c r="N180" s="29">
        <f t="shared" si="54"/>
        <v>0.2</v>
      </c>
      <c r="O180" s="27">
        <f t="shared" si="57"/>
        <v>1.9075350871321142E-2</v>
      </c>
      <c r="P180" s="27">
        <f t="shared" si="40"/>
        <v>-3.1405617564086864E-2</v>
      </c>
      <c r="Q180" s="27">
        <f t="shared" si="58"/>
        <v>-4.1492810546841195E-2</v>
      </c>
      <c r="R180" s="27">
        <f t="shared" si="48"/>
        <v>-3.678847388749916E-2</v>
      </c>
      <c r="S180" s="29">
        <f t="shared" si="49"/>
        <v>0.1</v>
      </c>
      <c r="T180" s="29">
        <f t="shared" si="55"/>
        <v>0</v>
      </c>
      <c r="U180" s="27">
        <f t="shared" si="41"/>
        <v>-3.1405617564086864E-2</v>
      </c>
      <c r="V180" s="28">
        <f t="shared" si="44"/>
        <v>1.2334711252006102E-2</v>
      </c>
      <c r="W180" s="27">
        <f t="shared" si="59"/>
        <v>2.2312573753205073E-2</v>
      </c>
      <c r="X180" s="27">
        <f t="shared" si="50"/>
        <v>1.4653771103929999E-2</v>
      </c>
      <c r="Y180" s="29">
        <f t="shared" si="51"/>
        <v>0</v>
      </c>
      <c r="Z180" s="29">
        <f t="shared" si="56"/>
        <v>-0.1</v>
      </c>
      <c r="BT180" s="36">
        <v>1.2334711252006101</v>
      </c>
    </row>
    <row r="181" spans="1:72" x14ac:dyDescent="0.2">
      <c r="A181" s="34">
        <v>41640</v>
      </c>
      <c r="B181" s="25">
        <v>17684</v>
      </c>
      <c r="C181" s="26">
        <v>17025.2</v>
      </c>
      <c r="D181" s="25">
        <v>16370</v>
      </c>
      <c r="E181" s="26">
        <v>15747</v>
      </c>
      <c r="F181" s="26">
        <v>74.41</v>
      </c>
      <c r="G181" s="27">
        <f t="shared" si="42"/>
        <v>1.472794217918994E-2</v>
      </c>
      <c r="H181" s="27">
        <f t="shared" si="52"/>
        <v>0.1211390688564109</v>
      </c>
      <c r="I181" s="29">
        <f t="shared" si="46"/>
        <v>0.7</v>
      </c>
      <c r="J181" s="29">
        <f t="shared" si="53"/>
        <v>-0.10000000000000009</v>
      </c>
      <c r="K181" s="27">
        <f t="shared" si="43"/>
        <v>-2.9695008832523718E-3</v>
      </c>
      <c r="L181" s="27">
        <f t="shared" si="45"/>
        <v>1.6466669678993563E-2</v>
      </c>
      <c r="M181" s="29">
        <f t="shared" si="47"/>
        <v>0.2</v>
      </c>
      <c r="N181" s="29">
        <f t="shared" si="54"/>
        <v>-0.2</v>
      </c>
      <c r="O181" s="27">
        <f t="shared" si="57"/>
        <v>1.9391227020936808E-2</v>
      </c>
      <c r="P181" s="27">
        <f t="shared" si="40"/>
        <v>-3.805742211362248E-2</v>
      </c>
      <c r="Q181" s="27">
        <f t="shared" si="58"/>
        <v>-4.0148034263716194E-2</v>
      </c>
      <c r="R181" s="27">
        <f t="shared" si="48"/>
        <v>-3.6681118889588984E-2</v>
      </c>
      <c r="S181" s="29">
        <f t="shared" si="49"/>
        <v>0.1</v>
      </c>
      <c r="T181" s="29">
        <f t="shared" si="55"/>
        <v>0</v>
      </c>
      <c r="U181" s="27">
        <f t="shared" si="41"/>
        <v>-3.805742211362248E-2</v>
      </c>
      <c r="V181" s="28">
        <f t="shared" si="44"/>
        <v>1.40545641013837E-2</v>
      </c>
      <c r="W181" s="27">
        <f t="shared" si="59"/>
        <v>2.1699514932791302E-2</v>
      </c>
      <c r="X181" s="27">
        <f t="shared" si="50"/>
        <v>1.3962840082239076E-2</v>
      </c>
      <c r="Y181" s="29">
        <f t="shared" si="51"/>
        <v>0</v>
      </c>
      <c r="Z181" s="29">
        <f t="shared" si="56"/>
        <v>0</v>
      </c>
      <c r="BT181" s="36">
        <v>1.40545641013837</v>
      </c>
    </row>
    <row r="182" spans="1:72" x14ac:dyDescent="0.2">
      <c r="A182" s="34">
        <v>41730</v>
      </c>
      <c r="B182" s="25">
        <v>17850</v>
      </c>
      <c r="C182" s="26">
        <v>17285.599999999999</v>
      </c>
      <c r="D182" s="25">
        <v>16434</v>
      </c>
      <c r="E182" s="26">
        <v>15900.8</v>
      </c>
      <c r="F182" s="26">
        <v>75.289999999999992</v>
      </c>
      <c r="G182" s="27">
        <f t="shared" si="42"/>
        <v>1.1826367423733308E-2</v>
      </c>
      <c r="H182" s="27">
        <f t="shared" si="52"/>
        <v>9.2109080359733017E-2</v>
      </c>
      <c r="I182" s="29">
        <f t="shared" si="46"/>
        <v>0.6</v>
      </c>
      <c r="J182" s="29">
        <f t="shared" si="53"/>
        <v>-9.9999999999999978E-2</v>
      </c>
      <c r="K182" s="27">
        <f t="shared" si="43"/>
        <v>9.7669397345525669E-3</v>
      </c>
      <c r="L182" s="27">
        <f t="shared" si="45"/>
        <v>2.4430471085455038E-2</v>
      </c>
      <c r="M182" s="29">
        <f t="shared" si="47"/>
        <v>0.3</v>
      </c>
      <c r="N182" s="29">
        <f t="shared" si="54"/>
        <v>9.9999999999999978E-2</v>
      </c>
      <c r="O182" s="27">
        <f t="shared" si="57"/>
        <v>2.0262937859137867E-2</v>
      </c>
      <c r="P182" s="27">
        <f t="shared" si="40"/>
        <v>-3.244493124011201E-2</v>
      </c>
      <c r="Q182" s="27">
        <f t="shared" si="58"/>
        <v>-3.8712849139613224E-2</v>
      </c>
      <c r="R182" s="27">
        <f t="shared" si="48"/>
        <v>-3.4693433616154859E-2</v>
      </c>
      <c r="S182" s="29">
        <f t="shared" si="49"/>
        <v>0.1</v>
      </c>
      <c r="T182" s="29">
        <f t="shared" si="55"/>
        <v>0</v>
      </c>
      <c r="U182" s="27">
        <f t="shared" si="41"/>
        <v>-3.244493124011201E-2</v>
      </c>
      <c r="V182" s="28">
        <f t="shared" si="44"/>
        <v>2.0508455177544401E-2</v>
      </c>
      <c r="W182" s="27">
        <f t="shared" si="59"/>
        <v>2.054989004582581E-2</v>
      </c>
      <c r="X182" s="27">
        <f t="shared" si="50"/>
        <v>1.5607829410802399E-2</v>
      </c>
      <c r="Y182" s="29">
        <f t="shared" si="51"/>
        <v>0</v>
      </c>
      <c r="Z182" s="29">
        <f t="shared" si="56"/>
        <v>0</v>
      </c>
      <c r="BT182" s="36">
        <v>2.05084551775444</v>
      </c>
    </row>
    <row r="183" spans="1:72" x14ac:dyDescent="0.2">
      <c r="A183" s="34">
        <v>41821</v>
      </c>
      <c r="B183" s="25">
        <v>17990</v>
      </c>
      <c r="C183" s="26">
        <v>17569.400000000001</v>
      </c>
      <c r="D183" s="25">
        <v>16497</v>
      </c>
      <c r="E183" s="26">
        <v>16094.5</v>
      </c>
      <c r="F183" s="26">
        <v>77.360000000000014</v>
      </c>
      <c r="G183" s="27">
        <f t="shared" si="42"/>
        <v>2.7493691061230202E-2</v>
      </c>
      <c r="H183" s="27">
        <f t="shared" si="52"/>
        <v>0.10058329776639667</v>
      </c>
      <c r="I183" s="29">
        <f t="shared" si="46"/>
        <v>0.7</v>
      </c>
      <c r="J183" s="29">
        <f t="shared" si="53"/>
        <v>9.9999999999999978E-2</v>
      </c>
      <c r="K183" s="27">
        <f t="shared" si="43"/>
        <v>1.21817770175086E-2</v>
      </c>
      <c r="L183" s="27">
        <f t="shared" si="45"/>
        <v>2.897457372469045E-2</v>
      </c>
      <c r="M183" s="29">
        <f t="shared" si="47"/>
        <v>0.4</v>
      </c>
      <c r="N183" s="29">
        <f t="shared" si="54"/>
        <v>0.10000000000000003</v>
      </c>
      <c r="O183" s="27">
        <f t="shared" si="57"/>
        <v>2.3819826777000345E-2</v>
      </c>
      <c r="P183" s="27">
        <f t="shared" si="40"/>
        <v>-2.439837546220525E-2</v>
      </c>
      <c r="Q183" s="27">
        <f t="shared" si="58"/>
        <v>-3.6572793021144516E-2</v>
      </c>
      <c r="R183" s="27">
        <f t="shared" si="48"/>
        <v>-3.1576586595006652E-2</v>
      </c>
      <c r="S183" s="29">
        <f t="shared" si="49"/>
        <v>0.1</v>
      </c>
      <c r="T183" s="29">
        <f t="shared" si="55"/>
        <v>0</v>
      </c>
      <c r="U183" s="27">
        <f t="shared" si="41"/>
        <v>-2.439837546220525E-2</v>
      </c>
      <c r="V183" s="28">
        <f t="shared" si="44"/>
        <v>1.7831538919817199E-2</v>
      </c>
      <c r="W183" s="27">
        <f t="shared" si="59"/>
        <v>1.8905706623225601E-2</v>
      </c>
      <c r="X183" s="27">
        <f t="shared" si="50"/>
        <v>1.618231736268785E-2</v>
      </c>
      <c r="Y183" s="29">
        <f t="shared" si="51"/>
        <v>0.1</v>
      </c>
      <c r="Z183" s="29">
        <f t="shared" si="56"/>
        <v>0.1</v>
      </c>
      <c r="BT183" s="36">
        <v>1.78315389198172</v>
      </c>
    </row>
    <row r="184" spans="1:72" x14ac:dyDescent="0.2">
      <c r="A184" s="34">
        <v>41913</v>
      </c>
      <c r="B184" s="25">
        <v>18064</v>
      </c>
      <c r="C184" s="26">
        <v>17692.2</v>
      </c>
      <c r="D184" s="25">
        <v>16560</v>
      </c>
      <c r="E184" s="26">
        <v>16186.7</v>
      </c>
      <c r="F184" s="26">
        <v>78.56</v>
      </c>
      <c r="G184" s="27">
        <f t="shared" si="42"/>
        <v>1.5511892450878858E-2</v>
      </c>
      <c r="H184" s="27">
        <f t="shared" si="52"/>
        <v>7.1321423701077372E-2</v>
      </c>
      <c r="I184" s="29">
        <f t="shared" si="46"/>
        <v>0.6</v>
      </c>
      <c r="J184" s="29">
        <f t="shared" si="53"/>
        <v>-9.9999999999999978E-2</v>
      </c>
      <c r="K184" s="27">
        <f t="shared" si="43"/>
        <v>5.7286650719190237E-3</v>
      </c>
      <c r="L184" s="27">
        <f t="shared" si="45"/>
        <v>2.4870361342037184E-2</v>
      </c>
      <c r="M184" s="29">
        <f t="shared" si="47"/>
        <v>0.3</v>
      </c>
      <c r="N184" s="29">
        <f t="shared" si="54"/>
        <v>-0.10000000000000003</v>
      </c>
      <c r="O184" s="27">
        <f t="shared" si="57"/>
        <v>2.1864830407123878E-2</v>
      </c>
      <c r="P184" s="27">
        <f t="shared" si="40"/>
        <v>-2.2542270531400923E-2</v>
      </c>
      <c r="Q184" s="27">
        <f t="shared" si="58"/>
        <v>-3.4957675283708176E-2</v>
      </c>
      <c r="R184" s="27">
        <f t="shared" si="48"/>
        <v>-2.9360749836835166E-2</v>
      </c>
      <c r="S184" s="29">
        <f t="shared" si="49"/>
        <v>0.2</v>
      </c>
      <c r="T184" s="29">
        <f t="shared" si="55"/>
        <v>0.1</v>
      </c>
      <c r="U184" s="27">
        <f t="shared" si="41"/>
        <v>-2.2542270531400923E-2</v>
      </c>
      <c r="V184" s="28">
        <f t="shared" si="44"/>
        <v>1.2480276246884102E-2</v>
      </c>
      <c r="W184" s="27">
        <f t="shared" si="59"/>
        <v>1.7200915857144044E-2</v>
      </c>
      <c r="X184" s="27">
        <f t="shared" si="50"/>
        <v>1.6218708611407354E-2</v>
      </c>
      <c r="Y184" s="29">
        <f t="shared" si="51"/>
        <v>0.1</v>
      </c>
      <c r="Z184" s="29">
        <f t="shared" si="56"/>
        <v>0</v>
      </c>
      <c r="BT184" s="36">
        <v>1.2480276246884101</v>
      </c>
    </row>
    <row r="185" spans="1:72" x14ac:dyDescent="0.2">
      <c r="A185" s="34">
        <v>42005</v>
      </c>
      <c r="B185" s="25">
        <v>18137</v>
      </c>
      <c r="C185" s="26">
        <v>17783.599999999999</v>
      </c>
      <c r="D185" s="25">
        <v>16622</v>
      </c>
      <c r="E185" s="26">
        <v>16269</v>
      </c>
      <c r="F185" s="26">
        <v>80.22</v>
      </c>
      <c r="G185" s="27">
        <f t="shared" si="42"/>
        <v>2.1130346232179183E-2</v>
      </c>
      <c r="H185" s="27">
        <f t="shared" si="52"/>
        <v>7.8080903104421479E-2</v>
      </c>
      <c r="I185" s="29">
        <f t="shared" si="46"/>
        <v>0.6</v>
      </c>
      <c r="J185" s="29">
        <f t="shared" si="53"/>
        <v>0</v>
      </c>
      <c r="K185" s="27">
        <f t="shared" si="43"/>
        <v>5.084421160582408E-3</v>
      </c>
      <c r="L185" s="27">
        <f t="shared" si="45"/>
        <v>3.3149171270718231E-2</v>
      </c>
      <c r="M185" s="29">
        <f t="shared" si="47"/>
        <v>0.5</v>
      </c>
      <c r="N185" s="29">
        <f t="shared" si="54"/>
        <v>0.2</v>
      </c>
      <c r="O185" s="27">
        <f t="shared" si="57"/>
        <v>2.1319730560460399E-2</v>
      </c>
      <c r="P185" s="27">
        <f t="shared" si="40"/>
        <v>-2.1236914932017809E-2</v>
      </c>
      <c r="Q185" s="27">
        <f t="shared" si="58"/>
        <v>-3.3545676256520364E-2</v>
      </c>
      <c r="R185" s="27">
        <f t="shared" si="48"/>
        <v>-2.5155623041433997E-2</v>
      </c>
      <c r="S185" s="29">
        <f t="shared" si="49"/>
        <v>0.2</v>
      </c>
      <c r="T185" s="29">
        <f t="shared" si="55"/>
        <v>0</v>
      </c>
      <c r="U185" s="27">
        <f t="shared" si="41"/>
        <v>-2.1236914932017809E-2</v>
      </c>
      <c r="V185" s="28">
        <f t="shared" si="44"/>
        <v>-6.2695924764863799E-4</v>
      </c>
      <c r="W185" s="27">
        <f t="shared" si="59"/>
        <v>1.4802675750426224E-2</v>
      </c>
      <c r="X185" s="27">
        <f t="shared" si="50"/>
        <v>1.2548327774149265E-2</v>
      </c>
      <c r="Y185" s="29">
        <f t="shared" si="51"/>
        <v>0</v>
      </c>
      <c r="Z185" s="29">
        <f t="shared" si="56"/>
        <v>-0.1</v>
      </c>
      <c r="BT185" s="36">
        <v>-6.2695924764863797E-2</v>
      </c>
    </row>
    <row r="186" spans="1:72" x14ac:dyDescent="0.2">
      <c r="A186" s="34">
        <v>42095</v>
      </c>
      <c r="B186" s="25">
        <v>18300</v>
      </c>
      <c r="C186" s="26">
        <v>17998.3</v>
      </c>
      <c r="D186" s="25">
        <v>16684</v>
      </c>
      <c r="E186" s="26">
        <v>16374.2</v>
      </c>
      <c r="F186" s="26">
        <v>80.099999999999994</v>
      </c>
      <c r="G186" s="27">
        <f t="shared" si="42"/>
        <v>-1.4958863126402961E-3</v>
      </c>
      <c r="H186" s="27">
        <f t="shared" si="52"/>
        <v>6.388630628237485E-2</v>
      </c>
      <c r="I186" s="29">
        <f t="shared" si="46"/>
        <v>0.5</v>
      </c>
      <c r="J186" s="29">
        <f t="shared" si="53"/>
        <v>-9.9999999999999978E-2</v>
      </c>
      <c r="K186" s="27">
        <f t="shared" si="43"/>
        <v>6.4662855737906899E-3</v>
      </c>
      <c r="L186" s="27">
        <f t="shared" si="45"/>
        <v>2.977208693902203E-2</v>
      </c>
      <c r="M186" s="29">
        <f t="shared" si="47"/>
        <v>0.5</v>
      </c>
      <c r="N186" s="29">
        <f t="shared" si="54"/>
        <v>0</v>
      </c>
      <c r="O186" s="27">
        <f t="shared" si="57"/>
        <v>2.1954034959815332E-2</v>
      </c>
      <c r="P186" s="27">
        <f t="shared" si="40"/>
        <v>-1.8568688563893508E-2</v>
      </c>
      <c r="Q186" s="27">
        <f t="shared" si="58"/>
        <v>-3.2043190303093411E-2</v>
      </c>
      <c r="R186" s="27">
        <f t="shared" si="48"/>
        <v>-2.168656237237937E-2</v>
      </c>
      <c r="S186" s="29">
        <f t="shared" si="49"/>
        <v>0.3</v>
      </c>
      <c r="T186" s="29">
        <f t="shared" si="55"/>
        <v>9.9999999999999978E-2</v>
      </c>
      <c r="U186" s="27">
        <f t="shared" si="41"/>
        <v>-1.8568688563893508E-2</v>
      </c>
      <c r="V186" s="28">
        <f t="shared" si="44"/>
        <v>0</v>
      </c>
      <c r="W186" s="27">
        <f t="shared" si="59"/>
        <v>1.3227871437043867E-2</v>
      </c>
      <c r="X186" s="27">
        <f t="shared" si="50"/>
        <v>7.4212139797631659E-3</v>
      </c>
      <c r="Y186" s="29">
        <f t="shared" si="51"/>
        <v>0</v>
      </c>
      <c r="Z186" s="29">
        <f t="shared" si="56"/>
        <v>0</v>
      </c>
    </row>
    <row r="187" spans="1:72" x14ac:dyDescent="0.2">
      <c r="A187" s="34">
        <v>42186</v>
      </c>
      <c r="B187" s="25">
        <v>18429</v>
      </c>
      <c r="C187" s="26">
        <v>18141.900000000001</v>
      </c>
      <c r="D187" s="25">
        <v>16746</v>
      </c>
      <c r="E187" s="26">
        <v>16454.900000000001</v>
      </c>
      <c r="F187" s="26">
        <v>76.569999999999993</v>
      </c>
      <c r="G187" s="27">
        <f t="shared" si="42"/>
        <v>-4.4069912609238468E-2</v>
      </c>
      <c r="H187" s="27">
        <f t="shared" si="52"/>
        <v>-1.021199586349561E-2</v>
      </c>
      <c r="I187" s="29">
        <f t="shared" si="46"/>
        <v>0.3</v>
      </c>
      <c r="J187" s="29">
        <f t="shared" si="53"/>
        <v>-0.2</v>
      </c>
      <c r="K187" s="27">
        <f t="shared" si="43"/>
        <v>4.9284850557584931E-3</v>
      </c>
      <c r="L187" s="27">
        <f t="shared" si="45"/>
        <v>2.2392742862468635E-2</v>
      </c>
      <c r="M187" s="29">
        <f t="shared" si="47"/>
        <v>0.3</v>
      </c>
      <c r="N187" s="29">
        <f t="shared" si="54"/>
        <v>-0.2</v>
      </c>
      <c r="O187" s="27">
        <f t="shared" si="57"/>
        <v>2.3277939595686446E-2</v>
      </c>
      <c r="P187" s="27">
        <f t="shared" si="40"/>
        <v>-1.7383255702854327E-2</v>
      </c>
      <c r="Q187" s="27">
        <f t="shared" si="58"/>
        <v>-3.0281818074334679E-2</v>
      </c>
      <c r="R187" s="27">
        <f t="shared" si="48"/>
        <v>-1.9932782432541641E-2</v>
      </c>
      <c r="S187" s="29">
        <f t="shared" si="49"/>
        <v>0.3</v>
      </c>
      <c r="T187" s="29">
        <f t="shared" si="55"/>
        <v>0</v>
      </c>
      <c r="U187" s="27">
        <f t="shared" si="41"/>
        <v>-1.7383255702854327E-2</v>
      </c>
      <c r="V187" s="28">
        <f t="shared" si="44"/>
        <v>0</v>
      </c>
      <c r="W187" s="27">
        <f t="shared" si="59"/>
        <v>1.1813051126828499E-2</v>
      </c>
      <c r="X187" s="27">
        <f t="shared" si="50"/>
        <v>2.9633292498088661E-3</v>
      </c>
      <c r="Y187" s="29">
        <f t="shared" si="51"/>
        <v>0</v>
      </c>
      <c r="Z187" s="29">
        <f t="shared" si="56"/>
        <v>0</v>
      </c>
    </row>
    <row r="188" spans="1:72" x14ac:dyDescent="0.2">
      <c r="A188" s="34">
        <v>42278</v>
      </c>
      <c r="B188" s="25">
        <v>18575</v>
      </c>
      <c r="C188" s="26">
        <v>18222.8</v>
      </c>
      <c r="D188" s="25">
        <v>16809</v>
      </c>
      <c r="E188" s="26">
        <v>16490.7</v>
      </c>
      <c r="F188" s="26">
        <v>77.69</v>
      </c>
      <c r="G188" s="27">
        <f t="shared" si="42"/>
        <v>1.4627138566018083E-2</v>
      </c>
      <c r="H188" s="27">
        <f t="shared" si="52"/>
        <v>-1.1074338085539773E-2</v>
      </c>
      <c r="I188" s="29">
        <f t="shared" si="46"/>
        <v>0.3</v>
      </c>
      <c r="J188" s="29">
        <f t="shared" si="53"/>
        <v>0</v>
      </c>
      <c r="K188" s="27">
        <f t="shared" si="43"/>
        <v>2.1756437292234695E-3</v>
      </c>
      <c r="L188" s="27">
        <f t="shared" si="45"/>
        <v>1.8780850945529354E-2</v>
      </c>
      <c r="M188" s="29">
        <f t="shared" si="47"/>
        <v>0.3</v>
      </c>
      <c r="N188" s="29">
        <f t="shared" si="54"/>
        <v>0</v>
      </c>
      <c r="O188" s="27">
        <f t="shared" si="57"/>
        <v>2.397249143607447E-2</v>
      </c>
      <c r="P188" s="27">
        <f t="shared" si="40"/>
        <v>-1.8936284133499869E-2</v>
      </c>
      <c r="Q188" s="27">
        <f t="shared" si="58"/>
        <v>-2.8393503185800226E-2</v>
      </c>
      <c r="R188" s="27">
        <f t="shared" si="48"/>
        <v>-1.9031285833066382E-2</v>
      </c>
      <c r="S188" s="29">
        <f t="shared" si="49"/>
        <v>0.4</v>
      </c>
      <c r="T188" s="29">
        <f t="shared" si="55"/>
        <v>0.10000000000000003</v>
      </c>
      <c r="U188" s="27">
        <f t="shared" si="41"/>
        <v>-1.8936284133499869E-2</v>
      </c>
      <c r="V188" s="28">
        <f t="shared" si="44"/>
        <v>0</v>
      </c>
      <c r="W188" s="27">
        <f t="shared" si="59"/>
        <v>1.0238579967808399E-2</v>
      </c>
      <c r="X188" s="27">
        <f t="shared" si="50"/>
        <v>-1.567398119121595E-4</v>
      </c>
      <c r="Y188" s="29">
        <f t="shared" si="51"/>
        <v>0</v>
      </c>
      <c r="Z188" s="29">
        <f t="shared" si="56"/>
        <v>0</v>
      </c>
    </row>
    <row r="189" spans="1:72" x14ac:dyDescent="0.2">
      <c r="A189" s="34">
        <v>42370</v>
      </c>
      <c r="B189" s="25">
        <v>18713</v>
      </c>
      <c r="C189" s="26">
        <v>18281.599999999999</v>
      </c>
      <c r="D189" s="25">
        <v>16874</v>
      </c>
      <c r="E189" s="26">
        <v>16525</v>
      </c>
      <c r="F189" s="26">
        <v>73.580000000000013</v>
      </c>
      <c r="G189" s="27">
        <f t="shared" si="42"/>
        <v>-5.2902561462221463E-2</v>
      </c>
      <c r="H189" s="27">
        <f t="shared" si="52"/>
        <v>-8.2772375966093076E-2</v>
      </c>
      <c r="I189" s="29">
        <f t="shared" si="46"/>
        <v>0.2</v>
      </c>
      <c r="J189" s="29">
        <f t="shared" si="53"/>
        <v>-9.9999999999999978E-2</v>
      </c>
      <c r="K189" s="27">
        <f t="shared" si="43"/>
        <v>2.0799602200027452E-3</v>
      </c>
      <c r="L189" s="27">
        <f t="shared" si="45"/>
        <v>1.5735447784129327E-2</v>
      </c>
      <c r="M189" s="29">
        <f t="shared" si="47"/>
        <v>0.2</v>
      </c>
      <c r="N189" s="29">
        <f t="shared" si="54"/>
        <v>-9.9999999999999978E-2</v>
      </c>
      <c r="O189" s="27">
        <f t="shared" si="57"/>
        <v>2.222882065251304E-2</v>
      </c>
      <c r="P189" s="27">
        <f t="shared" si="40"/>
        <v>-2.0682707123385088E-2</v>
      </c>
      <c r="Q189" s="27">
        <f t="shared" si="58"/>
        <v>-2.6909825270643725E-2</v>
      </c>
      <c r="R189" s="27">
        <f t="shared" si="48"/>
        <v>-1.8892733880908195E-2</v>
      </c>
      <c r="S189" s="29">
        <f t="shared" si="49"/>
        <v>0.4</v>
      </c>
      <c r="T189" s="29">
        <f t="shared" si="55"/>
        <v>0</v>
      </c>
      <c r="U189" s="27">
        <f t="shared" si="41"/>
        <v>-2.0682707123385088E-2</v>
      </c>
      <c r="V189" s="28">
        <f t="shared" si="44"/>
        <v>0</v>
      </c>
      <c r="W189" s="27">
        <f t="shared" si="59"/>
        <v>8.8370559521294481E-3</v>
      </c>
      <c r="X189" s="27">
        <f t="shared" si="50"/>
        <v>0</v>
      </c>
      <c r="Y189" s="29">
        <f t="shared" si="51"/>
        <v>0</v>
      </c>
      <c r="Z189" s="29">
        <f t="shared" si="56"/>
        <v>0</v>
      </c>
    </row>
    <row r="190" spans="1:72" x14ac:dyDescent="0.2">
      <c r="A190" s="34">
        <v>42461</v>
      </c>
      <c r="B190" s="25">
        <v>18853</v>
      </c>
      <c r="C190" s="26">
        <v>18437.599999999999</v>
      </c>
      <c r="D190" s="25">
        <v>16940</v>
      </c>
      <c r="E190" s="26">
        <v>16575.099999999999</v>
      </c>
      <c r="F190" s="26">
        <v>77.44</v>
      </c>
      <c r="G190" s="27">
        <f t="shared" si="42"/>
        <v>5.2459907583582287E-2</v>
      </c>
      <c r="H190" s="27">
        <f t="shared" si="52"/>
        <v>-3.320848938826463E-2</v>
      </c>
      <c r="I190" s="29">
        <f t="shared" si="46"/>
        <v>0.3</v>
      </c>
      <c r="J190" s="29">
        <f t="shared" si="53"/>
        <v>9.9999999999999978E-2</v>
      </c>
      <c r="K190" s="27">
        <f t="shared" si="43"/>
        <v>3.0317700453856909E-3</v>
      </c>
      <c r="L190" s="27">
        <f>(E190-E186)/E186</f>
        <v>1.2269301706342772E-2</v>
      </c>
      <c r="M190" s="29">
        <f t="shared" si="47"/>
        <v>0.1</v>
      </c>
      <c r="N190" s="29">
        <f t="shared" si="54"/>
        <v>-0.1</v>
      </c>
      <c r="O190" s="27">
        <f t="shared" si="57"/>
        <v>2.262438580215094E-2</v>
      </c>
      <c r="P190" s="27">
        <f t="shared" si="40"/>
        <v>-2.1540731995277534E-2</v>
      </c>
      <c r="Q190" s="27">
        <f t="shared" si="58"/>
        <v>-2.5338580242429482E-2</v>
      </c>
      <c r="R190" s="27">
        <f t="shared" si="48"/>
        <v>-1.9635744738754204E-2</v>
      </c>
      <c r="S190" s="29">
        <f t="shared" si="49"/>
        <v>0.4</v>
      </c>
      <c r="T190" s="29">
        <f t="shared" si="55"/>
        <v>0</v>
      </c>
      <c r="U190" s="27">
        <f t="shared" si="41"/>
        <v>-2.1540731995277534E-2</v>
      </c>
      <c r="V190" s="28">
        <f t="shared" si="44"/>
        <v>0</v>
      </c>
      <c r="W190" s="27">
        <f t="shared" si="59"/>
        <v>7.6763477968551886E-3</v>
      </c>
      <c r="X190" s="27">
        <f t="shared" si="50"/>
        <v>0</v>
      </c>
      <c r="Y190" s="29">
        <f t="shared" si="51"/>
        <v>0</v>
      </c>
      <c r="Z190" s="29">
        <f t="shared" si="5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P21" workbookViewId="0">
      <selection activeCell="BA2" sqref="BA2"/>
    </sheetView>
  </sheetViews>
  <sheetFormatPr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64" t="s">
        <v>69</v>
      </c>
      <c r="F1" s="64" t="s">
        <v>70</v>
      </c>
      <c r="G1" s="64" t="s">
        <v>71</v>
      </c>
      <c r="H1" s="64" t="s">
        <v>72</v>
      </c>
      <c r="I1" s="64" t="s">
        <v>73</v>
      </c>
      <c r="J1" s="64" t="s">
        <v>74</v>
      </c>
      <c r="K1" s="64" t="s">
        <v>75</v>
      </c>
      <c r="L1" s="64" t="s">
        <v>76</v>
      </c>
      <c r="M1" s="64" t="s">
        <v>77</v>
      </c>
      <c r="N1" s="64" t="s">
        <v>119</v>
      </c>
      <c r="O1" s="59" t="s">
        <v>78</v>
      </c>
      <c r="P1" s="59" t="s">
        <v>109</v>
      </c>
      <c r="Q1" s="59" t="s">
        <v>79</v>
      </c>
      <c r="R1" s="59" t="s">
        <v>108</v>
      </c>
      <c r="S1" s="59" t="s">
        <v>111</v>
      </c>
      <c r="T1" s="59" t="s">
        <v>80</v>
      </c>
      <c r="U1" s="64" t="s">
        <v>81</v>
      </c>
      <c r="V1" s="59" t="s">
        <v>82</v>
      </c>
      <c r="W1" s="59" t="s">
        <v>83</v>
      </c>
      <c r="X1" s="59" t="s">
        <v>84</v>
      </c>
      <c r="Y1" s="59" t="s">
        <v>110</v>
      </c>
      <c r="Z1" s="59" t="s">
        <v>85</v>
      </c>
      <c r="AA1" s="64" t="s">
        <v>118</v>
      </c>
      <c r="AB1" s="59" t="s">
        <v>88</v>
      </c>
      <c r="AC1" s="59" t="s">
        <v>86</v>
      </c>
      <c r="AD1" s="59" t="s">
        <v>87</v>
      </c>
      <c r="AE1" s="59" t="s">
        <v>89</v>
      </c>
      <c r="AF1" s="59" t="s">
        <v>107</v>
      </c>
      <c r="AG1" s="64" t="s">
        <v>90</v>
      </c>
      <c r="AH1" s="64" t="s">
        <v>72</v>
      </c>
      <c r="AI1" s="59" t="s">
        <v>104</v>
      </c>
      <c r="AJ1" s="59" t="s">
        <v>105</v>
      </c>
      <c r="AK1" s="59" t="s">
        <v>106</v>
      </c>
      <c r="AL1" s="64" t="s">
        <v>96</v>
      </c>
      <c r="AM1" s="59" t="s">
        <v>91</v>
      </c>
      <c r="AN1" s="64" t="s">
        <v>92</v>
      </c>
      <c r="AO1" s="64" t="s">
        <v>93</v>
      </c>
      <c r="AP1" s="64" t="s">
        <v>116</v>
      </c>
      <c r="AQ1" s="64" t="s">
        <v>94</v>
      </c>
      <c r="AR1" s="64" t="s">
        <v>95</v>
      </c>
      <c r="AS1" s="59" t="s">
        <v>102</v>
      </c>
      <c r="AT1" s="59" t="s">
        <v>103</v>
      </c>
      <c r="AU1" s="59" t="s">
        <v>97</v>
      </c>
      <c r="AV1" s="59" t="s">
        <v>98</v>
      </c>
      <c r="AW1" s="60" t="s">
        <v>101</v>
      </c>
      <c r="AX1" s="59" t="s">
        <v>99</v>
      </c>
      <c r="AY1" s="59" t="s">
        <v>100</v>
      </c>
      <c r="AZ1" s="59" t="s">
        <v>112</v>
      </c>
      <c r="BA1" s="59" t="s">
        <v>120</v>
      </c>
      <c r="BB1" s="59" t="s">
        <v>113</v>
      </c>
      <c r="BC1" s="59" t="s">
        <v>114</v>
      </c>
      <c r="BD1" s="59" t="s">
        <v>115</v>
      </c>
    </row>
    <row r="2" spans="1:74" x14ac:dyDescent="0.25">
      <c r="A2" s="57">
        <v>33603</v>
      </c>
      <c r="B2" s="63"/>
      <c r="C2" s="63"/>
      <c r="D2" s="63"/>
      <c r="E2" s="63">
        <f>PERCENTRANK('FED MODEL FACTORS'!E$2:E$296,'FED MODEL FACTORS'!E2,1)</f>
        <v>0.9</v>
      </c>
      <c r="F2" s="63">
        <f>PERCENTRANK('FED MODEL FACTORS'!F$2:F$296,'FED MODEL FACTORS'!F2,1)</f>
        <v>0.2</v>
      </c>
      <c r="G2" s="63"/>
      <c r="H2" s="63"/>
      <c r="I2" s="63">
        <f>PERCENTRANK('FED MODEL FACTORS'!I$2:I$296,'FED MODEL FACTORS'!I2,1)</f>
        <v>0.7</v>
      </c>
      <c r="J2" s="63">
        <f>PERCENTRANK('FED MODEL FACTORS'!J$2:J$296,'FED MODEL FACTORS'!J2,1)</f>
        <v>0.8</v>
      </c>
      <c r="K2" s="63">
        <f>PERCENTRANK('FED MODEL FACTORS'!K$2:K$296,'FED MODEL FACTORS'!K2,1)</f>
        <v>0.6</v>
      </c>
      <c r="L2" s="63">
        <f>PERCENTRANK('FED MODEL FACTORS'!L$2:L$296,'FED MODEL FACTORS'!L2,1)</f>
        <v>0.7</v>
      </c>
      <c r="M2" s="63">
        <f>PERCENTRANK('FED MODEL FACTORS'!M$2:M$296,'FED MODEL FACTORS'!M2,1)</f>
        <v>0.6</v>
      </c>
      <c r="N2" s="63">
        <f>PERCENTRANK('FED MODEL FACTORS'!N$2:N$296,'FED MODEL FACTORS'!N2,1)</f>
        <v>0.6</v>
      </c>
      <c r="O2" s="63"/>
      <c r="P2" s="63"/>
      <c r="Q2" s="63">
        <f>PERCENTRANK('FED MODEL FACTORS'!Q$2:Q$296,'FED MODEL FACTORS'!Q2,1)</f>
        <v>0.3</v>
      </c>
      <c r="R2" s="63">
        <f>PERCENTRANK('FED MODEL FACTORS'!R$2:R$296,'FED MODEL FACTORS'!R2,1)</f>
        <v>0.2</v>
      </c>
      <c r="S2" s="63">
        <f>PERCENTRANK('FED MODEL FACTORS'!S$2:S$296,'FED MODEL FACTORS'!S2,1)</f>
        <v>0</v>
      </c>
      <c r="T2" s="63"/>
      <c r="U2" s="63">
        <f>PERCENTRANK('FED MODEL FACTORS'!U$2:U$296,'FED MODEL FACTORS'!U2,1)</f>
        <v>0.1</v>
      </c>
      <c r="V2" s="63">
        <f>PERCENTRANK('FED MODEL FACTORS'!V$2:V$296,'FED MODEL FACTORS'!V2,1)</f>
        <v>0.1</v>
      </c>
      <c r="W2" s="63"/>
      <c r="X2" s="63">
        <f>PERCENTRANK('FED MODEL FACTORS'!X$2:X$296,'FED MODEL FACTORS'!X2,1)</f>
        <v>0.8</v>
      </c>
      <c r="Y2" s="63">
        <f>PERCENTRANK('FED MODEL FACTORS'!Y$2:Y$296,'FED MODEL FACTORS'!Y2,1)</f>
        <v>0.2</v>
      </c>
      <c r="Z2" s="63">
        <f>PERCENTRANK('FED MODEL FACTORS'!Z$2:Z$296,'FED MODEL FACTORS'!Z2,1)</f>
        <v>0.1</v>
      </c>
      <c r="AA2" s="63">
        <f>PERCENTRANK('FED MODEL FACTORS'!AA$2:AA$296,'FED MODEL FACTORS'!AA2,1)</f>
        <v>0.6</v>
      </c>
      <c r="AB2" s="63"/>
      <c r="AC2" s="63">
        <f>PERCENTRANK('FED MODEL FACTORS'!AC$2:AC$296,'FED MODEL FACTORS'!AC2,1)</f>
        <v>0</v>
      </c>
      <c r="AD2" s="63">
        <f>PERCENTRANK('FED MODEL FACTORS'!AD$2:AD$296,'FED MODEL FACTORS'!AD2,1)</f>
        <v>0</v>
      </c>
      <c r="AE2" s="63">
        <f>PERCENTRANK('FED MODEL FACTORS'!AE$2:AE$296,'FED MODEL FACTORS'!AE2,1)</f>
        <v>0.9</v>
      </c>
      <c r="AF2" s="63">
        <f>PERCENTRANK('FED MODEL FACTORS'!AF$2:AF$296,'FED MODEL FACTORS'!AF2,1)</f>
        <v>0.5</v>
      </c>
      <c r="AG2" s="63">
        <f>PERCENTRANK('FED MODEL FACTORS'!AG$2:AG$296,'FED MODEL FACTORS'!AG2,1)</f>
        <v>0.7</v>
      </c>
      <c r="AH2" s="63"/>
      <c r="AI2" s="63">
        <f>PERCENTRANK('FED MODEL FACTORS'!AI$2:AI$296,'FED MODEL FACTORS'!AI2,1)</f>
        <v>0.3</v>
      </c>
      <c r="AJ2" s="63">
        <f>PERCENTRANK('FED MODEL FACTORS'!AJ$2:AJ$296,'FED MODEL FACTORS'!AJ2,1)</f>
        <v>0.2</v>
      </c>
      <c r="AK2" s="63">
        <f>PERCENTRANK('FED MODEL FACTORS'!AK$2:AK$296,'FED MODEL FACTORS'!AK2,1)</f>
        <v>0.9</v>
      </c>
      <c r="AL2" s="63">
        <f>PERCENTRANK('FED MODEL FACTORS'!AL$2:AL$296,'FED MODEL FACTORS'!AL2,1)</f>
        <v>0.3</v>
      </c>
      <c r="AM2" s="63">
        <f>PERCENTRANK('FED MODEL FACTORS'!AM$2:AM$296,'FED MODEL FACTORS'!AM2,1)</f>
        <v>0.4</v>
      </c>
      <c r="AN2" s="63">
        <f>PERCENTRANK('FED MODEL FACTORS'!AN$2:AN$296,'FED MODEL FACTORS'!AN2,1)</f>
        <v>0.7</v>
      </c>
      <c r="AO2" s="63">
        <f>PERCENTRANK('FED MODEL FACTORS'!AO$2:AO$296,'FED MODEL FACTORS'!AO2,1)</f>
        <v>0.1</v>
      </c>
      <c r="AP2" s="63">
        <f>PERCENTRANK('FED MODEL FACTORS'!AP$2:AP$296,'FED MODEL FACTORS'!AP2,1)</f>
        <v>0</v>
      </c>
      <c r="AQ2" s="63"/>
      <c r="AR2" s="63">
        <f>PERCENTRANK('FED MODEL FACTORS'!AR$2:AR$296,'FED MODEL FACTORS'!AR2,1)</f>
        <v>0.6</v>
      </c>
      <c r="AS2" s="63">
        <f>PERCENTRANK('FED MODEL FACTORS'!AS$2:AS$296,'FED MODEL FACTORS'!AS2,1)</f>
        <v>0</v>
      </c>
      <c r="AT2" s="63">
        <f>PERCENTRANK('FED MODEL FACTORS'!AT$2:AT$296,'FED MODEL FACTORS'!AT2,1)</f>
        <v>0.1</v>
      </c>
      <c r="AU2" s="63">
        <f>PERCENTRANK('FED MODEL FACTORS'!AU$2:AU$296,'FED MODEL FACTORS'!AU2,1)</f>
        <v>0.2</v>
      </c>
      <c r="AV2" s="63">
        <f>PERCENTRANK('FED MODEL FACTORS'!AV$2:AV$296,'FED MODEL FACTORS'!AV2,1)</f>
        <v>0.7</v>
      </c>
      <c r="AW2" s="63">
        <f>PERCENTRANK('FED MODEL FACTORS'!AW$2:AW$296,'FED MODEL FACTORS'!AW2,1)</f>
        <v>0.1</v>
      </c>
      <c r="AX2" s="63">
        <f>PERCENTRANK('FED MODEL FACTORS'!AX$2:AX$296,'FED MODEL FACTORS'!AX2,1)</f>
        <v>0.6</v>
      </c>
      <c r="AY2" s="63">
        <f>PERCENTRANK('FED MODEL FACTORS'!AY$2:AY$296,'FED MODEL FACTORS'!AY2,1)</f>
        <v>0.3</v>
      </c>
      <c r="AZ2" s="63">
        <f>PERCENTRANK('FED MODEL FACTORS'!AZ$2:AZ$296,'FED MODEL FACTORS'!AZ2,1)</f>
        <v>0.1</v>
      </c>
      <c r="BA2" s="63">
        <f>PERCENTRANK('FED MODEL FACTORS'!BA$2:BA$296,'FED MODEL FACTORS'!BA2,1)</f>
        <v>0.4</v>
      </c>
      <c r="BB2" s="63">
        <f>PERCENTRANK('FED MODEL FACTORS'!BB$2:BB$296,'FED MODEL FACTORS'!BB2,1)</f>
        <v>0.3</v>
      </c>
      <c r="BC2" s="63">
        <f>PERCENTRANK('FED MODEL FACTORS'!BC$2:BC$296,'FED MODEL FACTORS'!BC2,1)</f>
        <v>0.4</v>
      </c>
      <c r="BD2" s="63">
        <f>PERCENTRANK('FED MODEL FACTORS'!BD$2:BD$296,'FED MODEL FACTORS'!BD2,1)</f>
        <v>0.4</v>
      </c>
      <c r="BT2" s="76">
        <v>1.5</v>
      </c>
      <c r="BU2" s="76">
        <v>1.24</v>
      </c>
      <c r="BV2" s="76">
        <v>4.07</v>
      </c>
    </row>
    <row r="3" spans="1:74" x14ac:dyDescent="0.25">
      <c r="A3" s="57">
        <v>33634</v>
      </c>
      <c r="B3" s="63"/>
      <c r="C3" s="63"/>
      <c r="D3" s="63"/>
      <c r="E3" s="63">
        <f>PERCENTRANK('FED MODEL FACTORS'!E$2:E$296,'FED MODEL FACTORS'!E3,1)</f>
        <v>0.9</v>
      </c>
      <c r="F3" s="63">
        <f>PERCENTRANK('FED MODEL FACTORS'!F$2:F$296,'FED MODEL FACTORS'!F3,1)</f>
        <v>0.2</v>
      </c>
      <c r="G3" s="63"/>
      <c r="H3" s="63"/>
      <c r="I3" s="63">
        <f>PERCENTRANK('FED MODEL FACTORS'!I$2:I$296,'FED MODEL FACTORS'!I3,1)</f>
        <v>0.9</v>
      </c>
      <c r="J3" s="63">
        <f>PERCENTRANK('FED MODEL FACTORS'!J$2:J$296,'FED MODEL FACTORS'!J3,1)</f>
        <v>0.9</v>
      </c>
      <c r="K3" s="63">
        <f>PERCENTRANK('FED MODEL FACTORS'!K$2:K$296,'FED MODEL FACTORS'!K3,1)</f>
        <v>0.7</v>
      </c>
      <c r="L3" s="63">
        <f>PERCENTRANK('FED MODEL FACTORS'!L$2:L$296,'FED MODEL FACTORS'!L3,1)</f>
        <v>0.7</v>
      </c>
      <c r="M3" s="63">
        <f>PERCENTRANK('FED MODEL FACTORS'!M$2:M$296,'FED MODEL FACTORS'!M3,1)</f>
        <v>0.6</v>
      </c>
      <c r="N3" s="63">
        <f>PERCENTRANK('FED MODEL FACTORS'!N$2:N$296,'FED MODEL FACTORS'!N3,1)</f>
        <v>0.6</v>
      </c>
      <c r="O3" s="63"/>
      <c r="P3" s="63"/>
      <c r="Q3" s="63">
        <f>PERCENTRANK('FED MODEL FACTORS'!Q$2:Q$296,'FED MODEL FACTORS'!Q3,1)</f>
        <v>0.3</v>
      </c>
      <c r="R3" s="63">
        <f>PERCENTRANK('FED MODEL FACTORS'!R$2:R$296,'FED MODEL FACTORS'!R3,1)</f>
        <v>0.2</v>
      </c>
      <c r="S3" s="63">
        <f>PERCENTRANK('FED MODEL FACTORS'!S$2:S$296,'FED MODEL FACTORS'!S3,1)</f>
        <v>0</v>
      </c>
      <c r="T3" s="63"/>
      <c r="U3" s="63">
        <f>PERCENTRANK('FED MODEL FACTORS'!U$2:U$296,'FED MODEL FACTORS'!U3,1)</f>
        <v>0</v>
      </c>
      <c r="V3" s="63">
        <f>PERCENTRANK('FED MODEL FACTORS'!V$2:V$296,'FED MODEL FACTORS'!V3,1)</f>
        <v>0.1</v>
      </c>
      <c r="W3" s="63"/>
      <c r="X3" s="63">
        <f>PERCENTRANK('FED MODEL FACTORS'!X$2:X$296,'FED MODEL FACTORS'!X3,1)</f>
        <v>0.8</v>
      </c>
      <c r="Y3" s="63">
        <f>PERCENTRANK('FED MODEL FACTORS'!Y$2:Y$296,'FED MODEL FACTORS'!Y3,1)</f>
        <v>0.1</v>
      </c>
      <c r="Z3" s="63">
        <f>PERCENTRANK('FED MODEL FACTORS'!Z$2:Z$296,'FED MODEL FACTORS'!Z3,1)</f>
        <v>0.1</v>
      </c>
      <c r="AA3" s="63">
        <f>PERCENTRANK('FED MODEL FACTORS'!AA$2:AA$296,'FED MODEL FACTORS'!AA3,1)</f>
        <v>0.3</v>
      </c>
      <c r="AB3" s="63"/>
      <c r="AC3" s="63">
        <f>PERCENTRANK('FED MODEL FACTORS'!AC$2:AC$296,'FED MODEL FACTORS'!AC3,1)</f>
        <v>0</v>
      </c>
      <c r="AD3" s="63">
        <f>PERCENTRANK('FED MODEL FACTORS'!AD$2:AD$296,'FED MODEL FACTORS'!AD3,1)</f>
        <v>0</v>
      </c>
      <c r="AE3" s="63">
        <f>PERCENTRANK('FED MODEL FACTORS'!AE$2:AE$296,'FED MODEL FACTORS'!AE3,1)</f>
        <v>0.9</v>
      </c>
      <c r="AF3" s="63">
        <f>PERCENTRANK('FED MODEL FACTORS'!AF$2:AF$296,'FED MODEL FACTORS'!AF3,1)</f>
        <v>0.4</v>
      </c>
      <c r="AG3" s="63">
        <f>PERCENTRANK('FED MODEL FACTORS'!AG$2:AG$296,'FED MODEL FACTORS'!AG3,1)</f>
        <v>0.9</v>
      </c>
      <c r="AH3" s="63"/>
      <c r="AI3" s="63">
        <f>PERCENTRANK('FED MODEL FACTORS'!AI$2:AI$296,'FED MODEL FACTORS'!AI3,1)</f>
        <v>0.3</v>
      </c>
      <c r="AJ3" s="63">
        <f>PERCENTRANK('FED MODEL FACTORS'!AJ$2:AJ$296,'FED MODEL FACTORS'!AJ3,1)</f>
        <v>0.3</v>
      </c>
      <c r="AK3" s="63">
        <f>PERCENTRANK('FED MODEL FACTORS'!AK$2:AK$296,'FED MODEL FACTORS'!AK3,1)</f>
        <v>0.6</v>
      </c>
      <c r="AL3" s="63">
        <f>PERCENTRANK('FED MODEL FACTORS'!AL$2:AL$296,'FED MODEL FACTORS'!AL3,1)</f>
        <v>0.1</v>
      </c>
      <c r="AM3" s="63">
        <f>PERCENTRANK('FED MODEL FACTORS'!AM$2:AM$296,'FED MODEL FACTORS'!AM3,1)</f>
        <v>0.4</v>
      </c>
      <c r="AN3" s="63">
        <f>PERCENTRANK('FED MODEL FACTORS'!AN$2:AN$296,'FED MODEL FACTORS'!AN3,1)</f>
        <v>0.5</v>
      </c>
      <c r="AO3" s="63">
        <f>PERCENTRANK('FED MODEL FACTORS'!AO$2:AO$296,'FED MODEL FACTORS'!AO3,1)</f>
        <v>0</v>
      </c>
      <c r="AP3" s="63">
        <f>PERCENTRANK('FED MODEL FACTORS'!AP$2:AP$296,'FED MODEL FACTORS'!AP3,1)</f>
        <v>0</v>
      </c>
      <c r="AQ3" s="63"/>
      <c r="AR3" s="63">
        <f>PERCENTRANK('FED MODEL FACTORS'!AR$2:AR$296,'FED MODEL FACTORS'!AR3,1)</f>
        <v>0.6</v>
      </c>
      <c r="AS3" s="63">
        <f>PERCENTRANK('FED MODEL FACTORS'!AS$2:AS$296,'FED MODEL FACTORS'!AS3,1)</f>
        <v>0</v>
      </c>
      <c r="AT3" s="63">
        <f>PERCENTRANK('FED MODEL FACTORS'!AT$2:AT$296,'FED MODEL FACTORS'!AT3,1)</f>
        <v>0.1</v>
      </c>
      <c r="AU3" s="63">
        <f>PERCENTRANK('FED MODEL FACTORS'!AU$2:AU$296,'FED MODEL FACTORS'!AU3,1)</f>
        <v>0.2</v>
      </c>
      <c r="AV3" s="63">
        <f>PERCENTRANK('FED MODEL FACTORS'!AV$2:AV$296,'FED MODEL FACTORS'!AV3,1)</f>
        <v>0.7</v>
      </c>
      <c r="AW3" s="63">
        <f>PERCENTRANK('FED MODEL FACTORS'!AW$2:AW$296,'FED MODEL FACTORS'!AW3,1)</f>
        <v>0.1</v>
      </c>
      <c r="AX3" s="63">
        <f>PERCENTRANK('FED MODEL FACTORS'!AX$2:AX$296,'FED MODEL FACTORS'!AX3,1)</f>
        <v>0.6</v>
      </c>
      <c r="AY3" s="63">
        <f>PERCENTRANK('FED MODEL FACTORS'!AY$2:AY$296,'FED MODEL FACTORS'!AY3,1)</f>
        <v>0.3</v>
      </c>
      <c r="AZ3" s="63">
        <f>PERCENTRANK('FED MODEL FACTORS'!AZ$2:AZ$296,'FED MODEL FACTORS'!AZ3,1)</f>
        <v>0.1</v>
      </c>
      <c r="BA3" s="63">
        <f>PERCENTRANK('FED MODEL FACTORS'!BA$2:BA$296,'FED MODEL FACTORS'!BA3,1)</f>
        <v>0.2</v>
      </c>
      <c r="BB3" s="63">
        <f>PERCENTRANK('FED MODEL FACTORS'!BB$2:BB$296,'FED MODEL FACTORS'!BB3,1)</f>
        <v>0.3</v>
      </c>
      <c r="BC3" s="63">
        <f>PERCENTRANK('FED MODEL FACTORS'!BC$2:BC$296,'FED MODEL FACTORS'!BC3,1)</f>
        <v>0.2</v>
      </c>
      <c r="BD3" s="63">
        <f>PERCENTRANK('FED MODEL FACTORS'!BD$2:BD$296,'FED MODEL FACTORS'!BD3,1)</f>
        <v>0.2</v>
      </c>
      <c r="BT3" s="76">
        <v>1.26</v>
      </c>
      <c r="BU3" s="76">
        <v>1.53</v>
      </c>
      <c r="BV3" s="76">
        <v>2.81</v>
      </c>
    </row>
    <row r="4" spans="1:74" x14ac:dyDescent="0.25">
      <c r="A4" s="57">
        <v>33663</v>
      </c>
      <c r="B4" s="63"/>
      <c r="C4" s="63"/>
      <c r="D4" s="63"/>
      <c r="E4" s="63">
        <f>PERCENTRANK('FED MODEL FACTORS'!E$2:E$296,'FED MODEL FACTORS'!E4,1)</f>
        <v>0.7</v>
      </c>
      <c r="F4" s="63">
        <f>PERCENTRANK('FED MODEL FACTORS'!F$2:F$296,'FED MODEL FACTORS'!F4,1)</f>
        <v>0.2</v>
      </c>
      <c r="G4" s="63"/>
      <c r="H4" s="63"/>
      <c r="I4" s="63">
        <f>PERCENTRANK('FED MODEL FACTORS'!I$2:I$296,'FED MODEL FACTORS'!I4,1)</f>
        <v>0.9</v>
      </c>
      <c r="J4" s="63">
        <f>PERCENTRANK('FED MODEL FACTORS'!J$2:J$296,'FED MODEL FACTORS'!J4,1)</f>
        <v>0.9</v>
      </c>
      <c r="K4" s="63">
        <f>PERCENTRANK('FED MODEL FACTORS'!K$2:K$296,'FED MODEL FACTORS'!K4,1)</f>
        <v>0.7</v>
      </c>
      <c r="L4" s="63">
        <f>PERCENTRANK('FED MODEL FACTORS'!L$2:L$296,'FED MODEL FACTORS'!L4,1)</f>
        <v>0.8</v>
      </c>
      <c r="M4" s="63">
        <f>PERCENTRANK('FED MODEL FACTORS'!M$2:M$296,'FED MODEL FACTORS'!M4,1)</f>
        <v>0.6</v>
      </c>
      <c r="N4" s="63">
        <f>PERCENTRANK('FED MODEL FACTORS'!N$2:N$296,'FED MODEL FACTORS'!N4,1)</f>
        <v>0.6</v>
      </c>
      <c r="O4" s="63"/>
      <c r="P4" s="63"/>
      <c r="Q4" s="63">
        <f>PERCENTRANK('FED MODEL FACTORS'!Q$2:Q$296,'FED MODEL FACTORS'!Q4,1)</f>
        <v>0.3</v>
      </c>
      <c r="R4" s="63">
        <f>PERCENTRANK('FED MODEL FACTORS'!R$2:R$296,'FED MODEL FACTORS'!R4,1)</f>
        <v>0.2</v>
      </c>
      <c r="S4" s="63">
        <f>PERCENTRANK('FED MODEL FACTORS'!S$2:S$296,'FED MODEL FACTORS'!S4,1)</f>
        <v>0</v>
      </c>
      <c r="T4" s="63"/>
      <c r="U4" s="63">
        <f>PERCENTRANK('FED MODEL FACTORS'!U$2:U$296,'FED MODEL FACTORS'!U4,1)</f>
        <v>0.8</v>
      </c>
      <c r="V4" s="63">
        <f>PERCENTRANK('FED MODEL FACTORS'!V$2:V$296,'FED MODEL FACTORS'!V4,1)</f>
        <v>0.1</v>
      </c>
      <c r="W4" s="63"/>
      <c r="X4" s="63">
        <f>PERCENTRANK('FED MODEL FACTORS'!X$2:X$296,'FED MODEL FACTORS'!X4,1)</f>
        <v>0.8</v>
      </c>
      <c r="Y4" s="63">
        <f>PERCENTRANK('FED MODEL FACTORS'!Y$2:Y$296,'FED MODEL FACTORS'!Y4,1)</f>
        <v>0.2</v>
      </c>
      <c r="Z4" s="63">
        <f>PERCENTRANK('FED MODEL FACTORS'!Z$2:Z$296,'FED MODEL FACTORS'!Z4,1)</f>
        <v>0.5</v>
      </c>
      <c r="AA4" s="63">
        <f>PERCENTRANK('FED MODEL FACTORS'!AA$2:AA$296,'FED MODEL FACTORS'!AA4,1)</f>
        <v>0.2</v>
      </c>
      <c r="AB4" s="63"/>
      <c r="AC4" s="63">
        <f>PERCENTRANK('FED MODEL FACTORS'!AC$2:AC$296,'FED MODEL FACTORS'!AC4,1)</f>
        <v>0</v>
      </c>
      <c r="AD4" s="63">
        <f>PERCENTRANK('FED MODEL FACTORS'!AD$2:AD$296,'FED MODEL FACTORS'!AD4,1)</f>
        <v>0</v>
      </c>
      <c r="AE4" s="63">
        <f>PERCENTRANK('FED MODEL FACTORS'!AE$2:AE$296,'FED MODEL FACTORS'!AE4,1)</f>
        <v>0.9</v>
      </c>
      <c r="AF4" s="63">
        <f>PERCENTRANK('FED MODEL FACTORS'!AF$2:AF$296,'FED MODEL FACTORS'!AF4,1)</f>
        <v>0.4</v>
      </c>
      <c r="AG4" s="63">
        <f>PERCENTRANK('FED MODEL FACTORS'!AG$2:AG$296,'FED MODEL FACTORS'!AG4,1)</f>
        <v>0.8</v>
      </c>
      <c r="AH4" s="63"/>
      <c r="AI4" s="63">
        <f>PERCENTRANK('FED MODEL FACTORS'!AI$2:AI$296,'FED MODEL FACTORS'!AI4,1)</f>
        <v>0.1</v>
      </c>
      <c r="AJ4" s="63">
        <f>PERCENTRANK('FED MODEL FACTORS'!AJ$2:AJ$296,'FED MODEL FACTORS'!AJ4,1)</f>
        <v>0.3</v>
      </c>
      <c r="AK4" s="63">
        <f>PERCENTRANK('FED MODEL FACTORS'!AK$2:AK$296,'FED MODEL FACTORS'!AK4,1)</f>
        <v>0.5</v>
      </c>
      <c r="AL4" s="63">
        <f>PERCENTRANK('FED MODEL FACTORS'!AL$2:AL$296,'FED MODEL FACTORS'!AL4,1)</f>
        <v>0.2</v>
      </c>
      <c r="AM4" s="63">
        <f>PERCENTRANK('FED MODEL FACTORS'!AM$2:AM$296,'FED MODEL FACTORS'!AM4,1)</f>
        <v>0.4</v>
      </c>
      <c r="AN4" s="63">
        <f>PERCENTRANK('FED MODEL FACTORS'!AN$2:AN$296,'FED MODEL FACTORS'!AN4,1)</f>
        <v>0.6</v>
      </c>
      <c r="AO4" s="63">
        <f>PERCENTRANK('FED MODEL FACTORS'!AO$2:AO$296,'FED MODEL FACTORS'!AO4,1)</f>
        <v>0</v>
      </c>
      <c r="AP4" s="63">
        <f>PERCENTRANK('FED MODEL FACTORS'!AP$2:AP$296,'FED MODEL FACTORS'!AP4,1)</f>
        <v>0</v>
      </c>
      <c r="AQ4" s="63"/>
      <c r="AR4" s="63">
        <f>PERCENTRANK('FED MODEL FACTORS'!AR$2:AR$296,'FED MODEL FACTORS'!AR4,1)</f>
        <v>0.6</v>
      </c>
      <c r="AS4" s="63">
        <f>PERCENTRANK('FED MODEL FACTORS'!AS$2:AS$296,'FED MODEL FACTORS'!AS4,1)</f>
        <v>0</v>
      </c>
      <c r="AT4" s="63">
        <f>PERCENTRANK('FED MODEL FACTORS'!AT$2:AT$296,'FED MODEL FACTORS'!AT4,1)</f>
        <v>0.1</v>
      </c>
      <c r="AU4" s="63">
        <f>PERCENTRANK('FED MODEL FACTORS'!AU$2:AU$296,'FED MODEL FACTORS'!AU4,1)</f>
        <v>0.1</v>
      </c>
      <c r="AV4" s="63">
        <f>PERCENTRANK('FED MODEL FACTORS'!AV$2:AV$296,'FED MODEL FACTORS'!AV4,1)</f>
        <v>0.7</v>
      </c>
      <c r="AW4" s="63">
        <f>PERCENTRANK('FED MODEL FACTORS'!AW$2:AW$296,'FED MODEL FACTORS'!AW4,1)</f>
        <v>0.1</v>
      </c>
      <c r="AX4" s="63">
        <f>PERCENTRANK('FED MODEL FACTORS'!AX$2:AX$296,'FED MODEL FACTORS'!AX4,1)</f>
        <v>0.6</v>
      </c>
      <c r="AY4" s="63">
        <f>PERCENTRANK('FED MODEL FACTORS'!AY$2:AY$296,'FED MODEL FACTORS'!AY4,1)</f>
        <v>0.3</v>
      </c>
      <c r="AZ4" s="63">
        <f>PERCENTRANK('FED MODEL FACTORS'!AZ$2:AZ$296,'FED MODEL FACTORS'!AZ4,1)</f>
        <v>0.1</v>
      </c>
      <c r="BA4" s="63">
        <f>PERCENTRANK('FED MODEL FACTORS'!BA$2:BA$296,'FED MODEL FACTORS'!BA4,1)</f>
        <v>0.4</v>
      </c>
      <c r="BB4" s="63">
        <f>PERCENTRANK('FED MODEL FACTORS'!BB$2:BB$296,'FED MODEL FACTORS'!BB4,1)</f>
        <v>0.2</v>
      </c>
      <c r="BC4" s="63">
        <f>PERCENTRANK('FED MODEL FACTORS'!BC$2:BC$296,'FED MODEL FACTORS'!BC4,1)</f>
        <v>0.4</v>
      </c>
      <c r="BD4" s="63">
        <f>PERCENTRANK('FED MODEL FACTORS'!BD$2:BD$296,'FED MODEL FACTORS'!BD4,1)</f>
        <v>0.4</v>
      </c>
      <c r="BT4" s="76">
        <v>0.79</v>
      </c>
      <c r="BU4" s="76">
        <v>1.58</v>
      </c>
      <c r="BV4" s="76">
        <v>2.5</v>
      </c>
    </row>
    <row r="5" spans="1:74" x14ac:dyDescent="0.25">
      <c r="A5" s="57">
        <v>33694</v>
      </c>
      <c r="B5" s="63"/>
      <c r="C5" s="63"/>
      <c r="D5" s="63"/>
      <c r="E5" s="63">
        <f>PERCENTRANK('FED MODEL FACTORS'!E$2:E$296,'FED MODEL FACTORS'!E5,1)</f>
        <v>0.8</v>
      </c>
      <c r="F5" s="63">
        <f>PERCENTRANK('FED MODEL FACTORS'!F$2:F$296,'FED MODEL FACTORS'!F5,1)</f>
        <v>0.2</v>
      </c>
      <c r="G5" s="63"/>
      <c r="H5" s="63"/>
      <c r="I5" s="63">
        <f>PERCENTRANK('FED MODEL FACTORS'!I$2:I$296,'FED MODEL FACTORS'!I5,1)</f>
        <v>0.9</v>
      </c>
      <c r="J5" s="63">
        <f>PERCENTRANK('FED MODEL FACTORS'!J$2:J$296,'FED MODEL FACTORS'!J5,1)</f>
        <v>0.9</v>
      </c>
      <c r="K5" s="63">
        <f>PERCENTRANK('FED MODEL FACTORS'!K$2:K$296,'FED MODEL FACTORS'!K5,1)</f>
        <v>0.8</v>
      </c>
      <c r="L5" s="63">
        <f>PERCENTRANK('FED MODEL FACTORS'!L$2:L$296,'FED MODEL FACTORS'!L5,1)</f>
        <v>0.8</v>
      </c>
      <c r="M5" s="63">
        <f>PERCENTRANK('FED MODEL FACTORS'!M$2:M$296,'FED MODEL FACTORS'!M5,1)</f>
        <v>0.6</v>
      </c>
      <c r="N5" s="63">
        <f>PERCENTRANK('FED MODEL FACTORS'!N$2:N$296,'FED MODEL FACTORS'!N5,1)</f>
        <v>0.6</v>
      </c>
      <c r="O5" s="63"/>
      <c r="P5" s="63"/>
      <c r="Q5" s="63">
        <f>PERCENTRANK('FED MODEL FACTORS'!Q$2:Q$296,'FED MODEL FACTORS'!Q5,1)</f>
        <v>0.2</v>
      </c>
      <c r="R5" s="63">
        <f>PERCENTRANK('FED MODEL FACTORS'!R$2:R$296,'FED MODEL FACTORS'!R5,1)</f>
        <v>0.4</v>
      </c>
      <c r="S5" s="63">
        <f>PERCENTRANK('FED MODEL FACTORS'!S$2:S$296,'FED MODEL FACTORS'!S5,1)</f>
        <v>0</v>
      </c>
      <c r="T5" s="63"/>
      <c r="U5" s="63">
        <f>PERCENTRANK('FED MODEL FACTORS'!U$2:U$296,'FED MODEL FACTORS'!U5,1)</f>
        <v>0.9</v>
      </c>
      <c r="V5" s="63">
        <f>PERCENTRANK('FED MODEL FACTORS'!V$2:V$296,'FED MODEL FACTORS'!V5,1)</f>
        <v>0.3</v>
      </c>
      <c r="W5" s="63"/>
      <c r="X5" s="63">
        <f>PERCENTRANK('FED MODEL FACTORS'!X$2:X$296,'FED MODEL FACTORS'!X5,1)</f>
        <v>0.8</v>
      </c>
      <c r="Y5" s="63">
        <f>PERCENTRANK('FED MODEL FACTORS'!Y$2:Y$296,'FED MODEL FACTORS'!Y5,1)</f>
        <v>0.2</v>
      </c>
      <c r="Z5" s="63">
        <f>PERCENTRANK('FED MODEL FACTORS'!Z$2:Z$296,'FED MODEL FACTORS'!Z5,1)</f>
        <v>0.6</v>
      </c>
      <c r="AA5" s="63">
        <f>PERCENTRANK('FED MODEL FACTORS'!AA$2:AA$296,'FED MODEL FACTORS'!AA5,1)</f>
        <v>0.1</v>
      </c>
      <c r="AB5" s="63"/>
      <c r="AC5" s="63">
        <f>PERCENTRANK('FED MODEL FACTORS'!AC$2:AC$296,'FED MODEL FACTORS'!AC5,1)</f>
        <v>0</v>
      </c>
      <c r="AD5" s="63">
        <f>PERCENTRANK('FED MODEL FACTORS'!AD$2:AD$296,'FED MODEL FACTORS'!AD5,1)</f>
        <v>0</v>
      </c>
      <c r="AE5" s="63">
        <f>PERCENTRANK('FED MODEL FACTORS'!AE$2:AE$296,'FED MODEL FACTORS'!AE5,1)</f>
        <v>0.9</v>
      </c>
      <c r="AF5" s="63">
        <f>PERCENTRANK('FED MODEL FACTORS'!AF$2:AF$296,'FED MODEL FACTORS'!AF5,1)</f>
        <v>0.4</v>
      </c>
      <c r="AG5" s="63">
        <f>PERCENTRANK('FED MODEL FACTORS'!AG$2:AG$296,'FED MODEL FACTORS'!AG5,1)</f>
        <v>0.9</v>
      </c>
      <c r="AH5" s="63"/>
      <c r="AI5" s="63">
        <f>PERCENTRANK('FED MODEL FACTORS'!AI$2:AI$296,'FED MODEL FACTORS'!AI5,1)</f>
        <v>0.1</v>
      </c>
      <c r="AJ5" s="63">
        <f>PERCENTRANK('FED MODEL FACTORS'!AJ$2:AJ$296,'FED MODEL FACTORS'!AJ5,1)</f>
        <v>0.3</v>
      </c>
      <c r="AK5" s="63">
        <f>PERCENTRANK('FED MODEL FACTORS'!AK$2:AK$296,'FED MODEL FACTORS'!AK5,1)</f>
        <v>0.4</v>
      </c>
      <c r="AL5" s="63">
        <f>PERCENTRANK('FED MODEL FACTORS'!AL$2:AL$296,'FED MODEL FACTORS'!AL5,1)</f>
        <v>0.2</v>
      </c>
      <c r="AM5" s="63">
        <f>PERCENTRANK('FED MODEL FACTORS'!AM$2:AM$296,'FED MODEL FACTORS'!AM5,1)</f>
        <v>0.3</v>
      </c>
      <c r="AN5" s="63">
        <f>PERCENTRANK('FED MODEL FACTORS'!AN$2:AN$296,'FED MODEL FACTORS'!AN5,1)</f>
        <v>0.7</v>
      </c>
      <c r="AO5" s="63">
        <f>PERCENTRANK('FED MODEL FACTORS'!AO$2:AO$296,'FED MODEL FACTORS'!AO5,1)</f>
        <v>0.2</v>
      </c>
      <c r="AP5" s="63">
        <f>PERCENTRANK('FED MODEL FACTORS'!AP$2:AP$296,'FED MODEL FACTORS'!AP5,1)</f>
        <v>0</v>
      </c>
      <c r="AQ5" s="63"/>
      <c r="AR5" s="63">
        <f>PERCENTRANK('FED MODEL FACTORS'!AR$2:AR$296,'FED MODEL FACTORS'!AR5,1)</f>
        <v>0.6</v>
      </c>
      <c r="AS5" s="63">
        <f>PERCENTRANK('FED MODEL FACTORS'!AS$2:AS$296,'FED MODEL FACTORS'!AS5,1)</f>
        <v>0</v>
      </c>
      <c r="AT5" s="63">
        <f>PERCENTRANK('FED MODEL FACTORS'!AT$2:AT$296,'FED MODEL FACTORS'!AT5,1)</f>
        <v>0</v>
      </c>
      <c r="AU5" s="63">
        <f>PERCENTRANK('FED MODEL FACTORS'!AU$2:AU$296,'FED MODEL FACTORS'!AU5,1)</f>
        <v>0</v>
      </c>
      <c r="AV5" s="63">
        <f>PERCENTRANK('FED MODEL FACTORS'!AV$2:AV$296,'FED MODEL FACTORS'!AV5,1)</f>
        <v>0.7</v>
      </c>
      <c r="AW5" s="63">
        <f>PERCENTRANK('FED MODEL FACTORS'!AW$2:AW$296,'FED MODEL FACTORS'!AW5,1)</f>
        <v>0.1</v>
      </c>
      <c r="AX5" s="63">
        <f>PERCENTRANK('FED MODEL FACTORS'!AX$2:AX$296,'FED MODEL FACTORS'!AX5,1)</f>
        <v>0.5</v>
      </c>
      <c r="AY5" s="63">
        <f>PERCENTRANK('FED MODEL FACTORS'!AY$2:AY$296,'FED MODEL FACTORS'!AY5,1)</f>
        <v>0.4</v>
      </c>
      <c r="AZ5" s="63">
        <f>PERCENTRANK('FED MODEL FACTORS'!AZ$2:AZ$296,'FED MODEL FACTORS'!AZ5,1)</f>
        <v>0.1</v>
      </c>
      <c r="BA5" s="63">
        <f>PERCENTRANK('FED MODEL FACTORS'!BA$2:BA$296,'FED MODEL FACTORS'!BA5,1)</f>
        <v>0.3</v>
      </c>
      <c r="BB5" s="63">
        <f>PERCENTRANK('FED MODEL FACTORS'!BB$2:BB$296,'FED MODEL FACTORS'!BB5,1)</f>
        <v>0.2</v>
      </c>
      <c r="BC5" s="63">
        <f>PERCENTRANK('FED MODEL FACTORS'!BC$2:BC$296,'FED MODEL FACTORS'!BC5,1)</f>
        <v>0.1</v>
      </c>
      <c r="BD5" s="63">
        <f>PERCENTRANK('FED MODEL FACTORS'!BD$2:BD$296,'FED MODEL FACTORS'!BD5,1)</f>
        <v>0.3</v>
      </c>
      <c r="BT5" s="76">
        <v>0.53</v>
      </c>
      <c r="BU5" s="76">
        <v>1.53</v>
      </c>
      <c r="BV5" s="76">
        <v>2.04</v>
      </c>
    </row>
    <row r="6" spans="1:74" x14ac:dyDescent="0.25">
      <c r="A6" s="57">
        <v>33724</v>
      </c>
      <c r="B6" s="63"/>
      <c r="C6" s="63"/>
      <c r="D6" s="63"/>
      <c r="E6" s="63">
        <f>PERCENTRANK('FED MODEL FACTORS'!E$2:E$296,'FED MODEL FACTORS'!E6,1)</f>
        <v>0.3</v>
      </c>
      <c r="F6" s="63">
        <f>PERCENTRANK('FED MODEL FACTORS'!F$2:F$296,'FED MODEL FACTORS'!F6,1)</f>
        <v>0.2</v>
      </c>
      <c r="G6" s="63"/>
      <c r="H6" s="63"/>
      <c r="I6" s="63">
        <f>PERCENTRANK('FED MODEL FACTORS'!I$2:I$296,'FED MODEL FACTORS'!I6,1)</f>
        <v>0.9</v>
      </c>
      <c r="J6" s="63">
        <f>PERCENTRANK('FED MODEL FACTORS'!J$2:J$296,'FED MODEL FACTORS'!J6,1)</f>
        <v>0.9</v>
      </c>
      <c r="K6" s="63">
        <f>PERCENTRANK('FED MODEL FACTORS'!K$2:K$296,'FED MODEL FACTORS'!K6,1)</f>
        <v>0.7</v>
      </c>
      <c r="L6" s="63">
        <f>PERCENTRANK('FED MODEL FACTORS'!L$2:L$296,'FED MODEL FACTORS'!L6,1)</f>
        <v>0.8</v>
      </c>
      <c r="M6" s="63">
        <f>PERCENTRANK('FED MODEL FACTORS'!M$2:M$296,'FED MODEL FACTORS'!M6,1)</f>
        <v>0.6</v>
      </c>
      <c r="N6" s="63">
        <f>PERCENTRANK('FED MODEL FACTORS'!N$2:N$296,'FED MODEL FACTORS'!N6,1)</f>
        <v>0.6</v>
      </c>
      <c r="O6" s="63"/>
      <c r="P6" s="63"/>
      <c r="Q6" s="63">
        <f>PERCENTRANK('FED MODEL FACTORS'!Q$2:Q$296,'FED MODEL FACTORS'!Q6,1)</f>
        <v>0.2</v>
      </c>
      <c r="R6" s="63">
        <f>PERCENTRANK('FED MODEL FACTORS'!R$2:R$296,'FED MODEL FACTORS'!R6,1)</f>
        <v>0.4</v>
      </c>
      <c r="S6" s="63">
        <f>PERCENTRANK('FED MODEL FACTORS'!S$2:S$296,'FED MODEL FACTORS'!S6,1)</f>
        <v>0</v>
      </c>
      <c r="T6" s="63"/>
      <c r="U6" s="63">
        <f>PERCENTRANK('FED MODEL FACTORS'!U$2:U$296,'FED MODEL FACTORS'!U6,1)</f>
        <v>0.8</v>
      </c>
      <c r="V6" s="63">
        <f>PERCENTRANK('FED MODEL FACTORS'!V$2:V$296,'FED MODEL FACTORS'!V6,1)</f>
        <v>0.4</v>
      </c>
      <c r="W6" s="63"/>
      <c r="X6" s="63">
        <f>PERCENTRANK('FED MODEL FACTORS'!X$2:X$296,'FED MODEL FACTORS'!X6,1)</f>
        <v>0.8</v>
      </c>
      <c r="Y6" s="63">
        <f>PERCENTRANK('FED MODEL FACTORS'!Y$2:Y$296,'FED MODEL FACTORS'!Y6,1)</f>
        <v>0.2</v>
      </c>
      <c r="Z6" s="63">
        <f>PERCENTRANK('FED MODEL FACTORS'!Z$2:Z$296,'FED MODEL FACTORS'!Z6,1)</f>
        <v>0.4</v>
      </c>
      <c r="AA6" s="63">
        <f>PERCENTRANK('FED MODEL FACTORS'!AA$2:AA$296,'FED MODEL FACTORS'!AA6,1)</f>
        <v>0.2</v>
      </c>
      <c r="AB6" s="63"/>
      <c r="AC6" s="63">
        <f>PERCENTRANK('FED MODEL FACTORS'!AC$2:AC$296,'FED MODEL FACTORS'!AC6,1)</f>
        <v>0</v>
      </c>
      <c r="AD6" s="63">
        <f>PERCENTRANK('FED MODEL FACTORS'!AD$2:AD$296,'FED MODEL FACTORS'!AD6,1)</f>
        <v>0</v>
      </c>
      <c r="AE6" s="63">
        <f>PERCENTRANK('FED MODEL FACTORS'!AE$2:AE$296,'FED MODEL FACTORS'!AE6,1)</f>
        <v>0.9</v>
      </c>
      <c r="AF6" s="63">
        <f>PERCENTRANK('FED MODEL FACTORS'!AF$2:AF$296,'FED MODEL FACTORS'!AF6,1)</f>
        <v>0.4</v>
      </c>
      <c r="AG6" s="63">
        <f>PERCENTRANK('FED MODEL FACTORS'!AG$2:AG$296,'FED MODEL FACTORS'!AG6,1)</f>
        <v>1</v>
      </c>
      <c r="AH6" s="63"/>
      <c r="AI6" s="63">
        <f>PERCENTRANK('FED MODEL FACTORS'!AI$2:AI$296,'FED MODEL FACTORS'!AI6,1)</f>
        <v>0</v>
      </c>
      <c r="AJ6" s="63">
        <f>PERCENTRANK('FED MODEL FACTORS'!AJ$2:AJ$296,'FED MODEL FACTORS'!AJ6,1)</f>
        <v>0.3</v>
      </c>
      <c r="AK6" s="63">
        <f>PERCENTRANK('FED MODEL FACTORS'!AK$2:AK$296,'FED MODEL FACTORS'!AK6,1)</f>
        <v>0.5</v>
      </c>
      <c r="AL6" s="63">
        <f>PERCENTRANK('FED MODEL FACTORS'!AL$2:AL$296,'FED MODEL FACTORS'!AL6,1)</f>
        <v>0.1</v>
      </c>
      <c r="AM6" s="63">
        <f>PERCENTRANK('FED MODEL FACTORS'!AM$2:AM$296,'FED MODEL FACTORS'!AM6,1)</f>
        <v>0.4</v>
      </c>
      <c r="AN6" s="63">
        <f>PERCENTRANK('FED MODEL FACTORS'!AN$2:AN$296,'FED MODEL FACTORS'!AN6,1)</f>
        <v>0.7</v>
      </c>
      <c r="AO6" s="63">
        <f>PERCENTRANK('FED MODEL FACTORS'!AO$2:AO$296,'FED MODEL FACTORS'!AO6,1)</f>
        <v>0.1</v>
      </c>
      <c r="AP6" s="63">
        <f>PERCENTRANK('FED MODEL FACTORS'!AP$2:AP$296,'FED MODEL FACTORS'!AP6,1)</f>
        <v>0</v>
      </c>
      <c r="AQ6" s="63"/>
      <c r="AR6" s="63">
        <f>PERCENTRANK('FED MODEL FACTORS'!AR$2:AR$296,'FED MODEL FACTORS'!AR6,1)</f>
        <v>0.6</v>
      </c>
      <c r="AS6" s="63">
        <f>PERCENTRANK('FED MODEL FACTORS'!AS$2:AS$296,'FED MODEL FACTORS'!AS6,1)</f>
        <v>0</v>
      </c>
      <c r="AT6" s="63">
        <f>PERCENTRANK('FED MODEL FACTORS'!AT$2:AT$296,'FED MODEL FACTORS'!AT6,1)</f>
        <v>0</v>
      </c>
      <c r="AU6" s="63">
        <f>PERCENTRANK('FED MODEL FACTORS'!AU$2:AU$296,'FED MODEL FACTORS'!AU6,1)</f>
        <v>0</v>
      </c>
      <c r="AV6" s="63">
        <f>PERCENTRANK('FED MODEL FACTORS'!AV$2:AV$296,'FED MODEL FACTORS'!AV6,1)</f>
        <v>0.7</v>
      </c>
      <c r="AW6" s="63">
        <f>PERCENTRANK('FED MODEL FACTORS'!AW$2:AW$296,'FED MODEL FACTORS'!AW6,1)</f>
        <v>0</v>
      </c>
      <c r="AX6" s="63">
        <f>PERCENTRANK('FED MODEL FACTORS'!AX$2:AX$296,'FED MODEL FACTORS'!AX6,1)</f>
        <v>0.5</v>
      </c>
      <c r="AY6" s="63">
        <f>PERCENTRANK('FED MODEL FACTORS'!AY$2:AY$296,'FED MODEL FACTORS'!AY6,1)</f>
        <v>0.4</v>
      </c>
      <c r="AZ6" s="63">
        <f>PERCENTRANK('FED MODEL FACTORS'!AZ$2:AZ$296,'FED MODEL FACTORS'!AZ6,1)</f>
        <v>0.2</v>
      </c>
      <c r="BA6" s="63">
        <f>PERCENTRANK('FED MODEL FACTORS'!BA$2:BA$296,'FED MODEL FACTORS'!BA6,1)</f>
        <v>0.8</v>
      </c>
      <c r="BB6" s="63">
        <f>PERCENTRANK('FED MODEL FACTORS'!BB$2:BB$296,'FED MODEL FACTORS'!BB6,1)</f>
        <v>0.2</v>
      </c>
      <c r="BC6" s="63">
        <f>PERCENTRANK('FED MODEL FACTORS'!BC$2:BC$296,'FED MODEL FACTORS'!BC6,1)</f>
        <v>0.2</v>
      </c>
      <c r="BD6" s="63">
        <f>PERCENTRANK('FED MODEL FACTORS'!BD$2:BD$296,'FED MODEL FACTORS'!BD6,1)</f>
        <v>0.6</v>
      </c>
      <c r="BT6" s="76">
        <v>0.37</v>
      </c>
      <c r="BU6" s="76">
        <v>1.63</v>
      </c>
      <c r="BV6" s="76">
        <v>2.3199999999999998</v>
      </c>
    </row>
    <row r="7" spans="1:74" x14ac:dyDescent="0.25">
      <c r="A7" s="57">
        <v>33755</v>
      </c>
      <c r="B7" s="63"/>
      <c r="C7" s="63"/>
      <c r="D7" s="63"/>
      <c r="E7" s="63">
        <f>PERCENTRANK('FED MODEL FACTORS'!E$2:E$296,'FED MODEL FACTORS'!E7,1)</f>
        <v>0.1</v>
      </c>
      <c r="F7" s="63">
        <f>PERCENTRANK('FED MODEL FACTORS'!F$2:F$296,'FED MODEL FACTORS'!F7,1)</f>
        <v>0.2</v>
      </c>
      <c r="G7" s="63"/>
      <c r="H7" s="63"/>
      <c r="I7" s="63">
        <f>PERCENTRANK('FED MODEL FACTORS'!I$2:I$296,'FED MODEL FACTORS'!I7,1)</f>
        <v>0.9</v>
      </c>
      <c r="J7" s="63">
        <f>PERCENTRANK('FED MODEL FACTORS'!J$2:J$296,'FED MODEL FACTORS'!J7,1)</f>
        <v>0.9</v>
      </c>
      <c r="K7" s="63">
        <f>PERCENTRANK('FED MODEL FACTORS'!K$2:K$296,'FED MODEL FACTORS'!K7,1)</f>
        <v>0.7</v>
      </c>
      <c r="L7" s="63">
        <f>PERCENTRANK('FED MODEL FACTORS'!L$2:L$296,'FED MODEL FACTORS'!L7,1)</f>
        <v>0.8</v>
      </c>
      <c r="M7" s="63">
        <f>PERCENTRANK('FED MODEL FACTORS'!M$2:M$296,'FED MODEL FACTORS'!M7,1)</f>
        <v>0.6</v>
      </c>
      <c r="N7" s="63">
        <f>PERCENTRANK('FED MODEL FACTORS'!N$2:N$296,'FED MODEL FACTORS'!N7,1)</f>
        <v>0.6</v>
      </c>
      <c r="O7" s="63"/>
      <c r="P7" s="63"/>
      <c r="Q7" s="63">
        <f>PERCENTRANK('FED MODEL FACTORS'!Q$2:Q$296,'FED MODEL FACTORS'!Q7,1)</f>
        <v>0.2</v>
      </c>
      <c r="R7" s="63">
        <f>PERCENTRANK('FED MODEL FACTORS'!R$2:R$296,'FED MODEL FACTORS'!R7,1)</f>
        <v>0.3</v>
      </c>
      <c r="S7" s="63">
        <f>PERCENTRANK('FED MODEL FACTORS'!S$2:S$296,'FED MODEL FACTORS'!S7,1)</f>
        <v>0</v>
      </c>
      <c r="T7" s="63"/>
      <c r="U7" s="63">
        <f>PERCENTRANK('FED MODEL FACTORS'!U$2:U$296,'FED MODEL FACTORS'!U7,1)</f>
        <v>0.5</v>
      </c>
      <c r="V7" s="63">
        <f>PERCENTRANK('FED MODEL FACTORS'!V$2:V$296,'FED MODEL FACTORS'!V7,1)</f>
        <v>0.3</v>
      </c>
      <c r="W7" s="63"/>
      <c r="X7" s="63">
        <f>PERCENTRANK('FED MODEL FACTORS'!X$2:X$296,'FED MODEL FACTORS'!X7,1)</f>
        <v>0.8</v>
      </c>
      <c r="Y7" s="63">
        <f>PERCENTRANK('FED MODEL FACTORS'!Y$2:Y$296,'FED MODEL FACTORS'!Y7,1)</f>
        <v>0.2</v>
      </c>
      <c r="Z7" s="63">
        <f>PERCENTRANK('FED MODEL FACTORS'!Z$2:Z$296,'FED MODEL FACTORS'!Z7,1)</f>
        <v>0.7</v>
      </c>
      <c r="AA7" s="63">
        <f>PERCENTRANK('FED MODEL FACTORS'!AA$2:AA$296,'FED MODEL FACTORS'!AA7,1)</f>
        <v>0</v>
      </c>
      <c r="AB7" s="63"/>
      <c r="AC7" s="63">
        <f>PERCENTRANK('FED MODEL FACTORS'!AC$2:AC$296,'FED MODEL FACTORS'!AC7,1)</f>
        <v>0</v>
      </c>
      <c r="AD7" s="63">
        <f>PERCENTRANK('FED MODEL FACTORS'!AD$2:AD$296,'FED MODEL FACTORS'!AD7,1)</f>
        <v>0</v>
      </c>
      <c r="AE7" s="63">
        <f>PERCENTRANK('FED MODEL FACTORS'!AE$2:AE$296,'FED MODEL FACTORS'!AE7,1)</f>
        <v>0.9</v>
      </c>
      <c r="AF7" s="63">
        <f>PERCENTRANK('FED MODEL FACTORS'!AF$2:AF$296,'FED MODEL FACTORS'!AF7,1)</f>
        <v>0.3</v>
      </c>
      <c r="AG7" s="63">
        <f>PERCENTRANK('FED MODEL FACTORS'!AG$2:AG$296,'FED MODEL FACTORS'!AG7,1)</f>
        <v>0.9</v>
      </c>
      <c r="AH7" s="63"/>
      <c r="AI7" s="63">
        <f>PERCENTRANK('FED MODEL FACTORS'!AI$2:AI$296,'FED MODEL FACTORS'!AI7,1)</f>
        <v>0</v>
      </c>
      <c r="AJ7" s="63">
        <f>PERCENTRANK('FED MODEL FACTORS'!AJ$2:AJ$296,'FED MODEL FACTORS'!AJ7,1)</f>
        <v>0.3</v>
      </c>
      <c r="AK7" s="63">
        <f>PERCENTRANK('FED MODEL FACTORS'!AK$2:AK$296,'FED MODEL FACTORS'!AK7,1)</f>
        <v>0.4</v>
      </c>
      <c r="AL7" s="63">
        <f>PERCENTRANK('FED MODEL FACTORS'!AL$2:AL$296,'FED MODEL FACTORS'!AL7,1)</f>
        <v>0.1</v>
      </c>
      <c r="AM7" s="63">
        <f>PERCENTRANK('FED MODEL FACTORS'!AM$2:AM$296,'FED MODEL FACTORS'!AM7,1)</f>
        <v>0.4</v>
      </c>
      <c r="AN7" s="63">
        <f>PERCENTRANK('FED MODEL FACTORS'!AN$2:AN$296,'FED MODEL FACTORS'!AN7,1)</f>
        <v>0.7</v>
      </c>
      <c r="AO7" s="63">
        <f>PERCENTRANK('FED MODEL FACTORS'!AO$2:AO$296,'FED MODEL FACTORS'!AO7,1)</f>
        <v>0.2</v>
      </c>
      <c r="AP7" s="63">
        <f>PERCENTRANK('FED MODEL FACTORS'!AP$2:AP$296,'FED MODEL FACTORS'!AP7,1)</f>
        <v>0</v>
      </c>
      <c r="AQ7" s="63"/>
      <c r="AR7" s="63">
        <f>PERCENTRANK('FED MODEL FACTORS'!AR$2:AR$296,'FED MODEL FACTORS'!AR7,1)</f>
        <v>0.6</v>
      </c>
      <c r="AS7" s="63">
        <f>PERCENTRANK('FED MODEL FACTORS'!AS$2:AS$296,'FED MODEL FACTORS'!AS7,1)</f>
        <v>0</v>
      </c>
      <c r="AT7" s="63">
        <f>PERCENTRANK('FED MODEL FACTORS'!AT$2:AT$296,'FED MODEL FACTORS'!AT7,1)</f>
        <v>0</v>
      </c>
      <c r="AU7" s="63">
        <f>PERCENTRANK('FED MODEL FACTORS'!AU$2:AU$296,'FED MODEL FACTORS'!AU7,1)</f>
        <v>0</v>
      </c>
      <c r="AV7" s="63">
        <f>PERCENTRANK('FED MODEL FACTORS'!AV$2:AV$296,'FED MODEL FACTORS'!AV7,1)</f>
        <v>0.6</v>
      </c>
      <c r="AW7" s="63">
        <f>PERCENTRANK('FED MODEL FACTORS'!AW$2:AW$296,'FED MODEL FACTORS'!AW7,1)</f>
        <v>0</v>
      </c>
      <c r="AX7" s="63">
        <f>PERCENTRANK('FED MODEL FACTORS'!AX$2:AX$296,'FED MODEL FACTORS'!AX7,1)</f>
        <v>0.5</v>
      </c>
      <c r="AY7" s="63">
        <f>PERCENTRANK('FED MODEL FACTORS'!AY$2:AY$296,'FED MODEL FACTORS'!AY7,1)</f>
        <v>0.4</v>
      </c>
      <c r="AZ7" s="63">
        <f>PERCENTRANK('FED MODEL FACTORS'!AZ$2:AZ$296,'FED MODEL FACTORS'!AZ7,1)</f>
        <v>0.2</v>
      </c>
      <c r="BA7" s="63">
        <f>PERCENTRANK('FED MODEL FACTORS'!BA$2:BA$296,'FED MODEL FACTORS'!BA7,1)</f>
        <v>0.6</v>
      </c>
      <c r="BB7" s="63">
        <f>PERCENTRANK('FED MODEL FACTORS'!BB$2:BB$296,'FED MODEL FACTORS'!BB7,1)</f>
        <v>0.2</v>
      </c>
      <c r="BC7" s="63">
        <f>PERCENTRANK('FED MODEL FACTORS'!BC$2:BC$296,'FED MODEL FACTORS'!BC7,1)</f>
        <v>0.4</v>
      </c>
      <c r="BD7" s="63">
        <f>PERCENTRANK('FED MODEL FACTORS'!BD$2:BD$296,'FED MODEL FACTORS'!BD7,1)</f>
        <v>0.5</v>
      </c>
      <c r="BT7" s="76">
        <v>0.04</v>
      </c>
      <c r="BU7" s="76">
        <v>1.63</v>
      </c>
      <c r="BV7" s="76">
        <v>1.76</v>
      </c>
    </row>
    <row r="8" spans="1:74" x14ac:dyDescent="0.25">
      <c r="A8" s="57">
        <v>33785</v>
      </c>
      <c r="B8" s="63"/>
      <c r="C8" s="63"/>
      <c r="D8" s="63"/>
      <c r="E8" s="63">
        <f>PERCENTRANK('FED MODEL FACTORS'!E$2:E$296,'FED MODEL FACTORS'!E8,1)</f>
        <v>0.9</v>
      </c>
      <c r="F8" s="63">
        <f>PERCENTRANK('FED MODEL FACTORS'!F$2:F$296,'FED MODEL FACTORS'!F8,1)</f>
        <v>0.1</v>
      </c>
      <c r="G8" s="63"/>
      <c r="H8" s="63"/>
      <c r="I8" s="63">
        <f>PERCENTRANK('FED MODEL FACTORS'!I$2:I$296,'FED MODEL FACTORS'!I8,1)</f>
        <v>0.8</v>
      </c>
      <c r="J8" s="63">
        <f>PERCENTRANK('FED MODEL FACTORS'!J$2:J$296,'FED MODEL FACTORS'!J8,1)</f>
        <v>0.9</v>
      </c>
      <c r="K8" s="63">
        <f>PERCENTRANK('FED MODEL FACTORS'!K$2:K$296,'FED MODEL FACTORS'!K8,1)</f>
        <v>0.6</v>
      </c>
      <c r="L8" s="63">
        <f>PERCENTRANK('FED MODEL FACTORS'!L$2:L$296,'FED MODEL FACTORS'!L8,1)</f>
        <v>0.7</v>
      </c>
      <c r="M8" s="63">
        <f>PERCENTRANK('FED MODEL FACTORS'!M$2:M$296,'FED MODEL FACTORS'!M8,1)</f>
        <v>0.6</v>
      </c>
      <c r="N8" s="63">
        <f>PERCENTRANK('FED MODEL FACTORS'!N$2:N$296,'FED MODEL FACTORS'!N8,1)</f>
        <v>0.6</v>
      </c>
      <c r="O8" s="63"/>
      <c r="P8" s="63"/>
      <c r="Q8" s="63">
        <f>PERCENTRANK('FED MODEL FACTORS'!Q$2:Q$296,'FED MODEL FACTORS'!Q8,1)</f>
        <v>0.2</v>
      </c>
      <c r="R8" s="63">
        <f>PERCENTRANK('FED MODEL FACTORS'!R$2:R$296,'FED MODEL FACTORS'!R8,1)</f>
        <v>0.2</v>
      </c>
      <c r="S8" s="63">
        <f>PERCENTRANK('FED MODEL FACTORS'!S$2:S$296,'FED MODEL FACTORS'!S8,1)</f>
        <v>0</v>
      </c>
      <c r="T8" s="63"/>
      <c r="U8" s="63">
        <f>PERCENTRANK('FED MODEL FACTORS'!U$2:U$296,'FED MODEL FACTORS'!U8,1)</f>
        <v>0.3</v>
      </c>
      <c r="V8" s="63">
        <f>PERCENTRANK('FED MODEL FACTORS'!V$2:V$296,'FED MODEL FACTORS'!V8,1)</f>
        <v>0.4</v>
      </c>
      <c r="W8" s="63"/>
      <c r="X8" s="63">
        <f>PERCENTRANK('FED MODEL FACTORS'!X$2:X$296,'FED MODEL FACTORS'!X8,1)</f>
        <v>0.8</v>
      </c>
      <c r="Y8" s="63">
        <f>PERCENTRANK('FED MODEL FACTORS'!Y$2:Y$296,'FED MODEL FACTORS'!Y8,1)</f>
        <v>0.2</v>
      </c>
      <c r="Z8" s="63">
        <f>PERCENTRANK('FED MODEL FACTORS'!Z$2:Z$296,'FED MODEL FACTORS'!Z8,1)</f>
        <v>0.6</v>
      </c>
      <c r="AA8" s="63">
        <f>PERCENTRANK('FED MODEL FACTORS'!AA$2:AA$296,'FED MODEL FACTORS'!AA8,1)</f>
        <v>0.2</v>
      </c>
      <c r="AB8" s="63"/>
      <c r="AC8" s="63">
        <f>PERCENTRANK('FED MODEL FACTORS'!AC$2:AC$296,'FED MODEL FACTORS'!AC8,1)</f>
        <v>0</v>
      </c>
      <c r="AD8" s="63">
        <f>PERCENTRANK('FED MODEL FACTORS'!AD$2:AD$296,'FED MODEL FACTORS'!AD8,1)</f>
        <v>0</v>
      </c>
      <c r="AE8" s="63">
        <f>PERCENTRANK('FED MODEL FACTORS'!AE$2:AE$296,'FED MODEL FACTORS'!AE8,1)</f>
        <v>0.9</v>
      </c>
      <c r="AF8" s="63">
        <f>PERCENTRANK('FED MODEL FACTORS'!AF$2:AF$296,'FED MODEL FACTORS'!AF8,1)</f>
        <v>0.3</v>
      </c>
      <c r="AG8" s="63">
        <f>PERCENTRANK('FED MODEL FACTORS'!AG$2:AG$296,'FED MODEL FACTORS'!AG8,1)</f>
        <v>0.9</v>
      </c>
      <c r="AH8" s="63"/>
      <c r="AI8" s="63">
        <f>PERCENTRANK('FED MODEL FACTORS'!AI$2:AI$296,'FED MODEL FACTORS'!AI8,1)</f>
        <v>0</v>
      </c>
      <c r="AJ8" s="63">
        <f>PERCENTRANK('FED MODEL FACTORS'!AJ$2:AJ$296,'FED MODEL FACTORS'!AJ8,1)</f>
        <v>0.3</v>
      </c>
      <c r="AK8" s="63">
        <f>PERCENTRANK('FED MODEL FACTORS'!AK$2:AK$296,'FED MODEL FACTORS'!AK8,1)</f>
        <v>0.4</v>
      </c>
      <c r="AL8" s="63">
        <f>PERCENTRANK('FED MODEL FACTORS'!AL$2:AL$296,'FED MODEL FACTORS'!AL8,1)</f>
        <v>0</v>
      </c>
      <c r="AM8" s="63">
        <f>PERCENTRANK('FED MODEL FACTORS'!AM$2:AM$296,'FED MODEL FACTORS'!AM8,1)</f>
        <v>0.4</v>
      </c>
      <c r="AN8" s="63">
        <f>PERCENTRANK('FED MODEL FACTORS'!AN$2:AN$296,'FED MODEL FACTORS'!AN8,1)</f>
        <v>0.7</v>
      </c>
      <c r="AO8" s="63">
        <f>PERCENTRANK('FED MODEL FACTORS'!AO$2:AO$296,'FED MODEL FACTORS'!AO8,1)</f>
        <v>0.3</v>
      </c>
      <c r="AP8" s="63">
        <f>PERCENTRANK('FED MODEL FACTORS'!AP$2:AP$296,'FED MODEL FACTORS'!AP8,1)</f>
        <v>0</v>
      </c>
      <c r="AQ8" s="63"/>
      <c r="AR8" s="63">
        <f>PERCENTRANK('FED MODEL FACTORS'!AR$2:AR$296,'FED MODEL FACTORS'!AR8,1)</f>
        <v>0.6</v>
      </c>
      <c r="AS8" s="63">
        <f>PERCENTRANK('FED MODEL FACTORS'!AS$2:AS$296,'FED MODEL FACTORS'!AS8,1)</f>
        <v>0</v>
      </c>
      <c r="AT8" s="63">
        <f>PERCENTRANK('FED MODEL FACTORS'!AT$2:AT$296,'FED MODEL FACTORS'!AT8,1)</f>
        <v>0</v>
      </c>
      <c r="AU8" s="63">
        <f>PERCENTRANK('FED MODEL FACTORS'!AU$2:AU$296,'FED MODEL FACTORS'!AU8,1)</f>
        <v>0</v>
      </c>
      <c r="AV8" s="63">
        <f>PERCENTRANK('FED MODEL FACTORS'!AV$2:AV$296,'FED MODEL FACTORS'!AV8,1)</f>
        <v>0.6</v>
      </c>
      <c r="AW8" s="63">
        <f>PERCENTRANK('FED MODEL FACTORS'!AW$2:AW$296,'FED MODEL FACTORS'!AW8,1)</f>
        <v>0</v>
      </c>
      <c r="AX8" s="63">
        <f>PERCENTRANK('FED MODEL FACTORS'!AX$2:AX$296,'FED MODEL FACTORS'!AX8,1)</f>
        <v>0.5</v>
      </c>
      <c r="AY8" s="63">
        <f>PERCENTRANK('FED MODEL FACTORS'!AY$2:AY$296,'FED MODEL FACTORS'!AY8,1)</f>
        <v>0.4</v>
      </c>
      <c r="AZ8" s="63">
        <f>PERCENTRANK('FED MODEL FACTORS'!AZ$2:AZ$296,'FED MODEL FACTORS'!AZ8,1)</f>
        <v>0.3</v>
      </c>
      <c r="BA8" s="63">
        <f>PERCENTRANK('FED MODEL FACTORS'!BA$2:BA$296,'FED MODEL FACTORS'!BA8,1)</f>
        <v>0.7</v>
      </c>
      <c r="BB8" s="63">
        <f>PERCENTRANK('FED MODEL FACTORS'!BB$2:BB$296,'FED MODEL FACTORS'!BB8,1)</f>
        <v>0.2</v>
      </c>
      <c r="BC8" s="63">
        <f>PERCENTRANK('FED MODEL FACTORS'!BC$2:BC$296,'FED MODEL FACTORS'!BC8,1)</f>
        <v>0.6</v>
      </c>
      <c r="BD8" s="63">
        <f>PERCENTRANK('FED MODEL FACTORS'!BD$2:BD$296,'FED MODEL FACTORS'!BD8,1)</f>
        <v>0.7</v>
      </c>
      <c r="BT8" s="76">
        <v>0.14000000000000001</v>
      </c>
      <c r="BU8" s="76">
        <v>1.73</v>
      </c>
      <c r="BV8" s="76">
        <v>2.02</v>
      </c>
    </row>
    <row r="9" spans="1:74" x14ac:dyDescent="0.25">
      <c r="A9" s="57">
        <v>33816</v>
      </c>
      <c r="B9" s="63"/>
      <c r="C9" s="63"/>
      <c r="D9" s="63"/>
      <c r="E9" s="63">
        <f>PERCENTRANK('FED MODEL FACTORS'!E$2:E$296,'FED MODEL FACTORS'!E9,1)</f>
        <v>0.3</v>
      </c>
      <c r="F9" s="63">
        <f>PERCENTRANK('FED MODEL FACTORS'!F$2:F$296,'FED MODEL FACTORS'!F9,1)</f>
        <v>0.1</v>
      </c>
      <c r="G9" s="63"/>
      <c r="H9" s="63"/>
      <c r="I9" s="63">
        <f>PERCENTRANK('FED MODEL FACTORS'!I$2:I$296,'FED MODEL FACTORS'!I9,1)</f>
        <v>0.7</v>
      </c>
      <c r="J9" s="63">
        <f>PERCENTRANK('FED MODEL FACTORS'!J$2:J$296,'FED MODEL FACTORS'!J9,1)</f>
        <v>0.9</v>
      </c>
      <c r="K9" s="63">
        <f>PERCENTRANK('FED MODEL FACTORS'!K$2:K$296,'FED MODEL FACTORS'!K9,1)</f>
        <v>0.6</v>
      </c>
      <c r="L9" s="63">
        <f>PERCENTRANK('FED MODEL FACTORS'!L$2:L$296,'FED MODEL FACTORS'!L9,1)</f>
        <v>0.6</v>
      </c>
      <c r="M9" s="63">
        <f>PERCENTRANK('FED MODEL FACTORS'!M$2:M$296,'FED MODEL FACTORS'!M9,1)</f>
        <v>0.5</v>
      </c>
      <c r="N9" s="63">
        <f>PERCENTRANK('FED MODEL FACTORS'!N$2:N$296,'FED MODEL FACTORS'!N9,1)</f>
        <v>0.5</v>
      </c>
      <c r="O9" s="63"/>
      <c r="P9" s="63"/>
      <c r="Q9" s="63">
        <f>PERCENTRANK('FED MODEL FACTORS'!Q$2:Q$296,'FED MODEL FACTORS'!Q9,1)</f>
        <v>0.2</v>
      </c>
      <c r="R9" s="63">
        <f>PERCENTRANK('FED MODEL FACTORS'!R$2:R$296,'FED MODEL FACTORS'!R9,1)</f>
        <v>0.1</v>
      </c>
      <c r="S9" s="63">
        <f>PERCENTRANK('FED MODEL FACTORS'!S$2:S$296,'FED MODEL FACTORS'!S9,1)</f>
        <v>0</v>
      </c>
      <c r="T9" s="63"/>
      <c r="U9" s="63">
        <f>PERCENTRANK('FED MODEL FACTORS'!U$2:U$296,'FED MODEL FACTORS'!U9,1)</f>
        <v>0.9</v>
      </c>
      <c r="V9" s="63">
        <f>PERCENTRANK('FED MODEL FACTORS'!V$2:V$296,'FED MODEL FACTORS'!V9,1)</f>
        <v>0.4</v>
      </c>
      <c r="W9" s="63"/>
      <c r="X9" s="63">
        <f>PERCENTRANK('FED MODEL FACTORS'!X$2:X$296,'FED MODEL FACTORS'!X9,1)</f>
        <v>0.9</v>
      </c>
      <c r="Y9" s="63">
        <f>PERCENTRANK('FED MODEL FACTORS'!Y$2:Y$296,'FED MODEL FACTORS'!Y9,1)</f>
        <v>0.2</v>
      </c>
      <c r="Z9" s="63">
        <f>PERCENTRANK('FED MODEL FACTORS'!Z$2:Z$296,'FED MODEL FACTORS'!Z9,1)</f>
        <v>0.6</v>
      </c>
      <c r="AA9" s="63">
        <f>PERCENTRANK('FED MODEL FACTORS'!AA$2:AA$296,'FED MODEL FACTORS'!AA9,1)</f>
        <v>0.1</v>
      </c>
      <c r="AB9" s="63"/>
      <c r="AC9" s="63">
        <f>PERCENTRANK('FED MODEL FACTORS'!AC$2:AC$296,'FED MODEL FACTORS'!AC9,1)</f>
        <v>0</v>
      </c>
      <c r="AD9" s="63">
        <f>PERCENTRANK('FED MODEL FACTORS'!AD$2:AD$296,'FED MODEL FACTORS'!AD9,1)</f>
        <v>0</v>
      </c>
      <c r="AE9" s="63">
        <f>PERCENTRANK('FED MODEL FACTORS'!AE$2:AE$296,'FED MODEL FACTORS'!AE9,1)</f>
        <v>0.9</v>
      </c>
      <c r="AF9" s="63">
        <f>PERCENTRANK('FED MODEL FACTORS'!AF$2:AF$296,'FED MODEL FACTORS'!AF9,1)</f>
        <v>0.2</v>
      </c>
      <c r="AG9" s="63">
        <f>PERCENTRANK('FED MODEL FACTORS'!AG$2:AG$296,'FED MODEL FACTORS'!AG9,1)</f>
        <v>0.9</v>
      </c>
      <c r="AH9" s="63"/>
      <c r="AI9" s="63">
        <f>PERCENTRANK('FED MODEL FACTORS'!AI$2:AI$296,'FED MODEL FACTORS'!AI9,1)</f>
        <v>0</v>
      </c>
      <c r="AJ9" s="63">
        <f>PERCENTRANK('FED MODEL FACTORS'!AJ$2:AJ$296,'FED MODEL FACTORS'!AJ9,1)</f>
        <v>0.3</v>
      </c>
      <c r="AK9" s="63">
        <f>PERCENTRANK('FED MODEL FACTORS'!AK$2:AK$296,'FED MODEL FACTORS'!AK9,1)</f>
        <v>0.3</v>
      </c>
      <c r="AL9" s="63">
        <f>PERCENTRANK('FED MODEL FACTORS'!AL$2:AL$296,'FED MODEL FACTORS'!AL9,1)</f>
        <v>0.1</v>
      </c>
      <c r="AM9" s="63">
        <f>PERCENTRANK('FED MODEL FACTORS'!AM$2:AM$296,'FED MODEL FACTORS'!AM9,1)</f>
        <v>0.3</v>
      </c>
      <c r="AN9" s="63">
        <f>PERCENTRANK('FED MODEL FACTORS'!AN$2:AN$296,'FED MODEL FACTORS'!AN9,1)</f>
        <v>0.7</v>
      </c>
      <c r="AO9" s="63">
        <f>PERCENTRANK('FED MODEL FACTORS'!AO$2:AO$296,'FED MODEL FACTORS'!AO9,1)</f>
        <v>0.5</v>
      </c>
      <c r="AP9" s="63">
        <f>PERCENTRANK('FED MODEL FACTORS'!AP$2:AP$296,'FED MODEL FACTORS'!AP9,1)</f>
        <v>0</v>
      </c>
      <c r="AQ9" s="63"/>
      <c r="AR9" s="63">
        <f>PERCENTRANK('FED MODEL FACTORS'!AR$2:AR$296,'FED MODEL FACTORS'!AR9,1)</f>
        <v>0.6</v>
      </c>
      <c r="AS9" s="63">
        <f>PERCENTRANK('FED MODEL FACTORS'!AS$2:AS$296,'FED MODEL FACTORS'!AS9,1)</f>
        <v>0</v>
      </c>
      <c r="AT9" s="63">
        <f>PERCENTRANK('FED MODEL FACTORS'!AT$2:AT$296,'FED MODEL FACTORS'!AT9,1)</f>
        <v>0</v>
      </c>
      <c r="AU9" s="63">
        <f>PERCENTRANK('FED MODEL FACTORS'!AU$2:AU$296,'FED MODEL FACTORS'!AU9,1)</f>
        <v>0.1</v>
      </c>
      <c r="AV9" s="63">
        <f>PERCENTRANK('FED MODEL FACTORS'!AV$2:AV$296,'FED MODEL FACTORS'!AV9,1)</f>
        <v>0.5</v>
      </c>
      <c r="AW9" s="63">
        <f>PERCENTRANK('FED MODEL FACTORS'!AW$2:AW$296,'FED MODEL FACTORS'!AW9,1)</f>
        <v>0.1</v>
      </c>
      <c r="AX9" s="63">
        <f>PERCENTRANK('FED MODEL FACTORS'!AX$2:AX$296,'FED MODEL FACTORS'!AX9,1)</f>
        <v>0.5</v>
      </c>
      <c r="AY9" s="63">
        <f>PERCENTRANK('FED MODEL FACTORS'!AY$2:AY$296,'FED MODEL FACTORS'!AY9,1)</f>
        <v>0.4</v>
      </c>
      <c r="AZ9" s="63">
        <f>PERCENTRANK('FED MODEL FACTORS'!AZ$2:AZ$296,'FED MODEL FACTORS'!AZ9,1)</f>
        <v>0.2</v>
      </c>
      <c r="BA9" s="63">
        <f>PERCENTRANK('FED MODEL FACTORS'!BA$2:BA$296,'FED MODEL FACTORS'!BA9,1)</f>
        <v>0.3</v>
      </c>
      <c r="BB9" s="63">
        <f>PERCENTRANK('FED MODEL FACTORS'!BB$2:BB$296,'FED MODEL FACTORS'!BB9,1)</f>
        <v>0.2</v>
      </c>
      <c r="BC9" s="63">
        <f>PERCENTRANK('FED MODEL FACTORS'!BC$2:BC$296,'FED MODEL FACTORS'!BC9,1)</f>
        <v>0.8</v>
      </c>
      <c r="BD9" s="63">
        <f>PERCENTRANK('FED MODEL FACTORS'!BD$2:BD$296,'FED MODEL FACTORS'!BD9,1)</f>
        <v>0.4</v>
      </c>
      <c r="BT9" s="76">
        <v>0.22</v>
      </c>
      <c r="BU9" s="76">
        <v>1.73</v>
      </c>
      <c r="BV9" s="76">
        <v>1.62</v>
      </c>
    </row>
    <row r="10" spans="1:74" x14ac:dyDescent="0.25">
      <c r="A10" s="57">
        <v>33847</v>
      </c>
      <c r="B10" s="63"/>
      <c r="C10" s="63"/>
      <c r="D10" s="63"/>
      <c r="E10" s="63">
        <f>PERCENTRANK('FED MODEL FACTORS'!E$2:E$296,'FED MODEL FACTORS'!E10,1)</f>
        <v>0.2</v>
      </c>
      <c r="F10" s="63">
        <f>PERCENTRANK('FED MODEL FACTORS'!F$2:F$296,'FED MODEL FACTORS'!F10,1)</f>
        <v>0.2</v>
      </c>
      <c r="G10" s="63"/>
      <c r="H10" s="63"/>
      <c r="I10" s="63">
        <f>PERCENTRANK('FED MODEL FACTORS'!I$2:I$296,'FED MODEL FACTORS'!I10,1)</f>
        <v>0.7</v>
      </c>
      <c r="J10" s="63">
        <f>PERCENTRANK('FED MODEL FACTORS'!J$2:J$296,'FED MODEL FACTORS'!J10,1)</f>
        <v>0.8</v>
      </c>
      <c r="K10" s="63">
        <f>PERCENTRANK('FED MODEL FACTORS'!K$2:K$296,'FED MODEL FACTORS'!K10,1)</f>
        <v>0.5</v>
      </c>
      <c r="L10" s="63">
        <f>PERCENTRANK('FED MODEL FACTORS'!L$2:L$296,'FED MODEL FACTORS'!L10,1)</f>
        <v>0.6</v>
      </c>
      <c r="M10" s="63">
        <f>PERCENTRANK('FED MODEL FACTORS'!M$2:M$296,'FED MODEL FACTORS'!M10,1)</f>
        <v>0.5</v>
      </c>
      <c r="N10" s="63">
        <f>PERCENTRANK('FED MODEL FACTORS'!N$2:N$296,'FED MODEL FACTORS'!N10,1)</f>
        <v>0.5</v>
      </c>
      <c r="O10" s="63"/>
      <c r="P10" s="63"/>
      <c r="Q10" s="63">
        <f>PERCENTRANK('FED MODEL FACTORS'!Q$2:Q$296,'FED MODEL FACTORS'!Q10,1)</f>
        <v>0.2</v>
      </c>
      <c r="R10" s="63">
        <f>PERCENTRANK('FED MODEL FACTORS'!R$2:R$296,'FED MODEL FACTORS'!R10,1)</f>
        <v>0.1</v>
      </c>
      <c r="S10" s="63">
        <f>PERCENTRANK('FED MODEL FACTORS'!S$2:S$296,'FED MODEL FACTORS'!S10,1)</f>
        <v>0</v>
      </c>
      <c r="T10" s="63"/>
      <c r="U10" s="63">
        <f>PERCENTRANK('FED MODEL FACTORS'!U$2:U$296,'FED MODEL FACTORS'!U10,1)</f>
        <v>0.1</v>
      </c>
      <c r="V10" s="63">
        <f>PERCENTRANK('FED MODEL FACTORS'!V$2:V$296,'FED MODEL FACTORS'!V10,1)</f>
        <v>0.3</v>
      </c>
      <c r="W10" s="63"/>
      <c r="X10" s="63">
        <f>PERCENTRANK('FED MODEL FACTORS'!X$2:X$296,'FED MODEL FACTORS'!X10,1)</f>
        <v>0.8</v>
      </c>
      <c r="Y10" s="63">
        <f>PERCENTRANK('FED MODEL FACTORS'!Y$2:Y$296,'FED MODEL FACTORS'!Y10,1)</f>
        <v>0.2</v>
      </c>
      <c r="Z10" s="63">
        <f>PERCENTRANK('FED MODEL FACTORS'!Z$2:Z$296,'FED MODEL FACTORS'!Z10,1)</f>
        <v>0.5</v>
      </c>
      <c r="AA10" s="63">
        <f>PERCENTRANK('FED MODEL FACTORS'!AA$2:AA$296,'FED MODEL FACTORS'!AA10,1)</f>
        <v>0.2</v>
      </c>
      <c r="AB10" s="63"/>
      <c r="AC10" s="63">
        <f>PERCENTRANK('FED MODEL FACTORS'!AC$2:AC$296,'FED MODEL FACTORS'!AC10,1)</f>
        <v>0</v>
      </c>
      <c r="AD10" s="63">
        <f>PERCENTRANK('FED MODEL FACTORS'!AD$2:AD$296,'FED MODEL FACTORS'!AD10,1)</f>
        <v>0</v>
      </c>
      <c r="AE10" s="63">
        <f>PERCENTRANK('FED MODEL FACTORS'!AE$2:AE$296,'FED MODEL FACTORS'!AE10,1)</f>
        <v>0.9</v>
      </c>
      <c r="AF10" s="63">
        <f>PERCENTRANK('FED MODEL FACTORS'!AF$2:AF$296,'FED MODEL FACTORS'!AF10,1)</f>
        <v>0.2</v>
      </c>
      <c r="AG10" s="63">
        <f>PERCENTRANK('FED MODEL FACTORS'!AG$2:AG$296,'FED MODEL FACTORS'!AG10,1)</f>
        <v>0.9</v>
      </c>
      <c r="AH10" s="63"/>
      <c r="AI10" s="63">
        <f>PERCENTRANK('FED MODEL FACTORS'!AI$2:AI$296,'FED MODEL FACTORS'!AI10,1)</f>
        <v>0</v>
      </c>
      <c r="AJ10" s="63">
        <f>PERCENTRANK('FED MODEL FACTORS'!AJ$2:AJ$296,'FED MODEL FACTORS'!AJ10,1)</f>
        <v>0.4</v>
      </c>
      <c r="AK10" s="63">
        <f>PERCENTRANK('FED MODEL FACTORS'!AK$2:AK$296,'FED MODEL FACTORS'!AK10,1)</f>
        <v>0.4</v>
      </c>
      <c r="AL10" s="63">
        <f>PERCENTRANK('FED MODEL FACTORS'!AL$2:AL$296,'FED MODEL FACTORS'!AL10,1)</f>
        <v>0</v>
      </c>
      <c r="AM10" s="63">
        <f>PERCENTRANK('FED MODEL FACTORS'!AM$2:AM$296,'FED MODEL FACTORS'!AM10,1)</f>
        <v>0.4</v>
      </c>
      <c r="AN10" s="63">
        <f>PERCENTRANK('FED MODEL FACTORS'!AN$2:AN$296,'FED MODEL FACTORS'!AN10,1)</f>
        <v>0.7</v>
      </c>
      <c r="AO10" s="63">
        <f>PERCENTRANK('FED MODEL FACTORS'!AO$2:AO$296,'FED MODEL FACTORS'!AO10,1)</f>
        <v>0.5</v>
      </c>
      <c r="AP10" s="63">
        <f>PERCENTRANK('FED MODEL FACTORS'!AP$2:AP$296,'FED MODEL FACTORS'!AP10,1)</f>
        <v>0</v>
      </c>
      <c r="AQ10" s="63"/>
      <c r="AR10" s="63">
        <f>PERCENTRANK('FED MODEL FACTORS'!AR$2:AR$296,'FED MODEL FACTORS'!AR10,1)</f>
        <v>0.6</v>
      </c>
      <c r="AS10" s="63">
        <f>PERCENTRANK('FED MODEL FACTORS'!AS$2:AS$296,'FED MODEL FACTORS'!AS10,1)</f>
        <v>0</v>
      </c>
      <c r="AT10" s="63">
        <f>PERCENTRANK('FED MODEL FACTORS'!AT$2:AT$296,'FED MODEL FACTORS'!AT10,1)</f>
        <v>0</v>
      </c>
      <c r="AU10" s="63">
        <f>PERCENTRANK('FED MODEL FACTORS'!AU$2:AU$296,'FED MODEL FACTORS'!AU10,1)</f>
        <v>0.2</v>
      </c>
      <c r="AV10" s="63">
        <f>PERCENTRANK('FED MODEL FACTORS'!AV$2:AV$296,'FED MODEL FACTORS'!AV10,1)</f>
        <v>0.7</v>
      </c>
      <c r="AW10" s="63">
        <f>PERCENTRANK('FED MODEL FACTORS'!AW$2:AW$296,'FED MODEL FACTORS'!AW10,1)</f>
        <v>0.1</v>
      </c>
      <c r="AX10" s="63">
        <f>PERCENTRANK('FED MODEL FACTORS'!AX$2:AX$296,'FED MODEL FACTORS'!AX10,1)</f>
        <v>0.5</v>
      </c>
      <c r="AY10" s="63">
        <f>PERCENTRANK('FED MODEL FACTORS'!AY$2:AY$296,'FED MODEL FACTORS'!AY10,1)</f>
        <v>0.4</v>
      </c>
      <c r="AZ10" s="63">
        <f>PERCENTRANK('FED MODEL FACTORS'!AZ$2:AZ$296,'FED MODEL FACTORS'!AZ10,1)</f>
        <v>0.2</v>
      </c>
      <c r="BA10" s="63">
        <f>PERCENTRANK('FED MODEL FACTORS'!BA$2:BA$296,'FED MODEL FACTORS'!BA10,1)</f>
        <v>0.3</v>
      </c>
      <c r="BB10" s="63">
        <f>PERCENTRANK('FED MODEL FACTORS'!BB$2:BB$296,'FED MODEL FACTORS'!BB10,1)</f>
        <v>0.2</v>
      </c>
      <c r="BC10" s="63">
        <f>PERCENTRANK('FED MODEL FACTORS'!BC$2:BC$296,'FED MODEL FACTORS'!BC10,1)</f>
        <v>0.1</v>
      </c>
      <c r="BD10" s="63">
        <f>PERCENTRANK('FED MODEL FACTORS'!BD$2:BD$296,'FED MODEL FACTORS'!BD10,1)</f>
        <v>0.2</v>
      </c>
      <c r="BT10" s="76">
        <v>0.33</v>
      </c>
      <c r="BU10" s="76">
        <v>1.77</v>
      </c>
      <c r="BV10" s="76">
        <v>1.86</v>
      </c>
    </row>
    <row r="11" spans="1:74" x14ac:dyDescent="0.25">
      <c r="A11" s="57">
        <v>33877</v>
      </c>
      <c r="B11" s="63"/>
      <c r="C11" s="63"/>
      <c r="D11" s="63"/>
      <c r="E11" s="63">
        <f>PERCENTRANK('FED MODEL FACTORS'!E$2:E$296,'FED MODEL FACTORS'!E11,1)</f>
        <v>0.4</v>
      </c>
      <c r="F11" s="63">
        <f>PERCENTRANK('FED MODEL FACTORS'!F$2:F$296,'FED MODEL FACTORS'!F11,1)</f>
        <v>0.1</v>
      </c>
      <c r="G11" s="63"/>
      <c r="H11" s="63"/>
      <c r="I11" s="63">
        <f>PERCENTRANK('FED MODEL FACTORS'!I$2:I$296,'FED MODEL FACTORS'!I11,1)</f>
        <v>0.7</v>
      </c>
      <c r="J11" s="63">
        <f>PERCENTRANK('FED MODEL FACTORS'!J$2:J$296,'FED MODEL FACTORS'!J11,1)</f>
        <v>0.8</v>
      </c>
      <c r="K11" s="63">
        <f>PERCENTRANK('FED MODEL FACTORS'!K$2:K$296,'FED MODEL FACTORS'!K11,1)</f>
        <v>0.5</v>
      </c>
      <c r="L11" s="63">
        <f>PERCENTRANK('FED MODEL FACTORS'!L$2:L$296,'FED MODEL FACTORS'!L11,1)</f>
        <v>0.5</v>
      </c>
      <c r="M11" s="63">
        <f>PERCENTRANK('FED MODEL FACTORS'!M$2:M$296,'FED MODEL FACTORS'!M11,1)</f>
        <v>0.4</v>
      </c>
      <c r="N11" s="63">
        <f>PERCENTRANK('FED MODEL FACTORS'!N$2:N$296,'FED MODEL FACTORS'!N11,1)</f>
        <v>0.5</v>
      </c>
      <c r="O11" s="63"/>
      <c r="P11" s="63"/>
      <c r="Q11" s="63">
        <f>PERCENTRANK('FED MODEL FACTORS'!Q$2:Q$296,'FED MODEL FACTORS'!Q11,1)</f>
        <v>0.2</v>
      </c>
      <c r="R11" s="63">
        <f>PERCENTRANK('FED MODEL FACTORS'!R$2:R$296,'FED MODEL FACTORS'!R11,1)</f>
        <v>0.1</v>
      </c>
      <c r="S11" s="63">
        <f>PERCENTRANK('FED MODEL FACTORS'!S$2:S$296,'FED MODEL FACTORS'!S11,1)</f>
        <v>0</v>
      </c>
      <c r="T11" s="63"/>
      <c r="U11" s="63">
        <f>PERCENTRANK('FED MODEL FACTORS'!U$2:U$296,'FED MODEL FACTORS'!U11,1)</f>
        <v>0.5</v>
      </c>
      <c r="V11" s="63">
        <f>PERCENTRANK('FED MODEL FACTORS'!V$2:V$296,'FED MODEL FACTORS'!V11,1)</f>
        <v>0.4</v>
      </c>
      <c r="W11" s="63"/>
      <c r="X11" s="63">
        <f>PERCENTRANK('FED MODEL FACTORS'!X$2:X$296,'FED MODEL FACTORS'!X11,1)</f>
        <v>0.8</v>
      </c>
      <c r="Y11" s="63">
        <f>PERCENTRANK('FED MODEL FACTORS'!Y$2:Y$296,'FED MODEL FACTORS'!Y11,1)</f>
        <v>0.2</v>
      </c>
      <c r="Z11" s="63">
        <f>PERCENTRANK('FED MODEL FACTORS'!Z$2:Z$296,'FED MODEL FACTORS'!Z11,1)</f>
        <v>0.2</v>
      </c>
      <c r="AA11" s="63">
        <f>PERCENTRANK('FED MODEL FACTORS'!AA$2:AA$296,'FED MODEL FACTORS'!AA11,1)</f>
        <v>0.4</v>
      </c>
      <c r="AB11" s="63"/>
      <c r="AC11" s="63">
        <f>PERCENTRANK('FED MODEL FACTORS'!AC$2:AC$296,'FED MODEL FACTORS'!AC11,1)</f>
        <v>0</v>
      </c>
      <c r="AD11" s="63">
        <f>PERCENTRANK('FED MODEL FACTORS'!AD$2:AD$296,'FED MODEL FACTORS'!AD11,1)</f>
        <v>0</v>
      </c>
      <c r="AE11" s="63">
        <f>PERCENTRANK('FED MODEL FACTORS'!AE$2:AE$296,'FED MODEL FACTORS'!AE11,1)</f>
        <v>0.9</v>
      </c>
      <c r="AF11" s="63">
        <f>PERCENTRANK('FED MODEL FACTORS'!AF$2:AF$296,'FED MODEL FACTORS'!AF11,1)</f>
        <v>0.2</v>
      </c>
      <c r="AG11" s="63">
        <f>PERCENTRANK('FED MODEL FACTORS'!AG$2:AG$296,'FED MODEL FACTORS'!AG11,1)</f>
        <v>0.9</v>
      </c>
      <c r="AH11" s="63"/>
      <c r="AI11" s="63">
        <f>PERCENTRANK('FED MODEL FACTORS'!AI$2:AI$296,'FED MODEL FACTORS'!AI11,1)</f>
        <v>0.1</v>
      </c>
      <c r="AJ11" s="63">
        <f>PERCENTRANK('FED MODEL FACTORS'!AJ$2:AJ$296,'FED MODEL FACTORS'!AJ11,1)</f>
        <v>0.4</v>
      </c>
      <c r="AK11" s="63">
        <f>PERCENTRANK('FED MODEL FACTORS'!AK$2:AK$296,'FED MODEL FACTORS'!AK11,1)</f>
        <v>0.4</v>
      </c>
      <c r="AL11" s="63">
        <f>PERCENTRANK('FED MODEL FACTORS'!AL$2:AL$296,'FED MODEL FACTORS'!AL11,1)</f>
        <v>0</v>
      </c>
      <c r="AM11" s="63">
        <f>PERCENTRANK('FED MODEL FACTORS'!AM$2:AM$296,'FED MODEL FACTORS'!AM11,1)</f>
        <v>0.7</v>
      </c>
      <c r="AN11" s="63">
        <f>PERCENTRANK('FED MODEL FACTORS'!AN$2:AN$296,'FED MODEL FACTORS'!AN11,1)</f>
        <v>0.7</v>
      </c>
      <c r="AO11" s="63">
        <f>PERCENTRANK('FED MODEL FACTORS'!AO$2:AO$296,'FED MODEL FACTORS'!AO11,1)</f>
        <v>0.7</v>
      </c>
      <c r="AP11" s="63">
        <f>PERCENTRANK('FED MODEL FACTORS'!AP$2:AP$296,'FED MODEL FACTORS'!AP11,1)</f>
        <v>0</v>
      </c>
      <c r="AQ11" s="63"/>
      <c r="AR11" s="63">
        <f>PERCENTRANK('FED MODEL FACTORS'!AR$2:AR$296,'FED MODEL FACTORS'!AR11,1)</f>
        <v>0.6</v>
      </c>
      <c r="AS11" s="63">
        <f>PERCENTRANK('FED MODEL FACTORS'!AS$2:AS$296,'FED MODEL FACTORS'!AS11,1)</f>
        <v>0</v>
      </c>
      <c r="AT11" s="63">
        <f>PERCENTRANK('FED MODEL FACTORS'!AT$2:AT$296,'FED MODEL FACTORS'!AT11,1)</f>
        <v>0</v>
      </c>
      <c r="AU11" s="63">
        <f>PERCENTRANK('FED MODEL FACTORS'!AU$2:AU$296,'FED MODEL FACTORS'!AU11,1)</f>
        <v>0.2</v>
      </c>
      <c r="AV11" s="63">
        <f>PERCENTRANK('FED MODEL FACTORS'!AV$2:AV$296,'FED MODEL FACTORS'!AV11,1)</f>
        <v>0.7</v>
      </c>
      <c r="AW11" s="63">
        <f>PERCENTRANK('FED MODEL FACTORS'!AW$2:AW$296,'FED MODEL FACTORS'!AW11,1)</f>
        <v>0.1</v>
      </c>
      <c r="AX11" s="63">
        <f>PERCENTRANK('FED MODEL FACTORS'!AX$2:AX$296,'FED MODEL FACTORS'!AX11,1)</f>
        <v>0.6</v>
      </c>
      <c r="AY11" s="63">
        <f>PERCENTRANK('FED MODEL FACTORS'!AY$2:AY$296,'FED MODEL FACTORS'!AY11,1)</f>
        <v>0.3</v>
      </c>
      <c r="AZ11" s="63">
        <f>PERCENTRANK('FED MODEL FACTORS'!AZ$2:AZ$296,'FED MODEL FACTORS'!AZ11,1)</f>
        <v>0.2</v>
      </c>
      <c r="BA11" s="63">
        <f>PERCENTRANK('FED MODEL FACTORS'!BA$2:BA$296,'FED MODEL FACTORS'!BA11,1)</f>
        <v>0.5</v>
      </c>
      <c r="BB11" s="63">
        <f>PERCENTRANK('FED MODEL FACTORS'!BB$2:BB$296,'FED MODEL FACTORS'!BB11,1)</f>
        <v>0.2</v>
      </c>
      <c r="BC11" s="63">
        <f>PERCENTRANK('FED MODEL FACTORS'!BC$2:BC$296,'FED MODEL FACTORS'!BC11,1)</f>
        <v>0.5</v>
      </c>
      <c r="BD11" s="63">
        <f>PERCENTRANK('FED MODEL FACTORS'!BD$2:BD$296,'FED MODEL FACTORS'!BD11,1)</f>
        <v>0.5</v>
      </c>
      <c r="BT11" s="76">
        <v>0.55000000000000004</v>
      </c>
      <c r="BU11" s="76">
        <v>1.85</v>
      </c>
      <c r="BV11" s="76">
        <v>1.75</v>
      </c>
    </row>
    <row r="12" spans="1:74" x14ac:dyDescent="0.25">
      <c r="A12" s="57">
        <v>33908</v>
      </c>
      <c r="B12" s="63"/>
      <c r="C12" s="63"/>
      <c r="D12" s="63"/>
      <c r="E12" s="63">
        <f>PERCENTRANK('FED MODEL FACTORS'!E$2:E$296,'FED MODEL FACTORS'!E12,1)</f>
        <v>0.7</v>
      </c>
      <c r="F12" s="63">
        <f>PERCENTRANK('FED MODEL FACTORS'!F$2:F$296,'FED MODEL FACTORS'!F12,1)</f>
        <v>0.2</v>
      </c>
      <c r="G12" s="63"/>
      <c r="H12" s="63"/>
      <c r="I12" s="63">
        <f>PERCENTRANK('FED MODEL FACTORS'!I$2:I$296,'FED MODEL FACTORS'!I12,1)</f>
        <v>0.7</v>
      </c>
      <c r="J12" s="63">
        <f>PERCENTRANK('FED MODEL FACTORS'!J$2:J$296,'FED MODEL FACTORS'!J12,1)</f>
        <v>0.9</v>
      </c>
      <c r="K12" s="63">
        <f>PERCENTRANK('FED MODEL FACTORS'!K$2:K$296,'FED MODEL FACTORS'!K12,1)</f>
        <v>0.6</v>
      </c>
      <c r="L12" s="63">
        <f>PERCENTRANK('FED MODEL FACTORS'!L$2:L$296,'FED MODEL FACTORS'!L12,1)</f>
        <v>0.7</v>
      </c>
      <c r="M12" s="63">
        <f>PERCENTRANK('FED MODEL FACTORS'!M$2:M$296,'FED MODEL FACTORS'!M12,1)</f>
        <v>0.5</v>
      </c>
      <c r="N12" s="63">
        <f>PERCENTRANK('FED MODEL FACTORS'!N$2:N$296,'FED MODEL FACTORS'!N12,1)</f>
        <v>0.5</v>
      </c>
      <c r="O12" s="63"/>
      <c r="P12" s="63"/>
      <c r="Q12" s="63">
        <f>PERCENTRANK('FED MODEL FACTORS'!Q$2:Q$296,'FED MODEL FACTORS'!Q12,1)</f>
        <v>0.2</v>
      </c>
      <c r="R12" s="63">
        <f>PERCENTRANK('FED MODEL FACTORS'!R$2:R$296,'FED MODEL FACTORS'!R12,1)</f>
        <v>0.2</v>
      </c>
      <c r="S12" s="63">
        <f>PERCENTRANK('FED MODEL FACTORS'!S$2:S$296,'FED MODEL FACTORS'!S12,1)</f>
        <v>0</v>
      </c>
      <c r="T12" s="63"/>
      <c r="U12" s="63">
        <f>PERCENTRANK('FED MODEL FACTORS'!U$2:U$296,'FED MODEL FACTORS'!U12,1)</f>
        <v>0.8</v>
      </c>
      <c r="V12" s="63">
        <f>PERCENTRANK('FED MODEL FACTORS'!V$2:V$296,'FED MODEL FACTORS'!V12,1)</f>
        <v>0.3</v>
      </c>
      <c r="W12" s="63"/>
      <c r="X12" s="63">
        <f>PERCENTRANK('FED MODEL FACTORS'!X$2:X$296,'FED MODEL FACTORS'!X12,1)</f>
        <v>0.6</v>
      </c>
      <c r="Y12" s="63">
        <f>PERCENTRANK('FED MODEL FACTORS'!Y$2:Y$296,'FED MODEL FACTORS'!Y12,1)</f>
        <v>0.2</v>
      </c>
      <c r="Z12" s="63">
        <f>PERCENTRANK('FED MODEL FACTORS'!Z$2:Z$296,'FED MODEL FACTORS'!Z12,1)</f>
        <v>0.2</v>
      </c>
      <c r="AA12" s="63">
        <f>PERCENTRANK('FED MODEL FACTORS'!AA$2:AA$296,'FED MODEL FACTORS'!AA12,1)</f>
        <v>0.4</v>
      </c>
      <c r="AB12" s="63"/>
      <c r="AC12" s="63">
        <f>PERCENTRANK('FED MODEL FACTORS'!AC$2:AC$296,'FED MODEL FACTORS'!AC12,1)</f>
        <v>0</v>
      </c>
      <c r="AD12" s="63">
        <f>PERCENTRANK('FED MODEL FACTORS'!AD$2:AD$296,'FED MODEL FACTORS'!AD12,1)</f>
        <v>0</v>
      </c>
      <c r="AE12" s="63">
        <f>PERCENTRANK('FED MODEL FACTORS'!AE$2:AE$296,'FED MODEL FACTORS'!AE12,1)</f>
        <v>0.9</v>
      </c>
      <c r="AF12" s="63">
        <f>PERCENTRANK('FED MODEL FACTORS'!AF$2:AF$296,'FED MODEL FACTORS'!AF12,1)</f>
        <v>0.4</v>
      </c>
      <c r="AG12" s="63">
        <f>PERCENTRANK('FED MODEL FACTORS'!AG$2:AG$296,'FED MODEL FACTORS'!AG12,1)</f>
        <v>0.9</v>
      </c>
      <c r="AH12" s="63"/>
      <c r="AI12" s="63">
        <f>PERCENTRANK('FED MODEL FACTORS'!AI$2:AI$296,'FED MODEL FACTORS'!AI12,1)</f>
        <v>0</v>
      </c>
      <c r="AJ12" s="63">
        <f>PERCENTRANK('FED MODEL FACTORS'!AJ$2:AJ$296,'FED MODEL FACTORS'!AJ12,1)</f>
        <v>0.5</v>
      </c>
      <c r="AK12" s="63">
        <f>PERCENTRANK('FED MODEL FACTORS'!AK$2:AK$296,'FED MODEL FACTORS'!AK12,1)</f>
        <v>0.9</v>
      </c>
      <c r="AL12" s="63">
        <f>PERCENTRANK('FED MODEL FACTORS'!AL$2:AL$296,'FED MODEL FACTORS'!AL12,1)</f>
        <v>0</v>
      </c>
      <c r="AM12" s="63">
        <f>PERCENTRANK('FED MODEL FACTORS'!AM$2:AM$296,'FED MODEL FACTORS'!AM12,1)</f>
        <v>0.7</v>
      </c>
      <c r="AN12" s="63">
        <f>PERCENTRANK('FED MODEL FACTORS'!AN$2:AN$296,'FED MODEL FACTORS'!AN12,1)</f>
        <v>0.8</v>
      </c>
      <c r="AO12" s="63">
        <f>PERCENTRANK('FED MODEL FACTORS'!AO$2:AO$296,'FED MODEL FACTORS'!AO12,1)</f>
        <v>0.6</v>
      </c>
      <c r="AP12" s="63">
        <f>PERCENTRANK('FED MODEL FACTORS'!AP$2:AP$296,'FED MODEL FACTORS'!AP12,1)</f>
        <v>0</v>
      </c>
      <c r="AQ12" s="63"/>
      <c r="AR12" s="63">
        <f>PERCENTRANK('FED MODEL FACTORS'!AR$2:AR$296,'FED MODEL FACTORS'!AR12,1)</f>
        <v>0.6</v>
      </c>
      <c r="AS12" s="63">
        <f>PERCENTRANK('FED MODEL FACTORS'!AS$2:AS$296,'FED MODEL FACTORS'!AS12,1)</f>
        <v>0</v>
      </c>
      <c r="AT12" s="63">
        <f>PERCENTRANK('FED MODEL FACTORS'!AT$2:AT$296,'FED MODEL FACTORS'!AT12,1)</f>
        <v>0</v>
      </c>
      <c r="AU12" s="63">
        <f>PERCENTRANK('FED MODEL FACTORS'!AU$2:AU$296,'FED MODEL FACTORS'!AU12,1)</f>
        <v>0.2</v>
      </c>
      <c r="AV12" s="63">
        <f>PERCENTRANK('FED MODEL FACTORS'!AV$2:AV$296,'FED MODEL FACTORS'!AV12,1)</f>
        <v>0.7</v>
      </c>
      <c r="AW12" s="63">
        <f>PERCENTRANK('FED MODEL FACTORS'!AW$2:AW$296,'FED MODEL FACTORS'!AW12,1)</f>
        <v>0.1</v>
      </c>
      <c r="AX12" s="63">
        <f>PERCENTRANK('FED MODEL FACTORS'!AX$2:AX$296,'FED MODEL FACTORS'!AX12,1)</f>
        <v>0.6</v>
      </c>
      <c r="AY12" s="63">
        <f>PERCENTRANK('FED MODEL FACTORS'!AY$2:AY$296,'FED MODEL FACTORS'!AY12,1)</f>
        <v>0.3</v>
      </c>
      <c r="AZ12" s="63">
        <f>PERCENTRANK('FED MODEL FACTORS'!AZ$2:AZ$296,'FED MODEL FACTORS'!AZ12,1)</f>
        <v>0.2</v>
      </c>
      <c r="BA12" s="63">
        <f>PERCENTRANK('FED MODEL FACTORS'!BA$2:BA$296,'FED MODEL FACTORS'!BA12,1)</f>
        <v>0.3</v>
      </c>
      <c r="BB12" s="63">
        <f>PERCENTRANK('FED MODEL FACTORS'!BB$2:BB$296,'FED MODEL FACTORS'!BB12,1)</f>
        <v>0.2</v>
      </c>
      <c r="BC12" s="63">
        <f>PERCENTRANK('FED MODEL FACTORS'!BC$2:BC$296,'FED MODEL FACTORS'!BC12,1)</f>
        <v>0.4</v>
      </c>
      <c r="BD12" s="63">
        <f>PERCENTRANK('FED MODEL FACTORS'!BD$2:BD$296,'FED MODEL FACTORS'!BD12,1)</f>
        <v>0.3</v>
      </c>
      <c r="BT12" s="76">
        <v>0.27</v>
      </c>
      <c r="BU12" s="76">
        <v>2.11</v>
      </c>
      <c r="BV12" s="76">
        <v>4.01</v>
      </c>
    </row>
    <row r="13" spans="1:74" x14ac:dyDescent="0.25">
      <c r="A13" s="57">
        <v>33938</v>
      </c>
      <c r="B13" s="63"/>
      <c r="C13" s="63"/>
      <c r="D13" s="63"/>
      <c r="E13" s="63">
        <f>PERCENTRANK('FED MODEL FACTORS'!E$2:E$296,'FED MODEL FACTORS'!E13,1)</f>
        <v>0.4</v>
      </c>
      <c r="F13" s="63">
        <f>PERCENTRANK('FED MODEL FACTORS'!F$2:F$296,'FED MODEL FACTORS'!F13,1)</f>
        <v>0.2</v>
      </c>
      <c r="G13" s="63"/>
      <c r="H13" s="63"/>
      <c r="I13" s="63">
        <f>PERCENTRANK('FED MODEL FACTORS'!I$2:I$296,'FED MODEL FACTORS'!I13,1)</f>
        <v>0.8</v>
      </c>
      <c r="J13" s="63">
        <f>PERCENTRANK('FED MODEL FACTORS'!J$2:J$296,'FED MODEL FACTORS'!J13,1)</f>
        <v>0.9</v>
      </c>
      <c r="K13" s="63">
        <f>PERCENTRANK('FED MODEL FACTORS'!K$2:K$296,'FED MODEL FACTORS'!K13,1)</f>
        <v>0.6</v>
      </c>
      <c r="L13" s="63">
        <f>PERCENTRANK('FED MODEL FACTORS'!L$2:L$296,'FED MODEL FACTORS'!L13,1)</f>
        <v>0.7</v>
      </c>
      <c r="M13" s="63">
        <f>PERCENTRANK('FED MODEL FACTORS'!M$2:M$296,'FED MODEL FACTORS'!M13,1)</f>
        <v>0.5</v>
      </c>
      <c r="N13" s="63">
        <f>PERCENTRANK('FED MODEL FACTORS'!N$2:N$296,'FED MODEL FACTORS'!N13,1)</f>
        <v>0.5</v>
      </c>
      <c r="O13" s="63"/>
      <c r="P13" s="63"/>
      <c r="Q13" s="63">
        <f>PERCENTRANK('FED MODEL FACTORS'!Q$2:Q$296,'FED MODEL FACTORS'!Q13,1)</f>
        <v>0.2</v>
      </c>
      <c r="R13" s="63">
        <f>PERCENTRANK('FED MODEL FACTORS'!R$2:R$296,'FED MODEL FACTORS'!R13,1)</f>
        <v>0.4</v>
      </c>
      <c r="S13" s="63">
        <f>PERCENTRANK('FED MODEL FACTORS'!S$2:S$296,'FED MODEL FACTORS'!S13,1)</f>
        <v>0</v>
      </c>
      <c r="T13" s="63"/>
      <c r="U13" s="63">
        <f>PERCENTRANK('FED MODEL FACTORS'!U$2:U$296,'FED MODEL FACTORS'!U13,1)</f>
        <v>0.6</v>
      </c>
      <c r="V13" s="63">
        <f>PERCENTRANK('FED MODEL FACTORS'!V$2:V$296,'FED MODEL FACTORS'!V13,1)</f>
        <v>0.2</v>
      </c>
      <c r="W13" s="63"/>
      <c r="X13" s="63">
        <f>PERCENTRANK('FED MODEL FACTORS'!X$2:X$296,'FED MODEL FACTORS'!X13,1)</f>
        <v>0.4</v>
      </c>
      <c r="Y13" s="63">
        <f>PERCENTRANK('FED MODEL FACTORS'!Y$2:Y$296,'FED MODEL FACTORS'!Y13,1)</f>
        <v>0.2</v>
      </c>
      <c r="Z13" s="63">
        <f>PERCENTRANK('FED MODEL FACTORS'!Z$2:Z$296,'FED MODEL FACTORS'!Z13,1)</f>
        <v>0.6</v>
      </c>
      <c r="AA13" s="63">
        <f>PERCENTRANK('FED MODEL FACTORS'!AA$2:AA$296,'FED MODEL FACTORS'!AA13,1)</f>
        <v>0.1</v>
      </c>
      <c r="AB13" s="63"/>
      <c r="AC13" s="63">
        <f>PERCENTRANK('FED MODEL FACTORS'!AC$2:AC$296,'FED MODEL FACTORS'!AC13,1)</f>
        <v>0</v>
      </c>
      <c r="AD13" s="63">
        <f>PERCENTRANK('FED MODEL FACTORS'!AD$2:AD$296,'FED MODEL FACTORS'!AD13,1)</f>
        <v>0</v>
      </c>
      <c r="AE13" s="63">
        <f>PERCENTRANK('FED MODEL FACTORS'!AE$2:AE$296,'FED MODEL FACTORS'!AE13,1)</f>
        <v>0.9</v>
      </c>
      <c r="AF13" s="63">
        <f>PERCENTRANK('FED MODEL FACTORS'!AF$2:AF$296,'FED MODEL FACTORS'!AF13,1)</f>
        <v>0.2</v>
      </c>
      <c r="AG13" s="63">
        <f>PERCENTRANK('FED MODEL FACTORS'!AG$2:AG$296,'FED MODEL FACTORS'!AG13,1)</f>
        <v>0.9</v>
      </c>
      <c r="AH13" s="63"/>
      <c r="AI13" s="63">
        <f>PERCENTRANK('FED MODEL FACTORS'!AI$2:AI$296,'FED MODEL FACTORS'!AI13,1)</f>
        <v>0</v>
      </c>
      <c r="AJ13" s="63">
        <f>PERCENTRANK('FED MODEL FACTORS'!AJ$2:AJ$296,'FED MODEL FACTORS'!AJ13,1)</f>
        <v>0.4</v>
      </c>
      <c r="AK13" s="63">
        <f>PERCENTRANK('FED MODEL FACTORS'!AK$2:AK$296,'FED MODEL FACTORS'!AK13,1)</f>
        <v>1</v>
      </c>
      <c r="AL13" s="63">
        <f>PERCENTRANK('FED MODEL FACTORS'!AL$2:AL$296,'FED MODEL FACTORS'!AL13,1)</f>
        <v>0.1</v>
      </c>
      <c r="AM13" s="63">
        <f>PERCENTRANK('FED MODEL FACTORS'!AM$2:AM$296,'FED MODEL FACTORS'!AM13,1)</f>
        <v>0.8</v>
      </c>
      <c r="AN13" s="63">
        <f>PERCENTRANK('FED MODEL FACTORS'!AN$2:AN$296,'FED MODEL FACTORS'!AN13,1)</f>
        <v>0.7</v>
      </c>
      <c r="AO13" s="63">
        <f>PERCENTRANK('FED MODEL FACTORS'!AO$2:AO$296,'FED MODEL FACTORS'!AO13,1)</f>
        <v>0.5</v>
      </c>
      <c r="AP13" s="63">
        <f>PERCENTRANK('FED MODEL FACTORS'!AP$2:AP$296,'FED MODEL FACTORS'!AP13,1)</f>
        <v>0</v>
      </c>
      <c r="AQ13" s="63"/>
      <c r="AR13" s="63">
        <f>PERCENTRANK('FED MODEL FACTORS'!AR$2:AR$296,'FED MODEL FACTORS'!AR13,1)</f>
        <v>0.6</v>
      </c>
      <c r="AS13" s="63">
        <f>PERCENTRANK('FED MODEL FACTORS'!AS$2:AS$296,'FED MODEL FACTORS'!AS13,1)</f>
        <v>0</v>
      </c>
      <c r="AT13" s="63">
        <f>PERCENTRANK('FED MODEL FACTORS'!AT$2:AT$296,'FED MODEL FACTORS'!AT13,1)</f>
        <v>0</v>
      </c>
      <c r="AU13" s="63">
        <f>PERCENTRANK('FED MODEL FACTORS'!AU$2:AU$296,'FED MODEL FACTORS'!AU13,1)</f>
        <v>0.1</v>
      </c>
      <c r="AV13" s="63">
        <f>PERCENTRANK('FED MODEL FACTORS'!AV$2:AV$296,'FED MODEL FACTORS'!AV13,1)</f>
        <v>0.7</v>
      </c>
      <c r="AW13" s="63">
        <f>PERCENTRANK('FED MODEL FACTORS'!AW$2:AW$296,'FED MODEL FACTORS'!AW13,1)</f>
        <v>0.1</v>
      </c>
      <c r="AX13" s="63">
        <f>PERCENTRANK('FED MODEL FACTORS'!AX$2:AX$296,'FED MODEL FACTORS'!AX13,1)</f>
        <v>0.6</v>
      </c>
      <c r="AY13" s="63">
        <f>PERCENTRANK('FED MODEL FACTORS'!AY$2:AY$296,'FED MODEL FACTORS'!AY13,1)</f>
        <v>0.3</v>
      </c>
      <c r="AZ13" s="63">
        <f>PERCENTRANK('FED MODEL FACTORS'!AZ$2:AZ$296,'FED MODEL FACTORS'!AZ13,1)</f>
        <v>0.2</v>
      </c>
      <c r="BA13" s="63">
        <f>PERCENTRANK('FED MODEL FACTORS'!BA$2:BA$296,'FED MODEL FACTORS'!BA13,1)</f>
        <v>0.1</v>
      </c>
      <c r="BB13" s="63">
        <f>PERCENTRANK('FED MODEL FACTORS'!BB$2:BB$296,'FED MODEL FACTORS'!BB13,1)</f>
        <v>0.2</v>
      </c>
      <c r="BC13" s="63">
        <f>PERCENTRANK('FED MODEL FACTORS'!BC$2:BC$296,'FED MODEL FACTORS'!BC13,1)</f>
        <v>0.1</v>
      </c>
      <c r="BD13" s="63">
        <f>PERCENTRANK('FED MODEL FACTORS'!BD$2:BD$296,'FED MODEL FACTORS'!BD13,1)</f>
        <v>0.1</v>
      </c>
      <c r="BT13" s="76">
        <v>0.04</v>
      </c>
      <c r="BU13" s="76">
        <v>1.96</v>
      </c>
      <c r="BV13" s="76">
        <v>4.71</v>
      </c>
    </row>
    <row r="14" spans="1:74" x14ac:dyDescent="0.25">
      <c r="A14" s="57">
        <v>33969</v>
      </c>
      <c r="B14" s="63"/>
      <c r="C14" s="63">
        <f>PERCENTRANK('FED MODEL FACTORS'!C14:C296,'FED MODEL FACTORS'!C14,1)</f>
        <v>1</v>
      </c>
      <c r="D14" s="63"/>
      <c r="E14" s="63">
        <f>PERCENTRANK('FED MODEL FACTORS'!E$2:E$296,'FED MODEL FACTORS'!E14,1)</f>
        <v>0.8</v>
      </c>
      <c r="F14" s="63">
        <f>PERCENTRANK('FED MODEL FACTORS'!F$2:F$296,'FED MODEL FACTORS'!F14,1)</f>
        <v>0.2</v>
      </c>
      <c r="G14" s="63"/>
      <c r="H14" s="63"/>
      <c r="I14" s="63">
        <f>PERCENTRANK('FED MODEL FACTORS'!I$2:I$296,'FED MODEL FACTORS'!I14,1)</f>
        <v>0.8</v>
      </c>
      <c r="J14" s="63">
        <f>PERCENTRANK('FED MODEL FACTORS'!J$2:J$296,'FED MODEL FACTORS'!J14,1)</f>
        <v>0.8</v>
      </c>
      <c r="K14" s="63">
        <f>PERCENTRANK('FED MODEL FACTORS'!K$2:K$296,'FED MODEL FACTORS'!K14,1)</f>
        <v>0.6</v>
      </c>
      <c r="L14" s="63">
        <f>PERCENTRANK('FED MODEL FACTORS'!L$2:L$296,'FED MODEL FACTORS'!L14,1)</f>
        <v>0.7</v>
      </c>
      <c r="M14" s="63">
        <f>PERCENTRANK('FED MODEL FACTORS'!M$2:M$296,'FED MODEL FACTORS'!M14,1)</f>
        <v>0.5</v>
      </c>
      <c r="N14" s="63">
        <f>PERCENTRANK('FED MODEL FACTORS'!N$2:N$296,'FED MODEL FACTORS'!N14,1)</f>
        <v>0.5</v>
      </c>
      <c r="O14" s="63"/>
      <c r="P14" s="63"/>
      <c r="Q14" s="63">
        <f>PERCENTRANK('FED MODEL FACTORS'!Q$2:Q$296,'FED MODEL FACTORS'!Q14,1)</f>
        <v>0.2</v>
      </c>
      <c r="R14" s="63">
        <f>PERCENTRANK('FED MODEL FACTORS'!R$2:R$296,'FED MODEL FACTORS'!R14,1)</f>
        <v>0.4</v>
      </c>
      <c r="S14" s="63">
        <f>PERCENTRANK('FED MODEL FACTORS'!S$2:S$296,'FED MODEL FACTORS'!S14,1)</f>
        <v>0</v>
      </c>
      <c r="T14" s="63"/>
      <c r="U14" s="63">
        <f>PERCENTRANK('FED MODEL FACTORS'!U$2:U$296,'FED MODEL FACTORS'!U14,1)</f>
        <v>0.3</v>
      </c>
      <c r="V14" s="63">
        <f>PERCENTRANK('FED MODEL FACTORS'!V$2:V$296,'FED MODEL FACTORS'!V14,1)</f>
        <v>0.2</v>
      </c>
      <c r="W14" s="63"/>
      <c r="X14" s="63">
        <f>PERCENTRANK('FED MODEL FACTORS'!X$2:X$296,'FED MODEL FACTORS'!X14,1)</f>
        <v>0.2</v>
      </c>
      <c r="Y14" s="63">
        <f>PERCENTRANK('FED MODEL FACTORS'!Y$2:Y$296,'FED MODEL FACTORS'!Y14,1)</f>
        <v>0.2</v>
      </c>
      <c r="Z14" s="63">
        <f>PERCENTRANK('FED MODEL FACTORS'!Z$2:Z$296,'FED MODEL FACTORS'!Z14,1)</f>
        <v>0.6</v>
      </c>
      <c r="AA14" s="63">
        <f>PERCENTRANK('FED MODEL FACTORS'!AA$2:AA$296,'FED MODEL FACTORS'!AA14,1)</f>
        <v>0.1</v>
      </c>
      <c r="AB14" s="63"/>
      <c r="AC14" s="63">
        <f>PERCENTRANK('FED MODEL FACTORS'!AC$2:AC$296,'FED MODEL FACTORS'!AC14,1)</f>
        <v>0.1</v>
      </c>
      <c r="AD14" s="63">
        <f>PERCENTRANK('FED MODEL FACTORS'!AD$2:AD$296,'FED MODEL FACTORS'!AD14,1)</f>
        <v>0</v>
      </c>
      <c r="AE14" s="63">
        <f>PERCENTRANK('FED MODEL FACTORS'!AE$2:AE$296,'FED MODEL FACTORS'!AE14,1)</f>
        <v>0.9</v>
      </c>
      <c r="AF14" s="63">
        <f>PERCENTRANK('FED MODEL FACTORS'!AF$2:AF$296,'FED MODEL FACTORS'!AF14,1)</f>
        <v>0</v>
      </c>
      <c r="AG14" s="63">
        <f>PERCENTRANK('FED MODEL FACTORS'!AG$2:AG$296,'FED MODEL FACTORS'!AG14,1)</f>
        <v>0.9</v>
      </c>
      <c r="AH14" s="63"/>
      <c r="AI14" s="63">
        <f>PERCENTRANK('FED MODEL FACTORS'!AI$2:AI$296,'FED MODEL FACTORS'!AI14,1)</f>
        <v>0</v>
      </c>
      <c r="AJ14" s="63">
        <f>PERCENTRANK('FED MODEL FACTORS'!AJ$2:AJ$296,'FED MODEL FACTORS'!AJ14,1)</f>
        <v>0.3</v>
      </c>
      <c r="AK14" s="63">
        <f>PERCENTRANK('FED MODEL FACTORS'!AK$2:AK$296,'FED MODEL FACTORS'!AK14,1)</f>
        <v>0.9</v>
      </c>
      <c r="AL14" s="63">
        <f>PERCENTRANK('FED MODEL FACTORS'!AL$2:AL$296,'FED MODEL FACTORS'!AL14,1)</f>
        <v>0.1</v>
      </c>
      <c r="AM14" s="63">
        <f>PERCENTRANK('FED MODEL FACTORS'!AM$2:AM$296,'FED MODEL FACTORS'!AM14,1)</f>
        <v>0.4</v>
      </c>
      <c r="AN14" s="63">
        <f>PERCENTRANK('FED MODEL FACTORS'!AN$2:AN$296,'FED MODEL FACTORS'!AN14,1)</f>
        <v>0.6</v>
      </c>
      <c r="AO14" s="63">
        <f>PERCENTRANK('FED MODEL FACTORS'!AO$2:AO$296,'FED MODEL FACTORS'!AO14,1)</f>
        <v>0.7</v>
      </c>
      <c r="AP14" s="63">
        <f>PERCENTRANK('FED MODEL FACTORS'!AP$2:AP$296,'FED MODEL FACTORS'!AP14,1)</f>
        <v>0.9</v>
      </c>
      <c r="AQ14" s="63"/>
      <c r="AR14" s="63">
        <f>PERCENTRANK('FED MODEL FACTORS'!AR$2:AR$296,'FED MODEL FACTORS'!AR14,1)</f>
        <v>0.6</v>
      </c>
      <c r="AS14" s="63">
        <f>PERCENTRANK('FED MODEL FACTORS'!AS$2:AS$296,'FED MODEL FACTORS'!AS14,1)</f>
        <v>0</v>
      </c>
      <c r="AT14" s="63">
        <f>PERCENTRANK('FED MODEL FACTORS'!AT$2:AT$296,'FED MODEL FACTORS'!AT14,1)</f>
        <v>0</v>
      </c>
      <c r="AU14" s="63">
        <f>PERCENTRANK('FED MODEL FACTORS'!AU$2:AU$296,'FED MODEL FACTORS'!AU14,1)</f>
        <v>0.2</v>
      </c>
      <c r="AV14" s="63">
        <f>PERCENTRANK('FED MODEL FACTORS'!AV$2:AV$296,'FED MODEL FACTORS'!AV14,1)</f>
        <v>0.7</v>
      </c>
      <c r="AW14" s="63">
        <f>PERCENTRANK('FED MODEL FACTORS'!AW$2:AW$296,'FED MODEL FACTORS'!AW14,1)</f>
        <v>0.1</v>
      </c>
      <c r="AX14" s="63">
        <f>PERCENTRANK('FED MODEL FACTORS'!AX$2:AX$296,'FED MODEL FACTORS'!AX14,1)</f>
        <v>0.6</v>
      </c>
      <c r="AY14" s="63">
        <f>PERCENTRANK('FED MODEL FACTORS'!AY$2:AY$296,'FED MODEL FACTORS'!AY14,1)</f>
        <v>0.3</v>
      </c>
      <c r="AZ14" s="63">
        <f>PERCENTRANK('FED MODEL FACTORS'!AZ$2:AZ$296,'FED MODEL FACTORS'!AZ14,1)</f>
        <v>0.1</v>
      </c>
      <c r="BA14" s="63">
        <f>PERCENTRANK('FED MODEL FACTORS'!BA$2:BA$296,'FED MODEL FACTORS'!BA14,1)</f>
        <v>0.2</v>
      </c>
      <c r="BB14" s="63">
        <f>PERCENTRANK('FED MODEL FACTORS'!BB$2:BB$296,'FED MODEL FACTORS'!BB14,1)</f>
        <v>0.2</v>
      </c>
      <c r="BC14" s="63">
        <f>PERCENTRANK('FED MODEL FACTORS'!BC$2:BC$296,'FED MODEL FACTORS'!BC14,1)</f>
        <v>0.4</v>
      </c>
      <c r="BD14" s="63">
        <f>PERCENTRANK('FED MODEL FACTORS'!BD$2:BD$296,'FED MODEL FACTORS'!BD14,1)</f>
        <v>0.2</v>
      </c>
      <c r="BT14" s="76">
        <v>0.18</v>
      </c>
      <c r="BU14" s="76">
        <v>1.71</v>
      </c>
      <c r="BV14" s="76">
        <v>4.3099999999999996</v>
      </c>
    </row>
    <row r="15" spans="1:74" x14ac:dyDescent="0.25">
      <c r="A15" s="57">
        <v>34000</v>
      </c>
      <c r="B15" s="63"/>
      <c r="C15" s="63">
        <f>PERCENTRANK('FED MODEL FACTORS'!C15:C297,'FED MODEL FACTORS'!C15,1)</f>
        <v>0.8</v>
      </c>
      <c r="D15" s="63"/>
      <c r="E15" s="63">
        <f>PERCENTRANK('FED MODEL FACTORS'!E$2:E$296,'FED MODEL FACTORS'!E15,1)</f>
        <v>0.1</v>
      </c>
      <c r="F15" s="63">
        <f>PERCENTRANK('FED MODEL FACTORS'!F$2:F$296,'FED MODEL FACTORS'!F15,1)</f>
        <v>0.2</v>
      </c>
      <c r="G15" s="63"/>
      <c r="H15" s="63"/>
      <c r="I15" s="63">
        <f>PERCENTRANK('FED MODEL FACTORS'!I$2:I$296,'FED MODEL FACTORS'!I15,1)</f>
        <v>0.6</v>
      </c>
      <c r="J15" s="63">
        <f>PERCENTRANK('FED MODEL FACTORS'!J$2:J$296,'FED MODEL FACTORS'!J15,1)</f>
        <v>0.8</v>
      </c>
      <c r="K15" s="63">
        <f>PERCENTRANK('FED MODEL FACTORS'!K$2:K$296,'FED MODEL FACTORS'!K15,1)</f>
        <v>0.5</v>
      </c>
      <c r="L15" s="63">
        <f>PERCENTRANK('FED MODEL FACTORS'!L$2:L$296,'FED MODEL FACTORS'!L15,1)</f>
        <v>0.6</v>
      </c>
      <c r="M15" s="63">
        <f>PERCENTRANK('FED MODEL FACTORS'!M$2:M$296,'FED MODEL FACTORS'!M15,1)</f>
        <v>0.5</v>
      </c>
      <c r="N15" s="63">
        <f>PERCENTRANK('FED MODEL FACTORS'!N$2:N$296,'FED MODEL FACTORS'!N15,1)</f>
        <v>0.5</v>
      </c>
      <c r="O15" s="63"/>
      <c r="P15" s="63"/>
      <c r="Q15" s="63">
        <f>PERCENTRANK('FED MODEL FACTORS'!Q$2:Q$296,'FED MODEL FACTORS'!Q15,1)</f>
        <v>0.2</v>
      </c>
      <c r="R15" s="63">
        <f>PERCENTRANK('FED MODEL FACTORS'!R$2:R$296,'FED MODEL FACTORS'!R15,1)</f>
        <v>0.4</v>
      </c>
      <c r="S15" s="63">
        <f>PERCENTRANK('FED MODEL FACTORS'!S$2:S$296,'FED MODEL FACTORS'!S15,1)</f>
        <v>0</v>
      </c>
      <c r="T15" s="63"/>
      <c r="U15" s="63">
        <f>PERCENTRANK('FED MODEL FACTORS'!U$2:U$296,'FED MODEL FACTORS'!U15,1)</f>
        <v>0.6</v>
      </c>
      <c r="V15" s="63">
        <f>PERCENTRANK('FED MODEL FACTORS'!V$2:V$296,'FED MODEL FACTORS'!V15,1)</f>
        <v>0.1</v>
      </c>
      <c r="W15" s="63"/>
      <c r="X15" s="63">
        <f>PERCENTRANK('FED MODEL FACTORS'!X$2:X$296,'FED MODEL FACTORS'!X15,1)</f>
        <v>0.4</v>
      </c>
      <c r="Y15" s="63">
        <f>PERCENTRANK('FED MODEL FACTORS'!Y$2:Y$296,'FED MODEL FACTORS'!Y15,1)</f>
        <v>0.3</v>
      </c>
      <c r="Z15" s="63">
        <f>PERCENTRANK('FED MODEL FACTORS'!Z$2:Z$296,'FED MODEL FACTORS'!Z15,1)</f>
        <v>0.7</v>
      </c>
      <c r="AA15" s="63">
        <f>PERCENTRANK('FED MODEL FACTORS'!AA$2:AA$296,'FED MODEL FACTORS'!AA15,1)</f>
        <v>0.1</v>
      </c>
      <c r="AB15" s="63"/>
      <c r="AC15" s="63">
        <f>PERCENTRANK('FED MODEL FACTORS'!AC$2:AC$296,'FED MODEL FACTORS'!AC15,1)</f>
        <v>0.1</v>
      </c>
      <c r="AD15" s="63">
        <f>PERCENTRANK('FED MODEL FACTORS'!AD$2:AD$296,'FED MODEL FACTORS'!AD15,1)</f>
        <v>0</v>
      </c>
      <c r="AE15" s="63">
        <f>PERCENTRANK('FED MODEL FACTORS'!AE$2:AE$296,'FED MODEL FACTORS'!AE15,1)</f>
        <v>0.9</v>
      </c>
      <c r="AF15" s="63">
        <f>PERCENTRANK('FED MODEL FACTORS'!AF$2:AF$296,'FED MODEL FACTORS'!AF15,1)</f>
        <v>0.1</v>
      </c>
      <c r="AG15" s="63">
        <f>PERCENTRANK('FED MODEL FACTORS'!AG$2:AG$296,'FED MODEL FACTORS'!AG15,1)</f>
        <v>0.9</v>
      </c>
      <c r="AH15" s="63"/>
      <c r="AI15" s="63">
        <f>PERCENTRANK('FED MODEL FACTORS'!AI$2:AI$296,'FED MODEL FACTORS'!AI15,1)</f>
        <v>0</v>
      </c>
      <c r="AJ15" s="63">
        <f>PERCENTRANK('FED MODEL FACTORS'!AJ$2:AJ$296,'FED MODEL FACTORS'!AJ15,1)</f>
        <v>0.3</v>
      </c>
      <c r="AK15" s="63">
        <f>PERCENTRANK('FED MODEL FACTORS'!AK$2:AK$296,'FED MODEL FACTORS'!AK15,1)</f>
        <v>0.9</v>
      </c>
      <c r="AL15" s="63">
        <f>PERCENTRANK('FED MODEL FACTORS'!AL$2:AL$296,'FED MODEL FACTORS'!AL15,1)</f>
        <v>0.1</v>
      </c>
      <c r="AM15" s="63">
        <f>PERCENTRANK('FED MODEL FACTORS'!AM$2:AM$296,'FED MODEL FACTORS'!AM15,1)</f>
        <v>0.4</v>
      </c>
      <c r="AN15" s="63">
        <f>PERCENTRANK('FED MODEL FACTORS'!AN$2:AN$296,'FED MODEL FACTORS'!AN15,1)</f>
        <v>0.8</v>
      </c>
      <c r="AO15" s="63">
        <f>PERCENTRANK('FED MODEL FACTORS'!AO$2:AO$296,'FED MODEL FACTORS'!AO15,1)</f>
        <v>0.8</v>
      </c>
      <c r="AP15" s="63">
        <f>PERCENTRANK('FED MODEL FACTORS'!AP$2:AP$296,'FED MODEL FACTORS'!AP15,1)</f>
        <v>0.8</v>
      </c>
      <c r="AQ15" s="63"/>
      <c r="AR15" s="63">
        <f>PERCENTRANK('FED MODEL FACTORS'!AR$2:AR$296,'FED MODEL FACTORS'!AR15,1)</f>
        <v>0.6</v>
      </c>
      <c r="AS15" s="63">
        <f>PERCENTRANK('FED MODEL FACTORS'!AS$2:AS$296,'FED MODEL FACTORS'!AS15,1)</f>
        <v>0</v>
      </c>
      <c r="AT15" s="63">
        <f>PERCENTRANK('FED MODEL FACTORS'!AT$2:AT$296,'FED MODEL FACTORS'!AT15,1)</f>
        <v>0</v>
      </c>
      <c r="AU15" s="63">
        <f>PERCENTRANK('FED MODEL FACTORS'!AU$2:AU$296,'FED MODEL FACTORS'!AU15,1)</f>
        <v>0.2</v>
      </c>
      <c r="AV15" s="63">
        <f>PERCENTRANK('FED MODEL FACTORS'!AV$2:AV$296,'FED MODEL FACTORS'!AV15,1)</f>
        <v>0.7</v>
      </c>
      <c r="AW15" s="63">
        <f>PERCENTRANK('FED MODEL FACTORS'!AW$2:AW$296,'FED MODEL FACTORS'!AW15,1)</f>
        <v>0.2</v>
      </c>
      <c r="AX15" s="63">
        <f>PERCENTRANK('FED MODEL FACTORS'!AX$2:AX$296,'FED MODEL FACTORS'!AX15,1)</f>
        <v>0.6</v>
      </c>
      <c r="AY15" s="63">
        <f>PERCENTRANK('FED MODEL FACTORS'!AY$2:AY$296,'FED MODEL FACTORS'!AY15,1)</f>
        <v>0.3</v>
      </c>
      <c r="AZ15" s="63">
        <f>PERCENTRANK('FED MODEL FACTORS'!AZ$2:AZ$296,'FED MODEL FACTORS'!AZ15,1)</f>
        <v>0.1</v>
      </c>
      <c r="BA15" s="63">
        <f>PERCENTRANK('FED MODEL FACTORS'!BA$2:BA$296,'FED MODEL FACTORS'!BA15,1)</f>
        <v>0.3</v>
      </c>
      <c r="BB15" s="63">
        <f>PERCENTRANK('FED MODEL FACTORS'!BB$2:BB$296,'FED MODEL FACTORS'!BB15,1)</f>
        <v>0.2</v>
      </c>
      <c r="BC15" s="63">
        <f>PERCENTRANK('FED MODEL FACTORS'!BC$2:BC$296,'FED MODEL FACTORS'!BC15,1)</f>
        <v>0.2</v>
      </c>
      <c r="BD15" s="63">
        <f>PERCENTRANK('FED MODEL FACTORS'!BD$2:BD$296,'FED MODEL FACTORS'!BD15,1)</f>
        <v>0.2</v>
      </c>
      <c r="BT15" s="76">
        <v>0.28999999999999998</v>
      </c>
      <c r="BU15" s="76">
        <v>1.74</v>
      </c>
      <c r="BV15" s="76">
        <v>4.05</v>
      </c>
    </row>
    <row r="16" spans="1:74" x14ac:dyDescent="0.25">
      <c r="A16" s="57">
        <v>34028</v>
      </c>
      <c r="B16" s="63"/>
      <c r="C16" s="63">
        <f>PERCENTRANK('FED MODEL FACTORS'!C16:C298,'FED MODEL FACTORS'!C16,1)</f>
        <v>0.7</v>
      </c>
      <c r="D16" s="63"/>
      <c r="E16" s="63">
        <f>PERCENTRANK('FED MODEL FACTORS'!E$2:E$296,'FED MODEL FACTORS'!E16,1)</f>
        <v>0.4</v>
      </c>
      <c r="F16" s="63">
        <f>PERCENTRANK('FED MODEL FACTORS'!F$2:F$296,'FED MODEL FACTORS'!F16,1)</f>
        <v>0.2</v>
      </c>
      <c r="G16" s="63"/>
      <c r="H16" s="63"/>
      <c r="I16" s="63">
        <f>PERCENTRANK('FED MODEL FACTORS'!I$2:I$296,'FED MODEL FACTORS'!I16,1)</f>
        <v>0.6</v>
      </c>
      <c r="J16" s="63">
        <f>PERCENTRANK('FED MODEL FACTORS'!J$2:J$296,'FED MODEL FACTORS'!J16,1)</f>
        <v>0.7</v>
      </c>
      <c r="K16" s="63">
        <f>PERCENTRANK('FED MODEL FACTORS'!K$2:K$296,'FED MODEL FACTORS'!K16,1)</f>
        <v>0.5</v>
      </c>
      <c r="L16" s="63">
        <f>PERCENTRANK('FED MODEL FACTORS'!L$2:L$296,'FED MODEL FACTORS'!L16,1)</f>
        <v>0.5</v>
      </c>
      <c r="M16" s="63">
        <f>PERCENTRANK('FED MODEL FACTORS'!M$2:M$296,'FED MODEL FACTORS'!M16,1)</f>
        <v>0.5</v>
      </c>
      <c r="N16" s="63">
        <f>PERCENTRANK('FED MODEL FACTORS'!N$2:N$296,'FED MODEL FACTORS'!N16,1)</f>
        <v>0.5</v>
      </c>
      <c r="O16" s="63"/>
      <c r="P16" s="63"/>
      <c r="Q16" s="63">
        <f>PERCENTRANK('FED MODEL FACTORS'!Q$2:Q$296,'FED MODEL FACTORS'!Q16,1)</f>
        <v>0.2</v>
      </c>
      <c r="R16" s="63">
        <f>PERCENTRANK('FED MODEL FACTORS'!R$2:R$296,'FED MODEL FACTORS'!R16,1)</f>
        <v>0.4</v>
      </c>
      <c r="S16" s="63">
        <f>PERCENTRANK('FED MODEL FACTORS'!S$2:S$296,'FED MODEL FACTORS'!S16,1)</f>
        <v>0</v>
      </c>
      <c r="T16" s="63"/>
      <c r="U16" s="63">
        <f>PERCENTRANK('FED MODEL FACTORS'!U$2:U$296,'FED MODEL FACTORS'!U16,1)</f>
        <v>0.5</v>
      </c>
      <c r="V16" s="63">
        <f>PERCENTRANK('FED MODEL FACTORS'!V$2:V$296,'FED MODEL FACTORS'!V16,1)</f>
        <v>0.1</v>
      </c>
      <c r="W16" s="63"/>
      <c r="X16" s="63">
        <f>PERCENTRANK('FED MODEL FACTORS'!X$2:X$296,'FED MODEL FACTORS'!X16,1)</f>
        <v>0.6</v>
      </c>
      <c r="Y16" s="63">
        <f>PERCENTRANK('FED MODEL FACTORS'!Y$2:Y$296,'FED MODEL FACTORS'!Y16,1)</f>
        <v>0.3</v>
      </c>
      <c r="Z16" s="63">
        <f>PERCENTRANK('FED MODEL FACTORS'!Z$2:Z$296,'FED MODEL FACTORS'!Z16,1)</f>
        <v>0.7</v>
      </c>
      <c r="AA16" s="63">
        <f>PERCENTRANK('FED MODEL FACTORS'!AA$2:AA$296,'FED MODEL FACTORS'!AA16,1)</f>
        <v>0.2</v>
      </c>
      <c r="AB16" s="63"/>
      <c r="AC16" s="63">
        <f>PERCENTRANK('FED MODEL FACTORS'!AC$2:AC$296,'FED MODEL FACTORS'!AC16,1)</f>
        <v>0.1</v>
      </c>
      <c r="AD16" s="63">
        <f>PERCENTRANK('FED MODEL FACTORS'!AD$2:AD$296,'FED MODEL FACTORS'!AD16,1)</f>
        <v>0</v>
      </c>
      <c r="AE16" s="63">
        <f>PERCENTRANK('FED MODEL FACTORS'!AE$2:AE$296,'FED MODEL FACTORS'!AE16,1)</f>
        <v>0.8</v>
      </c>
      <c r="AF16" s="63">
        <f>PERCENTRANK('FED MODEL FACTORS'!AF$2:AF$296,'FED MODEL FACTORS'!AF16,1)</f>
        <v>0.2</v>
      </c>
      <c r="AG16" s="63">
        <f>PERCENTRANK('FED MODEL FACTORS'!AG$2:AG$296,'FED MODEL FACTORS'!AG16,1)</f>
        <v>0.8</v>
      </c>
      <c r="AH16" s="63"/>
      <c r="AI16" s="63">
        <f>PERCENTRANK('FED MODEL FACTORS'!AI$2:AI$296,'FED MODEL FACTORS'!AI16,1)</f>
        <v>0</v>
      </c>
      <c r="AJ16" s="63">
        <f>PERCENTRANK('FED MODEL FACTORS'!AJ$2:AJ$296,'FED MODEL FACTORS'!AJ16,1)</f>
        <v>0.4</v>
      </c>
      <c r="AK16" s="63">
        <f>PERCENTRANK('FED MODEL FACTORS'!AK$2:AK$296,'FED MODEL FACTORS'!AK16,1)</f>
        <v>0.9</v>
      </c>
      <c r="AL16" s="63">
        <f>PERCENTRANK('FED MODEL FACTORS'!AL$2:AL$296,'FED MODEL FACTORS'!AL16,1)</f>
        <v>0.2</v>
      </c>
      <c r="AM16" s="63">
        <f>PERCENTRANK('FED MODEL FACTORS'!AM$2:AM$296,'FED MODEL FACTORS'!AM16,1)</f>
        <v>0.3</v>
      </c>
      <c r="AN16" s="63">
        <f>PERCENTRANK('FED MODEL FACTORS'!AN$2:AN$296,'FED MODEL FACTORS'!AN16,1)</f>
        <v>0.8</v>
      </c>
      <c r="AO16" s="63">
        <f>PERCENTRANK('FED MODEL FACTORS'!AO$2:AO$296,'FED MODEL FACTORS'!AO16,1)</f>
        <v>0.9</v>
      </c>
      <c r="AP16" s="63">
        <f>PERCENTRANK('FED MODEL FACTORS'!AP$2:AP$296,'FED MODEL FACTORS'!AP16,1)</f>
        <v>0.8</v>
      </c>
      <c r="AQ16" s="63"/>
      <c r="AR16" s="63">
        <f>PERCENTRANK('FED MODEL FACTORS'!AR$2:AR$296,'FED MODEL FACTORS'!AR16,1)</f>
        <v>0.6</v>
      </c>
      <c r="AS16" s="63">
        <f>PERCENTRANK('FED MODEL FACTORS'!AS$2:AS$296,'FED MODEL FACTORS'!AS16,1)</f>
        <v>0.1</v>
      </c>
      <c r="AT16" s="63">
        <f>PERCENTRANK('FED MODEL FACTORS'!AT$2:AT$296,'FED MODEL FACTORS'!AT16,1)</f>
        <v>0</v>
      </c>
      <c r="AU16" s="63">
        <f>PERCENTRANK('FED MODEL FACTORS'!AU$2:AU$296,'FED MODEL FACTORS'!AU16,1)</f>
        <v>0.2</v>
      </c>
      <c r="AV16" s="63">
        <f>PERCENTRANK('FED MODEL FACTORS'!AV$2:AV$296,'FED MODEL FACTORS'!AV16,1)</f>
        <v>0.7</v>
      </c>
      <c r="AW16" s="63">
        <f>PERCENTRANK('FED MODEL FACTORS'!AW$2:AW$296,'FED MODEL FACTORS'!AW16,1)</f>
        <v>0.2</v>
      </c>
      <c r="AX16" s="63">
        <f>PERCENTRANK('FED MODEL FACTORS'!AX$2:AX$296,'FED MODEL FACTORS'!AX16,1)</f>
        <v>0.6</v>
      </c>
      <c r="AY16" s="63">
        <f>PERCENTRANK('FED MODEL FACTORS'!AY$2:AY$296,'FED MODEL FACTORS'!AY16,1)</f>
        <v>0.3</v>
      </c>
      <c r="AZ16" s="63">
        <f>PERCENTRANK('FED MODEL FACTORS'!AZ$2:AZ$296,'FED MODEL FACTORS'!AZ16,1)</f>
        <v>0.2</v>
      </c>
      <c r="BA16" s="63">
        <f>PERCENTRANK('FED MODEL FACTORS'!BA$2:BA$296,'FED MODEL FACTORS'!BA16,1)</f>
        <v>0.7</v>
      </c>
      <c r="BB16" s="63">
        <f>PERCENTRANK('FED MODEL FACTORS'!BB$2:BB$296,'FED MODEL FACTORS'!BB16,1)</f>
        <v>0.2</v>
      </c>
      <c r="BC16" s="63">
        <f>PERCENTRANK('FED MODEL FACTORS'!BC$2:BC$296,'FED MODEL FACTORS'!BC16,1)</f>
        <v>0.5</v>
      </c>
      <c r="BD16" s="63">
        <f>PERCENTRANK('FED MODEL FACTORS'!BD$2:BD$296,'FED MODEL FACTORS'!BD16,1)</f>
        <v>0.6</v>
      </c>
      <c r="BT16" s="76">
        <v>0.32</v>
      </c>
      <c r="BU16" s="76">
        <v>1.92</v>
      </c>
      <c r="BV16" s="76">
        <v>4.03</v>
      </c>
    </row>
    <row r="17" spans="1:74" x14ac:dyDescent="0.25">
      <c r="A17" s="57">
        <v>34059</v>
      </c>
      <c r="B17" s="63"/>
      <c r="C17" s="63">
        <f>PERCENTRANK('FED MODEL FACTORS'!C17:C299,'FED MODEL FACTORS'!C17,1)</f>
        <v>0.4</v>
      </c>
      <c r="D17" s="63"/>
      <c r="E17" s="63">
        <f>PERCENTRANK('FED MODEL FACTORS'!E$2:E$296,'FED MODEL FACTORS'!E17,1)</f>
        <v>0.2</v>
      </c>
      <c r="F17" s="63">
        <f>PERCENTRANK('FED MODEL FACTORS'!F$2:F$296,'FED MODEL FACTORS'!F17,1)</f>
        <v>0.2</v>
      </c>
      <c r="G17" s="63"/>
      <c r="H17" s="63"/>
      <c r="I17" s="63">
        <f>PERCENTRANK('FED MODEL FACTORS'!I$2:I$296,'FED MODEL FACTORS'!I17,1)</f>
        <v>0.6</v>
      </c>
      <c r="J17" s="63">
        <f>PERCENTRANK('FED MODEL FACTORS'!J$2:J$296,'FED MODEL FACTORS'!J17,1)</f>
        <v>0.7</v>
      </c>
      <c r="K17" s="63">
        <f>PERCENTRANK('FED MODEL FACTORS'!K$2:K$296,'FED MODEL FACTORS'!K17,1)</f>
        <v>0.5</v>
      </c>
      <c r="L17" s="63">
        <f>PERCENTRANK('FED MODEL FACTORS'!L$2:L$296,'FED MODEL FACTORS'!L17,1)</f>
        <v>0.5</v>
      </c>
      <c r="M17" s="63">
        <f>PERCENTRANK('FED MODEL FACTORS'!M$2:M$296,'FED MODEL FACTORS'!M17,1)</f>
        <v>0.5</v>
      </c>
      <c r="N17" s="63">
        <f>PERCENTRANK('FED MODEL FACTORS'!N$2:N$296,'FED MODEL FACTORS'!N17,1)</f>
        <v>0.5</v>
      </c>
      <c r="O17" s="63"/>
      <c r="P17" s="63"/>
      <c r="Q17" s="63">
        <f>PERCENTRANK('FED MODEL FACTORS'!Q$2:Q$296,'FED MODEL FACTORS'!Q17,1)</f>
        <v>0.1</v>
      </c>
      <c r="R17" s="63">
        <f>PERCENTRANK('FED MODEL FACTORS'!R$2:R$296,'FED MODEL FACTORS'!R17,1)</f>
        <v>0.4</v>
      </c>
      <c r="S17" s="63">
        <f>PERCENTRANK('FED MODEL FACTORS'!S$2:S$296,'FED MODEL FACTORS'!S17,1)</f>
        <v>0</v>
      </c>
      <c r="T17" s="63"/>
      <c r="U17" s="63">
        <f>PERCENTRANK('FED MODEL FACTORS'!U$2:U$296,'FED MODEL FACTORS'!U17,1)</f>
        <v>0.3</v>
      </c>
      <c r="V17" s="63">
        <f>PERCENTRANK('FED MODEL FACTORS'!V$2:V$296,'FED MODEL FACTORS'!V17,1)</f>
        <v>0.3</v>
      </c>
      <c r="W17" s="63"/>
      <c r="X17" s="63">
        <f>PERCENTRANK('FED MODEL FACTORS'!X$2:X$296,'FED MODEL FACTORS'!X17,1)</f>
        <v>0.6</v>
      </c>
      <c r="Y17" s="63">
        <f>PERCENTRANK('FED MODEL FACTORS'!Y$2:Y$296,'FED MODEL FACTORS'!Y17,1)</f>
        <v>0.2</v>
      </c>
      <c r="Z17" s="63">
        <f>PERCENTRANK('FED MODEL FACTORS'!Z$2:Z$296,'FED MODEL FACTORS'!Z17,1)</f>
        <v>0.5</v>
      </c>
      <c r="AA17" s="63">
        <f>PERCENTRANK('FED MODEL FACTORS'!AA$2:AA$296,'FED MODEL FACTORS'!AA17,1)</f>
        <v>0.2</v>
      </c>
      <c r="AB17" s="63"/>
      <c r="AC17" s="63">
        <f>PERCENTRANK('FED MODEL FACTORS'!AC$2:AC$296,'FED MODEL FACTORS'!AC17,1)</f>
        <v>0.2</v>
      </c>
      <c r="AD17" s="63">
        <f>PERCENTRANK('FED MODEL FACTORS'!AD$2:AD$296,'FED MODEL FACTORS'!AD17,1)</f>
        <v>0</v>
      </c>
      <c r="AE17" s="63">
        <f>PERCENTRANK('FED MODEL FACTORS'!AE$2:AE$296,'FED MODEL FACTORS'!AE17,1)</f>
        <v>0.8</v>
      </c>
      <c r="AF17" s="63">
        <f>PERCENTRANK('FED MODEL FACTORS'!AF$2:AF$296,'FED MODEL FACTORS'!AF17,1)</f>
        <v>0.2</v>
      </c>
      <c r="AG17" s="63">
        <f>PERCENTRANK('FED MODEL FACTORS'!AG$2:AG$296,'FED MODEL FACTORS'!AG17,1)</f>
        <v>0.8</v>
      </c>
      <c r="AH17" s="63"/>
      <c r="AI17" s="63">
        <f>PERCENTRANK('FED MODEL FACTORS'!AI$2:AI$296,'FED MODEL FACTORS'!AI17,1)</f>
        <v>0.2</v>
      </c>
      <c r="AJ17" s="63">
        <f>PERCENTRANK('FED MODEL FACTORS'!AJ$2:AJ$296,'FED MODEL FACTORS'!AJ17,1)</f>
        <v>0.4</v>
      </c>
      <c r="AK17" s="63">
        <f>PERCENTRANK('FED MODEL FACTORS'!AK$2:AK$296,'FED MODEL FACTORS'!AK17,1)</f>
        <v>0.7</v>
      </c>
      <c r="AL17" s="63">
        <f>PERCENTRANK('FED MODEL FACTORS'!AL$2:AL$296,'FED MODEL FACTORS'!AL17,1)</f>
        <v>0.2</v>
      </c>
      <c r="AM17" s="63">
        <f>PERCENTRANK('FED MODEL FACTORS'!AM$2:AM$296,'FED MODEL FACTORS'!AM17,1)</f>
        <v>0.4</v>
      </c>
      <c r="AN17" s="63">
        <f>PERCENTRANK('FED MODEL FACTORS'!AN$2:AN$296,'FED MODEL FACTORS'!AN17,1)</f>
        <v>0.7</v>
      </c>
      <c r="AO17" s="63">
        <f>PERCENTRANK('FED MODEL FACTORS'!AO$2:AO$296,'FED MODEL FACTORS'!AO17,1)</f>
        <v>0.6</v>
      </c>
      <c r="AP17" s="63">
        <f>PERCENTRANK('FED MODEL FACTORS'!AP$2:AP$296,'FED MODEL FACTORS'!AP17,1)</f>
        <v>0.4</v>
      </c>
      <c r="AQ17" s="63"/>
      <c r="AR17" s="63">
        <f>PERCENTRANK('FED MODEL FACTORS'!AR$2:AR$296,'FED MODEL FACTORS'!AR17,1)</f>
        <v>0.6</v>
      </c>
      <c r="AS17" s="63">
        <f>PERCENTRANK('FED MODEL FACTORS'!AS$2:AS$296,'FED MODEL FACTORS'!AS17,1)</f>
        <v>0.1</v>
      </c>
      <c r="AT17" s="63">
        <f>PERCENTRANK('FED MODEL FACTORS'!AT$2:AT$296,'FED MODEL FACTORS'!AT17,1)</f>
        <v>0</v>
      </c>
      <c r="AU17" s="63">
        <f>PERCENTRANK('FED MODEL FACTORS'!AU$2:AU$296,'FED MODEL FACTORS'!AU17,1)</f>
        <v>0.2</v>
      </c>
      <c r="AV17" s="63">
        <f>PERCENTRANK('FED MODEL FACTORS'!AV$2:AV$296,'FED MODEL FACTORS'!AV17,1)</f>
        <v>0.7</v>
      </c>
      <c r="AW17" s="63">
        <f>PERCENTRANK('FED MODEL FACTORS'!AW$2:AW$296,'FED MODEL FACTORS'!AW17,1)</f>
        <v>0.2</v>
      </c>
      <c r="AX17" s="63">
        <f>PERCENTRANK('FED MODEL FACTORS'!AX$2:AX$296,'FED MODEL FACTORS'!AX17,1)</f>
        <v>0.2</v>
      </c>
      <c r="AY17" s="63">
        <f>PERCENTRANK('FED MODEL FACTORS'!AY$2:AY$296,'FED MODEL FACTORS'!AY17,1)</f>
        <v>0.6</v>
      </c>
      <c r="AZ17" s="63">
        <f>PERCENTRANK('FED MODEL FACTORS'!AZ$2:AZ$296,'FED MODEL FACTORS'!AZ17,1)</f>
        <v>0.2</v>
      </c>
      <c r="BA17" s="63">
        <f>PERCENTRANK('FED MODEL FACTORS'!BA$2:BA$296,'FED MODEL FACTORS'!BA17,1)</f>
        <v>0.4</v>
      </c>
      <c r="BB17" s="63">
        <f>PERCENTRANK('FED MODEL FACTORS'!BB$2:BB$296,'FED MODEL FACTORS'!BB17,1)</f>
        <v>0.2</v>
      </c>
      <c r="BC17" s="63">
        <f>PERCENTRANK('FED MODEL FACTORS'!BC$2:BC$296,'FED MODEL FACTORS'!BC17,1)</f>
        <v>0.5</v>
      </c>
      <c r="BD17" s="63">
        <f>PERCENTRANK('FED MODEL FACTORS'!BD$2:BD$296,'FED MODEL FACTORS'!BD17,1)</f>
        <v>0.4</v>
      </c>
      <c r="BT17" s="76">
        <v>0.99</v>
      </c>
      <c r="BU17" s="76">
        <v>1.94</v>
      </c>
      <c r="BV17" s="76">
        <v>3.06</v>
      </c>
    </row>
    <row r="18" spans="1:74" x14ac:dyDescent="0.25">
      <c r="A18" s="57">
        <v>34089</v>
      </c>
      <c r="B18" s="63"/>
      <c r="C18" s="63">
        <f>PERCENTRANK('FED MODEL FACTORS'!C18:C300,'FED MODEL FACTORS'!C18,1)</f>
        <v>0.5</v>
      </c>
      <c r="D18" s="63"/>
      <c r="E18" s="63">
        <f>PERCENTRANK('FED MODEL FACTORS'!E$2:E$296,'FED MODEL FACTORS'!E18,1)</f>
        <v>0.4</v>
      </c>
      <c r="F18" s="63">
        <f>PERCENTRANK('FED MODEL FACTORS'!F$2:F$296,'FED MODEL FACTORS'!F18,1)</f>
        <v>0.2</v>
      </c>
      <c r="G18" s="63"/>
      <c r="H18" s="63"/>
      <c r="I18" s="63">
        <f>PERCENTRANK('FED MODEL FACTORS'!I$2:I$296,'FED MODEL FACTORS'!I18,1)</f>
        <v>0.6</v>
      </c>
      <c r="J18" s="63">
        <f>PERCENTRANK('FED MODEL FACTORS'!J$2:J$296,'FED MODEL FACTORS'!J18,1)</f>
        <v>0.7</v>
      </c>
      <c r="K18" s="63">
        <f>PERCENTRANK('FED MODEL FACTORS'!K$2:K$296,'FED MODEL FACTORS'!K18,1)</f>
        <v>0.5</v>
      </c>
      <c r="L18" s="63">
        <f>PERCENTRANK('FED MODEL FACTORS'!L$2:L$296,'FED MODEL FACTORS'!L18,1)</f>
        <v>0.5</v>
      </c>
      <c r="M18" s="63">
        <f>PERCENTRANK('FED MODEL FACTORS'!M$2:M$296,'FED MODEL FACTORS'!M18,1)</f>
        <v>0.5</v>
      </c>
      <c r="N18" s="63">
        <f>PERCENTRANK('FED MODEL FACTORS'!N$2:N$296,'FED MODEL FACTORS'!N18,1)</f>
        <v>0.5</v>
      </c>
      <c r="O18" s="63"/>
      <c r="P18" s="63"/>
      <c r="Q18" s="63">
        <f>PERCENTRANK('FED MODEL FACTORS'!Q$2:Q$296,'FED MODEL FACTORS'!Q18,1)</f>
        <v>0.1</v>
      </c>
      <c r="R18" s="63">
        <f>PERCENTRANK('FED MODEL FACTORS'!R$2:R$296,'FED MODEL FACTORS'!R18,1)</f>
        <v>0.3</v>
      </c>
      <c r="S18" s="63">
        <f>PERCENTRANK('FED MODEL FACTORS'!S$2:S$296,'FED MODEL FACTORS'!S18,1)</f>
        <v>0</v>
      </c>
      <c r="T18" s="63"/>
      <c r="U18" s="63">
        <f>PERCENTRANK('FED MODEL FACTORS'!U$2:U$296,'FED MODEL FACTORS'!U18,1)</f>
        <v>0.5</v>
      </c>
      <c r="V18" s="63">
        <f>PERCENTRANK('FED MODEL FACTORS'!V$2:V$296,'FED MODEL FACTORS'!V18,1)</f>
        <v>0.4</v>
      </c>
      <c r="W18" s="63"/>
      <c r="X18" s="63">
        <f>PERCENTRANK('FED MODEL FACTORS'!X$2:X$296,'FED MODEL FACTORS'!X18,1)</f>
        <v>0.5</v>
      </c>
      <c r="Y18" s="63">
        <f>PERCENTRANK('FED MODEL FACTORS'!Y$2:Y$296,'FED MODEL FACTORS'!Y18,1)</f>
        <v>0.5</v>
      </c>
      <c r="Z18" s="63">
        <f>PERCENTRANK('FED MODEL FACTORS'!Z$2:Z$296,'FED MODEL FACTORS'!Z18,1)</f>
        <v>0.2</v>
      </c>
      <c r="AA18" s="63">
        <f>PERCENTRANK('FED MODEL FACTORS'!AA$2:AA$296,'FED MODEL FACTORS'!AA18,1)</f>
        <v>0.3</v>
      </c>
      <c r="AB18" s="63"/>
      <c r="AC18" s="63">
        <f>PERCENTRANK('FED MODEL FACTORS'!AC$2:AC$296,'FED MODEL FACTORS'!AC18,1)</f>
        <v>0.1</v>
      </c>
      <c r="AD18" s="63">
        <f>PERCENTRANK('FED MODEL FACTORS'!AD$2:AD$296,'FED MODEL FACTORS'!AD18,1)</f>
        <v>0</v>
      </c>
      <c r="AE18" s="63">
        <f>PERCENTRANK('FED MODEL FACTORS'!AE$2:AE$296,'FED MODEL FACTORS'!AE18,1)</f>
        <v>0.9</v>
      </c>
      <c r="AF18" s="63">
        <f>PERCENTRANK('FED MODEL FACTORS'!AF$2:AF$296,'FED MODEL FACTORS'!AF18,1)</f>
        <v>0.1</v>
      </c>
      <c r="AG18" s="63">
        <f>PERCENTRANK('FED MODEL FACTORS'!AG$2:AG$296,'FED MODEL FACTORS'!AG18,1)</f>
        <v>0.8</v>
      </c>
      <c r="AH18" s="63"/>
      <c r="AI18" s="63">
        <f>PERCENTRANK('FED MODEL FACTORS'!AI$2:AI$296,'FED MODEL FACTORS'!AI18,1)</f>
        <v>0.2</v>
      </c>
      <c r="AJ18" s="63">
        <f>PERCENTRANK('FED MODEL FACTORS'!AJ$2:AJ$296,'FED MODEL FACTORS'!AJ18,1)</f>
        <v>0.4</v>
      </c>
      <c r="AK18" s="63">
        <f>PERCENTRANK('FED MODEL FACTORS'!AK$2:AK$296,'FED MODEL FACTORS'!AK18,1)</f>
        <v>0.5</v>
      </c>
      <c r="AL18" s="63">
        <f>PERCENTRANK('FED MODEL FACTORS'!AL$2:AL$296,'FED MODEL FACTORS'!AL18,1)</f>
        <v>0.1</v>
      </c>
      <c r="AM18" s="63">
        <f>PERCENTRANK('FED MODEL FACTORS'!AM$2:AM$296,'FED MODEL FACTORS'!AM18,1)</f>
        <v>0.3</v>
      </c>
      <c r="AN18" s="63">
        <f>PERCENTRANK('FED MODEL FACTORS'!AN$2:AN$296,'FED MODEL FACTORS'!AN18,1)</f>
        <v>0.8</v>
      </c>
      <c r="AO18" s="63">
        <f>PERCENTRANK('FED MODEL FACTORS'!AO$2:AO$296,'FED MODEL FACTORS'!AO18,1)</f>
        <v>0.7</v>
      </c>
      <c r="AP18" s="63">
        <f>PERCENTRANK('FED MODEL FACTORS'!AP$2:AP$296,'FED MODEL FACTORS'!AP18,1)</f>
        <v>0.5</v>
      </c>
      <c r="AQ18" s="63"/>
      <c r="AR18" s="63">
        <f>PERCENTRANK('FED MODEL FACTORS'!AR$2:AR$296,'FED MODEL FACTORS'!AR18,1)</f>
        <v>0.6</v>
      </c>
      <c r="AS18" s="63">
        <f>PERCENTRANK('FED MODEL FACTORS'!AS$2:AS$296,'FED MODEL FACTORS'!AS18,1)</f>
        <v>0</v>
      </c>
      <c r="AT18" s="63">
        <f>PERCENTRANK('FED MODEL FACTORS'!AT$2:AT$296,'FED MODEL FACTORS'!AT18,1)</f>
        <v>0</v>
      </c>
      <c r="AU18" s="63">
        <f>PERCENTRANK('FED MODEL FACTORS'!AU$2:AU$296,'FED MODEL FACTORS'!AU18,1)</f>
        <v>0.2</v>
      </c>
      <c r="AV18" s="63">
        <f>PERCENTRANK('FED MODEL FACTORS'!AV$2:AV$296,'FED MODEL FACTORS'!AV18,1)</f>
        <v>0.7</v>
      </c>
      <c r="AW18" s="63">
        <f>PERCENTRANK('FED MODEL FACTORS'!AW$2:AW$296,'FED MODEL FACTORS'!AW18,1)</f>
        <v>0.2</v>
      </c>
      <c r="AX18" s="63">
        <f>PERCENTRANK('FED MODEL FACTORS'!AX$2:AX$296,'FED MODEL FACTORS'!AX18,1)</f>
        <v>0.2</v>
      </c>
      <c r="AY18" s="63">
        <f>PERCENTRANK('FED MODEL FACTORS'!AY$2:AY$296,'FED MODEL FACTORS'!AY18,1)</f>
        <v>0.6</v>
      </c>
      <c r="AZ18" s="63">
        <f>PERCENTRANK('FED MODEL FACTORS'!AZ$2:AZ$296,'FED MODEL FACTORS'!AZ18,1)</f>
        <v>0.2</v>
      </c>
      <c r="BA18" s="63">
        <f>PERCENTRANK('FED MODEL FACTORS'!BA$2:BA$296,'FED MODEL FACTORS'!BA18,1)</f>
        <v>0.4</v>
      </c>
      <c r="BB18" s="63">
        <f>PERCENTRANK('FED MODEL FACTORS'!BB$2:BB$296,'FED MODEL FACTORS'!BB18,1)</f>
        <v>0.2</v>
      </c>
      <c r="BC18" s="63">
        <f>PERCENTRANK('FED MODEL FACTORS'!BC$2:BC$296,'FED MODEL FACTORS'!BC18,1)</f>
        <v>0.8</v>
      </c>
      <c r="BD18" s="63">
        <f>PERCENTRANK('FED MODEL FACTORS'!BD$2:BD$296,'FED MODEL FACTORS'!BD18,1)</f>
        <v>0.5</v>
      </c>
      <c r="BT18" s="76">
        <v>1.1000000000000001</v>
      </c>
      <c r="BU18" s="76">
        <v>1.98</v>
      </c>
      <c r="BV18" s="76">
        <v>2.61</v>
      </c>
    </row>
    <row r="19" spans="1:74" x14ac:dyDescent="0.25">
      <c r="A19" s="57">
        <v>34120</v>
      </c>
      <c r="B19" s="63"/>
      <c r="C19" s="63">
        <f>PERCENTRANK('FED MODEL FACTORS'!C19:C301,'FED MODEL FACTORS'!C19,1)</f>
        <v>0.7</v>
      </c>
      <c r="D19" s="63"/>
      <c r="E19" s="63">
        <f>PERCENTRANK('FED MODEL FACTORS'!E$2:E$296,'FED MODEL FACTORS'!E19,1)</f>
        <v>0.6</v>
      </c>
      <c r="F19" s="63">
        <f>PERCENTRANK('FED MODEL FACTORS'!F$2:F$296,'FED MODEL FACTORS'!F19,1)</f>
        <v>0.2</v>
      </c>
      <c r="G19" s="63"/>
      <c r="H19" s="63"/>
      <c r="I19" s="63">
        <f>PERCENTRANK('FED MODEL FACTORS'!I$2:I$296,'FED MODEL FACTORS'!I19,1)</f>
        <v>0.6</v>
      </c>
      <c r="J19" s="63">
        <f>PERCENTRANK('FED MODEL FACTORS'!J$2:J$296,'FED MODEL FACTORS'!J19,1)</f>
        <v>0.8</v>
      </c>
      <c r="K19" s="63">
        <f>PERCENTRANK('FED MODEL FACTORS'!K$2:K$296,'FED MODEL FACTORS'!K19,1)</f>
        <v>0.5</v>
      </c>
      <c r="L19" s="63">
        <f>PERCENTRANK('FED MODEL FACTORS'!L$2:L$296,'FED MODEL FACTORS'!L19,1)</f>
        <v>0.6</v>
      </c>
      <c r="M19" s="63">
        <f>PERCENTRANK('FED MODEL FACTORS'!M$2:M$296,'FED MODEL FACTORS'!M19,1)</f>
        <v>0.5</v>
      </c>
      <c r="N19" s="63">
        <f>PERCENTRANK('FED MODEL FACTORS'!N$2:N$296,'FED MODEL FACTORS'!N19,1)</f>
        <v>0.5</v>
      </c>
      <c r="O19" s="63"/>
      <c r="P19" s="63"/>
      <c r="Q19" s="63">
        <f>PERCENTRANK('FED MODEL FACTORS'!Q$2:Q$296,'FED MODEL FACTORS'!Q19,1)</f>
        <v>0.1</v>
      </c>
      <c r="R19" s="63">
        <f>PERCENTRANK('FED MODEL FACTORS'!R$2:R$296,'FED MODEL FACTORS'!R19,1)</f>
        <v>0.3</v>
      </c>
      <c r="S19" s="63">
        <f>PERCENTRANK('FED MODEL FACTORS'!S$2:S$296,'FED MODEL FACTORS'!S19,1)</f>
        <v>0</v>
      </c>
      <c r="T19" s="63"/>
      <c r="U19" s="63">
        <f>PERCENTRANK('FED MODEL FACTORS'!U$2:U$296,'FED MODEL FACTORS'!U19,1)</f>
        <v>0.1</v>
      </c>
      <c r="V19" s="63">
        <f>PERCENTRANK('FED MODEL FACTORS'!V$2:V$296,'FED MODEL FACTORS'!V19,1)</f>
        <v>0.4</v>
      </c>
      <c r="W19" s="63"/>
      <c r="X19" s="63">
        <f>PERCENTRANK('FED MODEL FACTORS'!X$2:X$296,'FED MODEL FACTORS'!X19,1)</f>
        <v>0.5</v>
      </c>
      <c r="Y19" s="63">
        <f>PERCENTRANK('FED MODEL FACTORS'!Y$2:Y$296,'FED MODEL FACTORS'!Y19,1)</f>
        <v>0.3</v>
      </c>
      <c r="Z19" s="63">
        <f>PERCENTRANK('FED MODEL FACTORS'!Z$2:Z$296,'FED MODEL FACTORS'!Z19,1)</f>
        <v>0.3</v>
      </c>
      <c r="AA19" s="63">
        <f>PERCENTRANK('FED MODEL FACTORS'!AA$2:AA$296,'FED MODEL FACTORS'!AA19,1)</f>
        <v>0.5</v>
      </c>
      <c r="AB19" s="63"/>
      <c r="AC19" s="63">
        <f>PERCENTRANK('FED MODEL FACTORS'!AC$2:AC$296,'FED MODEL FACTORS'!AC19,1)</f>
        <v>0.1</v>
      </c>
      <c r="AD19" s="63">
        <f>PERCENTRANK('FED MODEL FACTORS'!AD$2:AD$296,'FED MODEL FACTORS'!AD19,1)</f>
        <v>0</v>
      </c>
      <c r="AE19" s="63">
        <f>PERCENTRANK('FED MODEL FACTORS'!AE$2:AE$296,'FED MODEL FACTORS'!AE19,1)</f>
        <v>0.8</v>
      </c>
      <c r="AF19" s="63">
        <f>PERCENTRANK('FED MODEL FACTORS'!AF$2:AF$296,'FED MODEL FACTORS'!AF19,1)</f>
        <v>0.2</v>
      </c>
      <c r="AG19" s="63">
        <f>PERCENTRANK('FED MODEL FACTORS'!AG$2:AG$296,'FED MODEL FACTORS'!AG19,1)</f>
        <v>0.8</v>
      </c>
      <c r="AH19" s="63"/>
      <c r="AI19" s="63">
        <f>PERCENTRANK('FED MODEL FACTORS'!AI$2:AI$296,'FED MODEL FACTORS'!AI19,1)</f>
        <v>0.2</v>
      </c>
      <c r="AJ19" s="63">
        <f>PERCENTRANK('FED MODEL FACTORS'!AJ$2:AJ$296,'FED MODEL FACTORS'!AJ19,1)</f>
        <v>0.5</v>
      </c>
      <c r="AK19" s="63">
        <f>PERCENTRANK('FED MODEL FACTORS'!AK$2:AK$296,'FED MODEL FACTORS'!AK19,1)</f>
        <v>0.3</v>
      </c>
      <c r="AL19" s="63">
        <f>PERCENTRANK('FED MODEL FACTORS'!AL$2:AL$296,'FED MODEL FACTORS'!AL19,1)</f>
        <v>0.3</v>
      </c>
      <c r="AM19" s="63">
        <f>PERCENTRANK('FED MODEL FACTORS'!AM$2:AM$296,'FED MODEL FACTORS'!AM19,1)</f>
        <v>0.3</v>
      </c>
      <c r="AN19" s="63">
        <f>PERCENTRANK('FED MODEL FACTORS'!AN$2:AN$296,'FED MODEL FACTORS'!AN19,1)</f>
        <v>0.8</v>
      </c>
      <c r="AO19" s="63">
        <f>PERCENTRANK('FED MODEL FACTORS'!AO$2:AO$296,'FED MODEL FACTORS'!AO19,1)</f>
        <v>0.6</v>
      </c>
      <c r="AP19" s="63">
        <f>PERCENTRANK('FED MODEL FACTORS'!AP$2:AP$296,'FED MODEL FACTORS'!AP19,1)</f>
        <v>0.7</v>
      </c>
      <c r="AQ19" s="63"/>
      <c r="AR19" s="63">
        <f>PERCENTRANK('FED MODEL FACTORS'!AR$2:AR$296,'FED MODEL FACTORS'!AR19,1)</f>
        <v>0.6</v>
      </c>
      <c r="AS19" s="63">
        <f>PERCENTRANK('FED MODEL FACTORS'!AS$2:AS$296,'FED MODEL FACTORS'!AS19,1)</f>
        <v>0</v>
      </c>
      <c r="AT19" s="63">
        <f>PERCENTRANK('FED MODEL FACTORS'!AT$2:AT$296,'FED MODEL FACTORS'!AT19,1)</f>
        <v>0</v>
      </c>
      <c r="AU19" s="63">
        <f>PERCENTRANK('FED MODEL FACTORS'!AU$2:AU$296,'FED MODEL FACTORS'!AU19,1)</f>
        <v>0.2</v>
      </c>
      <c r="AV19" s="63">
        <f>PERCENTRANK('FED MODEL FACTORS'!AV$2:AV$296,'FED MODEL FACTORS'!AV19,1)</f>
        <v>0.6</v>
      </c>
      <c r="AW19" s="63">
        <f>PERCENTRANK('FED MODEL FACTORS'!AW$2:AW$296,'FED MODEL FACTORS'!AW19,1)</f>
        <v>0.2</v>
      </c>
      <c r="AX19" s="63">
        <f>PERCENTRANK('FED MODEL FACTORS'!AX$2:AX$296,'FED MODEL FACTORS'!AX19,1)</f>
        <v>0.2</v>
      </c>
      <c r="AY19" s="63">
        <f>PERCENTRANK('FED MODEL FACTORS'!AY$2:AY$296,'FED MODEL FACTORS'!AY19,1)</f>
        <v>0.6</v>
      </c>
      <c r="AZ19" s="63">
        <f>PERCENTRANK('FED MODEL FACTORS'!AZ$2:AZ$296,'FED MODEL FACTORS'!AZ19,1)</f>
        <v>0.2</v>
      </c>
      <c r="BA19" s="63">
        <f>PERCENTRANK('FED MODEL FACTORS'!BA$2:BA$296,'FED MODEL FACTORS'!BA19,1)</f>
        <v>0.3</v>
      </c>
      <c r="BB19" s="63">
        <f>PERCENTRANK('FED MODEL FACTORS'!BB$2:BB$296,'FED MODEL FACTORS'!BB19,1)</f>
        <v>0.3</v>
      </c>
      <c r="BC19" s="63">
        <f>PERCENTRANK('FED MODEL FACTORS'!BC$2:BC$296,'FED MODEL FACTORS'!BC19,1)</f>
        <v>0.9</v>
      </c>
      <c r="BD19" s="63">
        <f>PERCENTRANK('FED MODEL FACTORS'!BD$2:BD$296,'FED MODEL FACTORS'!BD19,1)</f>
        <v>0.6</v>
      </c>
      <c r="BT19" s="76">
        <v>1.1100000000000001</v>
      </c>
      <c r="BU19" s="76">
        <v>2.12</v>
      </c>
      <c r="BV19" s="76">
        <v>1.45</v>
      </c>
    </row>
    <row r="20" spans="1:74" x14ac:dyDescent="0.25">
      <c r="A20" s="57">
        <v>34150</v>
      </c>
      <c r="B20" s="63"/>
      <c r="C20" s="63">
        <f>PERCENTRANK('FED MODEL FACTORS'!C20:C302,'FED MODEL FACTORS'!C20,1)</f>
        <v>0.2</v>
      </c>
      <c r="D20" s="63"/>
      <c r="E20" s="63">
        <f>PERCENTRANK('FED MODEL FACTORS'!E$2:E$296,'FED MODEL FACTORS'!E20,1)</f>
        <v>0.4</v>
      </c>
      <c r="F20" s="63">
        <f>PERCENTRANK('FED MODEL FACTORS'!F$2:F$296,'FED MODEL FACTORS'!F20,1)</f>
        <v>0.2</v>
      </c>
      <c r="G20" s="63"/>
      <c r="H20" s="63"/>
      <c r="I20" s="63">
        <f>PERCENTRANK('FED MODEL FACTORS'!I$2:I$296,'FED MODEL FACTORS'!I20,1)</f>
        <v>0.6</v>
      </c>
      <c r="J20" s="63">
        <f>PERCENTRANK('FED MODEL FACTORS'!J$2:J$296,'FED MODEL FACTORS'!J20,1)</f>
        <v>0.7</v>
      </c>
      <c r="K20" s="63">
        <f>PERCENTRANK('FED MODEL FACTORS'!K$2:K$296,'FED MODEL FACTORS'!K20,1)</f>
        <v>0.5</v>
      </c>
      <c r="L20" s="63">
        <f>PERCENTRANK('FED MODEL FACTORS'!L$2:L$296,'FED MODEL FACTORS'!L20,1)</f>
        <v>0.5</v>
      </c>
      <c r="M20" s="63">
        <f>PERCENTRANK('FED MODEL FACTORS'!M$2:M$296,'FED MODEL FACTORS'!M20,1)</f>
        <v>0.5</v>
      </c>
      <c r="N20" s="63">
        <f>PERCENTRANK('FED MODEL FACTORS'!N$2:N$296,'FED MODEL FACTORS'!N20,1)</f>
        <v>0.5</v>
      </c>
      <c r="O20" s="63"/>
      <c r="P20" s="63"/>
      <c r="Q20" s="63">
        <f>PERCENTRANK('FED MODEL FACTORS'!Q$2:Q$296,'FED MODEL FACTORS'!Q20,1)</f>
        <v>0.1</v>
      </c>
      <c r="R20" s="63">
        <f>PERCENTRANK('FED MODEL FACTORS'!R$2:R$296,'FED MODEL FACTORS'!R20,1)</f>
        <v>0.3</v>
      </c>
      <c r="S20" s="63">
        <f>PERCENTRANK('FED MODEL FACTORS'!S$2:S$296,'FED MODEL FACTORS'!S20,1)</f>
        <v>0</v>
      </c>
      <c r="T20" s="63"/>
      <c r="U20" s="63">
        <f>PERCENTRANK('FED MODEL FACTORS'!U$2:U$296,'FED MODEL FACTORS'!U20,1)</f>
        <v>0.4</v>
      </c>
      <c r="V20" s="63">
        <f>PERCENTRANK('FED MODEL FACTORS'!V$2:V$296,'FED MODEL FACTORS'!V20,1)</f>
        <v>0.5</v>
      </c>
      <c r="W20" s="63"/>
      <c r="X20" s="63">
        <f>PERCENTRANK('FED MODEL FACTORS'!X$2:X$296,'FED MODEL FACTORS'!X20,1)</f>
        <v>0.4</v>
      </c>
      <c r="Y20" s="63">
        <f>PERCENTRANK('FED MODEL FACTORS'!Y$2:Y$296,'FED MODEL FACTORS'!Y20,1)</f>
        <v>0.2</v>
      </c>
      <c r="Z20" s="63">
        <f>PERCENTRANK('FED MODEL FACTORS'!Z$2:Z$296,'FED MODEL FACTORS'!Z20,1)</f>
        <v>0.2</v>
      </c>
      <c r="AA20" s="63">
        <f>PERCENTRANK('FED MODEL FACTORS'!AA$2:AA$296,'FED MODEL FACTORS'!AA20,1)</f>
        <v>0.5</v>
      </c>
      <c r="AB20" s="63"/>
      <c r="AC20" s="63">
        <f>PERCENTRANK('FED MODEL FACTORS'!AC$2:AC$296,'FED MODEL FACTORS'!AC20,1)</f>
        <v>0.1</v>
      </c>
      <c r="AD20" s="63">
        <f>PERCENTRANK('FED MODEL FACTORS'!AD$2:AD$296,'FED MODEL FACTORS'!AD20,1)</f>
        <v>0</v>
      </c>
      <c r="AE20" s="63">
        <f>PERCENTRANK('FED MODEL FACTORS'!AE$2:AE$296,'FED MODEL FACTORS'!AE20,1)</f>
        <v>0.8</v>
      </c>
      <c r="AF20" s="63">
        <f>PERCENTRANK('FED MODEL FACTORS'!AF$2:AF$296,'FED MODEL FACTORS'!AF20,1)</f>
        <v>0.1</v>
      </c>
      <c r="AG20" s="63">
        <f>PERCENTRANK('FED MODEL FACTORS'!AG$2:AG$296,'FED MODEL FACTORS'!AG20,1)</f>
        <v>0.7</v>
      </c>
      <c r="AH20" s="63"/>
      <c r="AI20" s="63">
        <f>PERCENTRANK('FED MODEL FACTORS'!AI$2:AI$296,'FED MODEL FACTORS'!AI20,1)</f>
        <v>0.2</v>
      </c>
      <c r="AJ20" s="63">
        <f>PERCENTRANK('FED MODEL FACTORS'!AJ$2:AJ$296,'FED MODEL FACTORS'!AJ20,1)</f>
        <v>0.5</v>
      </c>
      <c r="AK20" s="63">
        <f>PERCENTRANK('FED MODEL FACTORS'!AK$2:AK$296,'FED MODEL FACTORS'!AK20,1)</f>
        <v>0.1</v>
      </c>
      <c r="AL20" s="63">
        <f>PERCENTRANK('FED MODEL FACTORS'!AL$2:AL$296,'FED MODEL FACTORS'!AL20,1)</f>
        <v>0.3</v>
      </c>
      <c r="AM20" s="63">
        <f>PERCENTRANK('FED MODEL FACTORS'!AM$2:AM$296,'FED MODEL FACTORS'!AM20,1)</f>
        <v>0.3</v>
      </c>
      <c r="AN20" s="63">
        <f>PERCENTRANK('FED MODEL FACTORS'!AN$2:AN$296,'FED MODEL FACTORS'!AN20,1)</f>
        <v>0.7</v>
      </c>
      <c r="AO20" s="63">
        <f>PERCENTRANK('FED MODEL FACTORS'!AO$2:AO$296,'FED MODEL FACTORS'!AO20,1)</f>
        <v>0.5</v>
      </c>
      <c r="AP20" s="63">
        <f>PERCENTRANK('FED MODEL FACTORS'!AP$2:AP$296,'FED MODEL FACTORS'!AP20,1)</f>
        <v>0.2</v>
      </c>
      <c r="AQ20" s="63"/>
      <c r="AR20" s="63">
        <f>PERCENTRANK('FED MODEL FACTORS'!AR$2:AR$296,'FED MODEL FACTORS'!AR20,1)</f>
        <v>0.6</v>
      </c>
      <c r="AS20" s="63">
        <f>PERCENTRANK('FED MODEL FACTORS'!AS$2:AS$296,'FED MODEL FACTORS'!AS20,1)</f>
        <v>0</v>
      </c>
      <c r="AT20" s="63">
        <f>PERCENTRANK('FED MODEL FACTORS'!AT$2:AT$296,'FED MODEL FACTORS'!AT20,1)</f>
        <v>0</v>
      </c>
      <c r="AU20" s="63">
        <f>PERCENTRANK('FED MODEL FACTORS'!AU$2:AU$296,'FED MODEL FACTORS'!AU20,1)</f>
        <v>0.1</v>
      </c>
      <c r="AV20" s="63">
        <f>PERCENTRANK('FED MODEL FACTORS'!AV$2:AV$296,'FED MODEL FACTORS'!AV20,1)</f>
        <v>0.6</v>
      </c>
      <c r="AW20" s="63">
        <f>PERCENTRANK('FED MODEL FACTORS'!AW$2:AW$296,'FED MODEL FACTORS'!AW20,1)</f>
        <v>0.2</v>
      </c>
      <c r="AX20" s="63">
        <f>PERCENTRANK('FED MODEL FACTORS'!AX$2:AX$296,'FED MODEL FACTORS'!AX20,1)</f>
        <v>0</v>
      </c>
      <c r="AY20" s="63">
        <f>PERCENTRANK('FED MODEL FACTORS'!AY$2:AY$296,'FED MODEL FACTORS'!AY20,1)</f>
        <v>0.9</v>
      </c>
      <c r="AZ20" s="63">
        <f>PERCENTRANK('FED MODEL FACTORS'!AZ$2:AZ$296,'FED MODEL FACTORS'!AZ20,1)</f>
        <v>0.1</v>
      </c>
      <c r="BA20" s="63">
        <f>PERCENTRANK('FED MODEL FACTORS'!BA$2:BA$296,'FED MODEL FACTORS'!BA20,1)</f>
        <v>0.2</v>
      </c>
      <c r="BB20" s="63">
        <f>PERCENTRANK('FED MODEL FACTORS'!BB$2:BB$296,'FED MODEL FACTORS'!BB20,1)</f>
        <v>0.3</v>
      </c>
      <c r="BC20" s="63">
        <f>PERCENTRANK('FED MODEL FACTORS'!BC$2:BC$296,'FED MODEL FACTORS'!BC20,1)</f>
        <v>0.6</v>
      </c>
      <c r="BD20" s="63">
        <f>PERCENTRANK('FED MODEL FACTORS'!BD$2:BD$296,'FED MODEL FACTORS'!BD20,1)</f>
        <v>0.3</v>
      </c>
      <c r="BT20" s="76">
        <v>1.1599999999999999</v>
      </c>
      <c r="BU20" s="76">
        <v>2.06</v>
      </c>
      <c r="BV20" s="76">
        <v>0.71</v>
      </c>
    </row>
    <row r="21" spans="1:74" x14ac:dyDescent="0.25">
      <c r="A21" s="57">
        <v>34181</v>
      </c>
      <c r="B21" s="63"/>
      <c r="C21" s="63">
        <f>PERCENTRANK('FED MODEL FACTORS'!C21:C303,'FED MODEL FACTORS'!C21,1)</f>
        <v>0.1</v>
      </c>
      <c r="D21" s="63"/>
      <c r="E21" s="63">
        <f>PERCENTRANK('FED MODEL FACTORS'!E$2:E$296,'FED MODEL FACTORS'!E21,1)</f>
        <v>0.1</v>
      </c>
      <c r="F21" s="63">
        <f>PERCENTRANK('FED MODEL FACTORS'!F$2:F$296,'FED MODEL FACTORS'!F21,1)</f>
        <v>0.2</v>
      </c>
      <c r="G21" s="63"/>
      <c r="H21" s="63"/>
      <c r="I21" s="63">
        <f>PERCENTRANK('FED MODEL FACTORS'!I$2:I$296,'FED MODEL FACTORS'!I21,1)</f>
        <v>0.6</v>
      </c>
      <c r="J21" s="63">
        <f>PERCENTRANK('FED MODEL FACTORS'!J$2:J$296,'FED MODEL FACTORS'!J21,1)</f>
        <v>0.7</v>
      </c>
      <c r="K21" s="63">
        <f>PERCENTRANK('FED MODEL FACTORS'!K$2:K$296,'FED MODEL FACTORS'!K21,1)</f>
        <v>0.5</v>
      </c>
      <c r="L21" s="63">
        <f>PERCENTRANK('FED MODEL FACTORS'!L$2:L$296,'FED MODEL FACTORS'!L21,1)</f>
        <v>0.5</v>
      </c>
      <c r="M21" s="63">
        <f>PERCENTRANK('FED MODEL FACTORS'!M$2:M$296,'FED MODEL FACTORS'!M21,1)</f>
        <v>0.5</v>
      </c>
      <c r="N21" s="63">
        <f>PERCENTRANK('FED MODEL FACTORS'!N$2:N$296,'FED MODEL FACTORS'!N21,1)</f>
        <v>0.5</v>
      </c>
      <c r="O21" s="63"/>
      <c r="P21" s="63"/>
      <c r="Q21" s="63">
        <f>PERCENTRANK('FED MODEL FACTORS'!Q$2:Q$296,'FED MODEL FACTORS'!Q21,1)</f>
        <v>0.1</v>
      </c>
      <c r="R21" s="63">
        <f>PERCENTRANK('FED MODEL FACTORS'!R$2:R$296,'FED MODEL FACTORS'!R21,1)</f>
        <v>0.3</v>
      </c>
      <c r="S21" s="63">
        <f>PERCENTRANK('FED MODEL FACTORS'!S$2:S$296,'FED MODEL FACTORS'!S21,1)</f>
        <v>0</v>
      </c>
      <c r="T21" s="63"/>
      <c r="U21" s="63">
        <f>PERCENTRANK('FED MODEL FACTORS'!U$2:U$296,'FED MODEL FACTORS'!U21,1)</f>
        <v>0.5</v>
      </c>
      <c r="V21" s="63">
        <f>PERCENTRANK('FED MODEL FACTORS'!V$2:V$296,'FED MODEL FACTORS'!V21,1)</f>
        <v>0.4</v>
      </c>
      <c r="W21" s="63"/>
      <c r="X21" s="63">
        <f>PERCENTRANK('FED MODEL FACTORS'!X$2:X$296,'FED MODEL FACTORS'!X21,1)</f>
        <v>0.5</v>
      </c>
      <c r="Y21" s="63">
        <f>PERCENTRANK('FED MODEL FACTORS'!Y$2:Y$296,'FED MODEL FACTORS'!Y21,1)</f>
        <v>0.3</v>
      </c>
      <c r="Z21" s="63">
        <f>PERCENTRANK('FED MODEL FACTORS'!Z$2:Z$296,'FED MODEL FACTORS'!Z21,1)</f>
        <v>0.2</v>
      </c>
      <c r="AA21" s="63">
        <f>PERCENTRANK('FED MODEL FACTORS'!AA$2:AA$296,'FED MODEL FACTORS'!AA21,1)</f>
        <v>0.2</v>
      </c>
      <c r="AB21" s="63"/>
      <c r="AC21" s="63">
        <f>PERCENTRANK('FED MODEL FACTORS'!AC$2:AC$296,'FED MODEL FACTORS'!AC21,1)</f>
        <v>0.1</v>
      </c>
      <c r="AD21" s="63">
        <f>PERCENTRANK('FED MODEL FACTORS'!AD$2:AD$296,'FED MODEL FACTORS'!AD21,1)</f>
        <v>0</v>
      </c>
      <c r="AE21" s="63">
        <f>PERCENTRANK('FED MODEL FACTORS'!AE$2:AE$296,'FED MODEL FACTORS'!AE21,1)</f>
        <v>0.8</v>
      </c>
      <c r="AF21" s="63">
        <f>PERCENTRANK('FED MODEL FACTORS'!AF$2:AF$296,'FED MODEL FACTORS'!AF21,1)</f>
        <v>0</v>
      </c>
      <c r="AG21" s="63">
        <f>PERCENTRANK('FED MODEL FACTORS'!AG$2:AG$296,'FED MODEL FACTORS'!AG21,1)</f>
        <v>0.7</v>
      </c>
      <c r="AH21" s="63"/>
      <c r="AI21" s="63">
        <f>PERCENTRANK('FED MODEL FACTORS'!AI$2:AI$296,'FED MODEL FACTORS'!AI21,1)</f>
        <v>0.3</v>
      </c>
      <c r="AJ21" s="63">
        <f>PERCENTRANK('FED MODEL FACTORS'!AJ$2:AJ$296,'FED MODEL FACTORS'!AJ21,1)</f>
        <v>0.5</v>
      </c>
      <c r="AK21" s="63">
        <f>PERCENTRANK('FED MODEL FACTORS'!AK$2:AK$296,'FED MODEL FACTORS'!AK21,1)</f>
        <v>0.2</v>
      </c>
      <c r="AL21" s="63">
        <f>PERCENTRANK('FED MODEL FACTORS'!AL$2:AL$296,'FED MODEL FACTORS'!AL21,1)</f>
        <v>0.3</v>
      </c>
      <c r="AM21" s="63">
        <f>PERCENTRANK('FED MODEL FACTORS'!AM$2:AM$296,'FED MODEL FACTORS'!AM21,1)</f>
        <v>0.3</v>
      </c>
      <c r="AN21" s="63">
        <f>PERCENTRANK('FED MODEL FACTORS'!AN$2:AN$296,'FED MODEL FACTORS'!AN21,1)</f>
        <v>0.6</v>
      </c>
      <c r="AO21" s="63">
        <f>PERCENTRANK('FED MODEL FACTORS'!AO$2:AO$296,'FED MODEL FACTORS'!AO21,1)</f>
        <v>0.5</v>
      </c>
      <c r="AP21" s="63">
        <f>PERCENTRANK('FED MODEL FACTORS'!AP$2:AP$296,'FED MODEL FACTORS'!AP21,1)</f>
        <v>0</v>
      </c>
      <c r="AQ21" s="63"/>
      <c r="AR21" s="63">
        <f>PERCENTRANK('FED MODEL FACTORS'!AR$2:AR$296,'FED MODEL FACTORS'!AR21,1)</f>
        <v>0.6</v>
      </c>
      <c r="AS21" s="63">
        <f>PERCENTRANK('FED MODEL FACTORS'!AS$2:AS$296,'FED MODEL FACTORS'!AS21,1)</f>
        <v>0</v>
      </c>
      <c r="AT21" s="63">
        <f>PERCENTRANK('FED MODEL FACTORS'!AT$2:AT$296,'FED MODEL FACTORS'!AT21,1)</f>
        <v>0</v>
      </c>
      <c r="AU21" s="63">
        <f>PERCENTRANK('FED MODEL FACTORS'!AU$2:AU$296,'FED MODEL FACTORS'!AU21,1)</f>
        <v>0.1</v>
      </c>
      <c r="AV21" s="63">
        <f>PERCENTRANK('FED MODEL FACTORS'!AV$2:AV$296,'FED MODEL FACTORS'!AV21,1)</f>
        <v>0.6</v>
      </c>
      <c r="AW21" s="63">
        <f>PERCENTRANK('FED MODEL FACTORS'!AW$2:AW$296,'FED MODEL FACTORS'!AW21,1)</f>
        <v>0.6</v>
      </c>
      <c r="AX21" s="63">
        <f>PERCENTRANK('FED MODEL FACTORS'!AX$2:AX$296,'FED MODEL FACTORS'!AX21,1)</f>
        <v>0</v>
      </c>
      <c r="AY21" s="63">
        <f>PERCENTRANK('FED MODEL FACTORS'!AY$2:AY$296,'FED MODEL FACTORS'!AY21,1)</f>
        <v>0.9</v>
      </c>
      <c r="AZ21" s="63">
        <f>PERCENTRANK('FED MODEL FACTORS'!AZ$2:AZ$296,'FED MODEL FACTORS'!AZ21,1)</f>
        <v>0</v>
      </c>
      <c r="BA21" s="63">
        <f>PERCENTRANK('FED MODEL FACTORS'!BA$2:BA$296,'FED MODEL FACTORS'!BA21,1)</f>
        <v>0.1</v>
      </c>
      <c r="BB21" s="63">
        <f>PERCENTRANK('FED MODEL FACTORS'!BB$2:BB$296,'FED MODEL FACTORS'!BB21,1)</f>
        <v>0.4</v>
      </c>
      <c r="BC21" s="63">
        <f>PERCENTRANK('FED MODEL FACTORS'!BC$2:BC$296,'FED MODEL FACTORS'!BC21,1)</f>
        <v>0.9</v>
      </c>
      <c r="BD21" s="63">
        <f>PERCENTRANK('FED MODEL FACTORS'!BD$2:BD$296,'FED MODEL FACTORS'!BD21,1)</f>
        <v>0.4</v>
      </c>
      <c r="BT21" s="76">
        <v>1.52</v>
      </c>
      <c r="BU21" s="76">
        <v>2.13</v>
      </c>
      <c r="BV21" s="76">
        <v>0.89</v>
      </c>
    </row>
    <row r="22" spans="1:74" x14ac:dyDescent="0.25">
      <c r="A22" s="57">
        <v>34212</v>
      </c>
      <c r="B22" s="63"/>
      <c r="C22" s="63">
        <f>PERCENTRANK('FED MODEL FACTORS'!C22:C304,'FED MODEL FACTORS'!C22,1)</f>
        <v>0.2</v>
      </c>
      <c r="D22" s="63"/>
      <c r="E22" s="63">
        <f>PERCENTRANK('FED MODEL FACTORS'!E$2:E$296,'FED MODEL FACTORS'!E22,1)</f>
        <v>0.6</v>
      </c>
      <c r="F22" s="63">
        <f>PERCENTRANK('FED MODEL FACTORS'!F$2:F$296,'FED MODEL FACTORS'!F22,1)</f>
        <v>0.2</v>
      </c>
      <c r="G22" s="63"/>
      <c r="H22" s="63"/>
      <c r="I22" s="63">
        <f>PERCENTRANK('FED MODEL FACTORS'!I$2:I$296,'FED MODEL FACTORS'!I22,1)</f>
        <v>0.5</v>
      </c>
      <c r="J22" s="63">
        <f>PERCENTRANK('FED MODEL FACTORS'!J$2:J$296,'FED MODEL FACTORS'!J22,1)</f>
        <v>0.6</v>
      </c>
      <c r="K22" s="63">
        <f>PERCENTRANK('FED MODEL FACTORS'!K$2:K$296,'FED MODEL FACTORS'!K22,1)</f>
        <v>0.5</v>
      </c>
      <c r="L22" s="63">
        <f>PERCENTRANK('FED MODEL FACTORS'!L$2:L$296,'FED MODEL FACTORS'!L22,1)</f>
        <v>0.5</v>
      </c>
      <c r="M22" s="63">
        <f>PERCENTRANK('FED MODEL FACTORS'!M$2:M$296,'FED MODEL FACTORS'!M22,1)</f>
        <v>0.5</v>
      </c>
      <c r="N22" s="63">
        <f>PERCENTRANK('FED MODEL FACTORS'!N$2:N$296,'FED MODEL FACTORS'!N22,1)</f>
        <v>0.5</v>
      </c>
      <c r="O22" s="63"/>
      <c r="P22" s="63"/>
      <c r="Q22" s="63">
        <f>PERCENTRANK('FED MODEL FACTORS'!Q$2:Q$296,'FED MODEL FACTORS'!Q22,1)</f>
        <v>0.1</v>
      </c>
      <c r="R22" s="63">
        <f>PERCENTRANK('FED MODEL FACTORS'!R$2:R$296,'FED MODEL FACTORS'!R22,1)</f>
        <v>0.3</v>
      </c>
      <c r="S22" s="63">
        <f>PERCENTRANK('FED MODEL FACTORS'!S$2:S$296,'FED MODEL FACTORS'!S22,1)</f>
        <v>0</v>
      </c>
      <c r="T22" s="63"/>
      <c r="U22" s="63">
        <f>PERCENTRANK('FED MODEL FACTORS'!U$2:U$296,'FED MODEL FACTORS'!U22,1)</f>
        <v>0.2</v>
      </c>
      <c r="V22" s="63">
        <f>PERCENTRANK('FED MODEL FACTORS'!V$2:V$296,'FED MODEL FACTORS'!V22,1)</f>
        <v>0.5</v>
      </c>
      <c r="W22" s="63"/>
      <c r="X22" s="63">
        <f>PERCENTRANK('FED MODEL FACTORS'!X$2:X$296,'FED MODEL FACTORS'!X22,1)</f>
        <v>0.4</v>
      </c>
      <c r="Y22" s="63">
        <f>PERCENTRANK('FED MODEL FACTORS'!Y$2:Y$296,'FED MODEL FACTORS'!Y22,1)</f>
        <v>0.3</v>
      </c>
      <c r="Z22" s="63">
        <f>PERCENTRANK('FED MODEL FACTORS'!Z$2:Z$296,'FED MODEL FACTORS'!Z22,1)</f>
        <v>0.3</v>
      </c>
      <c r="AA22" s="63">
        <f>PERCENTRANK('FED MODEL FACTORS'!AA$2:AA$296,'FED MODEL FACTORS'!AA22,1)</f>
        <v>0</v>
      </c>
      <c r="AB22" s="63"/>
      <c r="AC22" s="63">
        <f>PERCENTRANK('FED MODEL FACTORS'!AC$2:AC$296,'FED MODEL FACTORS'!AC22,1)</f>
        <v>0.2</v>
      </c>
      <c r="AD22" s="63">
        <f>PERCENTRANK('FED MODEL FACTORS'!AD$2:AD$296,'FED MODEL FACTORS'!AD22,1)</f>
        <v>0</v>
      </c>
      <c r="AE22" s="63">
        <f>PERCENTRANK('FED MODEL FACTORS'!AE$2:AE$296,'FED MODEL FACTORS'!AE22,1)</f>
        <v>0.8</v>
      </c>
      <c r="AF22" s="63">
        <f>PERCENTRANK('FED MODEL FACTORS'!AF$2:AF$296,'FED MODEL FACTORS'!AF22,1)</f>
        <v>0</v>
      </c>
      <c r="AG22" s="63">
        <f>PERCENTRANK('FED MODEL FACTORS'!AG$2:AG$296,'FED MODEL FACTORS'!AG22,1)</f>
        <v>0.6</v>
      </c>
      <c r="AH22" s="63"/>
      <c r="AI22" s="63">
        <f>PERCENTRANK('FED MODEL FACTORS'!AI$2:AI$296,'FED MODEL FACTORS'!AI22,1)</f>
        <v>0.4</v>
      </c>
      <c r="AJ22" s="63">
        <f>PERCENTRANK('FED MODEL FACTORS'!AJ$2:AJ$296,'FED MODEL FACTORS'!AJ22,1)</f>
        <v>0.4</v>
      </c>
      <c r="AK22" s="63">
        <f>PERCENTRANK('FED MODEL FACTORS'!AK$2:AK$296,'FED MODEL FACTORS'!AK22,1)</f>
        <v>0.2</v>
      </c>
      <c r="AL22" s="63">
        <f>PERCENTRANK('FED MODEL FACTORS'!AL$2:AL$296,'FED MODEL FACTORS'!AL22,1)</f>
        <v>0.4</v>
      </c>
      <c r="AM22" s="63">
        <f>PERCENTRANK('FED MODEL FACTORS'!AM$2:AM$296,'FED MODEL FACTORS'!AM22,1)</f>
        <v>0.2</v>
      </c>
      <c r="AN22" s="63">
        <f>PERCENTRANK('FED MODEL FACTORS'!AN$2:AN$296,'FED MODEL FACTORS'!AN22,1)</f>
        <v>0.6</v>
      </c>
      <c r="AO22" s="63">
        <f>PERCENTRANK('FED MODEL FACTORS'!AO$2:AO$296,'FED MODEL FACTORS'!AO22,1)</f>
        <v>0.6</v>
      </c>
      <c r="AP22" s="63">
        <f>PERCENTRANK('FED MODEL FACTORS'!AP$2:AP$296,'FED MODEL FACTORS'!AP22,1)</f>
        <v>0.3</v>
      </c>
      <c r="AQ22" s="63"/>
      <c r="AR22" s="63">
        <f>PERCENTRANK('FED MODEL FACTORS'!AR$2:AR$296,'FED MODEL FACTORS'!AR22,1)</f>
        <v>0.6</v>
      </c>
      <c r="AS22" s="63">
        <f>PERCENTRANK('FED MODEL FACTORS'!AS$2:AS$296,'FED MODEL FACTORS'!AS22,1)</f>
        <v>0.1</v>
      </c>
      <c r="AT22" s="63">
        <f>PERCENTRANK('FED MODEL FACTORS'!AT$2:AT$296,'FED MODEL FACTORS'!AT22,1)</f>
        <v>0</v>
      </c>
      <c r="AU22" s="63">
        <f>PERCENTRANK('FED MODEL FACTORS'!AU$2:AU$296,'FED MODEL FACTORS'!AU22,1)</f>
        <v>0.2</v>
      </c>
      <c r="AV22" s="63">
        <f>PERCENTRANK('FED MODEL FACTORS'!AV$2:AV$296,'FED MODEL FACTORS'!AV22,1)</f>
        <v>0.5</v>
      </c>
      <c r="AW22" s="63">
        <f>PERCENTRANK('FED MODEL FACTORS'!AW$2:AW$296,'FED MODEL FACTORS'!AW22,1)</f>
        <v>0.6</v>
      </c>
      <c r="AX22" s="63">
        <f>PERCENTRANK('FED MODEL FACTORS'!AX$2:AX$296,'FED MODEL FACTORS'!AX22,1)</f>
        <v>0</v>
      </c>
      <c r="AY22" s="63">
        <f>PERCENTRANK('FED MODEL FACTORS'!AY$2:AY$296,'FED MODEL FACTORS'!AY22,1)</f>
        <v>0.9</v>
      </c>
      <c r="AZ22" s="63">
        <f>PERCENTRANK('FED MODEL FACTORS'!AZ$2:AZ$296,'FED MODEL FACTORS'!AZ22,1)</f>
        <v>0.1</v>
      </c>
      <c r="BA22" s="63">
        <f>PERCENTRANK('FED MODEL FACTORS'!BA$2:BA$296,'FED MODEL FACTORS'!BA22,1)</f>
        <v>0.4</v>
      </c>
      <c r="BB22" s="63">
        <f>PERCENTRANK('FED MODEL FACTORS'!BB$2:BB$296,'FED MODEL FACTORS'!BB22,1)</f>
        <v>0.3</v>
      </c>
      <c r="BC22" s="63">
        <f>PERCENTRANK('FED MODEL FACTORS'!BC$2:BC$296,'FED MODEL FACTORS'!BC22,1)</f>
        <v>0.1</v>
      </c>
      <c r="BD22" s="63">
        <f>PERCENTRANK('FED MODEL FACTORS'!BD$2:BD$296,'FED MODEL FACTORS'!BD22,1)</f>
        <v>0.3</v>
      </c>
      <c r="BT22" s="76">
        <v>1.63</v>
      </c>
      <c r="BU22" s="76">
        <v>1.89</v>
      </c>
      <c r="BV22" s="76">
        <v>1.0900000000000001</v>
      </c>
    </row>
    <row r="23" spans="1:74" x14ac:dyDescent="0.25">
      <c r="A23" s="57">
        <v>34242</v>
      </c>
      <c r="B23" s="63"/>
      <c r="C23" s="63">
        <f>PERCENTRANK('FED MODEL FACTORS'!C23:C305,'FED MODEL FACTORS'!C23,1)</f>
        <v>0.3</v>
      </c>
      <c r="D23" s="63"/>
      <c r="E23" s="63">
        <f>PERCENTRANK('FED MODEL FACTORS'!E$2:E$296,'FED MODEL FACTORS'!E23,1)</f>
        <v>0.8</v>
      </c>
      <c r="F23" s="63">
        <f>PERCENTRANK('FED MODEL FACTORS'!F$2:F$296,'FED MODEL FACTORS'!F23,1)</f>
        <v>0.2</v>
      </c>
      <c r="G23" s="63"/>
      <c r="H23" s="63"/>
      <c r="I23" s="63">
        <f>PERCENTRANK('FED MODEL FACTORS'!I$2:I$296,'FED MODEL FACTORS'!I23,1)</f>
        <v>0.5</v>
      </c>
      <c r="J23" s="63">
        <f>PERCENTRANK('FED MODEL FACTORS'!J$2:J$296,'FED MODEL FACTORS'!J23,1)</f>
        <v>0.6</v>
      </c>
      <c r="K23" s="63">
        <f>PERCENTRANK('FED MODEL FACTORS'!K$2:K$296,'FED MODEL FACTORS'!K23,1)</f>
        <v>0.5</v>
      </c>
      <c r="L23" s="63">
        <f>PERCENTRANK('FED MODEL FACTORS'!L$2:L$296,'FED MODEL FACTORS'!L23,1)</f>
        <v>0.5</v>
      </c>
      <c r="M23" s="63">
        <f>PERCENTRANK('FED MODEL FACTORS'!M$2:M$296,'FED MODEL FACTORS'!M23,1)</f>
        <v>0.5</v>
      </c>
      <c r="N23" s="63">
        <f>PERCENTRANK('FED MODEL FACTORS'!N$2:N$296,'FED MODEL FACTORS'!N23,1)</f>
        <v>0.5</v>
      </c>
      <c r="O23" s="63"/>
      <c r="P23" s="63"/>
      <c r="Q23" s="63">
        <f>PERCENTRANK('FED MODEL FACTORS'!Q$2:Q$296,'FED MODEL FACTORS'!Q23,1)</f>
        <v>0.1</v>
      </c>
      <c r="R23" s="63">
        <f>PERCENTRANK('FED MODEL FACTORS'!R$2:R$296,'FED MODEL FACTORS'!R23,1)</f>
        <v>0.3</v>
      </c>
      <c r="S23" s="63">
        <f>PERCENTRANK('FED MODEL FACTORS'!S$2:S$296,'FED MODEL FACTORS'!S23,1)</f>
        <v>0</v>
      </c>
      <c r="T23" s="63"/>
      <c r="U23" s="63">
        <f>PERCENTRANK('FED MODEL FACTORS'!U$2:U$296,'FED MODEL FACTORS'!U23,1)</f>
        <v>0.6</v>
      </c>
      <c r="V23" s="63">
        <f>PERCENTRANK('FED MODEL FACTORS'!V$2:V$296,'FED MODEL FACTORS'!V23,1)</f>
        <v>0.5</v>
      </c>
      <c r="W23" s="63"/>
      <c r="X23" s="63">
        <f>PERCENTRANK('FED MODEL FACTORS'!X$2:X$296,'FED MODEL FACTORS'!X23,1)</f>
        <v>0.4</v>
      </c>
      <c r="Y23" s="63">
        <f>PERCENTRANK('FED MODEL FACTORS'!Y$2:Y$296,'FED MODEL FACTORS'!Y23,1)</f>
        <v>0.4</v>
      </c>
      <c r="Z23" s="63">
        <f>PERCENTRANK('FED MODEL FACTORS'!Z$2:Z$296,'FED MODEL FACTORS'!Z23,1)</f>
        <v>0.3</v>
      </c>
      <c r="AA23" s="63">
        <f>PERCENTRANK('FED MODEL FACTORS'!AA$2:AA$296,'FED MODEL FACTORS'!AA23,1)</f>
        <v>0.1</v>
      </c>
      <c r="AB23" s="63"/>
      <c r="AC23" s="63">
        <f>PERCENTRANK('FED MODEL FACTORS'!AC$2:AC$296,'FED MODEL FACTORS'!AC23,1)</f>
        <v>0.2</v>
      </c>
      <c r="AD23" s="63">
        <f>PERCENTRANK('FED MODEL FACTORS'!AD$2:AD$296,'FED MODEL FACTORS'!AD23,1)</f>
        <v>0</v>
      </c>
      <c r="AE23" s="63">
        <f>PERCENTRANK('FED MODEL FACTORS'!AE$2:AE$296,'FED MODEL FACTORS'!AE23,1)</f>
        <v>0.8</v>
      </c>
      <c r="AF23" s="63">
        <f>PERCENTRANK('FED MODEL FACTORS'!AF$2:AF$296,'FED MODEL FACTORS'!AF23,1)</f>
        <v>0.1</v>
      </c>
      <c r="AG23" s="63">
        <f>PERCENTRANK('FED MODEL FACTORS'!AG$2:AG$296,'FED MODEL FACTORS'!AG23,1)</f>
        <v>0.6</v>
      </c>
      <c r="AH23" s="63"/>
      <c r="AI23" s="63">
        <f>PERCENTRANK('FED MODEL FACTORS'!AI$2:AI$296,'FED MODEL FACTORS'!AI23,1)</f>
        <v>0.5</v>
      </c>
      <c r="AJ23" s="63">
        <f>PERCENTRANK('FED MODEL FACTORS'!AJ$2:AJ$296,'FED MODEL FACTORS'!AJ23,1)</f>
        <v>0.4</v>
      </c>
      <c r="AK23" s="63">
        <f>PERCENTRANK('FED MODEL FACTORS'!AK$2:AK$296,'FED MODEL FACTORS'!AK23,1)</f>
        <v>0.3</v>
      </c>
      <c r="AL23" s="63">
        <f>PERCENTRANK('FED MODEL FACTORS'!AL$2:AL$296,'FED MODEL FACTORS'!AL23,1)</f>
        <v>0.4</v>
      </c>
      <c r="AM23" s="63">
        <f>PERCENTRANK('FED MODEL FACTORS'!AM$2:AM$296,'FED MODEL FACTORS'!AM23,1)</f>
        <v>0.5</v>
      </c>
      <c r="AN23" s="63">
        <f>PERCENTRANK('FED MODEL FACTORS'!AN$2:AN$296,'FED MODEL FACTORS'!AN23,1)</f>
        <v>0.5</v>
      </c>
      <c r="AO23" s="63">
        <f>PERCENTRANK('FED MODEL FACTORS'!AO$2:AO$296,'FED MODEL FACTORS'!AO23,1)</f>
        <v>0.4</v>
      </c>
      <c r="AP23" s="63">
        <f>PERCENTRANK('FED MODEL FACTORS'!AP$2:AP$296,'FED MODEL FACTORS'!AP23,1)</f>
        <v>0.4</v>
      </c>
      <c r="AQ23" s="63"/>
      <c r="AR23" s="63">
        <f>PERCENTRANK('FED MODEL FACTORS'!AR$2:AR$296,'FED MODEL FACTORS'!AR23,1)</f>
        <v>0.6</v>
      </c>
      <c r="AS23" s="63">
        <f>PERCENTRANK('FED MODEL FACTORS'!AS$2:AS$296,'FED MODEL FACTORS'!AS23,1)</f>
        <v>0.1</v>
      </c>
      <c r="AT23" s="63">
        <f>PERCENTRANK('FED MODEL FACTORS'!AT$2:AT$296,'FED MODEL FACTORS'!AT23,1)</f>
        <v>0</v>
      </c>
      <c r="AU23" s="63">
        <f>PERCENTRANK('FED MODEL FACTORS'!AU$2:AU$296,'FED MODEL FACTORS'!AU23,1)</f>
        <v>0.2</v>
      </c>
      <c r="AV23" s="63">
        <f>PERCENTRANK('FED MODEL FACTORS'!AV$2:AV$296,'FED MODEL FACTORS'!AV23,1)</f>
        <v>0.6</v>
      </c>
      <c r="AW23" s="63">
        <f>PERCENTRANK('FED MODEL FACTORS'!AW$2:AW$296,'FED MODEL FACTORS'!AW23,1)</f>
        <v>0.6</v>
      </c>
      <c r="AX23" s="63">
        <f>PERCENTRANK('FED MODEL FACTORS'!AX$2:AX$296,'FED MODEL FACTORS'!AX23,1)</f>
        <v>0.1</v>
      </c>
      <c r="AY23" s="63">
        <f>PERCENTRANK('FED MODEL FACTORS'!AY$2:AY$296,'FED MODEL FACTORS'!AY23,1)</f>
        <v>0.8</v>
      </c>
      <c r="AZ23" s="63">
        <f>PERCENTRANK('FED MODEL FACTORS'!AZ$2:AZ$296,'FED MODEL FACTORS'!AZ23,1)</f>
        <v>0</v>
      </c>
      <c r="BA23" s="63">
        <f>PERCENTRANK('FED MODEL FACTORS'!BA$2:BA$296,'FED MODEL FACTORS'!BA23,1)</f>
        <v>0.3</v>
      </c>
      <c r="BB23" s="63">
        <f>PERCENTRANK('FED MODEL FACTORS'!BB$2:BB$296,'FED MODEL FACTORS'!BB23,1)</f>
        <v>0.3</v>
      </c>
      <c r="BC23" s="63">
        <f>PERCENTRANK('FED MODEL FACTORS'!BC$2:BC$296,'FED MODEL FACTORS'!BC23,1)</f>
        <v>0</v>
      </c>
      <c r="BD23" s="63">
        <f>PERCENTRANK('FED MODEL FACTORS'!BD$2:BD$296,'FED MODEL FACTORS'!BD23,1)</f>
        <v>0.1</v>
      </c>
      <c r="BT23" s="76">
        <v>2.13</v>
      </c>
      <c r="BU23" s="76">
        <v>1.96</v>
      </c>
      <c r="BV23" s="76">
        <v>1.54</v>
      </c>
    </row>
    <row r="24" spans="1:74" x14ac:dyDescent="0.25">
      <c r="A24" s="57">
        <v>34273</v>
      </c>
      <c r="B24" s="63"/>
      <c r="C24" s="63">
        <f>PERCENTRANK('FED MODEL FACTORS'!C24:C306,'FED MODEL FACTORS'!C24,1)</f>
        <v>0.3</v>
      </c>
      <c r="D24" s="63"/>
      <c r="E24" s="63">
        <f>PERCENTRANK('FED MODEL FACTORS'!E$2:E$296,'FED MODEL FACTORS'!E24,1)</f>
        <v>0.2</v>
      </c>
      <c r="F24" s="63">
        <f>PERCENTRANK('FED MODEL FACTORS'!F$2:F$296,'FED MODEL FACTORS'!F24,1)</f>
        <v>0.2</v>
      </c>
      <c r="G24" s="63"/>
      <c r="H24" s="63"/>
      <c r="I24" s="63">
        <f>PERCENTRANK('FED MODEL FACTORS'!I$2:I$296,'FED MODEL FACTORS'!I24,1)</f>
        <v>0.5</v>
      </c>
      <c r="J24" s="63">
        <f>PERCENTRANK('FED MODEL FACTORS'!J$2:J$296,'FED MODEL FACTORS'!J24,1)</f>
        <v>0.6</v>
      </c>
      <c r="K24" s="63">
        <f>PERCENTRANK('FED MODEL FACTORS'!K$2:K$296,'FED MODEL FACTORS'!K24,1)</f>
        <v>0.5</v>
      </c>
      <c r="L24" s="63">
        <f>PERCENTRANK('FED MODEL FACTORS'!L$2:L$296,'FED MODEL FACTORS'!L24,1)</f>
        <v>0.5</v>
      </c>
      <c r="M24" s="63">
        <f>PERCENTRANK('FED MODEL FACTORS'!M$2:M$296,'FED MODEL FACTORS'!M24,1)</f>
        <v>0.5</v>
      </c>
      <c r="N24" s="63">
        <f>PERCENTRANK('FED MODEL FACTORS'!N$2:N$296,'FED MODEL FACTORS'!N24,1)</f>
        <v>0.5</v>
      </c>
      <c r="O24" s="63"/>
      <c r="P24" s="63"/>
      <c r="Q24" s="63">
        <f>PERCENTRANK('FED MODEL FACTORS'!Q$2:Q$296,'FED MODEL FACTORS'!Q24,1)</f>
        <v>0.1</v>
      </c>
      <c r="R24" s="63">
        <f>PERCENTRANK('FED MODEL FACTORS'!R$2:R$296,'FED MODEL FACTORS'!R24,1)</f>
        <v>0.3</v>
      </c>
      <c r="S24" s="63">
        <f>PERCENTRANK('FED MODEL FACTORS'!S$2:S$296,'FED MODEL FACTORS'!S24,1)</f>
        <v>0</v>
      </c>
      <c r="T24" s="63"/>
      <c r="U24" s="63">
        <f>PERCENTRANK('FED MODEL FACTORS'!U$2:U$296,'FED MODEL FACTORS'!U24,1)</f>
        <v>0.8</v>
      </c>
      <c r="V24" s="63">
        <f>PERCENTRANK('FED MODEL FACTORS'!V$2:V$296,'FED MODEL FACTORS'!V24,1)</f>
        <v>0.4</v>
      </c>
      <c r="W24" s="63"/>
      <c r="X24" s="63">
        <f>PERCENTRANK('FED MODEL FACTORS'!X$2:X$296,'FED MODEL FACTORS'!X24,1)</f>
        <v>0.5</v>
      </c>
      <c r="Y24" s="63">
        <f>PERCENTRANK('FED MODEL FACTORS'!Y$2:Y$296,'FED MODEL FACTORS'!Y24,1)</f>
        <v>0.4</v>
      </c>
      <c r="Z24" s="63">
        <f>PERCENTRANK('FED MODEL FACTORS'!Z$2:Z$296,'FED MODEL FACTORS'!Z24,1)</f>
        <v>0.5</v>
      </c>
      <c r="AA24" s="63">
        <f>PERCENTRANK('FED MODEL FACTORS'!AA$2:AA$296,'FED MODEL FACTORS'!AA24,1)</f>
        <v>0.3</v>
      </c>
      <c r="AB24" s="63"/>
      <c r="AC24" s="63">
        <f>PERCENTRANK('FED MODEL FACTORS'!AC$2:AC$296,'FED MODEL FACTORS'!AC24,1)</f>
        <v>0.2</v>
      </c>
      <c r="AD24" s="63">
        <f>PERCENTRANK('FED MODEL FACTORS'!AD$2:AD$296,'FED MODEL FACTORS'!AD24,1)</f>
        <v>0</v>
      </c>
      <c r="AE24" s="63">
        <f>PERCENTRANK('FED MODEL FACTORS'!AE$2:AE$296,'FED MODEL FACTORS'!AE24,1)</f>
        <v>0.8</v>
      </c>
      <c r="AF24" s="63">
        <f>PERCENTRANK('FED MODEL FACTORS'!AF$2:AF$296,'FED MODEL FACTORS'!AF24,1)</f>
        <v>0</v>
      </c>
      <c r="AG24" s="63">
        <f>PERCENTRANK('FED MODEL FACTORS'!AG$2:AG$296,'FED MODEL FACTORS'!AG24,1)</f>
        <v>0.5</v>
      </c>
      <c r="AH24" s="63"/>
      <c r="AI24" s="63">
        <f>PERCENTRANK('FED MODEL FACTORS'!AI$2:AI$296,'FED MODEL FACTORS'!AI24,1)</f>
        <v>0.5</v>
      </c>
      <c r="AJ24" s="63">
        <f>PERCENTRANK('FED MODEL FACTORS'!AJ$2:AJ$296,'FED MODEL FACTORS'!AJ24,1)</f>
        <v>0.4</v>
      </c>
      <c r="AK24" s="63">
        <f>PERCENTRANK('FED MODEL FACTORS'!AK$2:AK$296,'FED MODEL FACTORS'!AK24,1)</f>
        <v>0.4</v>
      </c>
      <c r="AL24" s="63">
        <f>PERCENTRANK('FED MODEL FACTORS'!AL$2:AL$296,'FED MODEL FACTORS'!AL24,1)</f>
        <v>0.4</v>
      </c>
      <c r="AM24" s="63">
        <f>PERCENTRANK('FED MODEL FACTORS'!AM$2:AM$296,'FED MODEL FACTORS'!AM24,1)</f>
        <v>0.5</v>
      </c>
      <c r="AN24" s="63">
        <f>PERCENTRANK('FED MODEL FACTORS'!AN$2:AN$296,'FED MODEL FACTORS'!AN24,1)</f>
        <v>0.6</v>
      </c>
      <c r="AO24" s="63">
        <f>PERCENTRANK('FED MODEL FACTORS'!AO$2:AO$296,'FED MODEL FACTORS'!AO24,1)</f>
        <v>0.4</v>
      </c>
      <c r="AP24" s="63">
        <f>PERCENTRANK('FED MODEL FACTORS'!AP$2:AP$296,'FED MODEL FACTORS'!AP24,1)</f>
        <v>0.3</v>
      </c>
      <c r="AQ24" s="63"/>
      <c r="AR24" s="63">
        <f>PERCENTRANK('FED MODEL FACTORS'!AR$2:AR$296,'FED MODEL FACTORS'!AR24,1)</f>
        <v>0.6</v>
      </c>
      <c r="AS24" s="63">
        <f>PERCENTRANK('FED MODEL FACTORS'!AS$2:AS$296,'FED MODEL FACTORS'!AS24,1)</f>
        <v>0.1</v>
      </c>
      <c r="AT24" s="63">
        <f>PERCENTRANK('FED MODEL FACTORS'!AT$2:AT$296,'FED MODEL FACTORS'!AT24,1)</f>
        <v>0</v>
      </c>
      <c r="AU24" s="63">
        <f>PERCENTRANK('FED MODEL FACTORS'!AU$2:AU$296,'FED MODEL FACTORS'!AU24,1)</f>
        <v>0.2</v>
      </c>
      <c r="AV24" s="63">
        <f>PERCENTRANK('FED MODEL FACTORS'!AV$2:AV$296,'FED MODEL FACTORS'!AV24,1)</f>
        <v>0.6</v>
      </c>
      <c r="AW24" s="63">
        <f>PERCENTRANK('FED MODEL FACTORS'!AW$2:AW$296,'FED MODEL FACTORS'!AW24,1)</f>
        <v>0.5</v>
      </c>
      <c r="AX24" s="63">
        <f>PERCENTRANK('FED MODEL FACTORS'!AX$2:AX$296,'FED MODEL FACTORS'!AX24,1)</f>
        <v>0.1</v>
      </c>
      <c r="AY24" s="63">
        <f>PERCENTRANK('FED MODEL FACTORS'!AY$2:AY$296,'FED MODEL FACTORS'!AY24,1)</f>
        <v>0.8</v>
      </c>
      <c r="AZ24" s="63">
        <f>PERCENTRANK('FED MODEL FACTORS'!AZ$2:AZ$296,'FED MODEL FACTORS'!AZ24,1)</f>
        <v>0.1</v>
      </c>
      <c r="BA24" s="63">
        <f>PERCENTRANK('FED MODEL FACTORS'!BA$2:BA$296,'FED MODEL FACTORS'!BA24,1)</f>
        <v>0.6</v>
      </c>
      <c r="BB24" s="63">
        <f>PERCENTRANK('FED MODEL FACTORS'!BB$2:BB$296,'FED MODEL FACTORS'!BB24,1)</f>
        <v>0.3</v>
      </c>
      <c r="BC24" s="63">
        <f>PERCENTRANK('FED MODEL FACTORS'!BC$2:BC$296,'FED MODEL FACTORS'!BC24,1)</f>
        <v>0.7</v>
      </c>
      <c r="BD24" s="63">
        <f>PERCENTRANK('FED MODEL FACTORS'!BD$2:BD$296,'FED MODEL FACTORS'!BD24,1)</f>
        <v>0.7</v>
      </c>
      <c r="BT24" s="76">
        <v>2.36</v>
      </c>
      <c r="BU24" s="76">
        <v>1.86</v>
      </c>
      <c r="BV24" s="76">
        <v>1.98</v>
      </c>
    </row>
    <row r="25" spans="1:74" x14ac:dyDescent="0.25">
      <c r="A25" s="57">
        <v>34303</v>
      </c>
      <c r="B25" s="63"/>
      <c r="C25" s="63">
        <f>PERCENTRANK('FED MODEL FACTORS'!C25:C307,'FED MODEL FACTORS'!C25,1)</f>
        <v>0.4</v>
      </c>
      <c r="D25" s="63"/>
      <c r="E25" s="63">
        <f>PERCENTRANK('FED MODEL FACTORS'!E$2:E$296,'FED MODEL FACTORS'!E25,1)</f>
        <v>0.9</v>
      </c>
      <c r="F25" s="63">
        <f>PERCENTRANK('FED MODEL FACTORS'!F$2:F$296,'FED MODEL FACTORS'!F25,1)</f>
        <v>0.3</v>
      </c>
      <c r="G25" s="63"/>
      <c r="H25" s="63"/>
      <c r="I25" s="63">
        <f>PERCENTRANK('FED MODEL FACTORS'!I$2:I$296,'FED MODEL FACTORS'!I25,1)</f>
        <v>0.6</v>
      </c>
      <c r="J25" s="63">
        <f>PERCENTRANK('FED MODEL FACTORS'!J$2:J$296,'FED MODEL FACTORS'!J25,1)</f>
        <v>0.7</v>
      </c>
      <c r="K25" s="63">
        <f>PERCENTRANK('FED MODEL FACTORS'!K$2:K$296,'FED MODEL FACTORS'!K25,1)</f>
        <v>0.5</v>
      </c>
      <c r="L25" s="63">
        <f>PERCENTRANK('FED MODEL FACTORS'!L$2:L$296,'FED MODEL FACTORS'!L25,1)</f>
        <v>0.6</v>
      </c>
      <c r="M25" s="63">
        <f>PERCENTRANK('FED MODEL FACTORS'!M$2:M$296,'FED MODEL FACTORS'!M25,1)</f>
        <v>0.5</v>
      </c>
      <c r="N25" s="63">
        <f>PERCENTRANK('FED MODEL FACTORS'!N$2:N$296,'FED MODEL FACTORS'!N25,1)</f>
        <v>0.5</v>
      </c>
      <c r="O25" s="63"/>
      <c r="P25" s="63"/>
      <c r="Q25" s="63">
        <f>PERCENTRANK('FED MODEL FACTORS'!Q$2:Q$296,'FED MODEL FACTORS'!Q25,1)</f>
        <v>0.1</v>
      </c>
      <c r="R25" s="63">
        <f>PERCENTRANK('FED MODEL FACTORS'!R$2:R$296,'FED MODEL FACTORS'!R25,1)</f>
        <v>0.4</v>
      </c>
      <c r="S25" s="63">
        <f>PERCENTRANK('FED MODEL FACTORS'!S$2:S$296,'FED MODEL FACTORS'!S25,1)</f>
        <v>0</v>
      </c>
      <c r="T25" s="63"/>
      <c r="U25" s="63">
        <f>PERCENTRANK('FED MODEL FACTORS'!U$2:U$296,'FED MODEL FACTORS'!U25,1)</f>
        <v>0.6</v>
      </c>
      <c r="V25" s="63">
        <f>PERCENTRANK('FED MODEL FACTORS'!V$2:V$296,'FED MODEL FACTORS'!V25,1)</f>
        <v>0.3</v>
      </c>
      <c r="W25" s="63"/>
      <c r="X25" s="63">
        <f>PERCENTRANK('FED MODEL FACTORS'!X$2:X$296,'FED MODEL FACTORS'!X25,1)</f>
        <v>0.4</v>
      </c>
      <c r="Y25" s="63">
        <f>PERCENTRANK('FED MODEL FACTORS'!Y$2:Y$296,'FED MODEL FACTORS'!Y25,1)</f>
        <v>0.4</v>
      </c>
      <c r="Z25" s="63">
        <f>PERCENTRANK('FED MODEL FACTORS'!Z$2:Z$296,'FED MODEL FACTORS'!Z25,1)</f>
        <v>0.6</v>
      </c>
      <c r="AA25" s="63">
        <f>PERCENTRANK('FED MODEL FACTORS'!AA$2:AA$296,'FED MODEL FACTORS'!AA25,1)</f>
        <v>0.5</v>
      </c>
      <c r="AB25" s="63"/>
      <c r="AC25" s="63">
        <f>PERCENTRANK('FED MODEL FACTORS'!AC$2:AC$296,'FED MODEL FACTORS'!AC25,1)</f>
        <v>0.2</v>
      </c>
      <c r="AD25" s="63">
        <f>PERCENTRANK('FED MODEL FACTORS'!AD$2:AD$296,'FED MODEL FACTORS'!AD25,1)</f>
        <v>0</v>
      </c>
      <c r="AE25" s="63">
        <f>PERCENTRANK('FED MODEL FACTORS'!AE$2:AE$296,'FED MODEL FACTORS'!AE25,1)</f>
        <v>0.8</v>
      </c>
      <c r="AF25" s="63">
        <f>PERCENTRANK('FED MODEL FACTORS'!AF$2:AF$296,'FED MODEL FACTORS'!AF25,1)</f>
        <v>0.2</v>
      </c>
      <c r="AG25" s="63">
        <f>PERCENTRANK('FED MODEL FACTORS'!AG$2:AG$296,'FED MODEL FACTORS'!AG25,1)</f>
        <v>0.6</v>
      </c>
      <c r="AH25" s="63"/>
      <c r="AI25" s="63">
        <f>PERCENTRANK('FED MODEL FACTORS'!AI$2:AI$296,'FED MODEL FACTORS'!AI25,1)</f>
        <v>0.5</v>
      </c>
      <c r="AJ25" s="63">
        <f>PERCENTRANK('FED MODEL FACTORS'!AJ$2:AJ$296,'FED MODEL FACTORS'!AJ25,1)</f>
        <v>0.3</v>
      </c>
      <c r="AK25" s="63">
        <f>PERCENTRANK('FED MODEL FACTORS'!AK$2:AK$296,'FED MODEL FACTORS'!AK25,1)</f>
        <v>0.4</v>
      </c>
      <c r="AL25" s="63">
        <f>PERCENTRANK('FED MODEL FACTORS'!AL$2:AL$296,'FED MODEL FACTORS'!AL25,1)</f>
        <v>0.3</v>
      </c>
      <c r="AM25" s="63">
        <f>PERCENTRANK('FED MODEL FACTORS'!AM$2:AM$296,'FED MODEL FACTORS'!AM25,1)</f>
        <v>0.4</v>
      </c>
      <c r="AN25" s="63">
        <f>PERCENTRANK('FED MODEL FACTORS'!AN$2:AN$296,'FED MODEL FACTORS'!AN25,1)</f>
        <v>0.5</v>
      </c>
      <c r="AO25" s="63">
        <f>PERCENTRANK('FED MODEL FACTORS'!AO$2:AO$296,'FED MODEL FACTORS'!AO25,1)</f>
        <v>0.2</v>
      </c>
      <c r="AP25" s="63">
        <f>PERCENTRANK('FED MODEL FACTORS'!AP$2:AP$296,'FED MODEL FACTORS'!AP25,1)</f>
        <v>0.3</v>
      </c>
      <c r="AQ25" s="63"/>
      <c r="AR25" s="63">
        <f>PERCENTRANK('FED MODEL FACTORS'!AR$2:AR$296,'FED MODEL FACTORS'!AR25,1)</f>
        <v>0.6</v>
      </c>
      <c r="AS25" s="63">
        <f>PERCENTRANK('FED MODEL FACTORS'!AS$2:AS$296,'FED MODEL FACTORS'!AS25,1)</f>
        <v>0.1</v>
      </c>
      <c r="AT25" s="63">
        <f>PERCENTRANK('FED MODEL FACTORS'!AT$2:AT$296,'FED MODEL FACTORS'!AT25,1)</f>
        <v>0</v>
      </c>
      <c r="AU25" s="63">
        <f>PERCENTRANK('FED MODEL FACTORS'!AU$2:AU$296,'FED MODEL FACTORS'!AU25,1)</f>
        <v>0.1</v>
      </c>
      <c r="AV25" s="63">
        <f>PERCENTRANK('FED MODEL FACTORS'!AV$2:AV$296,'FED MODEL FACTORS'!AV25,1)</f>
        <v>0.5</v>
      </c>
      <c r="AW25" s="63">
        <f>PERCENTRANK('FED MODEL FACTORS'!AW$2:AW$296,'FED MODEL FACTORS'!AW25,1)</f>
        <v>0.5</v>
      </c>
      <c r="AX25" s="63">
        <f>PERCENTRANK('FED MODEL FACTORS'!AX$2:AX$296,'FED MODEL FACTORS'!AX25,1)</f>
        <v>0.1</v>
      </c>
      <c r="AY25" s="63">
        <f>PERCENTRANK('FED MODEL FACTORS'!AY$2:AY$296,'FED MODEL FACTORS'!AY25,1)</f>
        <v>0.8</v>
      </c>
      <c r="AZ25" s="63">
        <f>PERCENTRANK('FED MODEL FACTORS'!AZ$2:AZ$296,'FED MODEL FACTORS'!AZ25,1)</f>
        <v>0</v>
      </c>
      <c r="BA25" s="63">
        <f>PERCENTRANK('FED MODEL FACTORS'!BA$2:BA$296,'FED MODEL FACTORS'!BA25,1)</f>
        <v>0.1</v>
      </c>
      <c r="BB25" s="63">
        <f>PERCENTRANK('FED MODEL FACTORS'!BB$2:BB$296,'FED MODEL FACTORS'!BB25,1)</f>
        <v>0.3</v>
      </c>
      <c r="BC25" s="63">
        <f>PERCENTRANK('FED MODEL FACTORS'!BC$2:BC$296,'FED MODEL FACTORS'!BC25,1)</f>
        <v>0.7</v>
      </c>
      <c r="BD25" s="63">
        <f>PERCENTRANK('FED MODEL FACTORS'!BD$2:BD$296,'FED MODEL FACTORS'!BD25,1)</f>
        <v>0.2</v>
      </c>
      <c r="BT25" s="76">
        <v>2.31</v>
      </c>
      <c r="BU25" s="76">
        <v>1.75</v>
      </c>
      <c r="BV25" s="76">
        <v>1.81</v>
      </c>
    </row>
    <row r="26" spans="1:74" x14ac:dyDescent="0.25">
      <c r="A26" s="57">
        <v>34334</v>
      </c>
      <c r="B26" s="63"/>
      <c r="C26" s="63">
        <f>PERCENTRANK('FED MODEL FACTORS'!C26:C308,'FED MODEL FACTORS'!C26,1)</f>
        <v>0.3</v>
      </c>
      <c r="D26" s="63"/>
      <c r="E26" s="63">
        <f>PERCENTRANK('FED MODEL FACTORS'!E$2:E$296,'FED MODEL FACTORS'!E26,1)</f>
        <v>0.5</v>
      </c>
      <c r="F26" s="63">
        <f>PERCENTRANK('FED MODEL FACTORS'!F$2:F$296,'FED MODEL FACTORS'!F26,1)</f>
        <v>0.3</v>
      </c>
      <c r="G26" s="63"/>
      <c r="H26" s="63"/>
      <c r="I26" s="63">
        <f>PERCENTRANK('FED MODEL FACTORS'!I$2:I$296,'FED MODEL FACTORS'!I26,1)</f>
        <v>0.6</v>
      </c>
      <c r="J26" s="63">
        <f>PERCENTRANK('FED MODEL FACTORS'!J$2:J$296,'FED MODEL FACTORS'!J26,1)</f>
        <v>0.7</v>
      </c>
      <c r="K26" s="63">
        <f>PERCENTRANK('FED MODEL FACTORS'!K$2:K$296,'FED MODEL FACTORS'!K26,1)</f>
        <v>0.5</v>
      </c>
      <c r="L26" s="63">
        <f>PERCENTRANK('FED MODEL FACTORS'!L$2:L$296,'FED MODEL FACTORS'!L26,1)</f>
        <v>0.6</v>
      </c>
      <c r="M26" s="63">
        <f>PERCENTRANK('FED MODEL FACTORS'!M$2:M$296,'FED MODEL FACTORS'!M26,1)</f>
        <v>0.5</v>
      </c>
      <c r="N26" s="63">
        <f>PERCENTRANK('FED MODEL FACTORS'!N$2:N$296,'FED MODEL FACTORS'!N26,1)</f>
        <v>0.5</v>
      </c>
      <c r="O26" s="63"/>
      <c r="P26" s="63"/>
      <c r="Q26" s="63">
        <f>PERCENTRANK('FED MODEL FACTORS'!Q$2:Q$296,'FED MODEL FACTORS'!Q26,1)</f>
        <v>0</v>
      </c>
      <c r="R26" s="63">
        <f>PERCENTRANK('FED MODEL FACTORS'!R$2:R$296,'FED MODEL FACTORS'!R26,1)</f>
        <v>0.4</v>
      </c>
      <c r="S26" s="63">
        <f>PERCENTRANK('FED MODEL FACTORS'!S$2:S$296,'FED MODEL FACTORS'!S26,1)</f>
        <v>0</v>
      </c>
      <c r="T26" s="63"/>
      <c r="U26" s="63">
        <f>PERCENTRANK('FED MODEL FACTORS'!U$2:U$296,'FED MODEL FACTORS'!U26,1)</f>
        <v>0.7</v>
      </c>
      <c r="V26" s="63">
        <f>PERCENTRANK('FED MODEL FACTORS'!V$2:V$296,'FED MODEL FACTORS'!V26,1)</f>
        <v>0.4</v>
      </c>
      <c r="W26" s="63"/>
      <c r="X26" s="63">
        <f>PERCENTRANK('FED MODEL FACTORS'!X$2:X$296,'FED MODEL FACTORS'!X26,1)</f>
        <v>0</v>
      </c>
      <c r="Y26" s="63">
        <f>PERCENTRANK('FED MODEL FACTORS'!Y$2:Y$296,'FED MODEL FACTORS'!Y26,1)</f>
        <v>0.5</v>
      </c>
      <c r="Z26" s="63">
        <f>PERCENTRANK('FED MODEL FACTORS'!Z$2:Z$296,'FED MODEL FACTORS'!Z26,1)</f>
        <v>0.7</v>
      </c>
      <c r="AA26" s="63">
        <f>PERCENTRANK('FED MODEL FACTORS'!AA$2:AA$296,'FED MODEL FACTORS'!AA26,1)</f>
        <v>0.4</v>
      </c>
      <c r="AB26" s="63"/>
      <c r="AC26" s="63">
        <f>PERCENTRANK('FED MODEL FACTORS'!AC$2:AC$296,'FED MODEL FACTORS'!AC26,1)</f>
        <v>0.2</v>
      </c>
      <c r="AD26" s="63">
        <f>PERCENTRANK('FED MODEL FACTORS'!AD$2:AD$296,'FED MODEL FACTORS'!AD26,1)</f>
        <v>0</v>
      </c>
      <c r="AE26" s="63">
        <f>PERCENTRANK('FED MODEL FACTORS'!AE$2:AE$296,'FED MODEL FACTORS'!AE26,1)</f>
        <v>0.8</v>
      </c>
      <c r="AF26" s="63">
        <f>PERCENTRANK('FED MODEL FACTORS'!AF$2:AF$296,'FED MODEL FACTORS'!AF26,1)</f>
        <v>0</v>
      </c>
      <c r="AG26" s="63">
        <f>PERCENTRANK('FED MODEL FACTORS'!AG$2:AG$296,'FED MODEL FACTORS'!AG26,1)</f>
        <v>0.7</v>
      </c>
      <c r="AH26" s="63"/>
      <c r="AI26" s="63">
        <f>PERCENTRANK('FED MODEL FACTORS'!AI$2:AI$296,'FED MODEL FACTORS'!AI26,1)</f>
        <v>0.4</v>
      </c>
      <c r="AJ26" s="63">
        <f>PERCENTRANK('FED MODEL FACTORS'!AJ$2:AJ$296,'FED MODEL FACTORS'!AJ26,1)</f>
        <v>0.3</v>
      </c>
      <c r="AK26" s="63">
        <f>PERCENTRANK('FED MODEL FACTORS'!AK$2:AK$296,'FED MODEL FACTORS'!AK26,1)</f>
        <v>0.3</v>
      </c>
      <c r="AL26" s="63">
        <f>PERCENTRANK('FED MODEL FACTORS'!AL$2:AL$296,'FED MODEL FACTORS'!AL26,1)</f>
        <v>0.4</v>
      </c>
      <c r="AM26" s="63">
        <f>PERCENTRANK('FED MODEL FACTORS'!AM$2:AM$296,'FED MODEL FACTORS'!AM26,1)</f>
        <v>0.4</v>
      </c>
      <c r="AN26" s="63">
        <f>PERCENTRANK('FED MODEL FACTORS'!AN$2:AN$296,'FED MODEL FACTORS'!AN26,1)</f>
        <v>0.6</v>
      </c>
      <c r="AO26" s="63">
        <f>PERCENTRANK('FED MODEL FACTORS'!AO$2:AO$296,'FED MODEL FACTORS'!AO26,1)</f>
        <v>0.4</v>
      </c>
      <c r="AP26" s="63">
        <f>PERCENTRANK('FED MODEL FACTORS'!AP$2:AP$296,'FED MODEL FACTORS'!AP26,1)</f>
        <v>0.2</v>
      </c>
      <c r="AQ26" s="63"/>
      <c r="AR26" s="63">
        <f>PERCENTRANK('FED MODEL FACTORS'!AR$2:AR$296,'FED MODEL FACTORS'!AR26,1)</f>
        <v>0.6</v>
      </c>
      <c r="AS26" s="63">
        <f>PERCENTRANK('FED MODEL FACTORS'!AS$2:AS$296,'FED MODEL FACTORS'!AS26,1)</f>
        <v>0.1</v>
      </c>
      <c r="AT26" s="63">
        <f>PERCENTRANK('FED MODEL FACTORS'!AT$2:AT$296,'FED MODEL FACTORS'!AT26,1)</f>
        <v>0</v>
      </c>
      <c r="AU26" s="63">
        <f>PERCENTRANK('FED MODEL FACTORS'!AU$2:AU$296,'FED MODEL FACTORS'!AU26,1)</f>
        <v>0.1</v>
      </c>
      <c r="AV26" s="63">
        <f>PERCENTRANK('FED MODEL FACTORS'!AV$2:AV$296,'FED MODEL FACTORS'!AV26,1)</f>
        <v>0.5</v>
      </c>
      <c r="AW26" s="63">
        <f>PERCENTRANK('FED MODEL FACTORS'!AW$2:AW$296,'FED MODEL FACTORS'!AW26,1)</f>
        <v>0.5</v>
      </c>
      <c r="AX26" s="63">
        <f>PERCENTRANK('FED MODEL FACTORS'!AX$2:AX$296,'FED MODEL FACTORS'!AX26,1)</f>
        <v>0.1</v>
      </c>
      <c r="AY26" s="63">
        <f>PERCENTRANK('FED MODEL FACTORS'!AY$2:AY$296,'FED MODEL FACTORS'!AY26,1)</f>
        <v>0.8</v>
      </c>
      <c r="AZ26" s="63">
        <f>PERCENTRANK('FED MODEL FACTORS'!AZ$2:AZ$296,'FED MODEL FACTORS'!AZ26,1)</f>
        <v>0</v>
      </c>
      <c r="BA26" s="63">
        <f>PERCENTRANK('FED MODEL FACTORS'!BA$2:BA$296,'FED MODEL FACTORS'!BA26,1)</f>
        <v>0</v>
      </c>
      <c r="BB26" s="63">
        <f>PERCENTRANK('FED MODEL FACTORS'!BB$2:BB$296,'FED MODEL FACTORS'!BB26,1)</f>
        <v>0.4</v>
      </c>
      <c r="BC26" s="63">
        <f>PERCENTRANK('FED MODEL FACTORS'!BC$2:BC$296,'FED MODEL FACTORS'!BC26,1)</f>
        <v>0.7</v>
      </c>
      <c r="BD26" s="63">
        <f>PERCENTRANK('FED MODEL FACTORS'!BD$2:BD$296,'FED MODEL FACTORS'!BD26,1)</f>
        <v>0.1</v>
      </c>
      <c r="BT26" s="76">
        <v>1.87</v>
      </c>
      <c r="BU26" s="76">
        <v>1.7</v>
      </c>
      <c r="BV26" s="76">
        <v>1.5</v>
      </c>
    </row>
    <row r="27" spans="1:74" x14ac:dyDescent="0.25">
      <c r="A27" s="57">
        <v>34365</v>
      </c>
      <c r="B27" s="63"/>
      <c r="C27" s="63">
        <f>PERCENTRANK('FED MODEL FACTORS'!C27:C309,'FED MODEL FACTORS'!C27,1)</f>
        <v>0.5</v>
      </c>
      <c r="D27" s="63"/>
      <c r="E27" s="63">
        <f>PERCENTRANK('FED MODEL FACTORS'!E$2:E$296,'FED MODEL FACTORS'!E27,1)</f>
        <v>0.3</v>
      </c>
      <c r="F27" s="63">
        <f>PERCENTRANK('FED MODEL FACTORS'!F$2:F$296,'FED MODEL FACTORS'!F27,1)</f>
        <v>0.3</v>
      </c>
      <c r="G27" s="63"/>
      <c r="H27" s="63"/>
      <c r="I27" s="63">
        <f>PERCENTRANK('FED MODEL FACTORS'!I$2:I$296,'FED MODEL FACTORS'!I27,1)</f>
        <v>0.6</v>
      </c>
      <c r="J27" s="63">
        <f>PERCENTRANK('FED MODEL FACTORS'!J$2:J$296,'FED MODEL FACTORS'!J27,1)</f>
        <v>0.7</v>
      </c>
      <c r="K27" s="63">
        <f>PERCENTRANK('FED MODEL FACTORS'!K$2:K$296,'FED MODEL FACTORS'!K27,1)</f>
        <v>0.5</v>
      </c>
      <c r="L27" s="63">
        <f>PERCENTRANK('FED MODEL FACTORS'!L$2:L$296,'FED MODEL FACTORS'!L27,1)</f>
        <v>0.5</v>
      </c>
      <c r="M27" s="63">
        <f>PERCENTRANK('FED MODEL FACTORS'!M$2:M$296,'FED MODEL FACTORS'!M27,1)</f>
        <v>0.5</v>
      </c>
      <c r="N27" s="63">
        <f>PERCENTRANK('FED MODEL FACTORS'!N$2:N$296,'FED MODEL FACTORS'!N27,1)</f>
        <v>0.5</v>
      </c>
      <c r="O27" s="63"/>
      <c r="P27" s="63"/>
      <c r="Q27" s="63">
        <f>PERCENTRANK('FED MODEL FACTORS'!Q$2:Q$296,'FED MODEL FACTORS'!Q27,1)</f>
        <v>0</v>
      </c>
      <c r="R27" s="63">
        <f>PERCENTRANK('FED MODEL FACTORS'!R$2:R$296,'FED MODEL FACTORS'!R27,1)</f>
        <v>0.4</v>
      </c>
      <c r="S27" s="63">
        <f>PERCENTRANK('FED MODEL FACTORS'!S$2:S$296,'FED MODEL FACTORS'!S27,1)</f>
        <v>0</v>
      </c>
      <c r="T27" s="63"/>
      <c r="U27" s="63">
        <f>PERCENTRANK('FED MODEL FACTORS'!U$2:U$296,'FED MODEL FACTORS'!U27,1)</f>
        <v>0.6</v>
      </c>
      <c r="V27" s="63">
        <f>PERCENTRANK('FED MODEL FACTORS'!V$2:V$296,'FED MODEL FACTORS'!V27,1)</f>
        <v>0.2</v>
      </c>
      <c r="W27" s="63"/>
      <c r="X27" s="63">
        <f>PERCENTRANK('FED MODEL FACTORS'!X$2:X$296,'FED MODEL FACTORS'!X27,1)</f>
        <v>0.7</v>
      </c>
      <c r="Y27" s="63">
        <f>PERCENTRANK('FED MODEL FACTORS'!Y$2:Y$296,'FED MODEL FACTORS'!Y27,1)</f>
        <v>0.5</v>
      </c>
      <c r="Z27" s="63">
        <f>PERCENTRANK('FED MODEL FACTORS'!Z$2:Z$296,'FED MODEL FACTORS'!Z27,1)</f>
        <v>0.7</v>
      </c>
      <c r="AA27" s="63">
        <f>PERCENTRANK('FED MODEL FACTORS'!AA$2:AA$296,'FED MODEL FACTORS'!AA27,1)</f>
        <v>0.3</v>
      </c>
      <c r="AB27" s="63"/>
      <c r="AC27" s="63">
        <f>PERCENTRANK('FED MODEL FACTORS'!AC$2:AC$296,'FED MODEL FACTORS'!AC27,1)</f>
        <v>0.2</v>
      </c>
      <c r="AD27" s="63">
        <f>PERCENTRANK('FED MODEL FACTORS'!AD$2:AD$296,'FED MODEL FACTORS'!AD27,1)</f>
        <v>0</v>
      </c>
      <c r="AE27" s="63">
        <f>PERCENTRANK('FED MODEL FACTORS'!AE$2:AE$296,'FED MODEL FACTORS'!AE27,1)</f>
        <v>0.8</v>
      </c>
      <c r="AF27" s="63">
        <f>PERCENTRANK('FED MODEL FACTORS'!AF$2:AF$296,'FED MODEL FACTORS'!AF27,1)</f>
        <v>0</v>
      </c>
      <c r="AG27" s="63">
        <f>PERCENTRANK('FED MODEL FACTORS'!AG$2:AG$296,'FED MODEL FACTORS'!AG27,1)</f>
        <v>0.7</v>
      </c>
      <c r="AH27" s="63"/>
      <c r="AI27" s="63">
        <f>PERCENTRANK('FED MODEL FACTORS'!AI$2:AI$296,'FED MODEL FACTORS'!AI27,1)</f>
        <v>0.4</v>
      </c>
      <c r="AJ27" s="63">
        <f>PERCENTRANK('FED MODEL FACTORS'!AJ$2:AJ$296,'FED MODEL FACTORS'!AJ27,1)</f>
        <v>0.4</v>
      </c>
      <c r="AK27" s="63">
        <f>PERCENTRANK('FED MODEL FACTORS'!AK$2:AK$296,'FED MODEL FACTORS'!AK27,1)</f>
        <v>0.4</v>
      </c>
      <c r="AL27" s="63">
        <f>PERCENTRANK('FED MODEL FACTORS'!AL$2:AL$296,'FED MODEL FACTORS'!AL27,1)</f>
        <v>0.4</v>
      </c>
      <c r="AM27" s="63">
        <f>PERCENTRANK('FED MODEL FACTORS'!AM$2:AM$296,'FED MODEL FACTORS'!AM27,1)</f>
        <v>0.3</v>
      </c>
      <c r="AN27" s="63">
        <f>PERCENTRANK('FED MODEL FACTORS'!AN$2:AN$296,'FED MODEL FACTORS'!AN27,1)</f>
        <v>0.4</v>
      </c>
      <c r="AO27" s="63">
        <f>PERCENTRANK('FED MODEL FACTORS'!AO$2:AO$296,'FED MODEL FACTORS'!AO27,1)</f>
        <v>0.3</v>
      </c>
      <c r="AP27" s="63">
        <f>PERCENTRANK('FED MODEL FACTORS'!AP$2:AP$296,'FED MODEL FACTORS'!AP27,1)</f>
        <v>0.4</v>
      </c>
      <c r="AQ27" s="63"/>
      <c r="AR27" s="63">
        <f>PERCENTRANK('FED MODEL FACTORS'!AR$2:AR$296,'FED MODEL FACTORS'!AR27,1)</f>
        <v>0.6</v>
      </c>
      <c r="AS27" s="63">
        <f>PERCENTRANK('FED MODEL FACTORS'!AS$2:AS$296,'FED MODEL FACTORS'!AS27,1)</f>
        <v>0.1</v>
      </c>
      <c r="AT27" s="63">
        <f>PERCENTRANK('FED MODEL FACTORS'!AT$2:AT$296,'FED MODEL FACTORS'!AT27,1)</f>
        <v>0</v>
      </c>
      <c r="AU27" s="63">
        <f>PERCENTRANK('FED MODEL FACTORS'!AU$2:AU$296,'FED MODEL FACTORS'!AU27,1)</f>
        <v>0</v>
      </c>
      <c r="AV27" s="63">
        <f>PERCENTRANK('FED MODEL FACTORS'!AV$2:AV$296,'FED MODEL FACTORS'!AV27,1)</f>
        <v>0.4</v>
      </c>
      <c r="AW27" s="63">
        <f>PERCENTRANK('FED MODEL FACTORS'!AW$2:AW$296,'FED MODEL FACTORS'!AW27,1)</f>
        <v>0.6</v>
      </c>
      <c r="AX27" s="63">
        <f>PERCENTRANK('FED MODEL FACTORS'!AX$2:AX$296,'FED MODEL FACTORS'!AX27,1)</f>
        <v>0.1</v>
      </c>
      <c r="AY27" s="63">
        <f>PERCENTRANK('FED MODEL FACTORS'!AY$2:AY$296,'FED MODEL FACTORS'!AY27,1)</f>
        <v>0.8</v>
      </c>
      <c r="AZ27" s="63">
        <f>PERCENTRANK('FED MODEL FACTORS'!AZ$2:AZ$296,'FED MODEL FACTORS'!AZ27,1)</f>
        <v>0</v>
      </c>
      <c r="BA27" s="63">
        <f>PERCENTRANK('FED MODEL FACTORS'!BA$2:BA$296,'FED MODEL FACTORS'!BA27,1)</f>
        <v>0.6</v>
      </c>
      <c r="BB27" s="63">
        <f>PERCENTRANK('FED MODEL FACTORS'!BB$2:BB$296,'FED MODEL FACTORS'!BB27,1)</f>
        <v>0.4</v>
      </c>
      <c r="BC27" s="63">
        <f>PERCENTRANK('FED MODEL FACTORS'!BC$2:BC$296,'FED MODEL FACTORS'!BC27,1)</f>
        <v>0.6</v>
      </c>
      <c r="BD27" s="63">
        <f>PERCENTRANK('FED MODEL FACTORS'!BD$2:BD$296,'FED MODEL FACTORS'!BD27,1)</f>
        <v>0.6</v>
      </c>
      <c r="BT27" s="76">
        <v>1.66</v>
      </c>
      <c r="BU27" s="76">
        <v>1.76</v>
      </c>
      <c r="BV27" s="76">
        <v>1.63</v>
      </c>
    </row>
    <row r="28" spans="1:74" x14ac:dyDescent="0.25">
      <c r="A28" s="57">
        <v>34393</v>
      </c>
      <c r="B28" s="63"/>
      <c r="C28" s="63">
        <f>PERCENTRANK('FED MODEL FACTORS'!C28:C310,'FED MODEL FACTORS'!C28,1)</f>
        <v>0.6</v>
      </c>
      <c r="D28" s="63"/>
      <c r="E28" s="63">
        <f>PERCENTRANK('FED MODEL FACTORS'!E$2:E$296,'FED MODEL FACTORS'!E28,1)</f>
        <v>0.6</v>
      </c>
      <c r="F28" s="63">
        <f>PERCENTRANK('FED MODEL FACTORS'!F$2:F$296,'FED MODEL FACTORS'!F28,1)</f>
        <v>0.3</v>
      </c>
      <c r="G28" s="63"/>
      <c r="H28" s="63"/>
      <c r="I28" s="63">
        <f>PERCENTRANK('FED MODEL FACTORS'!I$2:I$296,'FED MODEL FACTORS'!I28,1)</f>
        <v>0.7</v>
      </c>
      <c r="J28" s="63">
        <f>PERCENTRANK('FED MODEL FACTORS'!J$2:J$296,'FED MODEL FACTORS'!J28,1)</f>
        <v>0.8</v>
      </c>
      <c r="K28" s="63">
        <f>PERCENTRANK('FED MODEL FACTORS'!K$2:K$296,'FED MODEL FACTORS'!K28,1)</f>
        <v>0.6</v>
      </c>
      <c r="L28" s="63">
        <f>PERCENTRANK('FED MODEL FACTORS'!L$2:L$296,'FED MODEL FACTORS'!L28,1)</f>
        <v>0.7</v>
      </c>
      <c r="M28" s="63">
        <f>PERCENTRANK('FED MODEL FACTORS'!M$2:M$296,'FED MODEL FACTORS'!M28,1)</f>
        <v>0.5</v>
      </c>
      <c r="N28" s="63">
        <f>PERCENTRANK('FED MODEL FACTORS'!N$2:N$296,'FED MODEL FACTORS'!N28,1)</f>
        <v>0.5</v>
      </c>
      <c r="O28" s="63"/>
      <c r="P28" s="63"/>
      <c r="Q28" s="63">
        <f>PERCENTRANK('FED MODEL FACTORS'!Q$2:Q$296,'FED MODEL FACTORS'!Q28,1)</f>
        <v>0</v>
      </c>
      <c r="R28" s="63">
        <f>PERCENTRANK('FED MODEL FACTORS'!R$2:R$296,'FED MODEL FACTORS'!R28,1)</f>
        <v>0.4</v>
      </c>
      <c r="S28" s="63">
        <f>PERCENTRANK('FED MODEL FACTORS'!S$2:S$296,'FED MODEL FACTORS'!S28,1)</f>
        <v>0</v>
      </c>
      <c r="T28" s="63"/>
      <c r="U28" s="63">
        <f>PERCENTRANK('FED MODEL FACTORS'!U$2:U$296,'FED MODEL FACTORS'!U28,1)</f>
        <v>0.3</v>
      </c>
      <c r="V28" s="63">
        <f>PERCENTRANK('FED MODEL FACTORS'!V$2:V$296,'FED MODEL FACTORS'!V28,1)</f>
        <v>0.2</v>
      </c>
      <c r="W28" s="63"/>
      <c r="X28" s="63">
        <f>PERCENTRANK('FED MODEL FACTORS'!X$2:X$296,'FED MODEL FACTORS'!X28,1)</f>
        <v>0.3</v>
      </c>
      <c r="Y28" s="63">
        <f>PERCENTRANK('FED MODEL FACTORS'!Y$2:Y$296,'FED MODEL FACTORS'!Y28,1)</f>
        <v>0.2</v>
      </c>
      <c r="Z28" s="63">
        <f>PERCENTRANK('FED MODEL FACTORS'!Z$2:Z$296,'FED MODEL FACTORS'!Z28,1)</f>
        <v>0.8</v>
      </c>
      <c r="AA28" s="63">
        <f>PERCENTRANK('FED MODEL FACTORS'!AA$2:AA$296,'FED MODEL FACTORS'!AA28,1)</f>
        <v>0.2</v>
      </c>
      <c r="AB28" s="63"/>
      <c r="AC28" s="63">
        <f>PERCENTRANK('FED MODEL FACTORS'!AC$2:AC$296,'FED MODEL FACTORS'!AC28,1)</f>
        <v>0.2</v>
      </c>
      <c r="AD28" s="63">
        <f>PERCENTRANK('FED MODEL FACTORS'!AD$2:AD$296,'FED MODEL FACTORS'!AD28,1)</f>
        <v>0</v>
      </c>
      <c r="AE28" s="63">
        <f>PERCENTRANK('FED MODEL FACTORS'!AE$2:AE$296,'FED MODEL FACTORS'!AE28,1)</f>
        <v>0.8</v>
      </c>
      <c r="AF28" s="63">
        <f>PERCENTRANK('FED MODEL FACTORS'!AF$2:AF$296,'FED MODEL FACTORS'!AF28,1)</f>
        <v>0.2</v>
      </c>
      <c r="AG28" s="63">
        <f>PERCENTRANK('FED MODEL FACTORS'!AG$2:AG$296,'FED MODEL FACTORS'!AG28,1)</f>
        <v>0.7</v>
      </c>
      <c r="AH28" s="63"/>
      <c r="AI28" s="63">
        <f>PERCENTRANK('FED MODEL FACTORS'!AI$2:AI$296,'FED MODEL FACTORS'!AI28,1)</f>
        <v>0.4</v>
      </c>
      <c r="AJ28" s="63">
        <f>PERCENTRANK('FED MODEL FACTORS'!AJ$2:AJ$296,'FED MODEL FACTORS'!AJ28,1)</f>
        <v>0.4</v>
      </c>
      <c r="AK28" s="63">
        <f>PERCENTRANK('FED MODEL FACTORS'!AK$2:AK$296,'FED MODEL FACTORS'!AK28,1)</f>
        <v>0.4</v>
      </c>
      <c r="AL28" s="63">
        <f>PERCENTRANK('FED MODEL FACTORS'!AL$2:AL$296,'FED MODEL FACTORS'!AL28,1)</f>
        <v>0.4</v>
      </c>
      <c r="AM28" s="63">
        <f>PERCENTRANK('FED MODEL FACTORS'!AM$2:AM$296,'FED MODEL FACTORS'!AM28,1)</f>
        <v>0.5</v>
      </c>
      <c r="AN28" s="63">
        <f>PERCENTRANK('FED MODEL FACTORS'!AN$2:AN$296,'FED MODEL FACTORS'!AN28,1)</f>
        <v>0.4</v>
      </c>
      <c r="AO28" s="63">
        <f>PERCENTRANK('FED MODEL FACTORS'!AO$2:AO$296,'FED MODEL FACTORS'!AO28,1)</f>
        <v>0.2</v>
      </c>
      <c r="AP28" s="63">
        <f>PERCENTRANK('FED MODEL FACTORS'!AP$2:AP$296,'FED MODEL FACTORS'!AP28,1)</f>
        <v>0.4</v>
      </c>
      <c r="AQ28" s="63"/>
      <c r="AR28" s="63">
        <f>PERCENTRANK('FED MODEL FACTORS'!AR$2:AR$296,'FED MODEL FACTORS'!AR28,1)</f>
        <v>0.6</v>
      </c>
      <c r="AS28" s="63">
        <f>PERCENTRANK('FED MODEL FACTORS'!AS$2:AS$296,'FED MODEL FACTORS'!AS28,1)</f>
        <v>0.1</v>
      </c>
      <c r="AT28" s="63">
        <f>PERCENTRANK('FED MODEL FACTORS'!AT$2:AT$296,'FED MODEL FACTORS'!AT28,1)</f>
        <v>0</v>
      </c>
      <c r="AU28" s="63">
        <f>PERCENTRANK('FED MODEL FACTORS'!AU$2:AU$296,'FED MODEL FACTORS'!AU28,1)</f>
        <v>0</v>
      </c>
      <c r="AV28" s="63">
        <f>PERCENTRANK('FED MODEL FACTORS'!AV$2:AV$296,'FED MODEL FACTORS'!AV28,1)</f>
        <v>0.1</v>
      </c>
      <c r="AW28" s="63">
        <f>PERCENTRANK('FED MODEL FACTORS'!AW$2:AW$296,'FED MODEL FACTORS'!AW28,1)</f>
        <v>0.6</v>
      </c>
      <c r="AX28" s="63">
        <f>PERCENTRANK('FED MODEL FACTORS'!AX$2:AX$296,'FED MODEL FACTORS'!AX28,1)</f>
        <v>0.1</v>
      </c>
      <c r="AY28" s="63">
        <f>PERCENTRANK('FED MODEL FACTORS'!AY$2:AY$296,'FED MODEL FACTORS'!AY28,1)</f>
        <v>0.8</v>
      </c>
      <c r="AZ28" s="63">
        <f>PERCENTRANK('FED MODEL FACTORS'!AZ$2:AZ$296,'FED MODEL FACTORS'!AZ28,1)</f>
        <v>0</v>
      </c>
      <c r="BA28" s="63">
        <f>PERCENTRANK('FED MODEL FACTORS'!BA$2:BA$296,'FED MODEL FACTORS'!BA28,1)</f>
        <v>0.3</v>
      </c>
      <c r="BB28" s="63">
        <f>PERCENTRANK('FED MODEL FACTORS'!BB$2:BB$296,'FED MODEL FACTORS'!BB28,1)</f>
        <v>0.3</v>
      </c>
      <c r="BC28" s="63">
        <f>PERCENTRANK('FED MODEL FACTORS'!BC$2:BC$296,'FED MODEL FACTORS'!BC28,1)</f>
        <v>0.3</v>
      </c>
      <c r="BD28" s="63">
        <f>PERCENTRANK('FED MODEL FACTORS'!BD$2:BD$296,'FED MODEL FACTORS'!BD28,1)</f>
        <v>0.3</v>
      </c>
      <c r="BT28" s="76">
        <v>1.63</v>
      </c>
      <c r="BU28" s="76">
        <v>1.76</v>
      </c>
      <c r="BV28" s="76">
        <v>1.77</v>
      </c>
    </row>
    <row r="29" spans="1:74" x14ac:dyDescent="0.25">
      <c r="A29" s="57">
        <v>34424</v>
      </c>
      <c r="B29" s="63"/>
      <c r="C29" s="63">
        <f>PERCENTRANK('FED MODEL FACTORS'!C29:C311,'FED MODEL FACTORS'!C29,1)</f>
        <v>0.7</v>
      </c>
      <c r="D29" s="63"/>
      <c r="E29" s="63">
        <f>PERCENTRANK('FED MODEL FACTORS'!E$2:E$296,'FED MODEL FACTORS'!E29,1)</f>
        <v>0.4</v>
      </c>
      <c r="F29" s="63">
        <f>PERCENTRANK('FED MODEL FACTORS'!F$2:F$296,'FED MODEL FACTORS'!F29,1)</f>
        <v>0.3</v>
      </c>
      <c r="G29" s="63"/>
      <c r="H29" s="63"/>
      <c r="I29" s="63">
        <f>PERCENTRANK('FED MODEL FACTORS'!I$2:I$296,'FED MODEL FACTORS'!I29,1)</f>
        <v>0.9</v>
      </c>
      <c r="J29" s="63">
        <f>PERCENTRANK('FED MODEL FACTORS'!J$2:J$296,'FED MODEL FACTORS'!J29,1)</f>
        <v>0.9</v>
      </c>
      <c r="K29" s="63">
        <f>PERCENTRANK('FED MODEL FACTORS'!K$2:K$296,'FED MODEL FACTORS'!K29,1)</f>
        <v>0.7</v>
      </c>
      <c r="L29" s="63">
        <f>PERCENTRANK('FED MODEL FACTORS'!L$2:L$296,'FED MODEL FACTORS'!L29,1)</f>
        <v>0.7</v>
      </c>
      <c r="M29" s="63">
        <f>PERCENTRANK('FED MODEL FACTORS'!M$2:M$296,'FED MODEL FACTORS'!M29,1)</f>
        <v>0.5</v>
      </c>
      <c r="N29" s="63">
        <f>PERCENTRANK('FED MODEL FACTORS'!N$2:N$296,'FED MODEL FACTORS'!N29,1)</f>
        <v>0.5</v>
      </c>
      <c r="O29" s="63"/>
      <c r="P29" s="63"/>
      <c r="Q29" s="63">
        <f>PERCENTRANK('FED MODEL FACTORS'!Q$2:Q$296,'FED MODEL FACTORS'!Q29,1)</f>
        <v>0.1</v>
      </c>
      <c r="R29" s="63">
        <f>PERCENTRANK('FED MODEL FACTORS'!R$2:R$296,'FED MODEL FACTORS'!R29,1)</f>
        <v>0.4</v>
      </c>
      <c r="S29" s="63">
        <f>PERCENTRANK('FED MODEL FACTORS'!S$2:S$296,'FED MODEL FACTORS'!S29,1)</f>
        <v>0</v>
      </c>
      <c r="T29" s="63"/>
      <c r="U29" s="63">
        <f>PERCENTRANK('FED MODEL FACTORS'!U$2:U$296,'FED MODEL FACTORS'!U29,1)</f>
        <v>0.9</v>
      </c>
      <c r="V29" s="63">
        <f>PERCENTRANK('FED MODEL FACTORS'!V$2:V$296,'FED MODEL FACTORS'!V29,1)</f>
        <v>0.6</v>
      </c>
      <c r="W29" s="63"/>
      <c r="X29" s="63">
        <f>PERCENTRANK('FED MODEL FACTORS'!X$2:X$296,'FED MODEL FACTORS'!X29,1)</f>
        <v>0.3</v>
      </c>
      <c r="Y29" s="63">
        <f>PERCENTRANK('FED MODEL FACTORS'!Y$2:Y$296,'FED MODEL FACTORS'!Y29,1)</f>
        <v>0.7</v>
      </c>
      <c r="Z29" s="63">
        <f>PERCENTRANK('FED MODEL FACTORS'!Z$2:Z$296,'FED MODEL FACTORS'!Z29,1)</f>
        <v>0.8</v>
      </c>
      <c r="AA29" s="63">
        <f>PERCENTRANK('FED MODEL FACTORS'!AA$2:AA$296,'FED MODEL FACTORS'!AA29,1)</f>
        <v>0.3</v>
      </c>
      <c r="AB29" s="63"/>
      <c r="AC29" s="63">
        <f>PERCENTRANK('FED MODEL FACTORS'!AC$2:AC$296,'FED MODEL FACTORS'!AC29,1)</f>
        <v>0.2</v>
      </c>
      <c r="AD29" s="63">
        <f>PERCENTRANK('FED MODEL FACTORS'!AD$2:AD$296,'FED MODEL FACTORS'!AD29,1)</f>
        <v>0</v>
      </c>
      <c r="AE29" s="63">
        <f>PERCENTRANK('FED MODEL FACTORS'!AE$2:AE$296,'FED MODEL FACTORS'!AE29,1)</f>
        <v>0.8</v>
      </c>
      <c r="AF29" s="63">
        <f>PERCENTRANK('FED MODEL FACTORS'!AF$2:AF$296,'FED MODEL FACTORS'!AF29,1)</f>
        <v>0.3</v>
      </c>
      <c r="AG29" s="63">
        <f>PERCENTRANK('FED MODEL FACTORS'!AG$2:AG$296,'FED MODEL FACTORS'!AG29,1)</f>
        <v>0.8</v>
      </c>
      <c r="AH29" s="63"/>
      <c r="AI29" s="63">
        <f>PERCENTRANK('FED MODEL FACTORS'!AI$2:AI$296,'FED MODEL FACTORS'!AI29,1)</f>
        <v>0.3</v>
      </c>
      <c r="AJ29" s="63">
        <f>PERCENTRANK('FED MODEL FACTORS'!AJ$2:AJ$296,'FED MODEL FACTORS'!AJ29,1)</f>
        <v>0.3</v>
      </c>
      <c r="AK29" s="63">
        <f>PERCENTRANK('FED MODEL FACTORS'!AK$2:AK$296,'FED MODEL FACTORS'!AK29,1)</f>
        <v>0.5</v>
      </c>
      <c r="AL29" s="63">
        <f>PERCENTRANK('FED MODEL FACTORS'!AL$2:AL$296,'FED MODEL FACTORS'!AL29,1)</f>
        <v>0.3</v>
      </c>
      <c r="AM29" s="63">
        <f>PERCENTRANK('FED MODEL FACTORS'!AM$2:AM$296,'FED MODEL FACTORS'!AM29,1)</f>
        <v>0.5</v>
      </c>
      <c r="AN29" s="63">
        <f>PERCENTRANK('FED MODEL FACTORS'!AN$2:AN$296,'FED MODEL FACTORS'!AN29,1)</f>
        <v>0.4</v>
      </c>
      <c r="AO29" s="63">
        <f>PERCENTRANK('FED MODEL FACTORS'!AO$2:AO$296,'FED MODEL FACTORS'!AO29,1)</f>
        <v>0.2</v>
      </c>
      <c r="AP29" s="63">
        <f>PERCENTRANK('FED MODEL FACTORS'!AP$2:AP$296,'FED MODEL FACTORS'!AP29,1)</f>
        <v>0.3</v>
      </c>
      <c r="AQ29" s="63"/>
      <c r="AR29" s="63">
        <f>PERCENTRANK('FED MODEL FACTORS'!AR$2:AR$296,'FED MODEL FACTORS'!AR29,1)</f>
        <v>0.6</v>
      </c>
      <c r="AS29" s="63">
        <f>PERCENTRANK('FED MODEL FACTORS'!AS$2:AS$296,'FED MODEL FACTORS'!AS29,1)</f>
        <v>0.1</v>
      </c>
      <c r="AT29" s="63">
        <f>PERCENTRANK('FED MODEL FACTORS'!AT$2:AT$296,'FED MODEL FACTORS'!AT29,1)</f>
        <v>0</v>
      </c>
      <c r="AU29" s="63">
        <f>PERCENTRANK('FED MODEL FACTORS'!AU$2:AU$296,'FED MODEL FACTORS'!AU29,1)</f>
        <v>0</v>
      </c>
      <c r="AV29" s="63">
        <f>PERCENTRANK('FED MODEL FACTORS'!AV$2:AV$296,'FED MODEL FACTORS'!AV29,1)</f>
        <v>0.3</v>
      </c>
      <c r="AW29" s="63">
        <f>PERCENTRANK('FED MODEL FACTORS'!AW$2:AW$296,'FED MODEL FACTORS'!AW29,1)</f>
        <v>0.6</v>
      </c>
      <c r="AX29" s="63">
        <f>PERCENTRANK('FED MODEL FACTORS'!AX$2:AX$296,'FED MODEL FACTORS'!AX29,1)</f>
        <v>0.1</v>
      </c>
      <c r="AY29" s="63">
        <f>PERCENTRANK('FED MODEL FACTORS'!AY$2:AY$296,'FED MODEL FACTORS'!AY29,1)</f>
        <v>0.8</v>
      </c>
      <c r="AZ29" s="63">
        <f>PERCENTRANK('FED MODEL FACTORS'!AZ$2:AZ$296,'FED MODEL FACTORS'!AZ29,1)</f>
        <v>0</v>
      </c>
      <c r="BA29" s="63">
        <f>PERCENTRANK('FED MODEL FACTORS'!BA$2:BA$296,'FED MODEL FACTORS'!BA29,1)</f>
        <v>0.3</v>
      </c>
      <c r="BB29" s="63">
        <f>PERCENTRANK('FED MODEL FACTORS'!BB$2:BB$296,'FED MODEL FACTORS'!BB29,1)</f>
        <v>0.4</v>
      </c>
      <c r="BC29" s="63">
        <f>PERCENTRANK('FED MODEL FACTORS'!BC$2:BC$296,'FED MODEL FACTORS'!BC29,1)</f>
        <v>0.5</v>
      </c>
      <c r="BD29" s="63">
        <f>PERCENTRANK('FED MODEL FACTORS'!BD$2:BD$296,'FED MODEL FACTORS'!BD29,1)</f>
        <v>0.4</v>
      </c>
      <c r="BT29" s="76">
        <v>1.58</v>
      </c>
      <c r="BU29" s="76">
        <v>1.58</v>
      </c>
      <c r="BV29" s="76">
        <v>2.39</v>
      </c>
    </row>
    <row r="30" spans="1:74" x14ac:dyDescent="0.25">
      <c r="A30" s="57">
        <v>34454</v>
      </c>
      <c r="B30" s="63"/>
      <c r="C30" s="63">
        <f>PERCENTRANK('FED MODEL FACTORS'!C30:C312,'FED MODEL FACTORS'!C30,1)</f>
        <v>0.7</v>
      </c>
      <c r="D30" s="63"/>
      <c r="E30" s="63">
        <f>PERCENTRANK('FED MODEL FACTORS'!E$2:E$296,'FED MODEL FACTORS'!E30,1)</f>
        <v>0.6</v>
      </c>
      <c r="F30" s="63">
        <f>PERCENTRANK('FED MODEL FACTORS'!F$2:F$296,'FED MODEL FACTORS'!F30,1)</f>
        <v>0.3</v>
      </c>
      <c r="G30" s="63"/>
      <c r="H30" s="63"/>
      <c r="I30" s="63">
        <f>PERCENTRANK('FED MODEL FACTORS'!I$2:I$296,'FED MODEL FACTORS'!I30,1)</f>
        <v>0.9</v>
      </c>
      <c r="J30" s="63">
        <f>PERCENTRANK('FED MODEL FACTORS'!J$2:J$296,'FED MODEL FACTORS'!J30,1)</f>
        <v>0.9</v>
      </c>
      <c r="K30" s="63">
        <f>PERCENTRANK('FED MODEL FACTORS'!K$2:K$296,'FED MODEL FACTORS'!K30,1)</f>
        <v>0.8</v>
      </c>
      <c r="L30" s="63">
        <f>PERCENTRANK('FED MODEL FACTORS'!L$2:L$296,'FED MODEL FACTORS'!L30,1)</f>
        <v>0.8</v>
      </c>
      <c r="M30" s="63">
        <f>PERCENTRANK('FED MODEL FACTORS'!M$2:M$296,'FED MODEL FACTORS'!M30,1)</f>
        <v>0.6</v>
      </c>
      <c r="N30" s="63">
        <f>PERCENTRANK('FED MODEL FACTORS'!N$2:N$296,'FED MODEL FACTORS'!N30,1)</f>
        <v>0.6</v>
      </c>
      <c r="O30" s="63"/>
      <c r="P30" s="63"/>
      <c r="Q30" s="63">
        <f>PERCENTRANK('FED MODEL FACTORS'!Q$2:Q$296,'FED MODEL FACTORS'!Q30,1)</f>
        <v>0.1</v>
      </c>
      <c r="R30" s="63">
        <f>PERCENTRANK('FED MODEL FACTORS'!R$2:R$296,'FED MODEL FACTORS'!R30,1)</f>
        <v>0.4</v>
      </c>
      <c r="S30" s="63">
        <f>PERCENTRANK('FED MODEL FACTORS'!S$2:S$296,'FED MODEL FACTORS'!S30,1)</f>
        <v>0</v>
      </c>
      <c r="T30" s="63"/>
      <c r="U30" s="63">
        <f>PERCENTRANK('FED MODEL FACTORS'!U$2:U$296,'FED MODEL FACTORS'!U30,1)</f>
        <v>0.7</v>
      </c>
      <c r="V30" s="63">
        <f>PERCENTRANK('FED MODEL FACTORS'!V$2:V$296,'FED MODEL FACTORS'!V30,1)</f>
        <v>0.6</v>
      </c>
      <c r="W30" s="63"/>
      <c r="X30" s="63">
        <f>PERCENTRANK('FED MODEL FACTORS'!X$2:X$296,'FED MODEL FACTORS'!X30,1)</f>
        <v>0.5</v>
      </c>
      <c r="Y30" s="63">
        <f>PERCENTRANK('FED MODEL FACTORS'!Y$2:Y$296,'FED MODEL FACTORS'!Y30,1)</f>
        <v>0.8</v>
      </c>
      <c r="Z30" s="63">
        <f>PERCENTRANK('FED MODEL FACTORS'!Z$2:Z$296,'FED MODEL FACTORS'!Z30,1)</f>
        <v>0.8</v>
      </c>
      <c r="AA30" s="63">
        <f>PERCENTRANK('FED MODEL FACTORS'!AA$2:AA$296,'FED MODEL FACTORS'!AA30,1)</f>
        <v>0.3</v>
      </c>
      <c r="AB30" s="63"/>
      <c r="AC30" s="63">
        <f>PERCENTRANK('FED MODEL FACTORS'!AC$2:AC$296,'FED MODEL FACTORS'!AC30,1)</f>
        <v>0.1</v>
      </c>
      <c r="AD30" s="63">
        <f>PERCENTRANK('FED MODEL FACTORS'!AD$2:AD$296,'FED MODEL FACTORS'!AD30,1)</f>
        <v>0</v>
      </c>
      <c r="AE30" s="63">
        <f>PERCENTRANK('FED MODEL FACTORS'!AE$2:AE$296,'FED MODEL FACTORS'!AE30,1)</f>
        <v>0.9</v>
      </c>
      <c r="AF30" s="63">
        <f>PERCENTRANK('FED MODEL FACTORS'!AF$2:AF$296,'FED MODEL FACTORS'!AF30,1)</f>
        <v>0.4</v>
      </c>
      <c r="AG30" s="63">
        <f>PERCENTRANK('FED MODEL FACTORS'!AG$2:AG$296,'FED MODEL FACTORS'!AG30,1)</f>
        <v>0.8</v>
      </c>
      <c r="AH30" s="63"/>
      <c r="AI30" s="63">
        <f>PERCENTRANK('FED MODEL FACTORS'!AI$2:AI$296,'FED MODEL FACTORS'!AI30,1)</f>
        <v>0.2</v>
      </c>
      <c r="AJ30" s="63">
        <f>PERCENTRANK('FED MODEL FACTORS'!AJ$2:AJ$296,'FED MODEL FACTORS'!AJ30,1)</f>
        <v>0.3</v>
      </c>
      <c r="AK30" s="63">
        <f>PERCENTRANK('FED MODEL FACTORS'!AK$2:AK$296,'FED MODEL FACTORS'!AK30,1)</f>
        <v>0.7</v>
      </c>
      <c r="AL30" s="63">
        <f>PERCENTRANK('FED MODEL FACTORS'!AL$2:AL$296,'FED MODEL FACTORS'!AL30,1)</f>
        <v>0.4</v>
      </c>
      <c r="AM30" s="63">
        <f>PERCENTRANK('FED MODEL FACTORS'!AM$2:AM$296,'FED MODEL FACTORS'!AM30,1)</f>
        <v>0.5</v>
      </c>
      <c r="AN30" s="63">
        <f>PERCENTRANK('FED MODEL FACTORS'!AN$2:AN$296,'FED MODEL FACTORS'!AN30,1)</f>
        <v>0.4</v>
      </c>
      <c r="AO30" s="63">
        <f>PERCENTRANK('FED MODEL FACTORS'!AO$2:AO$296,'FED MODEL FACTORS'!AO30,1)</f>
        <v>0.1</v>
      </c>
      <c r="AP30" s="63">
        <f>PERCENTRANK('FED MODEL FACTORS'!AP$2:AP$296,'FED MODEL FACTORS'!AP30,1)</f>
        <v>0.2</v>
      </c>
      <c r="AQ30" s="63"/>
      <c r="AR30" s="63">
        <f>PERCENTRANK('FED MODEL FACTORS'!AR$2:AR$296,'FED MODEL FACTORS'!AR30,1)</f>
        <v>0.6</v>
      </c>
      <c r="AS30" s="63">
        <f>PERCENTRANK('FED MODEL FACTORS'!AS$2:AS$296,'FED MODEL FACTORS'!AS30,1)</f>
        <v>0.1</v>
      </c>
      <c r="AT30" s="63">
        <f>PERCENTRANK('FED MODEL FACTORS'!AT$2:AT$296,'FED MODEL FACTORS'!AT30,1)</f>
        <v>0</v>
      </c>
      <c r="AU30" s="63">
        <f>PERCENTRANK('FED MODEL FACTORS'!AU$2:AU$296,'FED MODEL FACTORS'!AU30,1)</f>
        <v>0</v>
      </c>
      <c r="AV30" s="63">
        <f>PERCENTRANK('FED MODEL FACTORS'!AV$2:AV$296,'FED MODEL FACTORS'!AV30,1)</f>
        <v>0.4</v>
      </c>
      <c r="AW30" s="63">
        <f>PERCENTRANK('FED MODEL FACTORS'!AW$2:AW$296,'FED MODEL FACTORS'!AW30,1)</f>
        <v>0.5</v>
      </c>
      <c r="AX30" s="63">
        <f>PERCENTRANK('FED MODEL FACTORS'!AX$2:AX$296,'FED MODEL FACTORS'!AX30,1)</f>
        <v>0.1</v>
      </c>
      <c r="AY30" s="63">
        <f>PERCENTRANK('FED MODEL FACTORS'!AY$2:AY$296,'FED MODEL FACTORS'!AY30,1)</f>
        <v>0.8</v>
      </c>
      <c r="AZ30" s="63">
        <f>PERCENTRANK('FED MODEL FACTORS'!AZ$2:AZ$296,'FED MODEL FACTORS'!AZ30,1)</f>
        <v>0</v>
      </c>
      <c r="BA30" s="63">
        <f>PERCENTRANK('FED MODEL FACTORS'!BA$2:BA$296,'FED MODEL FACTORS'!BA30,1)</f>
        <v>0.9</v>
      </c>
      <c r="BB30" s="63">
        <f>PERCENTRANK('FED MODEL FACTORS'!BB$2:BB$296,'FED MODEL FACTORS'!BB30,1)</f>
        <v>0.3</v>
      </c>
      <c r="BC30" s="63">
        <f>PERCENTRANK('FED MODEL FACTORS'!BC$2:BC$296,'FED MODEL FACTORS'!BC30,1)</f>
        <v>0.2</v>
      </c>
      <c r="BD30" s="63">
        <f>PERCENTRANK('FED MODEL FACTORS'!BD$2:BD$296,'FED MODEL FACTORS'!BD30,1)</f>
        <v>0.8</v>
      </c>
      <c r="BT30" s="76">
        <v>1.03</v>
      </c>
      <c r="BU30" s="76">
        <v>1.54</v>
      </c>
      <c r="BV30" s="76">
        <v>3.15</v>
      </c>
    </row>
    <row r="31" spans="1:74" x14ac:dyDescent="0.25">
      <c r="A31" s="57">
        <v>34485</v>
      </c>
      <c r="B31" s="63"/>
      <c r="C31" s="63">
        <f>PERCENTRANK('FED MODEL FACTORS'!C31:C313,'FED MODEL FACTORS'!C31,1)</f>
        <v>0.8</v>
      </c>
      <c r="D31" s="63"/>
      <c r="E31" s="63">
        <f>PERCENTRANK('FED MODEL FACTORS'!E$2:E$296,'FED MODEL FACTORS'!E31,1)</f>
        <v>0.9</v>
      </c>
      <c r="F31" s="63">
        <f>PERCENTRANK('FED MODEL FACTORS'!F$2:F$296,'FED MODEL FACTORS'!F31,1)</f>
        <v>0.4</v>
      </c>
      <c r="G31" s="63"/>
      <c r="H31" s="63"/>
      <c r="I31" s="63">
        <f>PERCENTRANK('FED MODEL FACTORS'!I$2:I$296,'FED MODEL FACTORS'!I31,1)</f>
        <v>0.9</v>
      </c>
      <c r="J31" s="63">
        <f>PERCENTRANK('FED MODEL FACTORS'!J$2:J$296,'FED MODEL FACTORS'!J31,1)</f>
        <v>0.9</v>
      </c>
      <c r="K31" s="63">
        <f>PERCENTRANK('FED MODEL FACTORS'!K$2:K$296,'FED MODEL FACTORS'!K31,1)</f>
        <v>0.8</v>
      </c>
      <c r="L31" s="63">
        <f>PERCENTRANK('FED MODEL FACTORS'!L$2:L$296,'FED MODEL FACTORS'!L31,1)</f>
        <v>0.9</v>
      </c>
      <c r="M31" s="63">
        <f>PERCENTRANK('FED MODEL FACTORS'!M$2:M$296,'FED MODEL FACTORS'!M31,1)</f>
        <v>0.6</v>
      </c>
      <c r="N31" s="63">
        <f>PERCENTRANK('FED MODEL FACTORS'!N$2:N$296,'FED MODEL FACTORS'!N31,1)</f>
        <v>0.6</v>
      </c>
      <c r="O31" s="63"/>
      <c r="P31" s="63"/>
      <c r="Q31" s="63">
        <f>PERCENTRANK('FED MODEL FACTORS'!Q$2:Q$296,'FED MODEL FACTORS'!Q31,1)</f>
        <v>0.1</v>
      </c>
      <c r="R31" s="63">
        <f>PERCENTRANK('FED MODEL FACTORS'!R$2:R$296,'FED MODEL FACTORS'!R31,1)</f>
        <v>0.4</v>
      </c>
      <c r="S31" s="63">
        <f>PERCENTRANK('FED MODEL FACTORS'!S$2:S$296,'FED MODEL FACTORS'!S31,1)</f>
        <v>0</v>
      </c>
      <c r="T31" s="63"/>
      <c r="U31" s="63">
        <f>PERCENTRANK('FED MODEL FACTORS'!U$2:U$296,'FED MODEL FACTORS'!U31,1)</f>
        <v>0.7</v>
      </c>
      <c r="V31" s="63">
        <f>PERCENTRANK('FED MODEL FACTORS'!V$2:V$296,'FED MODEL FACTORS'!V31,1)</f>
        <v>0.6</v>
      </c>
      <c r="W31" s="63"/>
      <c r="X31" s="63">
        <f>PERCENTRANK('FED MODEL FACTORS'!X$2:X$296,'FED MODEL FACTORS'!X31,1)</f>
        <v>0.5</v>
      </c>
      <c r="Y31" s="63">
        <f>PERCENTRANK('FED MODEL FACTORS'!Y$2:Y$296,'FED MODEL FACTORS'!Y31,1)</f>
        <v>0.7</v>
      </c>
      <c r="Z31" s="63">
        <f>PERCENTRANK('FED MODEL FACTORS'!Z$2:Z$296,'FED MODEL FACTORS'!Z31,1)</f>
        <v>0.9</v>
      </c>
      <c r="AA31" s="63">
        <f>PERCENTRANK('FED MODEL FACTORS'!AA$2:AA$296,'FED MODEL FACTORS'!AA31,1)</f>
        <v>0.2</v>
      </c>
      <c r="AB31" s="63"/>
      <c r="AC31" s="63">
        <f>PERCENTRANK('FED MODEL FACTORS'!AC$2:AC$296,'FED MODEL FACTORS'!AC31,1)</f>
        <v>0.1</v>
      </c>
      <c r="AD31" s="63">
        <f>PERCENTRANK('FED MODEL FACTORS'!AD$2:AD$296,'FED MODEL FACTORS'!AD31,1)</f>
        <v>0</v>
      </c>
      <c r="AE31" s="63">
        <f>PERCENTRANK('FED MODEL FACTORS'!AE$2:AE$296,'FED MODEL FACTORS'!AE31,1)</f>
        <v>0.9</v>
      </c>
      <c r="AF31" s="63">
        <f>PERCENTRANK('FED MODEL FACTORS'!AF$2:AF$296,'FED MODEL FACTORS'!AF31,1)</f>
        <v>0.2</v>
      </c>
      <c r="AG31" s="63">
        <f>PERCENTRANK('FED MODEL FACTORS'!AG$2:AG$296,'FED MODEL FACTORS'!AG31,1)</f>
        <v>0.7</v>
      </c>
      <c r="AH31" s="63"/>
      <c r="AI31" s="63">
        <f>PERCENTRANK('FED MODEL FACTORS'!AI$2:AI$296,'FED MODEL FACTORS'!AI31,1)</f>
        <v>0.2</v>
      </c>
      <c r="AJ31" s="63">
        <f>PERCENTRANK('FED MODEL FACTORS'!AJ$2:AJ$296,'FED MODEL FACTORS'!AJ31,1)</f>
        <v>0.2</v>
      </c>
      <c r="AK31" s="63">
        <f>PERCENTRANK('FED MODEL FACTORS'!AK$2:AK$296,'FED MODEL FACTORS'!AK31,1)</f>
        <v>0.7</v>
      </c>
      <c r="AL31" s="63">
        <f>PERCENTRANK('FED MODEL FACTORS'!AL$2:AL$296,'FED MODEL FACTORS'!AL31,1)</f>
        <v>0.5</v>
      </c>
      <c r="AM31" s="63">
        <f>PERCENTRANK('FED MODEL FACTORS'!AM$2:AM$296,'FED MODEL FACTORS'!AM31,1)</f>
        <v>0.5</v>
      </c>
      <c r="AN31" s="63">
        <f>PERCENTRANK('FED MODEL FACTORS'!AN$2:AN$296,'FED MODEL FACTORS'!AN31,1)</f>
        <v>0.4</v>
      </c>
      <c r="AO31" s="63">
        <f>PERCENTRANK('FED MODEL FACTORS'!AO$2:AO$296,'FED MODEL FACTORS'!AO31,1)</f>
        <v>0.1</v>
      </c>
      <c r="AP31" s="63">
        <f>PERCENTRANK('FED MODEL FACTORS'!AP$2:AP$296,'FED MODEL FACTORS'!AP31,1)</f>
        <v>0.3</v>
      </c>
      <c r="AQ31" s="63"/>
      <c r="AR31" s="63">
        <f>PERCENTRANK('FED MODEL FACTORS'!AR$2:AR$296,'FED MODEL FACTORS'!AR31,1)</f>
        <v>0.6</v>
      </c>
      <c r="AS31" s="63">
        <f>PERCENTRANK('FED MODEL FACTORS'!AS$2:AS$296,'FED MODEL FACTORS'!AS31,1)</f>
        <v>0.2</v>
      </c>
      <c r="AT31" s="63">
        <f>PERCENTRANK('FED MODEL FACTORS'!AT$2:AT$296,'FED MODEL FACTORS'!AT31,1)</f>
        <v>0</v>
      </c>
      <c r="AU31" s="63">
        <f>PERCENTRANK('FED MODEL FACTORS'!AU$2:AU$296,'FED MODEL FACTORS'!AU31,1)</f>
        <v>0</v>
      </c>
      <c r="AV31" s="63">
        <f>PERCENTRANK('FED MODEL FACTORS'!AV$2:AV$296,'FED MODEL FACTORS'!AV31,1)</f>
        <v>0.3</v>
      </c>
      <c r="AW31" s="63">
        <f>PERCENTRANK('FED MODEL FACTORS'!AW$2:AW$296,'FED MODEL FACTORS'!AW31,1)</f>
        <v>0.5</v>
      </c>
      <c r="AX31" s="63">
        <f>PERCENTRANK('FED MODEL FACTORS'!AX$2:AX$296,'FED MODEL FACTORS'!AX31,1)</f>
        <v>0.1</v>
      </c>
      <c r="AY31" s="63">
        <f>PERCENTRANK('FED MODEL FACTORS'!AY$2:AY$296,'FED MODEL FACTORS'!AY31,1)</f>
        <v>0.8</v>
      </c>
      <c r="AZ31" s="63">
        <f>PERCENTRANK('FED MODEL FACTORS'!AZ$2:AZ$296,'FED MODEL FACTORS'!AZ31,1)</f>
        <v>0</v>
      </c>
      <c r="BA31" s="63">
        <f>PERCENTRANK('FED MODEL FACTORS'!BA$2:BA$296,'FED MODEL FACTORS'!BA31,1)</f>
        <v>0.8</v>
      </c>
      <c r="BB31" s="63">
        <f>PERCENTRANK('FED MODEL FACTORS'!BB$2:BB$296,'FED MODEL FACTORS'!BB31,1)</f>
        <v>0.3</v>
      </c>
      <c r="BC31" s="63">
        <f>PERCENTRANK('FED MODEL FACTORS'!BC$2:BC$296,'FED MODEL FACTORS'!BC31,1)</f>
        <v>0.6</v>
      </c>
      <c r="BD31" s="63">
        <f>PERCENTRANK('FED MODEL FACTORS'!BD$2:BD$296,'FED MODEL FACTORS'!BD31,1)</f>
        <v>0.8</v>
      </c>
      <c r="BT31" s="76">
        <v>0.99</v>
      </c>
      <c r="BU31" s="76">
        <v>1.44</v>
      </c>
      <c r="BV31" s="76">
        <v>3.28</v>
      </c>
    </row>
    <row r="32" spans="1:74" x14ac:dyDescent="0.25">
      <c r="A32" s="57">
        <v>34515</v>
      </c>
      <c r="B32" s="63"/>
      <c r="C32" s="63">
        <f>PERCENTRANK('FED MODEL FACTORS'!C32:C314,'FED MODEL FACTORS'!C32,1)</f>
        <v>0.7</v>
      </c>
      <c r="D32" s="63"/>
      <c r="E32" s="63">
        <f>PERCENTRANK('FED MODEL FACTORS'!E$2:E$296,'FED MODEL FACTORS'!E32,1)</f>
        <v>0.1</v>
      </c>
      <c r="F32" s="63">
        <f>PERCENTRANK('FED MODEL FACTORS'!F$2:F$296,'FED MODEL FACTORS'!F32,1)</f>
        <v>0.4</v>
      </c>
      <c r="G32" s="63"/>
      <c r="H32" s="63"/>
      <c r="I32" s="63">
        <f>PERCENTRANK('FED MODEL FACTORS'!I$2:I$296,'FED MODEL FACTORS'!I32,1)</f>
        <v>0.9</v>
      </c>
      <c r="J32" s="63">
        <f>PERCENTRANK('FED MODEL FACTORS'!J$2:J$296,'FED MODEL FACTORS'!J32,1)</f>
        <v>0.9</v>
      </c>
      <c r="K32" s="63">
        <f>PERCENTRANK('FED MODEL FACTORS'!K$2:K$296,'FED MODEL FACTORS'!K32,1)</f>
        <v>0.9</v>
      </c>
      <c r="L32" s="63">
        <f>PERCENTRANK('FED MODEL FACTORS'!L$2:L$296,'FED MODEL FACTORS'!L32,1)</f>
        <v>0.9</v>
      </c>
      <c r="M32" s="63">
        <f>PERCENTRANK('FED MODEL FACTORS'!M$2:M$296,'FED MODEL FACTORS'!M32,1)</f>
        <v>0.6</v>
      </c>
      <c r="N32" s="63">
        <f>PERCENTRANK('FED MODEL FACTORS'!N$2:N$296,'FED MODEL FACTORS'!N32,1)</f>
        <v>0.6</v>
      </c>
      <c r="O32" s="63"/>
      <c r="P32" s="63"/>
      <c r="Q32" s="63">
        <f>PERCENTRANK('FED MODEL FACTORS'!Q$2:Q$296,'FED MODEL FACTORS'!Q32,1)</f>
        <v>0.1</v>
      </c>
      <c r="R32" s="63">
        <f>PERCENTRANK('FED MODEL FACTORS'!R$2:R$296,'FED MODEL FACTORS'!R32,1)</f>
        <v>0.4</v>
      </c>
      <c r="S32" s="63">
        <f>PERCENTRANK('FED MODEL FACTORS'!S$2:S$296,'FED MODEL FACTORS'!S32,1)</f>
        <v>0.1</v>
      </c>
      <c r="T32" s="63"/>
      <c r="U32" s="63">
        <f>PERCENTRANK('FED MODEL FACTORS'!U$2:U$296,'FED MODEL FACTORS'!U32,1)</f>
        <v>0.8</v>
      </c>
      <c r="V32" s="63">
        <f>PERCENTRANK('FED MODEL FACTORS'!V$2:V$296,'FED MODEL FACTORS'!V32,1)</f>
        <v>0.7</v>
      </c>
      <c r="W32" s="63"/>
      <c r="X32" s="63">
        <f>PERCENTRANK('FED MODEL FACTORS'!X$2:X$296,'FED MODEL FACTORS'!X32,1)</f>
        <v>0.4</v>
      </c>
      <c r="Y32" s="63">
        <f>PERCENTRANK('FED MODEL FACTORS'!Y$2:Y$296,'FED MODEL FACTORS'!Y32,1)</f>
        <v>0.8</v>
      </c>
      <c r="Z32" s="63">
        <f>PERCENTRANK('FED MODEL FACTORS'!Z$2:Z$296,'FED MODEL FACTORS'!Z32,1)</f>
        <v>0.9</v>
      </c>
      <c r="AA32" s="63">
        <f>PERCENTRANK('FED MODEL FACTORS'!AA$2:AA$296,'FED MODEL FACTORS'!AA32,1)</f>
        <v>0</v>
      </c>
      <c r="AB32" s="63"/>
      <c r="AC32" s="63">
        <f>PERCENTRANK('FED MODEL FACTORS'!AC$2:AC$296,'FED MODEL FACTORS'!AC32,1)</f>
        <v>0.1</v>
      </c>
      <c r="AD32" s="63">
        <f>PERCENTRANK('FED MODEL FACTORS'!AD$2:AD$296,'FED MODEL FACTORS'!AD32,1)</f>
        <v>0.1</v>
      </c>
      <c r="AE32" s="63">
        <f>PERCENTRANK('FED MODEL FACTORS'!AE$2:AE$296,'FED MODEL FACTORS'!AE32,1)</f>
        <v>0.9</v>
      </c>
      <c r="AF32" s="63">
        <f>PERCENTRANK('FED MODEL FACTORS'!AF$2:AF$296,'FED MODEL FACTORS'!AF32,1)</f>
        <v>0.1</v>
      </c>
      <c r="AG32" s="63">
        <f>PERCENTRANK('FED MODEL FACTORS'!AG$2:AG$296,'FED MODEL FACTORS'!AG32,1)</f>
        <v>0.8</v>
      </c>
      <c r="AH32" s="63"/>
      <c r="AI32" s="63">
        <f>PERCENTRANK('FED MODEL FACTORS'!AI$2:AI$296,'FED MODEL FACTORS'!AI32,1)</f>
        <v>0.3</v>
      </c>
      <c r="AJ32" s="63">
        <f>PERCENTRANK('FED MODEL FACTORS'!AJ$2:AJ$296,'FED MODEL FACTORS'!AJ32,1)</f>
        <v>0.2</v>
      </c>
      <c r="AK32" s="63">
        <f>PERCENTRANK('FED MODEL FACTORS'!AK$2:AK$296,'FED MODEL FACTORS'!AK32,1)</f>
        <v>0.7</v>
      </c>
      <c r="AL32" s="63">
        <f>PERCENTRANK('FED MODEL FACTORS'!AL$2:AL$296,'FED MODEL FACTORS'!AL32,1)</f>
        <v>0.5</v>
      </c>
      <c r="AM32" s="63">
        <f>PERCENTRANK('FED MODEL FACTORS'!AM$2:AM$296,'FED MODEL FACTORS'!AM32,1)</f>
        <v>0.8</v>
      </c>
      <c r="AN32" s="63">
        <f>PERCENTRANK('FED MODEL FACTORS'!AN$2:AN$296,'FED MODEL FACTORS'!AN32,1)</f>
        <v>0.4</v>
      </c>
      <c r="AO32" s="63">
        <f>PERCENTRANK('FED MODEL FACTORS'!AO$2:AO$296,'FED MODEL FACTORS'!AO32,1)</f>
        <v>0.4</v>
      </c>
      <c r="AP32" s="63">
        <f>PERCENTRANK('FED MODEL FACTORS'!AP$2:AP$296,'FED MODEL FACTORS'!AP32,1)</f>
        <v>0.2</v>
      </c>
      <c r="AQ32" s="63"/>
      <c r="AR32" s="63">
        <f>PERCENTRANK('FED MODEL FACTORS'!AR$2:AR$296,'FED MODEL FACTORS'!AR32,1)</f>
        <v>0.6</v>
      </c>
      <c r="AS32" s="63">
        <f>PERCENTRANK('FED MODEL FACTORS'!AS$2:AS$296,'FED MODEL FACTORS'!AS32,1)</f>
        <v>0.2</v>
      </c>
      <c r="AT32" s="63">
        <f>PERCENTRANK('FED MODEL FACTORS'!AT$2:AT$296,'FED MODEL FACTORS'!AT32,1)</f>
        <v>0</v>
      </c>
      <c r="AU32" s="63">
        <f>PERCENTRANK('FED MODEL FACTORS'!AU$2:AU$296,'FED MODEL FACTORS'!AU32,1)</f>
        <v>0</v>
      </c>
      <c r="AV32" s="63">
        <f>PERCENTRANK('FED MODEL FACTORS'!AV$2:AV$296,'FED MODEL FACTORS'!AV32,1)</f>
        <v>0.3</v>
      </c>
      <c r="AW32" s="63">
        <f>PERCENTRANK('FED MODEL FACTORS'!AW$2:AW$296,'FED MODEL FACTORS'!AW32,1)</f>
        <v>0.5</v>
      </c>
      <c r="AX32" s="63">
        <f>PERCENTRANK('FED MODEL FACTORS'!AX$2:AX$296,'FED MODEL FACTORS'!AX32,1)</f>
        <v>0.3</v>
      </c>
      <c r="AY32" s="63">
        <f>PERCENTRANK('FED MODEL FACTORS'!AY$2:AY$296,'FED MODEL FACTORS'!AY32,1)</f>
        <v>0.6</v>
      </c>
      <c r="AZ32" s="63">
        <f>PERCENTRANK('FED MODEL FACTORS'!AZ$2:AZ$296,'FED MODEL FACTORS'!AZ32,1)</f>
        <v>0.1</v>
      </c>
      <c r="BA32" s="63">
        <f>PERCENTRANK('FED MODEL FACTORS'!BA$2:BA$296,'FED MODEL FACTORS'!BA32,1)</f>
        <v>0.7</v>
      </c>
      <c r="BB32" s="63">
        <f>PERCENTRANK('FED MODEL FACTORS'!BB$2:BB$296,'FED MODEL FACTORS'!BB32,1)</f>
        <v>0.4</v>
      </c>
      <c r="BC32" s="63">
        <f>PERCENTRANK('FED MODEL FACTORS'!BC$2:BC$296,'FED MODEL FACTORS'!BC32,1)</f>
        <v>0.6</v>
      </c>
      <c r="BD32" s="63">
        <f>PERCENTRANK('FED MODEL FACTORS'!BD$2:BD$296,'FED MODEL FACTORS'!BD32,1)</f>
        <v>0.7</v>
      </c>
      <c r="BT32" s="76">
        <v>1.3</v>
      </c>
      <c r="BU32" s="76">
        <v>1.36</v>
      </c>
      <c r="BV32" s="76">
        <v>3.37</v>
      </c>
    </row>
    <row r="33" spans="1:74" x14ac:dyDescent="0.25">
      <c r="A33" s="57">
        <v>34546</v>
      </c>
      <c r="B33" s="63"/>
      <c r="C33" s="63">
        <f>PERCENTRANK('FED MODEL FACTORS'!C33:C315,'FED MODEL FACTORS'!C33,1)</f>
        <v>0.8</v>
      </c>
      <c r="D33" s="63"/>
      <c r="E33" s="63">
        <f>PERCENTRANK('FED MODEL FACTORS'!E$2:E$296,'FED MODEL FACTORS'!E33,1)</f>
        <v>0.4</v>
      </c>
      <c r="F33" s="63">
        <f>PERCENTRANK('FED MODEL FACTORS'!F$2:F$296,'FED MODEL FACTORS'!F33,1)</f>
        <v>0.4</v>
      </c>
      <c r="G33" s="63"/>
      <c r="H33" s="63"/>
      <c r="I33" s="63">
        <f>PERCENTRANK('FED MODEL FACTORS'!I$2:I$296,'FED MODEL FACTORS'!I33,1)</f>
        <v>0.9</v>
      </c>
      <c r="J33" s="63">
        <f>PERCENTRANK('FED MODEL FACTORS'!J$2:J$296,'FED MODEL FACTORS'!J33,1)</f>
        <v>0.9</v>
      </c>
      <c r="K33" s="63">
        <f>PERCENTRANK('FED MODEL FACTORS'!K$2:K$296,'FED MODEL FACTORS'!K33,1)</f>
        <v>0.8</v>
      </c>
      <c r="L33" s="63">
        <f>PERCENTRANK('FED MODEL FACTORS'!L$2:L$296,'FED MODEL FACTORS'!L33,1)</f>
        <v>0.9</v>
      </c>
      <c r="M33" s="63">
        <f>PERCENTRANK('FED MODEL FACTORS'!M$2:M$296,'FED MODEL FACTORS'!M33,1)</f>
        <v>0.6</v>
      </c>
      <c r="N33" s="63">
        <f>PERCENTRANK('FED MODEL FACTORS'!N$2:N$296,'FED MODEL FACTORS'!N33,1)</f>
        <v>0.6</v>
      </c>
      <c r="O33" s="63"/>
      <c r="P33" s="63"/>
      <c r="Q33" s="63">
        <f>PERCENTRANK('FED MODEL FACTORS'!Q$2:Q$296,'FED MODEL FACTORS'!Q33,1)</f>
        <v>0.1</v>
      </c>
      <c r="R33" s="63">
        <f>PERCENTRANK('FED MODEL FACTORS'!R$2:R$296,'FED MODEL FACTORS'!R33,1)</f>
        <v>0.3</v>
      </c>
      <c r="S33" s="63">
        <f>PERCENTRANK('FED MODEL FACTORS'!S$2:S$296,'FED MODEL FACTORS'!S33,1)</f>
        <v>0.1</v>
      </c>
      <c r="T33" s="63"/>
      <c r="U33" s="63">
        <f>PERCENTRANK('FED MODEL FACTORS'!U$2:U$296,'FED MODEL FACTORS'!U33,1)</f>
        <v>0.4</v>
      </c>
      <c r="V33" s="63">
        <f>PERCENTRANK('FED MODEL FACTORS'!V$2:V$296,'FED MODEL FACTORS'!V33,1)</f>
        <v>0.5</v>
      </c>
      <c r="W33" s="63"/>
      <c r="X33" s="63">
        <f>PERCENTRANK('FED MODEL FACTORS'!X$2:X$296,'FED MODEL FACTORS'!X33,1)</f>
        <v>0.3</v>
      </c>
      <c r="Y33" s="63">
        <f>PERCENTRANK('FED MODEL FACTORS'!Y$2:Y$296,'FED MODEL FACTORS'!Y33,1)</f>
        <v>0.8</v>
      </c>
      <c r="Z33" s="63">
        <f>PERCENTRANK('FED MODEL FACTORS'!Z$2:Z$296,'FED MODEL FACTORS'!Z33,1)</f>
        <v>0.9</v>
      </c>
      <c r="AA33" s="63">
        <f>PERCENTRANK('FED MODEL FACTORS'!AA$2:AA$296,'FED MODEL FACTORS'!AA33,1)</f>
        <v>0.2</v>
      </c>
      <c r="AB33" s="63"/>
      <c r="AC33" s="63">
        <f>PERCENTRANK('FED MODEL FACTORS'!AC$2:AC$296,'FED MODEL FACTORS'!AC33,1)</f>
        <v>0.1</v>
      </c>
      <c r="AD33" s="63">
        <f>PERCENTRANK('FED MODEL FACTORS'!AD$2:AD$296,'FED MODEL FACTORS'!AD33,1)</f>
        <v>0.1</v>
      </c>
      <c r="AE33" s="63">
        <f>PERCENTRANK('FED MODEL FACTORS'!AE$2:AE$296,'FED MODEL FACTORS'!AE33,1)</f>
        <v>0.9</v>
      </c>
      <c r="AF33" s="63">
        <f>PERCENTRANK('FED MODEL FACTORS'!AF$2:AF$296,'FED MODEL FACTORS'!AF33,1)</f>
        <v>0.1</v>
      </c>
      <c r="AG33" s="63">
        <f>PERCENTRANK('FED MODEL FACTORS'!AG$2:AG$296,'FED MODEL FACTORS'!AG33,1)</f>
        <v>0.7</v>
      </c>
      <c r="AH33" s="63"/>
      <c r="AI33" s="63">
        <f>PERCENTRANK('FED MODEL FACTORS'!AI$2:AI$296,'FED MODEL FACTORS'!AI33,1)</f>
        <v>0.2</v>
      </c>
      <c r="AJ33" s="63">
        <f>PERCENTRANK('FED MODEL FACTORS'!AJ$2:AJ$296,'FED MODEL FACTORS'!AJ33,1)</f>
        <v>0.1</v>
      </c>
      <c r="AK33" s="63">
        <f>PERCENTRANK('FED MODEL FACTORS'!AK$2:AK$296,'FED MODEL FACTORS'!AK33,1)</f>
        <v>0.8</v>
      </c>
      <c r="AL33" s="63">
        <f>PERCENTRANK('FED MODEL FACTORS'!AL$2:AL$296,'FED MODEL FACTORS'!AL33,1)</f>
        <v>0.5</v>
      </c>
      <c r="AM33" s="63">
        <f>PERCENTRANK('FED MODEL FACTORS'!AM$2:AM$296,'FED MODEL FACTORS'!AM33,1)</f>
        <v>0.7</v>
      </c>
      <c r="AN33" s="63">
        <f>PERCENTRANK('FED MODEL FACTORS'!AN$2:AN$296,'FED MODEL FACTORS'!AN33,1)</f>
        <v>0.6</v>
      </c>
      <c r="AO33" s="63">
        <f>PERCENTRANK('FED MODEL FACTORS'!AO$2:AO$296,'FED MODEL FACTORS'!AO33,1)</f>
        <v>0.5</v>
      </c>
      <c r="AP33" s="63">
        <f>PERCENTRANK('FED MODEL FACTORS'!AP$2:AP$296,'FED MODEL FACTORS'!AP33,1)</f>
        <v>0.5</v>
      </c>
      <c r="AQ33" s="63"/>
      <c r="AR33" s="63">
        <f>PERCENTRANK('FED MODEL FACTORS'!AR$2:AR$296,'FED MODEL FACTORS'!AR33,1)</f>
        <v>0.6</v>
      </c>
      <c r="AS33" s="63">
        <f>PERCENTRANK('FED MODEL FACTORS'!AS$2:AS$296,'FED MODEL FACTORS'!AS33,1)</f>
        <v>0.2</v>
      </c>
      <c r="AT33" s="63">
        <f>PERCENTRANK('FED MODEL FACTORS'!AT$2:AT$296,'FED MODEL FACTORS'!AT33,1)</f>
        <v>0</v>
      </c>
      <c r="AU33" s="63">
        <f>PERCENTRANK('FED MODEL FACTORS'!AU$2:AU$296,'FED MODEL FACTORS'!AU33,1)</f>
        <v>0</v>
      </c>
      <c r="AV33" s="63">
        <f>PERCENTRANK('FED MODEL FACTORS'!AV$2:AV$296,'FED MODEL FACTORS'!AV33,1)</f>
        <v>0.3</v>
      </c>
      <c r="AW33" s="63">
        <f>PERCENTRANK('FED MODEL FACTORS'!AW$2:AW$296,'FED MODEL FACTORS'!AW33,1)</f>
        <v>0.4</v>
      </c>
      <c r="AX33" s="63">
        <f>PERCENTRANK('FED MODEL FACTORS'!AX$2:AX$296,'FED MODEL FACTORS'!AX33,1)</f>
        <v>0.3</v>
      </c>
      <c r="AY33" s="63">
        <f>PERCENTRANK('FED MODEL FACTORS'!AY$2:AY$296,'FED MODEL FACTORS'!AY33,1)</f>
        <v>0.6</v>
      </c>
      <c r="AZ33" s="63">
        <f>PERCENTRANK('FED MODEL FACTORS'!AZ$2:AZ$296,'FED MODEL FACTORS'!AZ33,1)</f>
        <v>0.1</v>
      </c>
      <c r="BA33" s="63">
        <f>PERCENTRANK('FED MODEL FACTORS'!BA$2:BA$296,'FED MODEL FACTORS'!BA33,1)</f>
        <v>0.6</v>
      </c>
      <c r="BB33" s="63">
        <f>PERCENTRANK('FED MODEL FACTORS'!BB$2:BB$296,'FED MODEL FACTORS'!BB33,1)</f>
        <v>0.4</v>
      </c>
      <c r="BC33" s="63">
        <f>PERCENTRANK('FED MODEL FACTORS'!BC$2:BC$296,'FED MODEL FACTORS'!BC33,1)</f>
        <v>0.4</v>
      </c>
      <c r="BD33" s="63">
        <f>PERCENTRANK('FED MODEL FACTORS'!BD$2:BD$296,'FED MODEL FACTORS'!BD33,1)</f>
        <v>0.5</v>
      </c>
      <c r="BT33" s="76">
        <v>1.23</v>
      </c>
      <c r="BU33" s="76">
        <v>0.61</v>
      </c>
      <c r="BV33" s="76">
        <v>3.69</v>
      </c>
    </row>
    <row r="34" spans="1:74" x14ac:dyDescent="0.25">
      <c r="A34" s="57">
        <v>34577</v>
      </c>
      <c r="B34" s="63"/>
      <c r="C34" s="63">
        <f>PERCENTRANK('FED MODEL FACTORS'!C34:C316,'FED MODEL FACTORS'!C34,1)</f>
        <v>0.8</v>
      </c>
      <c r="D34" s="63"/>
      <c r="E34" s="63">
        <f>PERCENTRANK('FED MODEL FACTORS'!E$2:E$296,'FED MODEL FACTORS'!E34,1)</f>
        <v>0.8</v>
      </c>
      <c r="F34" s="63">
        <f>PERCENTRANK('FED MODEL FACTORS'!F$2:F$296,'FED MODEL FACTORS'!F34,1)</f>
        <v>0.4</v>
      </c>
      <c r="G34" s="63"/>
      <c r="H34" s="63"/>
      <c r="I34" s="63">
        <f>PERCENTRANK('FED MODEL FACTORS'!I$2:I$296,'FED MODEL FACTORS'!I34,1)</f>
        <v>0.9</v>
      </c>
      <c r="J34" s="63">
        <f>PERCENTRANK('FED MODEL FACTORS'!J$2:J$296,'FED MODEL FACTORS'!J34,1)</f>
        <v>0.9</v>
      </c>
      <c r="K34" s="63">
        <f>PERCENTRANK('FED MODEL FACTORS'!K$2:K$296,'FED MODEL FACTORS'!K34,1)</f>
        <v>0.9</v>
      </c>
      <c r="L34" s="63">
        <f>PERCENTRANK('FED MODEL FACTORS'!L$2:L$296,'FED MODEL FACTORS'!L34,1)</f>
        <v>0.9</v>
      </c>
      <c r="M34" s="63">
        <f>PERCENTRANK('FED MODEL FACTORS'!M$2:M$296,'FED MODEL FACTORS'!M34,1)</f>
        <v>0.7</v>
      </c>
      <c r="N34" s="63">
        <f>PERCENTRANK('FED MODEL FACTORS'!N$2:N$296,'FED MODEL FACTORS'!N34,1)</f>
        <v>0.7</v>
      </c>
      <c r="O34" s="63"/>
      <c r="P34" s="63"/>
      <c r="Q34" s="63">
        <f>PERCENTRANK('FED MODEL FACTORS'!Q$2:Q$296,'FED MODEL FACTORS'!Q34,1)</f>
        <v>0.1</v>
      </c>
      <c r="R34" s="63">
        <f>PERCENTRANK('FED MODEL FACTORS'!R$2:R$296,'FED MODEL FACTORS'!R34,1)</f>
        <v>0.2</v>
      </c>
      <c r="S34" s="63">
        <f>PERCENTRANK('FED MODEL FACTORS'!S$2:S$296,'FED MODEL FACTORS'!S34,1)</f>
        <v>0.1</v>
      </c>
      <c r="T34" s="63"/>
      <c r="U34" s="63">
        <f>PERCENTRANK('FED MODEL FACTORS'!U$2:U$296,'FED MODEL FACTORS'!U34,1)</f>
        <v>0.7</v>
      </c>
      <c r="V34" s="63">
        <f>PERCENTRANK('FED MODEL FACTORS'!V$2:V$296,'FED MODEL FACTORS'!V34,1)</f>
        <v>0.6</v>
      </c>
      <c r="W34" s="63"/>
      <c r="X34" s="63">
        <f>PERCENTRANK('FED MODEL FACTORS'!X$2:X$296,'FED MODEL FACTORS'!X34,1)</f>
        <v>0.4</v>
      </c>
      <c r="Y34" s="63">
        <f>PERCENTRANK('FED MODEL FACTORS'!Y$2:Y$296,'FED MODEL FACTORS'!Y34,1)</f>
        <v>0.7</v>
      </c>
      <c r="Z34" s="63">
        <f>PERCENTRANK('FED MODEL FACTORS'!Z$2:Z$296,'FED MODEL FACTORS'!Z34,1)</f>
        <v>0.9</v>
      </c>
      <c r="AA34" s="63">
        <f>PERCENTRANK('FED MODEL FACTORS'!AA$2:AA$296,'FED MODEL FACTORS'!AA34,1)</f>
        <v>0.1</v>
      </c>
      <c r="AB34" s="63"/>
      <c r="AC34" s="63">
        <f>PERCENTRANK('FED MODEL FACTORS'!AC$2:AC$296,'FED MODEL FACTORS'!AC34,1)</f>
        <v>0.1</v>
      </c>
      <c r="AD34" s="63">
        <f>PERCENTRANK('FED MODEL FACTORS'!AD$2:AD$296,'FED MODEL FACTORS'!AD34,1)</f>
        <v>0.1</v>
      </c>
      <c r="AE34" s="63">
        <f>PERCENTRANK('FED MODEL FACTORS'!AE$2:AE$296,'FED MODEL FACTORS'!AE34,1)</f>
        <v>0.8</v>
      </c>
      <c r="AF34" s="63">
        <f>PERCENTRANK('FED MODEL FACTORS'!AF$2:AF$296,'FED MODEL FACTORS'!AF34,1)</f>
        <v>0</v>
      </c>
      <c r="AG34" s="63">
        <f>PERCENTRANK('FED MODEL FACTORS'!AG$2:AG$296,'FED MODEL FACTORS'!AG34,1)</f>
        <v>0.6</v>
      </c>
      <c r="AH34" s="63"/>
      <c r="AI34" s="63">
        <f>PERCENTRANK('FED MODEL FACTORS'!AI$2:AI$296,'FED MODEL FACTORS'!AI34,1)</f>
        <v>0.3</v>
      </c>
      <c r="AJ34" s="63">
        <f>PERCENTRANK('FED MODEL FACTORS'!AJ$2:AJ$296,'FED MODEL FACTORS'!AJ34,1)</f>
        <v>0.1</v>
      </c>
      <c r="AK34" s="63">
        <f>PERCENTRANK('FED MODEL FACTORS'!AK$2:AK$296,'FED MODEL FACTORS'!AK34,1)</f>
        <v>0.6</v>
      </c>
      <c r="AL34" s="63">
        <f>PERCENTRANK('FED MODEL FACTORS'!AL$2:AL$296,'FED MODEL FACTORS'!AL34,1)</f>
        <v>0.5</v>
      </c>
      <c r="AM34" s="63">
        <f>PERCENTRANK('FED MODEL FACTORS'!AM$2:AM$296,'FED MODEL FACTORS'!AM34,1)</f>
        <v>0.5</v>
      </c>
      <c r="AN34" s="63">
        <f>PERCENTRANK('FED MODEL FACTORS'!AN$2:AN$296,'FED MODEL FACTORS'!AN34,1)</f>
        <v>0.6</v>
      </c>
      <c r="AO34" s="63">
        <f>PERCENTRANK('FED MODEL FACTORS'!AO$2:AO$296,'FED MODEL FACTORS'!AO34,1)</f>
        <v>0.5</v>
      </c>
      <c r="AP34" s="63">
        <f>PERCENTRANK('FED MODEL FACTORS'!AP$2:AP$296,'FED MODEL FACTORS'!AP34,1)</f>
        <v>0.5</v>
      </c>
      <c r="AQ34" s="63"/>
      <c r="AR34" s="63">
        <f>PERCENTRANK('FED MODEL FACTORS'!AR$2:AR$296,'FED MODEL FACTORS'!AR34,1)</f>
        <v>0.6</v>
      </c>
      <c r="AS34" s="63">
        <f>PERCENTRANK('FED MODEL FACTORS'!AS$2:AS$296,'FED MODEL FACTORS'!AS34,1)</f>
        <v>0.2</v>
      </c>
      <c r="AT34" s="63">
        <f>PERCENTRANK('FED MODEL FACTORS'!AT$2:AT$296,'FED MODEL FACTORS'!AT34,1)</f>
        <v>0</v>
      </c>
      <c r="AU34" s="63">
        <f>PERCENTRANK('FED MODEL FACTORS'!AU$2:AU$296,'FED MODEL FACTORS'!AU34,1)</f>
        <v>0</v>
      </c>
      <c r="AV34" s="63">
        <f>PERCENTRANK('FED MODEL FACTORS'!AV$2:AV$296,'FED MODEL FACTORS'!AV34,1)</f>
        <v>0.4</v>
      </c>
      <c r="AW34" s="63">
        <f>PERCENTRANK('FED MODEL FACTORS'!AW$2:AW$296,'FED MODEL FACTORS'!AW34,1)</f>
        <v>0.4</v>
      </c>
      <c r="AX34" s="63">
        <f>PERCENTRANK('FED MODEL FACTORS'!AX$2:AX$296,'FED MODEL FACTORS'!AX34,1)</f>
        <v>0.3</v>
      </c>
      <c r="AY34" s="63">
        <f>PERCENTRANK('FED MODEL FACTORS'!AY$2:AY$296,'FED MODEL FACTORS'!AY34,1)</f>
        <v>0.6</v>
      </c>
      <c r="AZ34" s="63">
        <f>PERCENTRANK('FED MODEL FACTORS'!AZ$2:AZ$296,'FED MODEL FACTORS'!AZ34,1)</f>
        <v>0.1</v>
      </c>
      <c r="BA34" s="63">
        <f>PERCENTRANK('FED MODEL FACTORS'!BA$2:BA$296,'FED MODEL FACTORS'!BA34,1)</f>
        <v>0.1</v>
      </c>
      <c r="BB34" s="63">
        <f>PERCENTRANK('FED MODEL FACTORS'!BB$2:BB$296,'FED MODEL FACTORS'!BB34,1)</f>
        <v>0.3</v>
      </c>
      <c r="BC34" s="63">
        <f>PERCENTRANK('FED MODEL FACTORS'!BC$2:BC$296,'FED MODEL FACTORS'!BC34,1)</f>
        <v>0.3</v>
      </c>
      <c r="BD34" s="63">
        <f>PERCENTRANK('FED MODEL FACTORS'!BD$2:BD$296,'FED MODEL FACTORS'!BD34,1)</f>
        <v>0.1</v>
      </c>
      <c r="BT34" s="76">
        <v>1.44</v>
      </c>
      <c r="BU34" s="76">
        <v>0.81</v>
      </c>
      <c r="BV34" s="76">
        <v>3.04</v>
      </c>
    </row>
    <row r="35" spans="1:74" x14ac:dyDescent="0.25">
      <c r="A35" s="57">
        <v>34607</v>
      </c>
      <c r="B35" s="63"/>
      <c r="C35" s="63">
        <f>PERCENTRANK('FED MODEL FACTORS'!C35:C317,'FED MODEL FACTORS'!C35,1)</f>
        <v>0.6</v>
      </c>
      <c r="D35" s="63"/>
      <c r="E35" s="63">
        <f>PERCENTRANK('FED MODEL FACTORS'!E$2:E$296,'FED MODEL FACTORS'!E35,1)</f>
        <v>0.1</v>
      </c>
      <c r="F35" s="63">
        <f>PERCENTRANK('FED MODEL FACTORS'!F$2:F$296,'FED MODEL FACTORS'!F35,1)</f>
        <v>0.4</v>
      </c>
      <c r="G35" s="63"/>
      <c r="H35" s="63"/>
      <c r="I35" s="63">
        <f>PERCENTRANK('FED MODEL FACTORS'!I$2:I$296,'FED MODEL FACTORS'!I35,1)</f>
        <v>0.9</v>
      </c>
      <c r="J35" s="63">
        <f>PERCENTRANK('FED MODEL FACTORS'!J$2:J$296,'FED MODEL FACTORS'!J35,1)</f>
        <v>0.9</v>
      </c>
      <c r="K35" s="63">
        <f>PERCENTRANK('FED MODEL FACTORS'!K$2:K$296,'FED MODEL FACTORS'!K35,1)</f>
        <v>0.9</v>
      </c>
      <c r="L35" s="63">
        <f>PERCENTRANK('FED MODEL FACTORS'!L$2:L$296,'FED MODEL FACTORS'!L35,1)</f>
        <v>0.9</v>
      </c>
      <c r="M35" s="63">
        <f>PERCENTRANK('FED MODEL FACTORS'!M$2:M$296,'FED MODEL FACTORS'!M35,1)</f>
        <v>0.7</v>
      </c>
      <c r="N35" s="63">
        <f>PERCENTRANK('FED MODEL FACTORS'!N$2:N$296,'FED MODEL FACTORS'!N35,1)</f>
        <v>0.7</v>
      </c>
      <c r="O35" s="63"/>
      <c r="P35" s="63"/>
      <c r="Q35" s="63">
        <f>PERCENTRANK('FED MODEL FACTORS'!Q$2:Q$296,'FED MODEL FACTORS'!Q35,1)</f>
        <v>0.1</v>
      </c>
      <c r="R35" s="63">
        <f>PERCENTRANK('FED MODEL FACTORS'!R$2:R$296,'FED MODEL FACTORS'!R35,1)</f>
        <v>0.2</v>
      </c>
      <c r="S35" s="63">
        <f>PERCENTRANK('FED MODEL FACTORS'!S$2:S$296,'FED MODEL FACTORS'!S35,1)</f>
        <v>0.1</v>
      </c>
      <c r="T35" s="63"/>
      <c r="U35" s="63">
        <f>PERCENTRANK('FED MODEL FACTORS'!U$2:U$296,'FED MODEL FACTORS'!U35,1)</f>
        <v>0.5</v>
      </c>
      <c r="V35" s="63">
        <f>PERCENTRANK('FED MODEL FACTORS'!V$2:V$296,'FED MODEL FACTORS'!V35,1)</f>
        <v>0.6</v>
      </c>
      <c r="W35" s="63"/>
      <c r="X35" s="63">
        <f>PERCENTRANK('FED MODEL FACTORS'!X$2:X$296,'FED MODEL FACTORS'!X35,1)</f>
        <v>0.3</v>
      </c>
      <c r="Y35" s="63">
        <f>PERCENTRANK('FED MODEL FACTORS'!Y$2:Y$296,'FED MODEL FACTORS'!Y35,1)</f>
        <v>0.7</v>
      </c>
      <c r="Z35" s="63">
        <f>PERCENTRANK('FED MODEL FACTORS'!Z$2:Z$296,'FED MODEL FACTORS'!Z35,1)</f>
        <v>0.9</v>
      </c>
      <c r="AA35" s="63">
        <f>PERCENTRANK('FED MODEL FACTORS'!AA$2:AA$296,'FED MODEL FACTORS'!AA35,1)</f>
        <v>0.1</v>
      </c>
      <c r="AB35" s="63"/>
      <c r="AC35" s="63">
        <f>PERCENTRANK('FED MODEL FACTORS'!AC$2:AC$296,'FED MODEL FACTORS'!AC35,1)</f>
        <v>0.1</v>
      </c>
      <c r="AD35" s="63">
        <f>PERCENTRANK('FED MODEL FACTORS'!AD$2:AD$296,'FED MODEL FACTORS'!AD35,1)</f>
        <v>0.1</v>
      </c>
      <c r="AE35" s="63">
        <f>PERCENTRANK('FED MODEL FACTORS'!AE$2:AE$296,'FED MODEL FACTORS'!AE35,1)</f>
        <v>0.8</v>
      </c>
      <c r="AF35" s="63">
        <f>PERCENTRANK('FED MODEL FACTORS'!AF$2:AF$296,'FED MODEL FACTORS'!AF35,1)</f>
        <v>0.1</v>
      </c>
      <c r="AG35" s="63">
        <f>PERCENTRANK('FED MODEL FACTORS'!AG$2:AG$296,'FED MODEL FACTORS'!AG35,1)</f>
        <v>0.7</v>
      </c>
      <c r="AH35" s="63"/>
      <c r="AI35" s="63">
        <f>PERCENTRANK('FED MODEL FACTORS'!AI$2:AI$296,'FED MODEL FACTORS'!AI35,1)</f>
        <v>0.4</v>
      </c>
      <c r="AJ35" s="63">
        <f>PERCENTRANK('FED MODEL FACTORS'!AJ$2:AJ$296,'FED MODEL FACTORS'!AJ35,1)</f>
        <v>0.2</v>
      </c>
      <c r="AK35" s="63">
        <f>PERCENTRANK('FED MODEL FACTORS'!AK$2:AK$296,'FED MODEL FACTORS'!AK35,1)</f>
        <v>0.6</v>
      </c>
      <c r="AL35" s="63">
        <f>PERCENTRANK('FED MODEL FACTORS'!AL$2:AL$296,'FED MODEL FACTORS'!AL35,1)</f>
        <v>0.5</v>
      </c>
      <c r="AM35" s="63">
        <f>PERCENTRANK('FED MODEL FACTORS'!AM$2:AM$296,'FED MODEL FACTORS'!AM35,1)</f>
        <v>0.8</v>
      </c>
      <c r="AN35" s="63">
        <f>PERCENTRANK('FED MODEL FACTORS'!AN$2:AN$296,'FED MODEL FACTORS'!AN35,1)</f>
        <v>0.7</v>
      </c>
      <c r="AO35" s="63">
        <f>PERCENTRANK('FED MODEL FACTORS'!AO$2:AO$296,'FED MODEL FACTORS'!AO35,1)</f>
        <v>0.4</v>
      </c>
      <c r="AP35" s="63">
        <f>PERCENTRANK('FED MODEL FACTORS'!AP$2:AP$296,'FED MODEL FACTORS'!AP35,1)</f>
        <v>0.1</v>
      </c>
      <c r="AQ35" s="63"/>
      <c r="AR35" s="63">
        <f>PERCENTRANK('FED MODEL FACTORS'!AR$2:AR$296,'FED MODEL FACTORS'!AR35,1)</f>
        <v>0.6</v>
      </c>
      <c r="AS35" s="63">
        <f>PERCENTRANK('FED MODEL FACTORS'!AS$2:AS$296,'FED MODEL FACTORS'!AS35,1)</f>
        <v>0.2</v>
      </c>
      <c r="AT35" s="63">
        <f>PERCENTRANK('FED MODEL FACTORS'!AT$2:AT$296,'FED MODEL FACTORS'!AT35,1)</f>
        <v>0.1</v>
      </c>
      <c r="AU35" s="63">
        <f>PERCENTRANK('FED MODEL FACTORS'!AU$2:AU$296,'FED MODEL FACTORS'!AU35,1)</f>
        <v>0</v>
      </c>
      <c r="AV35" s="63">
        <f>PERCENTRANK('FED MODEL FACTORS'!AV$2:AV$296,'FED MODEL FACTORS'!AV35,1)</f>
        <v>0.2</v>
      </c>
      <c r="AW35" s="63">
        <f>PERCENTRANK('FED MODEL FACTORS'!AW$2:AW$296,'FED MODEL FACTORS'!AW35,1)</f>
        <v>0.4</v>
      </c>
      <c r="AX35" s="63">
        <f>PERCENTRANK('FED MODEL FACTORS'!AX$2:AX$296,'FED MODEL FACTORS'!AX35,1)</f>
        <v>0.1</v>
      </c>
      <c r="AY35" s="63">
        <f>PERCENTRANK('FED MODEL FACTORS'!AY$2:AY$296,'FED MODEL FACTORS'!AY35,1)</f>
        <v>0.8</v>
      </c>
      <c r="AZ35" s="63">
        <f>PERCENTRANK('FED MODEL FACTORS'!AZ$2:AZ$296,'FED MODEL FACTORS'!AZ35,1)</f>
        <v>0</v>
      </c>
      <c r="BA35" s="63">
        <f>PERCENTRANK('FED MODEL FACTORS'!BA$2:BA$296,'FED MODEL FACTORS'!BA35,1)</f>
        <v>0.2</v>
      </c>
      <c r="BB35" s="63">
        <f>PERCENTRANK('FED MODEL FACTORS'!BB$2:BB$296,'FED MODEL FACTORS'!BB35,1)</f>
        <v>0.4</v>
      </c>
      <c r="BC35" s="63">
        <f>PERCENTRANK('FED MODEL FACTORS'!BC$2:BC$296,'FED MODEL FACTORS'!BC35,1)</f>
        <v>0.7</v>
      </c>
      <c r="BD35" s="63">
        <f>PERCENTRANK('FED MODEL FACTORS'!BD$2:BD$296,'FED MODEL FACTORS'!BD35,1)</f>
        <v>0.3</v>
      </c>
      <c r="BT35" s="76">
        <v>1.78</v>
      </c>
      <c r="BU35" s="76">
        <v>1.1599999999999999</v>
      </c>
      <c r="BV35" s="76">
        <v>2.95</v>
      </c>
    </row>
    <row r="36" spans="1:74" x14ac:dyDescent="0.25">
      <c r="A36" s="57">
        <v>34638</v>
      </c>
      <c r="B36" s="63"/>
      <c r="C36" s="63">
        <f>PERCENTRANK('FED MODEL FACTORS'!C36:C318,'FED MODEL FACTORS'!C36,1)</f>
        <v>0.8</v>
      </c>
      <c r="D36" s="63"/>
      <c r="E36" s="63">
        <f>PERCENTRANK('FED MODEL FACTORS'!E$2:E$296,'FED MODEL FACTORS'!E36,1)</f>
        <v>0.9</v>
      </c>
      <c r="F36" s="63">
        <f>PERCENTRANK('FED MODEL FACTORS'!F$2:F$296,'FED MODEL FACTORS'!F36,1)</f>
        <v>0.5</v>
      </c>
      <c r="G36" s="63"/>
      <c r="H36" s="63"/>
      <c r="I36" s="63">
        <f>PERCENTRANK('FED MODEL FACTORS'!I$2:I$296,'FED MODEL FACTORS'!I36,1)</f>
        <v>0.9</v>
      </c>
      <c r="J36" s="63">
        <f>PERCENTRANK('FED MODEL FACTORS'!J$2:J$296,'FED MODEL FACTORS'!J36,1)</f>
        <v>0.9</v>
      </c>
      <c r="K36" s="63">
        <f>PERCENTRANK('FED MODEL FACTORS'!K$2:K$296,'FED MODEL FACTORS'!K36,1)</f>
        <v>0.9</v>
      </c>
      <c r="L36" s="63">
        <f>PERCENTRANK('FED MODEL FACTORS'!L$2:L$296,'FED MODEL FACTORS'!L36,1)</f>
        <v>0.9</v>
      </c>
      <c r="M36" s="63">
        <f>PERCENTRANK('FED MODEL FACTORS'!M$2:M$296,'FED MODEL FACTORS'!M36,1)</f>
        <v>0.8</v>
      </c>
      <c r="N36" s="63">
        <f>PERCENTRANK('FED MODEL FACTORS'!N$2:N$296,'FED MODEL FACTORS'!N36,1)</f>
        <v>0.7</v>
      </c>
      <c r="O36" s="63"/>
      <c r="P36" s="63"/>
      <c r="Q36" s="63">
        <f>PERCENTRANK('FED MODEL FACTORS'!Q$2:Q$296,'FED MODEL FACTORS'!Q36,1)</f>
        <v>0.1</v>
      </c>
      <c r="R36" s="63">
        <f>PERCENTRANK('FED MODEL FACTORS'!R$2:R$296,'FED MODEL FACTORS'!R36,1)</f>
        <v>0.2</v>
      </c>
      <c r="S36" s="63">
        <f>PERCENTRANK('FED MODEL FACTORS'!S$2:S$296,'FED MODEL FACTORS'!S36,1)</f>
        <v>0.1</v>
      </c>
      <c r="T36" s="63"/>
      <c r="U36" s="63">
        <f>PERCENTRANK('FED MODEL FACTORS'!U$2:U$296,'FED MODEL FACTORS'!U36,1)</f>
        <v>0.8</v>
      </c>
      <c r="V36" s="63">
        <f>PERCENTRANK('FED MODEL FACTORS'!V$2:V$296,'FED MODEL FACTORS'!V36,1)</f>
        <v>0.5</v>
      </c>
      <c r="W36" s="63"/>
      <c r="X36" s="63">
        <f>PERCENTRANK('FED MODEL FACTORS'!X$2:X$296,'FED MODEL FACTORS'!X36,1)</f>
        <v>0.3</v>
      </c>
      <c r="Y36" s="63">
        <f>PERCENTRANK('FED MODEL FACTORS'!Y$2:Y$296,'FED MODEL FACTORS'!Y36,1)</f>
        <v>0.8</v>
      </c>
      <c r="Z36" s="63">
        <f>PERCENTRANK('FED MODEL FACTORS'!Z$2:Z$296,'FED MODEL FACTORS'!Z36,1)</f>
        <v>0.9</v>
      </c>
      <c r="AA36" s="63">
        <f>PERCENTRANK('FED MODEL FACTORS'!AA$2:AA$296,'FED MODEL FACTORS'!AA36,1)</f>
        <v>0.4</v>
      </c>
      <c r="AB36" s="63"/>
      <c r="AC36" s="63">
        <f>PERCENTRANK('FED MODEL FACTORS'!AC$2:AC$296,'FED MODEL FACTORS'!AC36,1)</f>
        <v>0.1</v>
      </c>
      <c r="AD36" s="63">
        <f>PERCENTRANK('FED MODEL FACTORS'!AD$2:AD$296,'FED MODEL FACTORS'!AD36,1)</f>
        <v>0.1</v>
      </c>
      <c r="AE36" s="63">
        <f>PERCENTRANK('FED MODEL FACTORS'!AE$2:AE$296,'FED MODEL FACTORS'!AE36,1)</f>
        <v>0.8</v>
      </c>
      <c r="AF36" s="63">
        <f>PERCENTRANK('FED MODEL FACTORS'!AF$2:AF$296,'FED MODEL FACTORS'!AF36,1)</f>
        <v>0.3</v>
      </c>
      <c r="AG36" s="63">
        <f>PERCENTRANK('FED MODEL FACTORS'!AG$2:AG$296,'FED MODEL FACTORS'!AG36,1)</f>
        <v>0.6</v>
      </c>
      <c r="AH36" s="63"/>
      <c r="AI36" s="63">
        <f>PERCENTRANK('FED MODEL FACTORS'!AI$2:AI$296,'FED MODEL FACTORS'!AI36,1)</f>
        <v>0.3</v>
      </c>
      <c r="AJ36" s="63">
        <f>PERCENTRANK('FED MODEL FACTORS'!AJ$2:AJ$296,'FED MODEL FACTORS'!AJ36,1)</f>
        <v>0.1</v>
      </c>
      <c r="AK36" s="63">
        <f>PERCENTRANK('FED MODEL FACTORS'!AK$2:AK$296,'FED MODEL FACTORS'!AK36,1)</f>
        <v>0.9</v>
      </c>
      <c r="AL36" s="63">
        <f>PERCENTRANK('FED MODEL FACTORS'!AL$2:AL$296,'FED MODEL FACTORS'!AL36,1)</f>
        <v>0.5</v>
      </c>
      <c r="AM36" s="63">
        <f>PERCENTRANK('FED MODEL FACTORS'!AM$2:AM$296,'FED MODEL FACTORS'!AM36,1)</f>
        <v>0.7</v>
      </c>
      <c r="AN36" s="63">
        <f>PERCENTRANK('FED MODEL FACTORS'!AN$2:AN$296,'FED MODEL FACTORS'!AN36,1)</f>
        <v>0.5</v>
      </c>
      <c r="AO36" s="63">
        <f>PERCENTRANK('FED MODEL FACTORS'!AO$2:AO$296,'FED MODEL FACTORS'!AO36,1)</f>
        <v>0.3</v>
      </c>
      <c r="AP36" s="63">
        <f>PERCENTRANK('FED MODEL FACTORS'!AP$2:AP$296,'FED MODEL FACTORS'!AP36,1)</f>
        <v>0.2</v>
      </c>
      <c r="AQ36" s="63"/>
      <c r="AR36" s="63">
        <f>PERCENTRANK('FED MODEL FACTORS'!AR$2:AR$296,'FED MODEL FACTORS'!AR36,1)</f>
        <v>0.6</v>
      </c>
      <c r="AS36" s="63">
        <f>PERCENTRANK('FED MODEL FACTORS'!AS$2:AS$296,'FED MODEL FACTORS'!AS36,1)</f>
        <v>0.2</v>
      </c>
      <c r="AT36" s="63">
        <f>PERCENTRANK('FED MODEL FACTORS'!AT$2:AT$296,'FED MODEL FACTORS'!AT36,1)</f>
        <v>0.1</v>
      </c>
      <c r="AU36" s="63">
        <f>PERCENTRANK('FED MODEL FACTORS'!AU$2:AU$296,'FED MODEL FACTORS'!AU36,1)</f>
        <v>0</v>
      </c>
      <c r="AV36" s="63">
        <f>PERCENTRANK('FED MODEL FACTORS'!AV$2:AV$296,'FED MODEL FACTORS'!AV36,1)</f>
        <v>0.3</v>
      </c>
      <c r="AW36" s="63">
        <f>PERCENTRANK('FED MODEL FACTORS'!AW$2:AW$296,'FED MODEL FACTORS'!AW36,1)</f>
        <v>0.4</v>
      </c>
      <c r="AX36" s="63">
        <f>PERCENTRANK('FED MODEL FACTORS'!AX$2:AX$296,'FED MODEL FACTORS'!AX36,1)</f>
        <v>0.1</v>
      </c>
      <c r="AY36" s="63">
        <f>PERCENTRANK('FED MODEL FACTORS'!AY$2:AY$296,'FED MODEL FACTORS'!AY36,1)</f>
        <v>0.8</v>
      </c>
      <c r="AZ36" s="63">
        <f>PERCENTRANK('FED MODEL FACTORS'!AZ$2:AZ$296,'FED MODEL FACTORS'!AZ36,1)</f>
        <v>0</v>
      </c>
      <c r="BA36" s="63">
        <f>PERCENTRANK('FED MODEL FACTORS'!BA$2:BA$296,'FED MODEL FACTORS'!BA36,1)</f>
        <v>0.5</v>
      </c>
      <c r="BB36" s="63">
        <f>PERCENTRANK('FED MODEL FACTORS'!BB$2:BB$296,'FED MODEL FACTORS'!BB36,1)</f>
        <v>0.4</v>
      </c>
      <c r="BC36" s="63">
        <f>PERCENTRANK('FED MODEL FACTORS'!BC$2:BC$296,'FED MODEL FACTORS'!BC36,1)</f>
        <v>0.4</v>
      </c>
      <c r="BD36" s="63">
        <f>PERCENTRANK('FED MODEL FACTORS'!BD$2:BD$296,'FED MODEL FACTORS'!BD36,1)</f>
        <v>0.4</v>
      </c>
      <c r="BT36" s="76">
        <v>1.55</v>
      </c>
      <c r="BU36" s="76">
        <v>0.81</v>
      </c>
      <c r="BV36" s="76">
        <v>3.97</v>
      </c>
    </row>
    <row r="37" spans="1:74" x14ac:dyDescent="0.25">
      <c r="A37" s="57">
        <v>34668</v>
      </c>
      <c r="B37" s="63"/>
      <c r="C37" s="63">
        <f>PERCENTRANK('FED MODEL FACTORS'!C37:C319,'FED MODEL FACTORS'!C37,1)</f>
        <v>0.5</v>
      </c>
      <c r="D37" s="63"/>
      <c r="E37" s="63">
        <f>PERCENTRANK('FED MODEL FACTORS'!E$2:E$296,'FED MODEL FACTORS'!E37,1)</f>
        <v>0.2</v>
      </c>
      <c r="F37" s="63">
        <f>PERCENTRANK('FED MODEL FACTORS'!F$2:F$296,'FED MODEL FACTORS'!F37,1)</f>
        <v>0.5</v>
      </c>
      <c r="G37" s="63"/>
      <c r="H37" s="63"/>
      <c r="I37" s="63">
        <f>PERCENTRANK('FED MODEL FACTORS'!I$2:I$296,'FED MODEL FACTORS'!I37,1)</f>
        <v>0.9</v>
      </c>
      <c r="J37" s="63">
        <f>PERCENTRANK('FED MODEL FACTORS'!J$2:J$296,'FED MODEL FACTORS'!J37,1)</f>
        <v>1</v>
      </c>
      <c r="K37" s="63">
        <f>PERCENTRANK('FED MODEL FACTORS'!K$2:K$296,'FED MODEL FACTORS'!K37,1)</f>
        <v>0.9</v>
      </c>
      <c r="L37" s="63">
        <f>PERCENTRANK('FED MODEL FACTORS'!L$2:L$296,'FED MODEL FACTORS'!L37,1)</f>
        <v>0.9</v>
      </c>
      <c r="M37" s="63">
        <f>PERCENTRANK('FED MODEL FACTORS'!M$2:M$296,'FED MODEL FACTORS'!M37,1)</f>
        <v>0.9</v>
      </c>
      <c r="N37" s="63">
        <f>PERCENTRANK('FED MODEL FACTORS'!N$2:N$296,'FED MODEL FACTORS'!N37,1)</f>
        <v>0.9</v>
      </c>
      <c r="O37" s="63"/>
      <c r="P37" s="63"/>
      <c r="Q37" s="63">
        <f>PERCENTRANK('FED MODEL FACTORS'!Q$2:Q$296,'FED MODEL FACTORS'!Q37,1)</f>
        <v>0.1</v>
      </c>
      <c r="R37" s="63">
        <f>PERCENTRANK('FED MODEL FACTORS'!R$2:R$296,'FED MODEL FACTORS'!R37,1)</f>
        <v>0.2</v>
      </c>
      <c r="S37" s="63">
        <f>PERCENTRANK('FED MODEL FACTORS'!S$2:S$296,'FED MODEL FACTORS'!S37,1)</f>
        <v>0.1</v>
      </c>
      <c r="T37" s="63"/>
      <c r="U37" s="63">
        <f>PERCENTRANK('FED MODEL FACTORS'!U$2:U$296,'FED MODEL FACTORS'!U37,1)</f>
        <v>0.7</v>
      </c>
      <c r="V37" s="63">
        <f>PERCENTRANK('FED MODEL FACTORS'!V$2:V$296,'FED MODEL FACTORS'!V37,1)</f>
        <v>0.4</v>
      </c>
      <c r="W37" s="63"/>
      <c r="X37" s="63">
        <f>PERCENTRANK('FED MODEL FACTORS'!X$2:X$296,'FED MODEL FACTORS'!X37,1)</f>
        <v>0.3</v>
      </c>
      <c r="Y37" s="63">
        <f>PERCENTRANK('FED MODEL FACTORS'!Y$2:Y$296,'FED MODEL FACTORS'!Y37,1)</f>
        <v>0.7</v>
      </c>
      <c r="Z37" s="63">
        <f>PERCENTRANK('FED MODEL FACTORS'!Z$2:Z$296,'FED MODEL FACTORS'!Z37,1)</f>
        <v>0.9</v>
      </c>
      <c r="AA37" s="63">
        <f>PERCENTRANK('FED MODEL FACTORS'!AA$2:AA$296,'FED MODEL FACTORS'!AA37,1)</f>
        <v>0.3</v>
      </c>
      <c r="AB37" s="63"/>
      <c r="AC37" s="63">
        <f>PERCENTRANK('FED MODEL FACTORS'!AC$2:AC$296,'FED MODEL FACTORS'!AC37,1)</f>
        <v>0.1</v>
      </c>
      <c r="AD37" s="63">
        <f>PERCENTRANK('FED MODEL FACTORS'!AD$2:AD$296,'FED MODEL FACTORS'!AD37,1)</f>
        <v>0.1</v>
      </c>
      <c r="AE37" s="63">
        <f>PERCENTRANK('FED MODEL FACTORS'!AE$2:AE$296,'FED MODEL FACTORS'!AE37,1)</f>
        <v>0.9</v>
      </c>
      <c r="AF37" s="63">
        <f>PERCENTRANK('FED MODEL FACTORS'!AF$2:AF$296,'FED MODEL FACTORS'!AF37,1)</f>
        <v>0.4</v>
      </c>
      <c r="AG37" s="63">
        <f>PERCENTRANK('FED MODEL FACTORS'!AG$2:AG$296,'FED MODEL FACTORS'!AG37,1)</f>
        <v>0.5</v>
      </c>
      <c r="AH37" s="63"/>
      <c r="AI37" s="63">
        <f>PERCENTRANK('FED MODEL FACTORS'!AI$2:AI$296,'FED MODEL FACTORS'!AI37,1)</f>
        <v>0.4</v>
      </c>
      <c r="AJ37" s="63">
        <f>PERCENTRANK('FED MODEL FACTORS'!AJ$2:AJ$296,'FED MODEL FACTORS'!AJ37,1)</f>
        <v>0</v>
      </c>
      <c r="AK37" s="63">
        <f>PERCENTRANK('FED MODEL FACTORS'!AK$2:AK$296,'FED MODEL FACTORS'!AK37,1)</f>
        <v>0.9</v>
      </c>
      <c r="AL37" s="63">
        <f>PERCENTRANK('FED MODEL FACTORS'!AL$2:AL$296,'FED MODEL FACTORS'!AL37,1)</f>
        <v>0.6</v>
      </c>
      <c r="AM37" s="63">
        <f>PERCENTRANK('FED MODEL FACTORS'!AM$2:AM$296,'FED MODEL FACTORS'!AM37,1)</f>
        <v>0.7</v>
      </c>
      <c r="AN37" s="63">
        <f>PERCENTRANK('FED MODEL FACTORS'!AN$2:AN$296,'FED MODEL FACTORS'!AN37,1)</f>
        <v>0.5</v>
      </c>
      <c r="AO37" s="63">
        <f>PERCENTRANK('FED MODEL FACTORS'!AO$2:AO$296,'FED MODEL FACTORS'!AO37,1)</f>
        <v>0.3</v>
      </c>
      <c r="AP37" s="63">
        <f>PERCENTRANK('FED MODEL FACTORS'!AP$2:AP$296,'FED MODEL FACTORS'!AP37,1)</f>
        <v>0</v>
      </c>
      <c r="AQ37" s="63"/>
      <c r="AR37" s="63">
        <f>PERCENTRANK('FED MODEL FACTORS'!AR$2:AR$296,'FED MODEL FACTORS'!AR37,1)</f>
        <v>0.6</v>
      </c>
      <c r="AS37" s="63">
        <f>PERCENTRANK('FED MODEL FACTORS'!AS$2:AS$296,'FED MODEL FACTORS'!AS37,1)</f>
        <v>0.2</v>
      </c>
      <c r="AT37" s="63">
        <f>PERCENTRANK('FED MODEL FACTORS'!AT$2:AT$296,'FED MODEL FACTORS'!AT37,1)</f>
        <v>0.1</v>
      </c>
      <c r="AU37" s="63">
        <f>PERCENTRANK('FED MODEL FACTORS'!AU$2:AU$296,'FED MODEL FACTORS'!AU37,1)</f>
        <v>0</v>
      </c>
      <c r="AV37" s="63">
        <f>PERCENTRANK('FED MODEL FACTORS'!AV$2:AV$296,'FED MODEL FACTORS'!AV37,1)</f>
        <v>0.4</v>
      </c>
      <c r="AW37" s="63">
        <f>PERCENTRANK('FED MODEL FACTORS'!AW$2:AW$296,'FED MODEL FACTORS'!AW37,1)</f>
        <v>0.4</v>
      </c>
      <c r="AX37" s="63">
        <f>PERCENTRANK('FED MODEL FACTORS'!AX$2:AX$296,'FED MODEL FACTORS'!AX37,1)</f>
        <v>0.1</v>
      </c>
      <c r="AY37" s="63">
        <f>PERCENTRANK('FED MODEL FACTORS'!AY$2:AY$296,'FED MODEL FACTORS'!AY37,1)</f>
        <v>0.8</v>
      </c>
      <c r="AZ37" s="63">
        <f>PERCENTRANK('FED MODEL FACTORS'!AZ$2:AZ$296,'FED MODEL FACTORS'!AZ37,1)</f>
        <v>0.1</v>
      </c>
      <c r="BA37" s="63">
        <f>PERCENTRANK('FED MODEL FACTORS'!BA$2:BA$296,'FED MODEL FACTORS'!BA37,1)</f>
        <v>0.5</v>
      </c>
      <c r="BB37" s="63">
        <f>PERCENTRANK('FED MODEL FACTORS'!BB$2:BB$296,'FED MODEL FACTORS'!BB37,1)</f>
        <v>0.4</v>
      </c>
      <c r="BC37" s="63">
        <f>PERCENTRANK('FED MODEL FACTORS'!BC$2:BC$296,'FED MODEL FACTORS'!BC37,1)</f>
        <v>0.2</v>
      </c>
      <c r="BD37" s="63">
        <f>PERCENTRANK('FED MODEL FACTORS'!BD$2:BD$296,'FED MODEL FACTORS'!BD37,1)</f>
        <v>0.4</v>
      </c>
      <c r="BT37" s="76">
        <v>1.71</v>
      </c>
      <c r="BU37" s="76">
        <v>0.38</v>
      </c>
      <c r="BV37" s="76">
        <v>4.0999999999999996</v>
      </c>
    </row>
    <row r="38" spans="1:74" x14ac:dyDescent="0.25">
      <c r="A38" s="57">
        <v>34699</v>
      </c>
      <c r="B38" s="63"/>
      <c r="C38" s="63">
        <f>PERCENTRANK('FED MODEL FACTORS'!C38:C320,'FED MODEL FACTORS'!C38,1)</f>
        <v>0.6</v>
      </c>
      <c r="D38" s="63"/>
      <c r="E38" s="63">
        <f>PERCENTRANK('FED MODEL FACTORS'!E$2:E$296,'FED MODEL FACTORS'!E38,1)</f>
        <v>0.8</v>
      </c>
      <c r="F38" s="63">
        <f>PERCENTRANK('FED MODEL FACTORS'!F$2:F$296,'FED MODEL FACTORS'!F38,1)</f>
        <v>0.6</v>
      </c>
      <c r="G38" s="63"/>
      <c r="H38" s="63"/>
      <c r="I38" s="63">
        <f>PERCENTRANK('FED MODEL FACTORS'!I$2:I$296,'FED MODEL FACTORS'!I38,1)</f>
        <v>0.9</v>
      </c>
      <c r="J38" s="63">
        <f>PERCENTRANK('FED MODEL FACTORS'!J$2:J$296,'FED MODEL FACTORS'!J38,1)</f>
        <v>0.9</v>
      </c>
      <c r="K38" s="63">
        <f>PERCENTRANK('FED MODEL FACTORS'!K$2:K$296,'FED MODEL FACTORS'!K38,1)</f>
        <v>1</v>
      </c>
      <c r="L38" s="63">
        <f>PERCENTRANK('FED MODEL FACTORS'!L$2:L$296,'FED MODEL FACTORS'!L38,1)</f>
        <v>1</v>
      </c>
      <c r="M38" s="63">
        <f>PERCENTRANK('FED MODEL FACTORS'!M$2:M$296,'FED MODEL FACTORS'!M38,1)</f>
        <v>0.9</v>
      </c>
      <c r="N38" s="63">
        <f>PERCENTRANK('FED MODEL FACTORS'!N$2:N$296,'FED MODEL FACTORS'!N38,1)</f>
        <v>0.9</v>
      </c>
      <c r="O38" s="63"/>
      <c r="P38" s="63"/>
      <c r="Q38" s="63">
        <f>PERCENTRANK('FED MODEL FACTORS'!Q$2:Q$296,'FED MODEL FACTORS'!Q38,1)</f>
        <v>0.1</v>
      </c>
      <c r="R38" s="63">
        <f>PERCENTRANK('FED MODEL FACTORS'!R$2:R$296,'FED MODEL FACTORS'!R38,1)</f>
        <v>0.3</v>
      </c>
      <c r="S38" s="63">
        <f>PERCENTRANK('FED MODEL FACTORS'!S$2:S$296,'FED MODEL FACTORS'!S38,1)</f>
        <v>0.1</v>
      </c>
      <c r="T38" s="63"/>
      <c r="U38" s="63">
        <f>PERCENTRANK('FED MODEL FACTORS'!U$2:U$296,'FED MODEL FACTORS'!U38,1)</f>
        <v>0.9</v>
      </c>
      <c r="V38" s="63">
        <f>PERCENTRANK('FED MODEL FACTORS'!V$2:V$296,'FED MODEL FACTORS'!V38,1)</f>
        <v>0.3</v>
      </c>
      <c r="W38" s="63"/>
      <c r="X38" s="63">
        <f>PERCENTRANK('FED MODEL FACTORS'!X$2:X$296,'FED MODEL FACTORS'!X38,1)</f>
        <v>0.2</v>
      </c>
      <c r="Y38" s="63">
        <f>PERCENTRANK('FED MODEL FACTORS'!Y$2:Y$296,'FED MODEL FACTORS'!Y38,1)</f>
        <v>0.8</v>
      </c>
      <c r="Z38" s="63">
        <f>PERCENTRANK('FED MODEL FACTORS'!Z$2:Z$296,'FED MODEL FACTORS'!Z38,1)</f>
        <v>0.7</v>
      </c>
      <c r="AA38" s="63">
        <f>PERCENTRANK('FED MODEL FACTORS'!AA$2:AA$296,'FED MODEL FACTORS'!AA38,1)</f>
        <v>0.4</v>
      </c>
      <c r="AB38" s="63"/>
      <c r="AC38" s="63">
        <f>PERCENTRANK('FED MODEL FACTORS'!AC$2:AC$296,'FED MODEL FACTORS'!AC38,1)</f>
        <v>0.1</v>
      </c>
      <c r="AD38" s="63">
        <f>PERCENTRANK('FED MODEL FACTORS'!AD$2:AD$296,'FED MODEL FACTORS'!AD38,1)</f>
        <v>0.1</v>
      </c>
      <c r="AE38" s="63">
        <f>PERCENTRANK('FED MODEL FACTORS'!AE$2:AE$296,'FED MODEL FACTORS'!AE38,1)</f>
        <v>0.9</v>
      </c>
      <c r="AF38" s="63">
        <f>PERCENTRANK('FED MODEL FACTORS'!AF$2:AF$296,'FED MODEL FACTORS'!AF38,1)</f>
        <v>0.2</v>
      </c>
      <c r="AG38" s="63">
        <f>PERCENTRANK('FED MODEL FACTORS'!AG$2:AG$296,'FED MODEL FACTORS'!AG38,1)</f>
        <v>0.5</v>
      </c>
      <c r="AH38" s="63"/>
      <c r="AI38" s="63">
        <f>PERCENTRANK('FED MODEL FACTORS'!AI$2:AI$296,'FED MODEL FACTORS'!AI38,1)</f>
        <v>0.5</v>
      </c>
      <c r="AJ38" s="63">
        <f>PERCENTRANK('FED MODEL FACTORS'!AJ$2:AJ$296,'FED MODEL FACTORS'!AJ38,1)</f>
        <v>0</v>
      </c>
      <c r="AK38" s="63">
        <f>PERCENTRANK('FED MODEL FACTORS'!AK$2:AK$296,'FED MODEL FACTORS'!AK38,1)</f>
        <v>0.9</v>
      </c>
      <c r="AL38" s="63">
        <f>PERCENTRANK('FED MODEL FACTORS'!AL$2:AL$296,'FED MODEL FACTORS'!AL38,1)</f>
        <v>0.8</v>
      </c>
      <c r="AM38" s="63">
        <f>PERCENTRANK('FED MODEL FACTORS'!AM$2:AM$296,'FED MODEL FACTORS'!AM38,1)</f>
        <v>0.9</v>
      </c>
      <c r="AN38" s="63">
        <f>PERCENTRANK('FED MODEL FACTORS'!AN$2:AN$296,'FED MODEL FACTORS'!AN38,1)</f>
        <v>0.5</v>
      </c>
      <c r="AO38" s="63">
        <f>PERCENTRANK('FED MODEL FACTORS'!AO$2:AO$296,'FED MODEL FACTORS'!AO38,1)</f>
        <v>0.2</v>
      </c>
      <c r="AP38" s="63">
        <f>PERCENTRANK('FED MODEL FACTORS'!AP$2:AP$296,'FED MODEL FACTORS'!AP38,1)</f>
        <v>0.1</v>
      </c>
      <c r="AQ38" s="63"/>
      <c r="AR38" s="63">
        <f>PERCENTRANK('FED MODEL FACTORS'!AR$2:AR$296,'FED MODEL FACTORS'!AR38,1)</f>
        <v>0.6</v>
      </c>
      <c r="AS38" s="63">
        <f>PERCENTRANK('FED MODEL FACTORS'!AS$2:AS$296,'FED MODEL FACTORS'!AS38,1)</f>
        <v>0.2</v>
      </c>
      <c r="AT38" s="63">
        <f>PERCENTRANK('FED MODEL FACTORS'!AT$2:AT$296,'FED MODEL FACTORS'!AT38,1)</f>
        <v>0.1</v>
      </c>
      <c r="AU38" s="63">
        <f>PERCENTRANK('FED MODEL FACTORS'!AU$2:AU$296,'FED MODEL FACTORS'!AU38,1)</f>
        <v>0.1</v>
      </c>
      <c r="AV38" s="63">
        <f>PERCENTRANK('FED MODEL FACTORS'!AV$2:AV$296,'FED MODEL FACTORS'!AV38,1)</f>
        <v>0.4</v>
      </c>
      <c r="AW38" s="63">
        <f>PERCENTRANK('FED MODEL FACTORS'!AW$2:AW$296,'FED MODEL FACTORS'!AW38,1)</f>
        <v>0.4</v>
      </c>
      <c r="AX38" s="63">
        <f>PERCENTRANK('FED MODEL FACTORS'!AX$2:AX$296,'FED MODEL FACTORS'!AX38,1)</f>
        <v>0.3</v>
      </c>
      <c r="AY38" s="63">
        <f>PERCENTRANK('FED MODEL FACTORS'!AY$2:AY$296,'FED MODEL FACTORS'!AY38,1)</f>
        <v>0.5</v>
      </c>
      <c r="AZ38" s="63">
        <f>PERCENTRANK('FED MODEL FACTORS'!AZ$2:AZ$296,'FED MODEL FACTORS'!AZ38,1)</f>
        <v>0</v>
      </c>
      <c r="BA38" s="63">
        <f>PERCENTRANK('FED MODEL FACTORS'!BA$2:BA$296,'FED MODEL FACTORS'!BA38,1)</f>
        <v>0.2</v>
      </c>
      <c r="BB38" s="63">
        <f>PERCENTRANK('FED MODEL FACTORS'!BB$2:BB$296,'FED MODEL FACTORS'!BB38,1)</f>
        <v>0.3</v>
      </c>
      <c r="BC38" s="63">
        <f>PERCENTRANK('FED MODEL FACTORS'!BC$2:BC$296,'FED MODEL FACTORS'!BC38,1)</f>
        <v>0.3</v>
      </c>
      <c r="BD38" s="63">
        <f>PERCENTRANK('FED MODEL FACTORS'!BD$2:BD$296,'FED MODEL FACTORS'!BD38,1)</f>
        <v>0.1</v>
      </c>
      <c r="BT38" s="76">
        <v>2.36</v>
      </c>
      <c r="BU38" s="76">
        <v>0.17</v>
      </c>
      <c r="BV38" s="76">
        <v>4.55</v>
      </c>
    </row>
    <row r="39" spans="1:74" x14ac:dyDescent="0.25">
      <c r="A39" s="57">
        <v>34730</v>
      </c>
      <c r="B39" s="63"/>
      <c r="C39" s="63">
        <f>PERCENTRANK('FED MODEL FACTORS'!C39:C321,'FED MODEL FACTORS'!C39,1)</f>
        <v>0.7</v>
      </c>
      <c r="D39" s="63"/>
      <c r="E39" s="63">
        <f>PERCENTRANK('FED MODEL FACTORS'!E$2:E$296,'FED MODEL FACTORS'!E39,1)</f>
        <v>0.5</v>
      </c>
      <c r="F39" s="63">
        <f>PERCENTRANK('FED MODEL FACTORS'!F$2:F$296,'FED MODEL FACTORS'!F39,1)</f>
        <v>0.5</v>
      </c>
      <c r="G39" s="63"/>
      <c r="H39" s="63"/>
      <c r="I39" s="63">
        <f>PERCENTRANK('FED MODEL FACTORS'!I$2:I$296,'FED MODEL FACTORS'!I39,1)</f>
        <v>0.9</v>
      </c>
      <c r="J39" s="63">
        <f>PERCENTRANK('FED MODEL FACTORS'!J$2:J$296,'FED MODEL FACTORS'!J39,1)</f>
        <v>0.9</v>
      </c>
      <c r="K39" s="63">
        <f>PERCENTRANK('FED MODEL FACTORS'!K$2:K$296,'FED MODEL FACTORS'!K39,1)</f>
        <v>0.9</v>
      </c>
      <c r="L39" s="63">
        <f>PERCENTRANK('FED MODEL FACTORS'!L$2:L$296,'FED MODEL FACTORS'!L39,1)</f>
        <v>0.9</v>
      </c>
      <c r="M39" s="63">
        <f>PERCENTRANK('FED MODEL FACTORS'!M$2:M$296,'FED MODEL FACTORS'!M39,1)</f>
        <v>0.9</v>
      </c>
      <c r="N39" s="63">
        <f>PERCENTRANK('FED MODEL FACTORS'!N$2:N$296,'FED MODEL FACTORS'!N39,1)</f>
        <v>0.9</v>
      </c>
      <c r="O39" s="63"/>
      <c r="P39" s="63"/>
      <c r="Q39" s="63">
        <f>PERCENTRANK('FED MODEL FACTORS'!Q$2:Q$296,'FED MODEL FACTORS'!Q39,1)</f>
        <v>0.1</v>
      </c>
      <c r="R39" s="63">
        <f>PERCENTRANK('FED MODEL FACTORS'!R$2:R$296,'FED MODEL FACTORS'!R39,1)</f>
        <v>0.4</v>
      </c>
      <c r="S39" s="63">
        <f>PERCENTRANK('FED MODEL FACTORS'!S$2:S$296,'FED MODEL FACTORS'!S39,1)</f>
        <v>0.1</v>
      </c>
      <c r="T39" s="63"/>
      <c r="U39" s="63">
        <f>PERCENTRANK('FED MODEL FACTORS'!U$2:U$296,'FED MODEL FACTORS'!U39,1)</f>
        <v>0.4</v>
      </c>
      <c r="V39" s="63">
        <f>PERCENTRANK('FED MODEL FACTORS'!V$2:V$296,'FED MODEL FACTORS'!V39,1)</f>
        <v>0.2</v>
      </c>
      <c r="W39" s="63"/>
      <c r="X39" s="63">
        <f>PERCENTRANK('FED MODEL FACTORS'!X$2:X$296,'FED MODEL FACTORS'!X39,1)</f>
        <v>0.3</v>
      </c>
      <c r="Y39" s="63">
        <f>PERCENTRANK('FED MODEL FACTORS'!Y$2:Y$296,'FED MODEL FACTORS'!Y39,1)</f>
        <v>0.8</v>
      </c>
      <c r="Z39" s="63">
        <f>PERCENTRANK('FED MODEL FACTORS'!Z$2:Z$296,'FED MODEL FACTORS'!Z39,1)</f>
        <v>0.8</v>
      </c>
      <c r="AA39" s="63">
        <f>PERCENTRANK('FED MODEL FACTORS'!AA$2:AA$296,'FED MODEL FACTORS'!AA39,1)</f>
        <v>0.3</v>
      </c>
      <c r="AB39" s="63"/>
      <c r="AC39" s="63">
        <f>PERCENTRANK('FED MODEL FACTORS'!AC$2:AC$296,'FED MODEL FACTORS'!AC39,1)</f>
        <v>0.1</v>
      </c>
      <c r="AD39" s="63">
        <f>PERCENTRANK('FED MODEL FACTORS'!AD$2:AD$296,'FED MODEL FACTORS'!AD39,1)</f>
        <v>0.1</v>
      </c>
      <c r="AE39" s="63">
        <f>PERCENTRANK('FED MODEL FACTORS'!AE$2:AE$296,'FED MODEL FACTORS'!AE39,1)</f>
        <v>0.9</v>
      </c>
      <c r="AF39" s="63">
        <f>PERCENTRANK('FED MODEL FACTORS'!AF$2:AF$296,'FED MODEL FACTORS'!AF39,1)</f>
        <v>0</v>
      </c>
      <c r="AG39" s="63">
        <f>PERCENTRANK('FED MODEL FACTORS'!AG$2:AG$296,'FED MODEL FACTORS'!AG39,1)</f>
        <v>0.3</v>
      </c>
      <c r="AH39" s="63"/>
      <c r="AI39" s="63">
        <f>PERCENTRANK('FED MODEL FACTORS'!AI$2:AI$296,'FED MODEL FACTORS'!AI39,1)</f>
        <v>0.6</v>
      </c>
      <c r="AJ39" s="63">
        <f>PERCENTRANK('FED MODEL FACTORS'!AJ$2:AJ$296,'FED MODEL FACTORS'!AJ39,1)</f>
        <v>0</v>
      </c>
      <c r="AK39" s="63">
        <f>PERCENTRANK('FED MODEL FACTORS'!AK$2:AK$296,'FED MODEL FACTORS'!AK39,1)</f>
        <v>0.9</v>
      </c>
      <c r="AL39" s="63">
        <f>PERCENTRANK('FED MODEL FACTORS'!AL$2:AL$296,'FED MODEL FACTORS'!AL39,1)</f>
        <v>0.7</v>
      </c>
      <c r="AM39" s="63">
        <f>PERCENTRANK('FED MODEL FACTORS'!AM$2:AM$296,'FED MODEL FACTORS'!AM39,1)</f>
        <v>0.6</v>
      </c>
      <c r="AN39" s="63">
        <f>PERCENTRANK('FED MODEL FACTORS'!AN$2:AN$296,'FED MODEL FACTORS'!AN39,1)</f>
        <v>0.6</v>
      </c>
      <c r="AO39" s="63">
        <f>PERCENTRANK('FED MODEL FACTORS'!AO$2:AO$296,'FED MODEL FACTORS'!AO39,1)</f>
        <v>0.3</v>
      </c>
      <c r="AP39" s="63">
        <f>PERCENTRANK('FED MODEL FACTORS'!AP$2:AP$296,'FED MODEL FACTORS'!AP39,1)</f>
        <v>0.2</v>
      </c>
      <c r="AQ39" s="63"/>
      <c r="AR39" s="63">
        <f>PERCENTRANK('FED MODEL FACTORS'!AR$2:AR$296,'FED MODEL FACTORS'!AR39,1)</f>
        <v>0.6</v>
      </c>
      <c r="AS39" s="63">
        <f>PERCENTRANK('FED MODEL FACTORS'!AS$2:AS$296,'FED MODEL FACTORS'!AS39,1)</f>
        <v>0.2</v>
      </c>
      <c r="AT39" s="63">
        <f>PERCENTRANK('FED MODEL FACTORS'!AT$2:AT$296,'FED MODEL FACTORS'!AT39,1)</f>
        <v>0.1</v>
      </c>
      <c r="AU39" s="63">
        <f>PERCENTRANK('FED MODEL FACTORS'!AU$2:AU$296,'FED MODEL FACTORS'!AU39,1)</f>
        <v>0.1</v>
      </c>
      <c r="AV39" s="63">
        <f>PERCENTRANK('FED MODEL FACTORS'!AV$2:AV$296,'FED MODEL FACTORS'!AV39,1)</f>
        <v>0.4</v>
      </c>
      <c r="AW39" s="63">
        <f>PERCENTRANK('FED MODEL FACTORS'!AW$2:AW$296,'FED MODEL FACTORS'!AW39,1)</f>
        <v>0.4</v>
      </c>
      <c r="AX39" s="63">
        <f>PERCENTRANK('FED MODEL FACTORS'!AX$2:AX$296,'FED MODEL FACTORS'!AX39,1)</f>
        <v>0.3</v>
      </c>
      <c r="AY39" s="63">
        <f>PERCENTRANK('FED MODEL FACTORS'!AY$2:AY$296,'FED MODEL FACTORS'!AY39,1)</f>
        <v>0.5</v>
      </c>
      <c r="AZ39" s="63">
        <f>PERCENTRANK('FED MODEL FACTORS'!AZ$2:AZ$296,'FED MODEL FACTORS'!AZ39,1)</f>
        <v>0.1</v>
      </c>
      <c r="BA39" s="63">
        <f>PERCENTRANK('FED MODEL FACTORS'!BA$2:BA$296,'FED MODEL FACTORS'!BA39,1)</f>
        <v>0.7</v>
      </c>
      <c r="BB39" s="63">
        <f>PERCENTRANK('FED MODEL FACTORS'!BB$2:BB$296,'FED MODEL FACTORS'!BB39,1)</f>
        <v>0.3</v>
      </c>
      <c r="BC39" s="63">
        <f>PERCENTRANK('FED MODEL FACTORS'!BC$2:BC$296,'FED MODEL FACTORS'!BC39,1)</f>
        <v>0.4</v>
      </c>
      <c r="BD39" s="63">
        <f>PERCENTRANK('FED MODEL FACTORS'!BD$2:BD$296,'FED MODEL FACTORS'!BD39,1)</f>
        <v>0.6</v>
      </c>
      <c r="BT39" s="76">
        <v>2.73</v>
      </c>
      <c r="BU39" s="76">
        <v>0.13</v>
      </c>
      <c r="BV39" s="76">
        <v>4.3</v>
      </c>
    </row>
    <row r="40" spans="1:74" x14ac:dyDescent="0.25">
      <c r="A40" s="57">
        <v>34758</v>
      </c>
      <c r="B40" s="63"/>
      <c r="C40" s="63">
        <f>PERCENTRANK('FED MODEL FACTORS'!C40:C322,'FED MODEL FACTORS'!C40,1)</f>
        <v>0.3</v>
      </c>
      <c r="D40" s="63"/>
      <c r="E40" s="63">
        <f>PERCENTRANK('FED MODEL FACTORS'!E$2:E$296,'FED MODEL FACTORS'!E40,1)</f>
        <v>0</v>
      </c>
      <c r="F40" s="63">
        <f>PERCENTRANK('FED MODEL FACTORS'!F$2:F$296,'FED MODEL FACTORS'!F40,1)</f>
        <v>0.6</v>
      </c>
      <c r="G40" s="63"/>
      <c r="H40" s="63"/>
      <c r="I40" s="63">
        <f>PERCENTRANK('FED MODEL FACTORS'!I$2:I$296,'FED MODEL FACTORS'!I40,1)</f>
        <v>0.9</v>
      </c>
      <c r="J40" s="63">
        <f>PERCENTRANK('FED MODEL FACTORS'!J$2:J$296,'FED MODEL FACTORS'!J40,1)</f>
        <v>0.9</v>
      </c>
      <c r="K40" s="63">
        <f>PERCENTRANK('FED MODEL FACTORS'!K$2:K$296,'FED MODEL FACTORS'!K40,1)</f>
        <v>0.9</v>
      </c>
      <c r="L40" s="63">
        <f>PERCENTRANK('FED MODEL FACTORS'!L$2:L$296,'FED MODEL FACTORS'!L40,1)</f>
        <v>0.9</v>
      </c>
      <c r="M40" s="63">
        <f>PERCENTRANK('FED MODEL FACTORS'!M$2:M$296,'FED MODEL FACTORS'!M40,1)</f>
        <v>0.9</v>
      </c>
      <c r="N40" s="63">
        <f>PERCENTRANK('FED MODEL FACTORS'!N$2:N$296,'FED MODEL FACTORS'!N40,1)</f>
        <v>0.9</v>
      </c>
      <c r="O40" s="63"/>
      <c r="P40" s="63"/>
      <c r="Q40" s="63">
        <f>PERCENTRANK('FED MODEL FACTORS'!Q$2:Q$296,'FED MODEL FACTORS'!Q40,1)</f>
        <v>0.1</v>
      </c>
      <c r="R40" s="63">
        <f>PERCENTRANK('FED MODEL FACTORS'!R$2:R$296,'FED MODEL FACTORS'!R40,1)</f>
        <v>0.3</v>
      </c>
      <c r="S40" s="63">
        <f>PERCENTRANK('FED MODEL FACTORS'!S$2:S$296,'FED MODEL FACTORS'!S40,1)</f>
        <v>0.1</v>
      </c>
      <c r="T40" s="63"/>
      <c r="U40" s="63">
        <f>PERCENTRANK('FED MODEL FACTORS'!U$2:U$296,'FED MODEL FACTORS'!U40,1)</f>
        <v>0.2</v>
      </c>
      <c r="V40" s="63">
        <f>PERCENTRANK('FED MODEL FACTORS'!V$2:V$296,'FED MODEL FACTORS'!V40,1)</f>
        <v>0.2</v>
      </c>
      <c r="W40" s="63"/>
      <c r="X40" s="63">
        <f>PERCENTRANK('FED MODEL FACTORS'!X$2:X$296,'FED MODEL FACTORS'!X40,1)</f>
        <v>0.4</v>
      </c>
      <c r="Y40" s="63">
        <f>PERCENTRANK('FED MODEL FACTORS'!Y$2:Y$296,'FED MODEL FACTORS'!Y40,1)</f>
        <v>0.7</v>
      </c>
      <c r="Z40" s="63">
        <f>PERCENTRANK('FED MODEL FACTORS'!Z$2:Z$296,'FED MODEL FACTORS'!Z40,1)</f>
        <v>0.7</v>
      </c>
      <c r="AA40" s="63">
        <f>PERCENTRANK('FED MODEL FACTORS'!AA$2:AA$296,'FED MODEL FACTORS'!AA40,1)</f>
        <v>0</v>
      </c>
      <c r="AB40" s="63"/>
      <c r="AC40" s="63">
        <f>PERCENTRANK('FED MODEL FACTORS'!AC$2:AC$296,'FED MODEL FACTORS'!AC40,1)</f>
        <v>0.1</v>
      </c>
      <c r="AD40" s="63">
        <f>PERCENTRANK('FED MODEL FACTORS'!AD$2:AD$296,'FED MODEL FACTORS'!AD40,1)</f>
        <v>0.1</v>
      </c>
      <c r="AE40" s="63">
        <f>PERCENTRANK('FED MODEL FACTORS'!AE$2:AE$296,'FED MODEL FACTORS'!AE40,1)</f>
        <v>0.8</v>
      </c>
      <c r="AF40" s="63">
        <f>PERCENTRANK('FED MODEL FACTORS'!AF$2:AF$296,'FED MODEL FACTORS'!AF40,1)</f>
        <v>0</v>
      </c>
      <c r="AG40" s="63">
        <f>PERCENTRANK('FED MODEL FACTORS'!AG$2:AG$296,'FED MODEL FACTORS'!AG40,1)</f>
        <v>0.3</v>
      </c>
      <c r="AH40" s="63"/>
      <c r="AI40" s="63">
        <f>PERCENTRANK('FED MODEL FACTORS'!AI$2:AI$296,'FED MODEL FACTORS'!AI40,1)</f>
        <v>0.7</v>
      </c>
      <c r="AJ40" s="63">
        <f>PERCENTRANK('FED MODEL FACTORS'!AJ$2:AJ$296,'FED MODEL FACTORS'!AJ40,1)</f>
        <v>0</v>
      </c>
      <c r="AK40" s="63">
        <f>PERCENTRANK('FED MODEL FACTORS'!AK$2:AK$296,'FED MODEL FACTORS'!AK40,1)</f>
        <v>0.7</v>
      </c>
      <c r="AL40" s="63">
        <f>PERCENTRANK('FED MODEL FACTORS'!AL$2:AL$296,'FED MODEL FACTORS'!AL40,1)</f>
        <v>0.7</v>
      </c>
      <c r="AM40" s="63">
        <f>PERCENTRANK('FED MODEL FACTORS'!AM$2:AM$296,'FED MODEL FACTORS'!AM40,1)</f>
        <v>0.6</v>
      </c>
      <c r="AN40" s="63">
        <f>PERCENTRANK('FED MODEL FACTORS'!AN$2:AN$296,'FED MODEL FACTORS'!AN40,1)</f>
        <v>0.6</v>
      </c>
      <c r="AO40" s="63">
        <f>PERCENTRANK('FED MODEL FACTORS'!AO$2:AO$296,'FED MODEL FACTORS'!AO40,1)</f>
        <v>0.5</v>
      </c>
      <c r="AP40" s="63">
        <f>PERCENTRANK('FED MODEL FACTORS'!AP$2:AP$296,'FED MODEL FACTORS'!AP40,1)</f>
        <v>0</v>
      </c>
      <c r="AQ40" s="63"/>
      <c r="AR40" s="63">
        <f>PERCENTRANK('FED MODEL FACTORS'!AR$2:AR$296,'FED MODEL FACTORS'!AR40,1)</f>
        <v>0.6</v>
      </c>
      <c r="AS40" s="63">
        <f>PERCENTRANK('FED MODEL FACTORS'!AS$2:AS$296,'FED MODEL FACTORS'!AS40,1)</f>
        <v>0.2</v>
      </c>
      <c r="AT40" s="63">
        <f>PERCENTRANK('FED MODEL FACTORS'!AT$2:AT$296,'FED MODEL FACTORS'!AT40,1)</f>
        <v>0.1</v>
      </c>
      <c r="AU40" s="63">
        <f>PERCENTRANK('FED MODEL FACTORS'!AU$2:AU$296,'FED MODEL FACTORS'!AU40,1)</f>
        <v>0</v>
      </c>
      <c r="AV40" s="63">
        <f>PERCENTRANK('FED MODEL FACTORS'!AV$2:AV$296,'FED MODEL FACTORS'!AV40,1)</f>
        <v>0.3</v>
      </c>
      <c r="AW40" s="63">
        <f>PERCENTRANK('FED MODEL FACTORS'!AW$2:AW$296,'FED MODEL FACTORS'!AW40,1)</f>
        <v>0.4</v>
      </c>
      <c r="AX40" s="63">
        <f>PERCENTRANK('FED MODEL FACTORS'!AX$2:AX$296,'FED MODEL FACTORS'!AX40,1)</f>
        <v>0.3</v>
      </c>
      <c r="AY40" s="63">
        <f>PERCENTRANK('FED MODEL FACTORS'!AY$2:AY$296,'FED MODEL FACTORS'!AY40,1)</f>
        <v>0.5</v>
      </c>
      <c r="AZ40" s="63">
        <f>PERCENTRANK('FED MODEL FACTORS'!AZ$2:AZ$296,'FED MODEL FACTORS'!AZ40,1)</f>
        <v>0.1</v>
      </c>
      <c r="BA40" s="63">
        <f>PERCENTRANK('FED MODEL FACTORS'!BA$2:BA$296,'FED MODEL FACTORS'!BA40,1)</f>
        <v>0.6</v>
      </c>
      <c r="BB40" s="63">
        <f>PERCENTRANK('FED MODEL FACTORS'!BB$2:BB$296,'FED MODEL FACTORS'!BB40,1)</f>
        <v>0.3</v>
      </c>
      <c r="BC40" s="63">
        <f>PERCENTRANK('FED MODEL FACTORS'!BC$2:BC$296,'FED MODEL FACTORS'!BC40,1)</f>
        <v>0.4</v>
      </c>
      <c r="BD40" s="63">
        <f>PERCENTRANK('FED MODEL FACTORS'!BD$2:BD$296,'FED MODEL FACTORS'!BD40,1)</f>
        <v>0.5</v>
      </c>
      <c r="BT40" s="76">
        <v>3.09</v>
      </c>
      <c r="BU40" s="76">
        <v>0.06</v>
      </c>
      <c r="BV40" s="76">
        <v>3.28</v>
      </c>
    </row>
    <row r="41" spans="1:74" x14ac:dyDescent="0.25">
      <c r="A41" s="57">
        <v>34789</v>
      </c>
      <c r="B41" s="63"/>
      <c r="C41" s="63">
        <f>PERCENTRANK('FED MODEL FACTORS'!C41:C323,'FED MODEL FACTORS'!C41,1)</f>
        <v>0.4</v>
      </c>
      <c r="D41" s="63"/>
      <c r="E41" s="63">
        <f>PERCENTRANK('FED MODEL FACTORS'!E$2:E$296,'FED MODEL FACTORS'!E41,1)</f>
        <v>0.7</v>
      </c>
      <c r="F41" s="63">
        <f>PERCENTRANK('FED MODEL FACTORS'!F$2:F$296,'FED MODEL FACTORS'!F41,1)</f>
        <v>0.6</v>
      </c>
      <c r="G41" s="63"/>
      <c r="H41" s="63"/>
      <c r="I41" s="63">
        <f>PERCENTRANK('FED MODEL FACTORS'!I$2:I$296,'FED MODEL FACTORS'!I41,1)</f>
        <v>0.9</v>
      </c>
      <c r="J41" s="63">
        <f>PERCENTRANK('FED MODEL FACTORS'!J$2:J$296,'FED MODEL FACTORS'!J41,1)</f>
        <v>0.9</v>
      </c>
      <c r="K41" s="63">
        <f>PERCENTRANK('FED MODEL FACTORS'!K$2:K$296,'FED MODEL FACTORS'!K41,1)</f>
        <v>0.9</v>
      </c>
      <c r="L41" s="63">
        <f>PERCENTRANK('FED MODEL FACTORS'!L$2:L$296,'FED MODEL FACTORS'!L41,1)</f>
        <v>0.9</v>
      </c>
      <c r="M41" s="63">
        <f>PERCENTRANK('FED MODEL FACTORS'!M$2:M$296,'FED MODEL FACTORS'!M41,1)</f>
        <v>0.9</v>
      </c>
      <c r="N41" s="63">
        <f>PERCENTRANK('FED MODEL FACTORS'!N$2:N$296,'FED MODEL FACTORS'!N41,1)</f>
        <v>0.9</v>
      </c>
      <c r="O41" s="63"/>
      <c r="P41" s="63"/>
      <c r="Q41" s="63">
        <f>PERCENTRANK('FED MODEL FACTORS'!Q$2:Q$296,'FED MODEL FACTORS'!Q41,1)</f>
        <v>0.1</v>
      </c>
      <c r="R41" s="63">
        <f>PERCENTRANK('FED MODEL FACTORS'!R$2:R$296,'FED MODEL FACTORS'!R41,1)</f>
        <v>0.2</v>
      </c>
      <c r="S41" s="63">
        <f>PERCENTRANK('FED MODEL FACTORS'!S$2:S$296,'FED MODEL FACTORS'!S41,1)</f>
        <v>0.1</v>
      </c>
      <c r="T41" s="63"/>
      <c r="U41" s="63">
        <f>PERCENTRANK('FED MODEL FACTORS'!U$2:U$296,'FED MODEL FACTORS'!U41,1)</f>
        <v>0.4</v>
      </c>
      <c r="V41" s="63">
        <f>PERCENTRANK('FED MODEL FACTORS'!V$2:V$296,'FED MODEL FACTORS'!V41,1)</f>
        <v>0.5</v>
      </c>
      <c r="W41" s="63"/>
      <c r="X41" s="63">
        <f>PERCENTRANK('FED MODEL FACTORS'!X$2:X$296,'FED MODEL FACTORS'!X41,1)</f>
        <v>0.3</v>
      </c>
      <c r="Y41" s="63">
        <f>PERCENTRANK('FED MODEL FACTORS'!Y$2:Y$296,'FED MODEL FACTORS'!Y41,1)</f>
        <v>0.6</v>
      </c>
      <c r="Z41" s="63">
        <f>PERCENTRANK('FED MODEL FACTORS'!Z$2:Z$296,'FED MODEL FACTORS'!Z41,1)</f>
        <v>0.4</v>
      </c>
      <c r="AA41" s="63">
        <f>PERCENTRANK('FED MODEL FACTORS'!AA$2:AA$296,'FED MODEL FACTORS'!AA41,1)</f>
        <v>0</v>
      </c>
      <c r="AB41" s="63"/>
      <c r="AC41" s="63">
        <f>PERCENTRANK('FED MODEL FACTORS'!AC$2:AC$296,'FED MODEL FACTORS'!AC41,1)</f>
        <v>0.2</v>
      </c>
      <c r="AD41" s="63">
        <f>PERCENTRANK('FED MODEL FACTORS'!AD$2:AD$296,'FED MODEL FACTORS'!AD41,1)</f>
        <v>0.1</v>
      </c>
      <c r="AE41" s="63">
        <f>PERCENTRANK('FED MODEL FACTORS'!AE$2:AE$296,'FED MODEL FACTORS'!AE41,1)</f>
        <v>0.8</v>
      </c>
      <c r="AF41" s="63">
        <f>PERCENTRANK('FED MODEL FACTORS'!AF$2:AF$296,'FED MODEL FACTORS'!AF41,1)</f>
        <v>0</v>
      </c>
      <c r="AG41" s="63">
        <f>PERCENTRANK('FED MODEL FACTORS'!AG$2:AG$296,'FED MODEL FACTORS'!AG41,1)</f>
        <v>0.3</v>
      </c>
      <c r="AH41" s="63"/>
      <c r="AI41" s="63">
        <f>PERCENTRANK('FED MODEL FACTORS'!AI$2:AI$296,'FED MODEL FACTORS'!AI41,1)</f>
        <v>0.8</v>
      </c>
      <c r="AJ41" s="63">
        <f>PERCENTRANK('FED MODEL FACTORS'!AJ$2:AJ$296,'FED MODEL FACTORS'!AJ41,1)</f>
        <v>0</v>
      </c>
      <c r="AK41" s="63">
        <f>PERCENTRANK('FED MODEL FACTORS'!AK$2:AK$296,'FED MODEL FACTORS'!AK41,1)</f>
        <v>0.7</v>
      </c>
      <c r="AL41" s="63">
        <f>PERCENTRANK('FED MODEL FACTORS'!AL$2:AL$296,'FED MODEL FACTORS'!AL41,1)</f>
        <v>0.7</v>
      </c>
      <c r="AM41" s="63">
        <f>PERCENTRANK('FED MODEL FACTORS'!AM$2:AM$296,'FED MODEL FACTORS'!AM41,1)</f>
        <v>0.7</v>
      </c>
      <c r="AN41" s="63">
        <f>PERCENTRANK('FED MODEL FACTORS'!AN$2:AN$296,'FED MODEL FACTORS'!AN41,1)</f>
        <v>0.6</v>
      </c>
      <c r="AO41" s="63">
        <f>PERCENTRANK('FED MODEL FACTORS'!AO$2:AO$296,'FED MODEL FACTORS'!AO41,1)</f>
        <v>0.2</v>
      </c>
      <c r="AP41" s="63">
        <f>PERCENTRANK('FED MODEL FACTORS'!AP$2:AP$296,'FED MODEL FACTORS'!AP41,1)</f>
        <v>0</v>
      </c>
      <c r="AQ41" s="63"/>
      <c r="AR41" s="63">
        <f>PERCENTRANK('FED MODEL FACTORS'!AR$2:AR$296,'FED MODEL FACTORS'!AR41,1)</f>
        <v>0.6</v>
      </c>
      <c r="AS41" s="63">
        <f>PERCENTRANK('FED MODEL FACTORS'!AS$2:AS$296,'FED MODEL FACTORS'!AS41,1)</f>
        <v>0.2</v>
      </c>
      <c r="AT41" s="63">
        <f>PERCENTRANK('FED MODEL FACTORS'!AT$2:AT$296,'FED MODEL FACTORS'!AT41,1)</f>
        <v>0.1</v>
      </c>
      <c r="AU41" s="63">
        <f>PERCENTRANK('FED MODEL FACTORS'!AU$2:AU$296,'FED MODEL FACTORS'!AU41,1)</f>
        <v>0</v>
      </c>
      <c r="AV41" s="63">
        <f>PERCENTRANK('FED MODEL FACTORS'!AV$2:AV$296,'FED MODEL FACTORS'!AV41,1)</f>
        <v>0.3</v>
      </c>
      <c r="AW41" s="63">
        <f>PERCENTRANK('FED MODEL FACTORS'!AW$2:AW$296,'FED MODEL FACTORS'!AW41,1)</f>
        <v>0.4</v>
      </c>
      <c r="AX41" s="63">
        <f>PERCENTRANK('FED MODEL FACTORS'!AX$2:AX$296,'FED MODEL FACTORS'!AX41,1)</f>
        <v>0.4</v>
      </c>
      <c r="AY41" s="63">
        <f>PERCENTRANK('FED MODEL FACTORS'!AY$2:AY$296,'FED MODEL FACTORS'!AY41,1)</f>
        <v>0.5</v>
      </c>
      <c r="AZ41" s="63">
        <f>PERCENTRANK('FED MODEL FACTORS'!AZ$2:AZ$296,'FED MODEL FACTORS'!AZ41,1)</f>
        <v>0.1</v>
      </c>
      <c r="BA41" s="63">
        <f>PERCENTRANK('FED MODEL FACTORS'!BA$2:BA$296,'FED MODEL FACTORS'!BA41,1)</f>
        <v>0.4</v>
      </c>
      <c r="BB41" s="63">
        <f>PERCENTRANK('FED MODEL FACTORS'!BB$2:BB$296,'FED MODEL FACTORS'!BB41,1)</f>
        <v>0.3</v>
      </c>
      <c r="BC41" s="63">
        <f>PERCENTRANK('FED MODEL FACTORS'!BC$2:BC$296,'FED MODEL FACTORS'!BC41,1)</f>
        <v>0.6</v>
      </c>
      <c r="BD41" s="63">
        <f>PERCENTRANK('FED MODEL FACTORS'!BD$2:BD$296,'FED MODEL FACTORS'!BD41,1)</f>
        <v>0.4</v>
      </c>
      <c r="BT41" s="76">
        <v>3.57</v>
      </c>
      <c r="BU41" s="76">
        <v>0.05</v>
      </c>
      <c r="BV41" s="76">
        <v>3.34</v>
      </c>
    </row>
    <row r="42" spans="1:74" x14ac:dyDescent="0.25">
      <c r="A42" s="57">
        <v>34819</v>
      </c>
      <c r="B42" s="63"/>
      <c r="C42" s="63">
        <f>PERCENTRANK('FED MODEL FACTORS'!C42:C324,'FED MODEL FACTORS'!C42,1)</f>
        <v>0.4</v>
      </c>
      <c r="D42" s="63"/>
      <c r="E42" s="63">
        <f>PERCENTRANK('FED MODEL FACTORS'!E$2:E$296,'FED MODEL FACTORS'!E42,1)</f>
        <v>0.2</v>
      </c>
      <c r="F42" s="63">
        <f>PERCENTRANK('FED MODEL FACTORS'!F$2:F$296,'FED MODEL FACTORS'!F42,1)</f>
        <v>0.4</v>
      </c>
      <c r="G42" s="63"/>
      <c r="H42" s="63"/>
      <c r="I42" s="63">
        <f>PERCENTRANK('FED MODEL FACTORS'!I$2:I$296,'FED MODEL FACTORS'!I42,1)</f>
        <v>0.8</v>
      </c>
      <c r="J42" s="63">
        <f>PERCENTRANK('FED MODEL FACTORS'!J$2:J$296,'FED MODEL FACTORS'!J42,1)</f>
        <v>0.9</v>
      </c>
      <c r="K42" s="63">
        <f>PERCENTRANK('FED MODEL FACTORS'!K$2:K$296,'FED MODEL FACTORS'!K42,1)</f>
        <v>0.9</v>
      </c>
      <c r="L42" s="63">
        <f>PERCENTRANK('FED MODEL FACTORS'!L$2:L$296,'FED MODEL FACTORS'!L42,1)</f>
        <v>0.9</v>
      </c>
      <c r="M42" s="63">
        <f>PERCENTRANK('FED MODEL FACTORS'!M$2:M$296,'FED MODEL FACTORS'!M42,1)</f>
        <v>0.9</v>
      </c>
      <c r="N42" s="63">
        <f>PERCENTRANK('FED MODEL FACTORS'!N$2:N$296,'FED MODEL FACTORS'!N42,1)</f>
        <v>0.9</v>
      </c>
      <c r="O42" s="63"/>
      <c r="P42" s="63"/>
      <c r="Q42" s="63">
        <f>PERCENTRANK('FED MODEL FACTORS'!Q$2:Q$296,'FED MODEL FACTORS'!Q42,1)</f>
        <v>0.1</v>
      </c>
      <c r="R42" s="63">
        <f>PERCENTRANK('FED MODEL FACTORS'!R$2:R$296,'FED MODEL FACTORS'!R42,1)</f>
        <v>0.1</v>
      </c>
      <c r="S42" s="63">
        <f>PERCENTRANK('FED MODEL FACTORS'!S$2:S$296,'FED MODEL FACTORS'!S42,1)</f>
        <v>0.1</v>
      </c>
      <c r="T42" s="63"/>
      <c r="U42" s="63">
        <f>PERCENTRANK('FED MODEL FACTORS'!U$2:U$296,'FED MODEL FACTORS'!U42,1)</f>
        <v>0.3</v>
      </c>
      <c r="V42" s="63">
        <f>PERCENTRANK('FED MODEL FACTORS'!V$2:V$296,'FED MODEL FACTORS'!V42,1)</f>
        <v>0.4</v>
      </c>
      <c r="W42" s="63"/>
      <c r="X42" s="63">
        <f>PERCENTRANK('FED MODEL FACTORS'!X$2:X$296,'FED MODEL FACTORS'!X42,1)</f>
        <v>0.6</v>
      </c>
      <c r="Y42" s="63">
        <f>PERCENTRANK('FED MODEL FACTORS'!Y$2:Y$296,'FED MODEL FACTORS'!Y42,1)</f>
        <v>0.3</v>
      </c>
      <c r="Z42" s="63">
        <f>PERCENTRANK('FED MODEL FACTORS'!Z$2:Z$296,'FED MODEL FACTORS'!Z42,1)</f>
        <v>0.3</v>
      </c>
      <c r="AA42" s="63">
        <f>PERCENTRANK('FED MODEL FACTORS'!AA$2:AA$296,'FED MODEL FACTORS'!AA42,1)</f>
        <v>0</v>
      </c>
      <c r="AB42" s="63"/>
      <c r="AC42" s="63">
        <f>PERCENTRANK('FED MODEL FACTORS'!AC$2:AC$296,'FED MODEL FACTORS'!AC42,1)</f>
        <v>0.2</v>
      </c>
      <c r="AD42" s="63">
        <f>PERCENTRANK('FED MODEL FACTORS'!AD$2:AD$296,'FED MODEL FACTORS'!AD42,1)</f>
        <v>0.1</v>
      </c>
      <c r="AE42" s="63">
        <f>PERCENTRANK('FED MODEL FACTORS'!AE$2:AE$296,'FED MODEL FACTORS'!AE42,1)</f>
        <v>0.8</v>
      </c>
      <c r="AF42" s="63">
        <f>PERCENTRANK('FED MODEL FACTORS'!AF$2:AF$296,'FED MODEL FACTORS'!AF42,1)</f>
        <v>0.1</v>
      </c>
      <c r="AG42" s="63">
        <f>PERCENTRANK('FED MODEL FACTORS'!AG$2:AG$296,'FED MODEL FACTORS'!AG42,1)</f>
        <v>0.2</v>
      </c>
      <c r="AH42" s="63"/>
      <c r="AI42" s="63">
        <f>PERCENTRANK('FED MODEL FACTORS'!AI$2:AI$296,'FED MODEL FACTORS'!AI42,1)</f>
        <v>0.8</v>
      </c>
      <c r="AJ42" s="63">
        <f>PERCENTRANK('FED MODEL FACTORS'!AJ$2:AJ$296,'FED MODEL FACTORS'!AJ42,1)</f>
        <v>0</v>
      </c>
      <c r="AK42" s="63">
        <f>PERCENTRANK('FED MODEL FACTORS'!AK$2:AK$296,'FED MODEL FACTORS'!AK42,1)</f>
        <v>0.9</v>
      </c>
      <c r="AL42" s="63">
        <f>PERCENTRANK('FED MODEL FACTORS'!AL$2:AL$296,'FED MODEL FACTORS'!AL42,1)</f>
        <v>0.7</v>
      </c>
      <c r="AM42" s="63">
        <f>PERCENTRANK('FED MODEL FACTORS'!AM$2:AM$296,'FED MODEL FACTORS'!AM42,1)</f>
        <v>0.6</v>
      </c>
      <c r="AN42" s="63">
        <f>PERCENTRANK('FED MODEL FACTORS'!AN$2:AN$296,'FED MODEL FACTORS'!AN42,1)</f>
        <v>0.7</v>
      </c>
      <c r="AO42" s="63">
        <f>PERCENTRANK('FED MODEL FACTORS'!AO$2:AO$296,'FED MODEL FACTORS'!AO42,1)</f>
        <v>0.3</v>
      </c>
      <c r="AP42" s="63">
        <f>PERCENTRANK('FED MODEL FACTORS'!AP$2:AP$296,'FED MODEL FACTORS'!AP42,1)</f>
        <v>0.1</v>
      </c>
      <c r="AQ42" s="63"/>
      <c r="AR42" s="63">
        <f>PERCENTRANK('FED MODEL FACTORS'!AR$2:AR$296,'FED MODEL FACTORS'!AR42,1)</f>
        <v>0.6</v>
      </c>
      <c r="AS42" s="63">
        <f>PERCENTRANK('FED MODEL FACTORS'!AS$2:AS$296,'FED MODEL FACTORS'!AS42,1)</f>
        <v>0.2</v>
      </c>
      <c r="AT42" s="63">
        <f>PERCENTRANK('FED MODEL FACTORS'!AT$2:AT$296,'FED MODEL FACTORS'!AT42,1)</f>
        <v>0.2</v>
      </c>
      <c r="AU42" s="63">
        <f>PERCENTRANK('FED MODEL FACTORS'!AU$2:AU$296,'FED MODEL FACTORS'!AU42,1)</f>
        <v>0</v>
      </c>
      <c r="AV42" s="63">
        <f>PERCENTRANK('FED MODEL FACTORS'!AV$2:AV$296,'FED MODEL FACTORS'!AV42,1)</f>
        <v>0.4</v>
      </c>
      <c r="AW42" s="63">
        <f>PERCENTRANK('FED MODEL FACTORS'!AW$2:AW$296,'FED MODEL FACTORS'!AW42,1)</f>
        <v>0.4</v>
      </c>
      <c r="AX42" s="63">
        <f>PERCENTRANK('FED MODEL FACTORS'!AX$2:AX$296,'FED MODEL FACTORS'!AX42,1)</f>
        <v>0.4</v>
      </c>
      <c r="AY42" s="63">
        <f>PERCENTRANK('FED MODEL FACTORS'!AY$2:AY$296,'FED MODEL FACTORS'!AY42,1)</f>
        <v>0.5</v>
      </c>
      <c r="AZ42" s="63">
        <f>PERCENTRANK('FED MODEL FACTORS'!AZ$2:AZ$296,'FED MODEL FACTORS'!AZ42,1)</f>
        <v>0.2</v>
      </c>
      <c r="BA42" s="63">
        <f>PERCENTRANK('FED MODEL FACTORS'!BA$2:BA$296,'FED MODEL FACTORS'!BA42,1)</f>
        <v>0.8</v>
      </c>
      <c r="BB42" s="63">
        <f>PERCENTRANK('FED MODEL FACTORS'!BB$2:BB$296,'FED MODEL FACTORS'!BB42,1)</f>
        <v>0.4</v>
      </c>
      <c r="BC42" s="63">
        <f>PERCENTRANK('FED MODEL FACTORS'!BC$2:BC$296,'FED MODEL FACTORS'!BC42,1)</f>
        <v>0.7</v>
      </c>
      <c r="BD42" s="63">
        <f>PERCENTRANK('FED MODEL FACTORS'!BD$2:BD$296,'FED MODEL FACTORS'!BD42,1)</f>
        <v>0.8</v>
      </c>
      <c r="BT42" s="76">
        <v>3.72</v>
      </c>
      <c r="BU42" s="76">
        <v>0.08</v>
      </c>
      <c r="BV42" s="76">
        <v>3.83</v>
      </c>
    </row>
    <row r="43" spans="1:74" x14ac:dyDescent="0.25">
      <c r="A43" s="57">
        <v>34850</v>
      </c>
      <c r="B43" s="63"/>
      <c r="C43" s="63">
        <f>PERCENTRANK('FED MODEL FACTORS'!C43:C325,'FED MODEL FACTORS'!C43,1)</f>
        <v>0.2</v>
      </c>
      <c r="D43" s="63"/>
      <c r="E43" s="63">
        <f>PERCENTRANK('FED MODEL FACTORS'!E$2:E$296,'FED MODEL FACTORS'!E43,1)</f>
        <v>0.4</v>
      </c>
      <c r="F43" s="63">
        <f>PERCENTRANK('FED MODEL FACTORS'!F$2:F$296,'FED MODEL FACTORS'!F43,1)</f>
        <v>0.5</v>
      </c>
      <c r="G43" s="63"/>
      <c r="H43" s="63"/>
      <c r="I43" s="63">
        <f>PERCENTRANK('FED MODEL FACTORS'!I$2:I$296,'FED MODEL FACTORS'!I43,1)</f>
        <v>0.6</v>
      </c>
      <c r="J43" s="63">
        <f>PERCENTRANK('FED MODEL FACTORS'!J$2:J$296,'FED MODEL FACTORS'!J43,1)</f>
        <v>0.8</v>
      </c>
      <c r="K43" s="63">
        <f>PERCENTRANK('FED MODEL FACTORS'!K$2:K$296,'FED MODEL FACTORS'!K43,1)</f>
        <v>0.8</v>
      </c>
      <c r="L43" s="63">
        <f>PERCENTRANK('FED MODEL FACTORS'!L$2:L$296,'FED MODEL FACTORS'!L43,1)</f>
        <v>0.8</v>
      </c>
      <c r="M43" s="63">
        <f>PERCENTRANK('FED MODEL FACTORS'!M$2:M$296,'FED MODEL FACTORS'!M43,1)</f>
        <v>0.9</v>
      </c>
      <c r="N43" s="63">
        <f>PERCENTRANK('FED MODEL FACTORS'!N$2:N$296,'FED MODEL FACTORS'!N43,1)</f>
        <v>0.9</v>
      </c>
      <c r="O43" s="63"/>
      <c r="P43" s="63"/>
      <c r="Q43" s="63">
        <f>PERCENTRANK('FED MODEL FACTORS'!Q$2:Q$296,'FED MODEL FACTORS'!Q43,1)</f>
        <v>0.1</v>
      </c>
      <c r="R43" s="63">
        <f>PERCENTRANK('FED MODEL FACTORS'!R$2:R$296,'FED MODEL FACTORS'!R43,1)</f>
        <v>0</v>
      </c>
      <c r="S43" s="63">
        <f>PERCENTRANK('FED MODEL FACTORS'!S$2:S$296,'FED MODEL FACTORS'!S43,1)</f>
        <v>0.1</v>
      </c>
      <c r="T43" s="63"/>
      <c r="U43" s="63">
        <f>PERCENTRANK('FED MODEL FACTORS'!U$2:U$296,'FED MODEL FACTORS'!U43,1)</f>
        <v>0.5</v>
      </c>
      <c r="V43" s="63">
        <f>PERCENTRANK('FED MODEL FACTORS'!V$2:V$296,'FED MODEL FACTORS'!V43,1)</f>
        <v>0.5</v>
      </c>
      <c r="W43" s="63"/>
      <c r="X43" s="63">
        <f>PERCENTRANK('FED MODEL FACTORS'!X$2:X$296,'FED MODEL FACTORS'!X43,1)</f>
        <v>0.6</v>
      </c>
      <c r="Y43" s="63">
        <f>PERCENTRANK('FED MODEL FACTORS'!Y$2:Y$296,'FED MODEL FACTORS'!Y43,1)</f>
        <v>0.3</v>
      </c>
      <c r="Z43" s="63">
        <f>PERCENTRANK('FED MODEL FACTORS'!Z$2:Z$296,'FED MODEL FACTORS'!Z43,1)</f>
        <v>0.1</v>
      </c>
      <c r="AA43" s="63">
        <f>PERCENTRANK('FED MODEL FACTORS'!AA$2:AA$296,'FED MODEL FACTORS'!AA43,1)</f>
        <v>0</v>
      </c>
      <c r="AB43" s="63"/>
      <c r="AC43" s="63">
        <f>PERCENTRANK('FED MODEL FACTORS'!AC$2:AC$296,'FED MODEL FACTORS'!AC43,1)</f>
        <v>0.3</v>
      </c>
      <c r="AD43" s="63">
        <f>PERCENTRANK('FED MODEL FACTORS'!AD$2:AD$296,'FED MODEL FACTORS'!AD43,1)</f>
        <v>0.1</v>
      </c>
      <c r="AE43" s="63">
        <f>PERCENTRANK('FED MODEL FACTORS'!AE$2:AE$296,'FED MODEL FACTORS'!AE43,1)</f>
        <v>0.8</v>
      </c>
      <c r="AF43" s="63">
        <f>PERCENTRANK('FED MODEL FACTORS'!AF$2:AF$296,'FED MODEL FACTORS'!AF43,1)</f>
        <v>0</v>
      </c>
      <c r="AG43" s="63">
        <f>PERCENTRANK('FED MODEL FACTORS'!AG$2:AG$296,'FED MODEL FACTORS'!AG43,1)</f>
        <v>0.1</v>
      </c>
      <c r="AH43" s="63"/>
      <c r="AI43" s="63">
        <f>PERCENTRANK('FED MODEL FACTORS'!AI$2:AI$296,'FED MODEL FACTORS'!AI43,1)</f>
        <v>0.9</v>
      </c>
      <c r="AJ43" s="63">
        <f>PERCENTRANK('FED MODEL FACTORS'!AJ$2:AJ$296,'FED MODEL FACTORS'!AJ43,1)</f>
        <v>0</v>
      </c>
      <c r="AK43" s="63">
        <f>PERCENTRANK('FED MODEL FACTORS'!AK$2:AK$296,'FED MODEL FACTORS'!AK43,1)</f>
        <v>0.6</v>
      </c>
      <c r="AL43" s="63">
        <f>PERCENTRANK('FED MODEL FACTORS'!AL$2:AL$296,'FED MODEL FACTORS'!AL43,1)</f>
        <v>0.7</v>
      </c>
      <c r="AM43" s="63">
        <f>PERCENTRANK('FED MODEL FACTORS'!AM$2:AM$296,'FED MODEL FACTORS'!AM43,1)</f>
        <v>0.5</v>
      </c>
      <c r="AN43" s="63">
        <f>PERCENTRANK('FED MODEL FACTORS'!AN$2:AN$296,'FED MODEL FACTORS'!AN43,1)</f>
        <v>0.7</v>
      </c>
      <c r="AO43" s="63">
        <f>PERCENTRANK('FED MODEL FACTORS'!AO$2:AO$296,'FED MODEL FACTORS'!AO43,1)</f>
        <v>0.6</v>
      </c>
      <c r="AP43" s="63">
        <f>PERCENTRANK('FED MODEL FACTORS'!AP$2:AP$296,'FED MODEL FACTORS'!AP43,1)</f>
        <v>0</v>
      </c>
      <c r="AQ43" s="63"/>
      <c r="AR43" s="63">
        <f>PERCENTRANK('FED MODEL FACTORS'!AR$2:AR$296,'FED MODEL FACTORS'!AR43,1)</f>
        <v>0.6</v>
      </c>
      <c r="AS43" s="63">
        <f>PERCENTRANK('FED MODEL FACTORS'!AS$2:AS$296,'FED MODEL FACTORS'!AS43,1)</f>
        <v>0.3</v>
      </c>
      <c r="AT43" s="63">
        <f>PERCENTRANK('FED MODEL FACTORS'!AT$2:AT$296,'FED MODEL FACTORS'!AT43,1)</f>
        <v>0.2</v>
      </c>
      <c r="AU43" s="63">
        <f>PERCENTRANK('FED MODEL FACTORS'!AU$2:AU$296,'FED MODEL FACTORS'!AU43,1)</f>
        <v>0.1</v>
      </c>
      <c r="AV43" s="63">
        <f>PERCENTRANK('FED MODEL FACTORS'!AV$2:AV$296,'FED MODEL FACTORS'!AV43,1)</f>
        <v>0.2</v>
      </c>
      <c r="AW43" s="63">
        <f>PERCENTRANK('FED MODEL FACTORS'!AW$2:AW$296,'FED MODEL FACTORS'!AW43,1)</f>
        <v>0.4</v>
      </c>
      <c r="AX43" s="63">
        <f>PERCENTRANK('FED MODEL FACTORS'!AX$2:AX$296,'FED MODEL FACTORS'!AX43,1)</f>
        <v>0.4</v>
      </c>
      <c r="AY43" s="63">
        <f>PERCENTRANK('FED MODEL FACTORS'!AY$2:AY$296,'FED MODEL FACTORS'!AY43,1)</f>
        <v>0.5</v>
      </c>
      <c r="AZ43" s="63">
        <f>PERCENTRANK('FED MODEL FACTORS'!AZ$2:AZ$296,'FED MODEL FACTORS'!AZ43,1)</f>
        <v>0.2</v>
      </c>
      <c r="BA43" s="63">
        <f>PERCENTRANK('FED MODEL FACTORS'!BA$2:BA$296,'FED MODEL FACTORS'!BA43,1)</f>
        <v>0.3</v>
      </c>
      <c r="BB43" s="63">
        <f>PERCENTRANK('FED MODEL FACTORS'!BB$2:BB$296,'FED MODEL FACTORS'!BB43,1)</f>
        <v>0.4</v>
      </c>
      <c r="BC43" s="63">
        <f>PERCENTRANK('FED MODEL FACTORS'!BC$2:BC$296,'FED MODEL FACTORS'!BC43,1)</f>
        <v>0.2</v>
      </c>
      <c r="BD43" s="63">
        <f>PERCENTRANK('FED MODEL FACTORS'!BD$2:BD$296,'FED MODEL FACTORS'!BD43,1)</f>
        <v>0.3</v>
      </c>
      <c r="BT43" s="76">
        <v>3.84</v>
      </c>
      <c r="BU43" s="76">
        <v>0.1</v>
      </c>
      <c r="BV43" s="76">
        <v>3.04</v>
      </c>
    </row>
    <row r="44" spans="1:74" x14ac:dyDescent="0.25">
      <c r="A44" s="57">
        <v>34880</v>
      </c>
      <c r="B44" s="63"/>
      <c r="C44" s="63">
        <f>PERCENTRANK('FED MODEL FACTORS'!C44:C326,'FED MODEL FACTORS'!C44,1)</f>
        <v>0.5</v>
      </c>
      <c r="D44" s="63"/>
      <c r="E44" s="63">
        <f>PERCENTRANK('FED MODEL FACTORS'!E$2:E$296,'FED MODEL FACTORS'!E44,1)</f>
        <v>0.9</v>
      </c>
      <c r="F44" s="63">
        <f>PERCENTRANK('FED MODEL FACTORS'!F$2:F$296,'FED MODEL FACTORS'!F44,1)</f>
        <v>0.5</v>
      </c>
      <c r="G44" s="63"/>
      <c r="H44" s="63"/>
      <c r="I44" s="63">
        <f>PERCENTRANK('FED MODEL FACTORS'!I$2:I$296,'FED MODEL FACTORS'!I44,1)</f>
        <v>0.6</v>
      </c>
      <c r="J44" s="63">
        <f>PERCENTRANK('FED MODEL FACTORS'!J$2:J$296,'FED MODEL FACTORS'!J44,1)</f>
        <v>0.8</v>
      </c>
      <c r="K44" s="63">
        <f>PERCENTRANK('FED MODEL FACTORS'!K$2:K$296,'FED MODEL FACTORS'!K44,1)</f>
        <v>0.8</v>
      </c>
      <c r="L44" s="63">
        <f>PERCENTRANK('FED MODEL FACTORS'!L$2:L$296,'FED MODEL FACTORS'!L44,1)</f>
        <v>0.8</v>
      </c>
      <c r="M44" s="63">
        <f>PERCENTRANK('FED MODEL FACTORS'!M$2:M$296,'FED MODEL FACTORS'!M44,1)</f>
        <v>0.9</v>
      </c>
      <c r="N44" s="63">
        <f>PERCENTRANK('FED MODEL FACTORS'!N$2:N$296,'FED MODEL FACTORS'!N44,1)</f>
        <v>0.9</v>
      </c>
      <c r="O44" s="63"/>
      <c r="P44" s="63"/>
      <c r="Q44" s="63">
        <f>PERCENTRANK('FED MODEL FACTORS'!Q$2:Q$296,'FED MODEL FACTORS'!Q44,1)</f>
        <v>0.2</v>
      </c>
      <c r="R44" s="63">
        <f>PERCENTRANK('FED MODEL FACTORS'!R$2:R$296,'FED MODEL FACTORS'!R44,1)</f>
        <v>0</v>
      </c>
      <c r="S44" s="63">
        <f>PERCENTRANK('FED MODEL FACTORS'!S$2:S$296,'FED MODEL FACTORS'!S44,1)</f>
        <v>0.1</v>
      </c>
      <c r="T44" s="63"/>
      <c r="U44" s="63">
        <f>PERCENTRANK('FED MODEL FACTORS'!U$2:U$296,'FED MODEL FACTORS'!U44,1)</f>
        <v>0.6</v>
      </c>
      <c r="V44" s="63">
        <f>PERCENTRANK('FED MODEL FACTORS'!V$2:V$296,'FED MODEL FACTORS'!V44,1)</f>
        <v>0.6</v>
      </c>
      <c r="W44" s="63"/>
      <c r="X44" s="63">
        <f>PERCENTRANK('FED MODEL FACTORS'!X$2:X$296,'FED MODEL FACTORS'!X44,1)</f>
        <v>0.5</v>
      </c>
      <c r="Y44" s="63">
        <f>PERCENTRANK('FED MODEL FACTORS'!Y$2:Y$296,'FED MODEL FACTORS'!Y44,1)</f>
        <v>0.4</v>
      </c>
      <c r="Z44" s="63">
        <f>PERCENTRANK('FED MODEL FACTORS'!Z$2:Z$296,'FED MODEL FACTORS'!Z44,1)</f>
        <v>0</v>
      </c>
      <c r="AA44" s="63">
        <f>PERCENTRANK('FED MODEL FACTORS'!AA$2:AA$296,'FED MODEL FACTORS'!AA44,1)</f>
        <v>0.1</v>
      </c>
      <c r="AB44" s="63"/>
      <c r="AC44" s="63">
        <f>PERCENTRANK('FED MODEL FACTORS'!AC$2:AC$296,'FED MODEL FACTORS'!AC44,1)</f>
        <v>0.3</v>
      </c>
      <c r="AD44" s="63">
        <f>PERCENTRANK('FED MODEL FACTORS'!AD$2:AD$296,'FED MODEL FACTORS'!AD44,1)</f>
        <v>0.1</v>
      </c>
      <c r="AE44" s="63">
        <f>PERCENTRANK('FED MODEL FACTORS'!AE$2:AE$296,'FED MODEL FACTORS'!AE44,1)</f>
        <v>0.8</v>
      </c>
      <c r="AF44" s="63">
        <f>PERCENTRANK('FED MODEL FACTORS'!AF$2:AF$296,'FED MODEL FACTORS'!AF44,1)</f>
        <v>0</v>
      </c>
      <c r="AG44" s="63">
        <f>PERCENTRANK('FED MODEL FACTORS'!AG$2:AG$296,'FED MODEL FACTORS'!AG44,1)</f>
        <v>0.1</v>
      </c>
      <c r="AH44" s="63"/>
      <c r="AI44" s="63">
        <f>PERCENTRANK('FED MODEL FACTORS'!AI$2:AI$296,'FED MODEL FACTORS'!AI44,1)</f>
        <v>0.9</v>
      </c>
      <c r="AJ44" s="63">
        <f>PERCENTRANK('FED MODEL FACTORS'!AJ$2:AJ$296,'FED MODEL FACTORS'!AJ44,1)</f>
        <v>0</v>
      </c>
      <c r="AK44" s="63">
        <f>PERCENTRANK('FED MODEL FACTORS'!AK$2:AK$296,'FED MODEL FACTORS'!AK44,1)</f>
        <v>0.6</v>
      </c>
      <c r="AL44" s="63">
        <f>PERCENTRANK('FED MODEL FACTORS'!AL$2:AL$296,'FED MODEL FACTORS'!AL44,1)</f>
        <v>0.7</v>
      </c>
      <c r="AM44" s="63">
        <f>PERCENTRANK('FED MODEL FACTORS'!AM$2:AM$296,'FED MODEL FACTORS'!AM44,1)</f>
        <v>0.7</v>
      </c>
      <c r="AN44" s="63">
        <f>PERCENTRANK('FED MODEL FACTORS'!AN$2:AN$296,'FED MODEL FACTORS'!AN44,1)</f>
        <v>0.7</v>
      </c>
      <c r="AO44" s="63">
        <f>PERCENTRANK('FED MODEL FACTORS'!AO$2:AO$296,'FED MODEL FACTORS'!AO44,1)</f>
        <v>0.2</v>
      </c>
      <c r="AP44" s="63">
        <f>PERCENTRANK('FED MODEL FACTORS'!AP$2:AP$296,'FED MODEL FACTORS'!AP44,1)</f>
        <v>0.4</v>
      </c>
      <c r="AQ44" s="63"/>
      <c r="AR44" s="63">
        <f>PERCENTRANK('FED MODEL FACTORS'!AR$2:AR$296,'FED MODEL FACTORS'!AR44,1)</f>
        <v>0.6</v>
      </c>
      <c r="AS44" s="63">
        <f>PERCENTRANK('FED MODEL FACTORS'!AS$2:AS$296,'FED MODEL FACTORS'!AS44,1)</f>
        <v>0.3</v>
      </c>
      <c r="AT44" s="63">
        <f>PERCENTRANK('FED MODEL FACTORS'!AT$2:AT$296,'FED MODEL FACTORS'!AT44,1)</f>
        <v>0.2</v>
      </c>
      <c r="AU44" s="63">
        <f>PERCENTRANK('FED MODEL FACTORS'!AU$2:AU$296,'FED MODEL FACTORS'!AU44,1)</f>
        <v>0.2</v>
      </c>
      <c r="AV44" s="63">
        <f>PERCENTRANK('FED MODEL FACTORS'!AV$2:AV$296,'FED MODEL FACTORS'!AV44,1)</f>
        <v>0.5</v>
      </c>
      <c r="AW44" s="63">
        <f>PERCENTRANK('FED MODEL FACTORS'!AW$2:AW$296,'FED MODEL FACTORS'!AW44,1)</f>
        <v>0.4</v>
      </c>
      <c r="AX44" s="63">
        <f>PERCENTRANK('FED MODEL FACTORS'!AX$2:AX$296,'FED MODEL FACTORS'!AX44,1)</f>
        <v>0.4</v>
      </c>
      <c r="AY44" s="63">
        <f>PERCENTRANK('FED MODEL FACTORS'!AY$2:AY$296,'FED MODEL FACTORS'!AY44,1)</f>
        <v>0.5</v>
      </c>
      <c r="AZ44" s="63">
        <f>PERCENTRANK('FED MODEL FACTORS'!AZ$2:AZ$296,'FED MODEL FACTORS'!AZ44,1)</f>
        <v>0.1</v>
      </c>
      <c r="BA44" s="63">
        <f>PERCENTRANK('FED MODEL FACTORS'!BA$2:BA$296,'FED MODEL FACTORS'!BA44,1)</f>
        <v>0.1</v>
      </c>
      <c r="BB44" s="63">
        <f>PERCENTRANK('FED MODEL FACTORS'!BB$2:BB$296,'FED MODEL FACTORS'!BB44,1)</f>
        <v>0.4</v>
      </c>
      <c r="BC44" s="63">
        <f>PERCENTRANK('FED MODEL FACTORS'!BC$2:BC$296,'FED MODEL FACTORS'!BC44,1)</f>
        <v>0.5</v>
      </c>
      <c r="BD44" s="63">
        <f>PERCENTRANK('FED MODEL FACTORS'!BD$2:BD$296,'FED MODEL FACTORS'!BD44,1)</f>
        <v>0.1</v>
      </c>
      <c r="BT44" s="76">
        <v>4.29</v>
      </c>
      <c r="BU44" s="76">
        <v>0.12</v>
      </c>
      <c r="BV44" s="76">
        <v>2.84</v>
      </c>
    </row>
    <row r="45" spans="1:74" x14ac:dyDescent="0.25">
      <c r="A45" s="57">
        <v>34911</v>
      </c>
      <c r="B45" s="63"/>
      <c r="C45" s="63">
        <f>PERCENTRANK('FED MODEL FACTORS'!C45:C327,'FED MODEL FACTORS'!C45,1)</f>
        <v>0.4</v>
      </c>
      <c r="D45" s="63"/>
      <c r="E45" s="63">
        <f>PERCENTRANK('FED MODEL FACTORS'!E$2:E$296,'FED MODEL FACTORS'!E45,1)</f>
        <v>0.1</v>
      </c>
      <c r="F45" s="63">
        <f>PERCENTRANK('FED MODEL FACTORS'!F$2:F$296,'FED MODEL FACTORS'!F45,1)</f>
        <v>0.5</v>
      </c>
      <c r="G45" s="63"/>
      <c r="H45" s="63"/>
      <c r="I45" s="63">
        <f>PERCENTRANK('FED MODEL FACTORS'!I$2:I$296,'FED MODEL FACTORS'!I45,1)</f>
        <v>0.7</v>
      </c>
      <c r="J45" s="63">
        <f>PERCENTRANK('FED MODEL FACTORS'!J$2:J$296,'FED MODEL FACTORS'!J45,1)</f>
        <v>0.8</v>
      </c>
      <c r="K45" s="63">
        <f>PERCENTRANK('FED MODEL FACTORS'!K$2:K$296,'FED MODEL FACTORS'!K45,1)</f>
        <v>0.8</v>
      </c>
      <c r="L45" s="63">
        <f>PERCENTRANK('FED MODEL FACTORS'!L$2:L$296,'FED MODEL FACTORS'!L45,1)</f>
        <v>0.8</v>
      </c>
      <c r="M45" s="63">
        <f>PERCENTRANK('FED MODEL FACTORS'!M$2:M$296,'FED MODEL FACTORS'!M45,1)</f>
        <v>0.9</v>
      </c>
      <c r="N45" s="63">
        <f>PERCENTRANK('FED MODEL FACTORS'!N$2:N$296,'FED MODEL FACTORS'!N45,1)</f>
        <v>0.9</v>
      </c>
      <c r="O45" s="63"/>
      <c r="P45" s="63"/>
      <c r="Q45" s="63">
        <f>PERCENTRANK('FED MODEL FACTORS'!Q$2:Q$296,'FED MODEL FACTORS'!Q45,1)</f>
        <v>0.2</v>
      </c>
      <c r="R45" s="63">
        <f>PERCENTRANK('FED MODEL FACTORS'!R$2:R$296,'FED MODEL FACTORS'!R45,1)</f>
        <v>0</v>
      </c>
      <c r="S45" s="63">
        <f>PERCENTRANK('FED MODEL FACTORS'!S$2:S$296,'FED MODEL FACTORS'!S45,1)</f>
        <v>0.1</v>
      </c>
      <c r="T45" s="63"/>
      <c r="U45" s="63">
        <f>PERCENTRANK('FED MODEL FACTORS'!U$2:U$296,'FED MODEL FACTORS'!U45,1)</f>
        <v>0.1</v>
      </c>
      <c r="V45" s="63">
        <f>PERCENTRANK('FED MODEL FACTORS'!V$2:V$296,'FED MODEL FACTORS'!V45,1)</f>
        <v>0.5</v>
      </c>
      <c r="W45" s="63"/>
      <c r="X45" s="63">
        <f>PERCENTRANK('FED MODEL FACTORS'!X$2:X$296,'FED MODEL FACTORS'!X45,1)</f>
        <v>0.5</v>
      </c>
      <c r="Y45" s="63">
        <f>PERCENTRANK('FED MODEL FACTORS'!Y$2:Y$296,'FED MODEL FACTORS'!Y45,1)</f>
        <v>0.3</v>
      </c>
      <c r="Z45" s="63">
        <f>PERCENTRANK('FED MODEL FACTORS'!Z$2:Z$296,'FED MODEL FACTORS'!Z45,1)</f>
        <v>0.3</v>
      </c>
      <c r="AA45" s="63">
        <f>PERCENTRANK('FED MODEL FACTORS'!AA$2:AA$296,'FED MODEL FACTORS'!AA45,1)</f>
        <v>0.2</v>
      </c>
      <c r="AB45" s="63"/>
      <c r="AC45" s="63">
        <f>PERCENTRANK('FED MODEL FACTORS'!AC$2:AC$296,'FED MODEL FACTORS'!AC45,1)</f>
        <v>0.3</v>
      </c>
      <c r="AD45" s="63">
        <f>PERCENTRANK('FED MODEL FACTORS'!AD$2:AD$296,'FED MODEL FACTORS'!AD45,1)</f>
        <v>0.1</v>
      </c>
      <c r="AE45" s="63">
        <f>PERCENTRANK('FED MODEL FACTORS'!AE$2:AE$296,'FED MODEL FACTORS'!AE45,1)</f>
        <v>0.8</v>
      </c>
      <c r="AF45" s="63">
        <f>PERCENTRANK('FED MODEL FACTORS'!AF$2:AF$296,'FED MODEL FACTORS'!AF45,1)</f>
        <v>0.1</v>
      </c>
      <c r="AG45" s="63">
        <f>PERCENTRANK('FED MODEL FACTORS'!AG$2:AG$296,'FED MODEL FACTORS'!AG45,1)</f>
        <v>0.2</v>
      </c>
      <c r="AH45" s="63"/>
      <c r="AI45" s="63">
        <f>PERCENTRANK('FED MODEL FACTORS'!AI$2:AI$296,'FED MODEL FACTORS'!AI45,1)</f>
        <v>0.9</v>
      </c>
      <c r="AJ45" s="63">
        <f>PERCENTRANK('FED MODEL FACTORS'!AJ$2:AJ$296,'FED MODEL FACTORS'!AJ45,1)</f>
        <v>0.1</v>
      </c>
      <c r="AK45" s="63">
        <f>PERCENTRANK('FED MODEL FACTORS'!AK$2:AK$296,'FED MODEL FACTORS'!AK45,1)</f>
        <v>0.5</v>
      </c>
      <c r="AL45" s="63">
        <f>PERCENTRANK('FED MODEL FACTORS'!AL$2:AL$296,'FED MODEL FACTORS'!AL45,1)</f>
        <v>0.6</v>
      </c>
      <c r="AM45" s="63">
        <f>PERCENTRANK('FED MODEL FACTORS'!AM$2:AM$296,'FED MODEL FACTORS'!AM45,1)</f>
        <v>0.5</v>
      </c>
      <c r="AN45" s="63">
        <f>PERCENTRANK('FED MODEL FACTORS'!AN$2:AN$296,'FED MODEL FACTORS'!AN45,1)</f>
        <v>0.6</v>
      </c>
      <c r="AO45" s="63">
        <f>PERCENTRANK('FED MODEL FACTORS'!AO$2:AO$296,'FED MODEL FACTORS'!AO45,1)</f>
        <v>0.1</v>
      </c>
      <c r="AP45" s="63">
        <f>PERCENTRANK('FED MODEL FACTORS'!AP$2:AP$296,'FED MODEL FACTORS'!AP45,1)</f>
        <v>0.1</v>
      </c>
      <c r="AQ45" s="63"/>
      <c r="AR45" s="63">
        <f>PERCENTRANK('FED MODEL FACTORS'!AR$2:AR$296,'FED MODEL FACTORS'!AR45,1)</f>
        <v>0.6</v>
      </c>
      <c r="AS45" s="63">
        <f>PERCENTRANK('FED MODEL FACTORS'!AS$2:AS$296,'FED MODEL FACTORS'!AS45,1)</f>
        <v>0.3</v>
      </c>
      <c r="AT45" s="63">
        <f>PERCENTRANK('FED MODEL FACTORS'!AT$2:AT$296,'FED MODEL FACTORS'!AT45,1)</f>
        <v>0.2</v>
      </c>
      <c r="AU45" s="63">
        <f>PERCENTRANK('FED MODEL FACTORS'!AU$2:AU$296,'FED MODEL FACTORS'!AU45,1)</f>
        <v>0.1</v>
      </c>
      <c r="AV45" s="63">
        <f>PERCENTRANK('FED MODEL FACTORS'!AV$2:AV$296,'FED MODEL FACTORS'!AV45,1)</f>
        <v>0.3</v>
      </c>
      <c r="AW45" s="63">
        <f>PERCENTRANK('FED MODEL FACTORS'!AW$2:AW$296,'FED MODEL FACTORS'!AW45,1)</f>
        <v>0.3</v>
      </c>
      <c r="AX45" s="63">
        <f>PERCENTRANK('FED MODEL FACTORS'!AX$2:AX$296,'FED MODEL FACTORS'!AX45,1)</f>
        <v>0.4</v>
      </c>
      <c r="AY45" s="63">
        <f>PERCENTRANK('FED MODEL FACTORS'!AY$2:AY$296,'FED MODEL FACTORS'!AY45,1)</f>
        <v>0.5</v>
      </c>
      <c r="AZ45" s="63">
        <f>PERCENTRANK('FED MODEL FACTORS'!AZ$2:AZ$296,'FED MODEL FACTORS'!AZ45,1)</f>
        <v>0</v>
      </c>
      <c r="BA45" s="63">
        <f>PERCENTRANK('FED MODEL FACTORS'!BA$2:BA$296,'FED MODEL FACTORS'!BA45,1)</f>
        <v>0.1</v>
      </c>
      <c r="BB45" s="63">
        <f>PERCENTRANK('FED MODEL FACTORS'!BB$2:BB$296,'FED MODEL FACTORS'!BB45,1)</f>
        <v>0.4</v>
      </c>
      <c r="BC45" s="63">
        <f>PERCENTRANK('FED MODEL FACTORS'!BC$2:BC$296,'FED MODEL FACTORS'!BC45,1)</f>
        <v>0.4</v>
      </c>
      <c r="BD45" s="63">
        <f>PERCENTRANK('FED MODEL FACTORS'!BD$2:BD$296,'FED MODEL FACTORS'!BD45,1)</f>
        <v>0.1</v>
      </c>
      <c r="BT45" s="76">
        <v>4.34</v>
      </c>
      <c r="BU45" s="76">
        <v>0.56000000000000005</v>
      </c>
      <c r="BV45" s="76">
        <v>2.27</v>
      </c>
    </row>
    <row r="46" spans="1:74" x14ac:dyDescent="0.25">
      <c r="A46" s="57">
        <v>34942</v>
      </c>
      <c r="B46" s="63"/>
      <c r="C46" s="63">
        <f>PERCENTRANK('FED MODEL FACTORS'!C46:C328,'FED MODEL FACTORS'!C46,1)</f>
        <v>0.4</v>
      </c>
      <c r="D46" s="63"/>
      <c r="E46" s="63">
        <f>PERCENTRANK('FED MODEL FACTORS'!E$2:E$296,'FED MODEL FACTORS'!E46,1)</f>
        <v>0.6</v>
      </c>
      <c r="F46" s="63">
        <f>PERCENTRANK('FED MODEL FACTORS'!F$2:F$296,'FED MODEL FACTORS'!F46,1)</f>
        <v>0.5</v>
      </c>
      <c r="G46" s="63"/>
      <c r="H46" s="63"/>
      <c r="I46" s="63">
        <f>PERCENTRANK('FED MODEL FACTORS'!I$2:I$296,'FED MODEL FACTORS'!I46,1)</f>
        <v>0.7</v>
      </c>
      <c r="J46" s="63">
        <f>PERCENTRANK('FED MODEL FACTORS'!J$2:J$296,'FED MODEL FACTORS'!J46,1)</f>
        <v>0.8</v>
      </c>
      <c r="K46" s="63">
        <f>PERCENTRANK('FED MODEL FACTORS'!K$2:K$296,'FED MODEL FACTORS'!K46,1)</f>
        <v>0.8</v>
      </c>
      <c r="L46" s="63">
        <f>PERCENTRANK('FED MODEL FACTORS'!L$2:L$296,'FED MODEL FACTORS'!L46,1)</f>
        <v>0.8</v>
      </c>
      <c r="M46" s="63">
        <f>PERCENTRANK('FED MODEL FACTORS'!M$2:M$296,'FED MODEL FACTORS'!M46,1)</f>
        <v>0.9</v>
      </c>
      <c r="N46" s="63">
        <f>PERCENTRANK('FED MODEL FACTORS'!N$2:N$296,'FED MODEL FACTORS'!N46,1)</f>
        <v>0.9</v>
      </c>
      <c r="O46" s="63"/>
      <c r="P46" s="63"/>
      <c r="Q46" s="63">
        <f>PERCENTRANK('FED MODEL FACTORS'!Q$2:Q$296,'FED MODEL FACTORS'!Q46,1)</f>
        <v>0.2</v>
      </c>
      <c r="R46" s="63">
        <f>PERCENTRANK('FED MODEL FACTORS'!R$2:R$296,'FED MODEL FACTORS'!R46,1)</f>
        <v>0.1</v>
      </c>
      <c r="S46" s="63">
        <f>PERCENTRANK('FED MODEL FACTORS'!S$2:S$296,'FED MODEL FACTORS'!S46,1)</f>
        <v>0.1</v>
      </c>
      <c r="T46" s="63"/>
      <c r="U46" s="63">
        <f>PERCENTRANK('FED MODEL FACTORS'!U$2:U$296,'FED MODEL FACTORS'!U46,1)</f>
        <v>0.9</v>
      </c>
      <c r="V46" s="63">
        <f>PERCENTRANK('FED MODEL FACTORS'!V$2:V$296,'FED MODEL FACTORS'!V46,1)</f>
        <v>0.6</v>
      </c>
      <c r="W46" s="63"/>
      <c r="X46" s="63">
        <f>PERCENTRANK('FED MODEL FACTORS'!X$2:X$296,'FED MODEL FACTORS'!X46,1)</f>
        <v>0.5</v>
      </c>
      <c r="Y46" s="63">
        <f>PERCENTRANK('FED MODEL FACTORS'!Y$2:Y$296,'FED MODEL FACTORS'!Y46,1)</f>
        <v>0.4</v>
      </c>
      <c r="Z46" s="63">
        <f>PERCENTRANK('FED MODEL FACTORS'!Z$2:Z$296,'FED MODEL FACTORS'!Z46,1)</f>
        <v>0.1</v>
      </c>
      <c r="AA46" s="63">
        <f>PERCENTRANK('FED MODEL FACTORS'!AA$2:AA$296,'FED MODEL FACTORS'!AA46,1)</f>
        <v>0</v>
      </c>
      <c r="AB46" s="63"/>
      <c r="AC46" s="63">
        <f>PERCENTRANK('FED MODEL FACTORS'!AC$2:AC$296,'FED MODEL FACTORS'!AC46,1)</f>
        <v>0.3</v>
      </c>
      <c r="AD46" s="63">
        <f>PERCENTRANK('FED MODEL FACTORS'!AD$2:AD$296,'FED MODEL FACTORS'!AD46,1)</f>
        <v>0.1</v>
      </c>
      <c r="AE46" s="63">
        <f>PERCENTRANK('FED MODEL FACTORS'!AE$2:AE$296,'FED MODEL FACTORS'!AE46,1)</f>
        <v>0.8</v>
      </c>
      <c r="AF46" s="63">
        <f>PERCENTRANK('FED MODEL FACTORS'!AF$2:AF$296,'FED MODEL FACTORS'!AF46,1)</f>
        <v>0.1</v>
      </c>
      <c r="AG46" s="63">
        <f>PERCENTRANK('FED MODEL FACTORS'!AG$2:AG$296,'FED MODEL FACTORS'!AG46,1)</f>
        <v>0.2</v>
      </c>
      <c r="AH46" s="63"/>
      <c r="AI46" s="63">
        <f>PERCENTRANK('FED MODEL FACTORS'!AI$2:AI$296,'FED MODEL FACTORS'!AI46,1)</f>
        <v>0.9</v>
      </c>
      <c r="AJ46" s="63">
        <f>PERCENTRANK('FED MODEL FACTORS'!AJ$2:AJ$296,'FED MODEL FACTORS'!AJ46,1)</f>
        <v>0.1</v>
      </c>
      <c r="AK46" s="63">
        <f>PERCENTRANK('FED MODEL FACTORS'!AK$2:AK$296,'FED MODEL FACTORS'!AK46,1)</f>
        <v>0.5</v>
      </c>
      <c r="AL46" s="63">
        <f>PERCENTRANK('FED MODEL FACTORS'!AL$2:AL$296,'FED MODEL FACTORS'!AL46,1)</f>
        <v>0.7</v>
      </c>
      <c r="AM46" s="63">
        <f>PERCENTRANK('FED MODEL FACTORS'!AM$2:AM$296,'FED MODEL FACTORS'!AM46,1)</f>
        <v>0.7</v>
      </c>
      <c r="AN46" s="63">
        <f>PERCENTRANK('FED MODEL FACTORS'!AN$2:AN$296,'FED MODEL FACTORS'!AN46,1)</f>
        <v>0.5</v>
      </c>
      <c r="AO46" s="63">
        <f>PERCENTRANK('FED MODEL FACTORS'!AO$2:AO$296,'FED MODEL FACTORS'!AO46,1)</f>
        <v>0.1</v>
      </c>
      <c r="AP46" s="63">
        <f>PERCENTRANK('FED MODEL FACTORS'!AP$2:AP$296,'FED MODEL FACTORS'!AP46,1)</f>
        <v>0.1</v>
      </c>
      <c r="AQ46" s="63"/>
      <c r="AR46" s="63">
        <f>PERCENTRANK('FED MODEL FACTORS'!AR$2:AR$296,'FED MODEL FACTORS'!AR46,1)</f>
        <v>0.6</v>
      </c>
      <c r="AS46" s="63">
        <f>PERCENTRANK('FED MODEL FACTORS'!AS$2:AS$296,'FED MODEL FACTORS'!AS46,1)</f>
        <v>0.3</v>
      </c>
      <c r="AT46" s="63">
        <f>PERCENTRANK('FED MODEL FACTORS'!AT$2:AT$296,'FED MODEL FACTORS'!AT46,1)</f>
        <v>0.2</v>
      </c>
      <c r="AU46" s="63">
        <f>PERCENTRANK('FED MODEL FACTORS'!AU$2:AU$296,'FED MODEL FACTORS'!AU46,1)</f>
        <v>0.1</v>
      </c>
      <c r="AV46" s="63">
        <f>PERCENTRANK('FED MODEL FACTORS'!AV$2:AV$296,'FED MODEL FACTORS'!AV46,1)</f>
        <v>0.4</v>
      </c>
      <c r="AW46" s="63">
        <f>PERCENTRANK('FED MODEL FACTORS'!AW$2:AW$296,'FED MODEL FACTORS'!AW46,1)</f>
        <v>0.3</v>
      </c>
      <c r="AX46" s="63">
        <f>PERCENTRANK('FED MODEL FACTORS'!AX$2:AX$296,'FED MODEL FACTORS'!AX46,1)</f>
        <v>0.4</v>
      </c>
      <c r="AY46" s="63">
        <f>PERCENTRANK('FED MODEL FACTORS'!AY$2:AY$296,'FED MODEL FACTORS'!AY46,1)</f>
        <v>0.5</v>
      </c>
      <c r="AZ46" s="63">
        <f>PERCENTRANK('FED MODEL FACTORS'!AZ$2:AZ$296,'FED MODEL FACTORS'!AZ46,1)</f>
        <v>0.1</v>
      </c>
      <c r="BA46" s="63">
        <f>PERCENTRANK('FED MODEL FACTORS'!BA$2:BA$296,'FED MODEL FACTORS'!BA46,1)</f>
        <v>0.6</v>
      </c>
      <c r="BB46" s="63">
        <f>PERCENTRANK('FED MODEL FACTORS'!BB$2:BB$296,'FED MODEL FACTORS'!BB46,1)</f>
        <v>0.4</v>
      </c>
      <c r="BC46" s="63">
        <f>PERCENTRANK('FED MODEL FACTORS'!BC$2:BC$296,'FED MODEL FACTORS'!BC46,1)</f>
        <v>0.3</v>
      </c>
      <c r="BD46" s="63">
        <f>PERCENTRANK('FED MODEL FACTORS'!BD$2:BD$296,'FED MODEL FACTORS'!BD46,1)</f>
        <v>0.5</v>
      </c>
      <c r="BT46" s="76">
        <v>4.04</v>
      </c>
      <c r="BU46" s="76">
        <v>0.48</v>
      </c>
      <c r="BV46" s="76">
        <v>2.56</v>
      </c>
    </row>
    <row r="47" spans="1:74" x14ac:dyDescent="0.25">
      <c r="A47" s="57">
        <v>34972</v>
      </c>
      <c r="B47" s="63"/>
      <c r="C47" s="63">
        <f>PERCENTRANK('FED MODEL FACTORS'!C47:C329,'FED MODEL FACTORS'!C47,1)</f>
        <v>0.7</v>
      </c>
      <c r="D47" s="63"/>
      <c r="E47" s="63">
        <f>PERCENTRANK('FED MODEL FACTORS'!E$2:E$296,'FED MODEL FACTORS'!E47,1)</f>
        <v>0.8</v>
      </c>
      <c r="F47" s="63">
        <f>PERCENTRANK('FED MODEL FACTORS'!F$2:F$296,'FED MODEL FACTORS'!F47,1)</f>
        <v>0.5</v>
      </c>
      <c r="G47" s="63"/>
      <c r="H47" s="63"/>
      <c r="I47" s="63">
        <f>PERCENTRANK('FED MODEL FACTORS'!I$2:I$296,'FED MODEL FACTORS'!I47,1)</f>
        <v>0.7</v>
      </c>
      <c r="J47" s="63">
        <f>PERCENTRANK('FED MODEL FACTORS'!J$2:J$296,'FED MODEL FACTORS'!J47,1)</f>
        <v>0.8</v>
      </c>
      <c r="K47" s="63">
        <f>PERCENTRANK('FED MODEL FACTORS'!K$2:K$296,'FED MODEL FACTORS'!K47,1)</f>
        <v>0.8</v>
      </c>
      <c r="L47" s="63">
        <f>PERCENTRANK('FED MODEL FACTORS'!L$2:L$296,'FED MODEL FACTORS'!L47,1)</f>
        <v>0.8</v>
      </c>
      <c r="M47" s="63">
        <f>PERCENTRANK('FED MODEL FACTORS'!M$2:M$296,'FED MODEL FACTORS'!M47,1)</f>
        <v>0.9</v>
      </c>
      <c r="N47" s="63">
        <f>PERCENTRANK('FED MODEL FACTORS'!N$2:N$296,'FED MODEL FACTORS'!N47,1)</f>
        <v>0.9</v>
      </c>
      <c r="O47" s="63"/>
      <c r="P47" s="63"/>
      <c r="Q47" s="63">
        <f>PERCENTRANK('FED MODEL FACTORS'!Q$2:Q$296,'FED MODEL FACTORS'!Q47,1)</f>
        <v>0.2</v>
      </c>
      <c r="R47" s="63">
        <f>PERCENTRANK('FED MODEL FACTORS'!R$2:R$296,'FED MODEL FACTORS'!R47,1)</f>
        <v>0.2</v>
      </c>
      <c r="S47" s="63">
        <f>PERCENTRANK('FED MODEL FACTORS'!S$2:S$296,'FED MODEL FACTORS'!S47,1)</f>
        <v>0.1</v>
      </c>
      <c r="T47" s="63"/>
      <c r="U47" s="63">
        <f>PERCENTRANK('FED MODEL FACTORS'!U$2:U$296,'FED MODEL FACTORS'!U47,1)</f>
        <v>0.5</v>
      </c>
      <c r="V47" s="63">
        <f>PERCENTRANK('FED MODEL FACTORS'!V$2:V$296,'FED MODEL FACTORS'!V47,1)</f>
        <v>0.6</v>
      </c>
      <c r="W47" s="63"/>
      <c r="X47" s="63">
        <f>PERCENTRANK('FED MODEL FACTORS'!X$2:X$296,'FED MODEL FACTORS'!X47,1)</f>
        <v>0.5</v>
      </c>
      <c r="Y47" s="63">
        <f>PERCENTRANK('FED MODEL FACTORS'!Y$2:Y$296,'FED MODEL FACTORS'!Y47,1)</f>
        <v>0.4</v>
      </c>
      <c r="Z47" s="63">
        <f>PERCENTRANK('FED MODEL FACTORS'!Z$2:Z$296,'FED MODEL FACTORS'!Z47,1)</f>
        <v>0.1</v>
      </c>
      <c r="AA47" s="63">
        <f>PERCENTRANK('FED MODEL FACTORS'!AA$2:AA$296,'FED MODEL FACTORS'!AA47,1)</f>
        <v>0</v>
      </c>
      <c r="AB47" s="63"/>
      <c r="AC47" s="63">
        <f>PERCENTRANK('FED MODEL FACTORS'!AC$2:AC$296,'FED MODEL FACTORS'!AC47,1)</f>
        <v>0.4</v>
      </c>
      <c r="AD47" s="63">
        <f>PERCENTRANK('FED MODEL FACTORS'!AD$2:AD$296,'FED MODEL FACTORS'!AD47,1)</f>
        <v>0.1</v>
      </c>
      <c r="AE47" s="63">
        <f>PERCENTRANK('FED MODEL FACTORS'!AE$2:AE$296,'FED MODEL FACTORS'!AE47,1)</f>
        <v>0.8</v>
      </c>
      <c r="AF47" s="63">
        <f>PERCENTRANK('FED MODEL FACTORS'!AF$2:AF$296,'FED MODEL FACTORS'!AF47,1)</f>
        <v>0</v>
      </c>
      <c r="AG47" s="63">
        <f>PERCENTRANK('FED MODEL FACTORS'!AG$2:AG$296,'FED MODEL FACTORS'!AG47,1)</f>
        <v>0.2</v>
      </c>
      <c r="AH47" s="63"/>
      <c r="AI47" s="63">
        <f>PERCENTRANK('FED MODEL FACTORS'!AI$2:AI$296,'FED MODEL FACTORS'!AI47,1)</f>
        <v>0.9</v>
      </c>
      <c r="AJ47" s="63">
        <f>PERCENTRANK('FED MODEL FACTORS'!AJ$2:AJ$296,'FED MODEL FACTORS'!AJ47,1)</f>
        <v>0</v>
      </c>
      <c r="AK47" s="63">
        <f>PERCENTRANK('FED MODEL FACTORS'!AK$2:AK$296,'FED MODEL FACTORS'!AK47,1)</f>
        <v>0.7</v>
      </c>
      <c r="AL47" s="63">
        <f>PERCENTRANK('FED MODEL FACTORS'!AL$2:AL$296,'FED MODEL FACTORS'!AL47,1)</f>
        <v>0.7</v>
      </c>
      <c r="AM47" s="63">
        <f>PERCENTRANK('FED MODEL FACTORS'!AM$2:AM$296,'FED MODEL FACTORS'!AM47,1)</f>
        <v>0.8</v>
      </c>
      <c r="AN47" s="63">
        <f>PERCENTRANK('FED MODEL FACTORS'!AN$2:AN$296,'FED MODEL FACTORS'!AN47,1)</f>
        <v>0.5</v>
      </c>
      <c r="AO47" s="63">
        <f>PERCENTRANK('FED MODEL FACTORS'!AO$2:AO$296,'FED MODEL FACTORS'!AO47,1)</f>
        <v>0.1</v>
      </c>
      <c r="AP47" s="63">
        <f>PERCENTRANK('FED MODEL FACTORS'!AP$2:AP$296,'FED MODEL FACTORS'!AP47,1)</f>
        <v>0.4</v>
      </c>
      <c r="AQ47" s="63"/>
      <c r="AR47" s="63">
        <f>PERCENTRANK('FED MODEL FACTORS'!AR$2:AR$296,'FED MODEL FACTORS'!AR47,1)</f>
        <v>0.6</v>
      </c>
      <c r="AS47" s="63">
        <f>PERCENTRANK('FED MODEL FACTORS'!AS$2:AS$296,'FED MODEL FACTORS'!AS47,1)</f>
        <v>0.3</v>
      </c>
      <c r="AT47" s="63">
        <f>PERCENTRANK('FED MODEL FACTORS'!AT$2:AT$296,'FED MODEL FACTORS'!AT47,1)</f>
        <v>0.2</v>
      </c>
      <c r="AU47" s="63">
        <f>PERCENTRANK('FED MODEL FACTORS'!AU$2:AU$296,'FED MODEL FACTORS'!AU47,1)</f>
        <v>0.1</v>
      </c>
      <c r="AV47" s="63">
        <f>PERCENTRANK('FED MODEL FACTORS'!AV$2:AV$296,'FED MODEL FACTORS'!AV47,1)</f>
        <v>0.5</v>
      </c>
      <c r="AW47" s="63">
        <f>PERCENTRANK('FED MODEL FACTORS'!AW$2:AW$296,'FED MODEL FACTORS'!AW47,1)</f>
        <v>0.3</v>
      </c>
      <c r="AX47" s="63">
        <f>PERCENTRANK('FED MODEL FACTORS'!AX$2:AX$296,'FED MODEL FACTORS'!AX47,1)</f>
        <v>0.5</v>
      </c>
      <c r="AY47" s="63">
        <f>PERCENTRANK('FED MODEL FACTORS'!AY$2:AY$296,'FED MODEL FACTORS'!AY47,1)</f>
        <v>0.4</v>
      </c>
      <c r="AZ47" s="63">
        <f>PERCENTRANK('FED MODEL FACTORS'!AZ$2:AZ$296,'FED MODEL FACTORS'!AZ47,1)</f>
        <v>0.1</v>
      </c>
      <c r="BA47" s="63">
        <f>PERCENTRANK('FED MODEL FACTORS'!BA$2:BA$296,'FED MODEL FACTORS'!BA47,1)</f>
        <v>0.4</v>
      </c>
      <c r="BB47" s="63">
        <f>PERCENTRANK('FED MODEL FACTORS'!BB$2:BB$296,'FED MODEL FACTORS'!BB47,1)</f>
        <v>0.3</v>
      </c>
      <c r="BC47" s="63">
        <f>PERCENTRANK('FED MODEL FACTORS'!BC$2:BC$296,'FED MODEL FACTORS'!BC47,1)</f>
        <v>0.4</v>
      </c>
      <c r="BD47" s="63">
        <f>PERCENTRANK('FED MODEL FACTORS'!BD$2:BD$296,'FED MODEL FACTORS'!BD47,1)</f>
        <v>0.4</v>
      </c>
      <c r="BT47" s="76">
        <v>3.96</v>
      </c>
      <c r="BU47" s="76">
        <v>0.23</v>
      </c>
      <c r="BV47" s="76">
        <v>3.23</v>
      </c>
    </row>
    <row r="48" spans="1:74" x14ac:dyDescent="0.25">
      <c r="A48" s="57">
        <v>35003</v>
      </c>
      <c r="B48" s="63"/>
      <c r="C48" s="63">
        <f>PERCENTRANK('FED MODEL FACTORS'!C48:C330,'FED MODEL FACTORS'!C48,1)</f>
        <v>0.4</v>
      </c>
      <c r="D48" s="63"/>
      <c r="E48" s="63">
        <f>PERCENTRANK('FED MODEL FACTORS'!E$2:E$296,'FED MODEL FACTORS'!E48,1)</f>
        <v>0.1</v>
      </c>
      <c r="F48" s="63">
        <f>PERCENTRANK('FED MODEL FACTORS'!F$2:F$296,'FED MODEL FACTORS'!F48,1)</f>
        <v>0.6</v>
      </c>
      <c r="G48" s="63"/>
      <c r="H48" s="63"/>
      <c r="I48" s="63">
        <f>PERCENTRANK('FED MODEL FACTORS'!I$2:I$296,'FED MODEL FACTORS'!I48,1)</f>
        <v>0.7</v>
      </c>
      <c r="J48" s="63">
        <f>PERCENTRANK('FED MODEL FACTORS'!J$2:J$296,'FED MODEL FACTORS'!J48,1)</f>
        <v>0.7</v>
      </c>
      <c r="K48" s="63">
        <f>PERCENTRANK('FED MODEL FACTORS'!K$2:K$296,'FED MODEL FACTORS'!K48,1)</f>
        <v>0.8</v>
      </c>
      <c r="L48" s="63">
        <f>PERCENTRANK('FED MODEL FACTORS'!L$2:L$296,'FED MODEL FACTORS'!L48,1)</f>
        <v>0.7</v>
      </c>
      <c r="M48" s="63">
        <f>PERCENTRANK('FED MODEL FACTORS'!M$2:M$296,'FED MODEL FACTORS'!M48,1)</f>
        <v>0.9</v>
      </c>
      <c r="N48" s="63">
        <f>PERCENTRANK('FED MODEL FACTORS'!N$2:N$296,'FED MODEL FACTORS'!N48,1)</f>
        <v>0.9</v>
      </c>
      <c r="O48" s="63"/>
      <c r="P48" s="63"/>
      <c r="Q48" s="63">
        <f>PERCENTRANK('FED MODEL FACTORS'!Q$2:Q$296,'FED MODEL FACTORS'!Q48,1)</f>
        <v>0.2</v>
      </c>
      <c r="R48" s="63">
        <f>PERCENTRANK('FED MODEL FACTORS'!R$2:R$296,'FED MODEL FACTORS'!R48,1)</f>
        <v>0.2</v>
      </c>
      <c r="S48" s="63">
        <f>PERCENTRANK('FED MODEL FACTORS'!S$2:S$296,'FED MODEL FACTORS'!S48,1)</f>
        <v>0.1</v>
      </c>
      <c r="T48" s="63"/>
      <c r="U48" s="63">
        <f>PERCENTRANK('FED MODEL FACTORS'!U$2:U$296,'FED MODEL FACTORS'!U48,1)</f>
        <v>0.2</v>
      </c>
      <c r="V48" s="63">
        <f>PERCENTRANK('FED MODEL FACTORS'!V$2:V$296,'FED MODEL FACTORS'!V48,1)</f>
        <v>0.5</v>
      </c>
      <c r="W48" s="63"/>
      <c r="X48" s="63">
        <f>PERCENTRANK('FED MODEL FACTORS'!X$2:X$296,'FED MODEL FACTORS'!X48,1)</f>
        <v>0.6</v>
      </c>
      <c r="Y48" s="63">
        <f>PERCENTRANK('FED MODEL FACTORS'!Y$2:Y$296,'FED MODEL FACTORS'!Y48,1)</f>
        <v>0.4</v>
      </c>
      <c r="Z48" s="63">
        <f>PERCENTRANK('FED MODEL FACTORS'!Z$2:Z$296,'FED MODEL FACTORS'!Z48,1)</f>
        <v>0.1</v>
      </c>
      <c r="AA48" s="63">
        <f>PERCENTRANK('FED MODEL FACTORS'!AA$2:AA$296,'FED MODEL FACTORS'!AA48,1)</f>
        <v>0.1</v>
      </c>
      <c r="AB48" s="63"/>
      <c r="AC48" s="63">
        <f>PERCENTRANK('FED MODEL FACTORS'!AC$2:AC$296,'FED MODEL FACTORS'!AC48,1)</f>
        <v>0.4</v>
      </c>
      <c r="AD48" s="63">
        <f>PERCENTRANK('FED MODEL FACTORS'!AD$2:AD$296,'FED MODEL FACTORS'!AD48,1)</f>
        <v>0.1</v>
      </c>
      <c r="AE48" s="63">
        <f>PERCENTRANK('FED MODEL FACTORS'!AE$2:AE$296,'FED MODEL FACTORS'!AE48,1)</f>
        <v>0.8</v>
      </c>
      <c r="AF48" s="63">
        <f>PERCENTRANK('FED MODEL FACTORS'!AF$2:AF$296,'FED MODEL FACTORS'!AF48,1)</f>
        <v>0.2</v>
      </c>
      <c r="AG48" s="63">
        <f>PERCENTRANK('FED MODEL FACTORS'!AG$2:AG$296,'FED MODEL FACTORS'!AG48,1)</f>
        <v>0.1</v>
      </c>
      <c r="AH48" s="63"/>
      <c r="AI48" s="63">
        <f>PERCENTRANK('FED MODEL FACTORS'!AI$2:AI$296,'FED MODEL FACTORS'!AI48,1)</f>
        <v>0.9</v>
      </c>
      <c r="AJ48" s="63">
        <f>PERCENTRANK('FED MODEL FACTORS'!AJ$2:AJ$296,'FED MODEL FACTORS'!AJ48,1)</f>
        <v>0</v>
      </c>
      <c r="AK48" s="63">
        <f>PERCENTRANK('FED MODEL FACTORS'!AK$2:AK$296,'FED MODEL FACTORS'!AK48,1)</f>
        <v>0.8</v>
      </c>
      <c r="AL48" s="63">
        <f>PERCENTRANK('FED MODEL FACTORS'!AL$2:AL$296,'FED MODEL FACTORS'!AL48,1)</f>
        <v>0.7</v>
      </c>
      <c r="AM48" s="63">
        <f>PERCENTRANK('FED MODEL FACTORS'!AM$2:AM$296,'FED MODEL FACTORS'!AM48,1)</f>
        <v>0.7</v>
      </c>
      <c r="AN48" s="63">
        <f>PERCENTRANK('FED MODEL FACTORS'!AN$2:AN$296,'FED MODEL FACTORS'!AN48,1)</f>
        <v>0.6</v>
      </c>
      <c r="AO48" s="63">
        <f>PERCENTRANK('FED MODEL FACTORS'!AO$2:AO$296,'FED MODEL FACTORS'!AO48,1)</f>
        <v>0.2</v>
      </c>
      <c r="AP48" s="63">
        <f>PERCENTRANK('FED MODEL FACTORS'!AP$2:AP$296,'FED MODEL FACTORS'!AP48,1)</f>
        <v>0.1</v>
      </c>
      <c r="AQ48" s="63"/>
      <c r="AR48" s="63">
        <f>PERCENTRANK('FED MODEL FACTORS'!AR$2:AR$296,'FED MODEL FACTORS'!AR48,1)</f>
        <v>0.6</v>
      </c>
      <c r="AS48" s="63">
        <f>PERCENTRANK('FED MODEL FACTORS'!AS$2:AS$296,'FED MODEL FACTORS'!AS48,1)</f>
        <v>0.3</v>
      </c>
      <c r="AT48" s="63">
        <f>PERCENTRANK('FED MODEL FACTORS'!AT$2:AT$296,'FED MODEL FACTORS'!AT48,1)</f>
        <v>0.2</v>
      </c>
      <c r="AU48" s="63">
        <f>PERCENTRANK('FED MODEL FACTORS'!AU$2:AU$296,'FED MODEL FACTORS'!AU48,1)</f>
        <v>0.2</v>
      </c>
      <c r="AV48" s="63">
        <f>PERCENTRANK('FED MODEL FACTORS'!AV$2:AV$296,'FED MODEL FACTORS'!AV48,1)</f>
        <v>0.5</v>
      </c>
      <c r="AW48" s="63">
        <f>PERCENTRANK('FED MODEL FACTORS'!AW$2:AW$296,'FED MODEL FACTORS'!AW48,1)</f>
        <v>0.4</v>
      </c>
      <c r="AX48" s="63">
        <f>PERCENTRANK('FED MODEL FACTORS'!AX$2:AX$296,'FED MODEL FACTORS'!AX48,1)</f>
        <v>0.5</v>
      </c>
      <c r="AY48" s="63">
        <f>PERCENTRANK('FED MODEL FACTORS'!AY$2:AY$296,'FED MODEL FACTORS'!AY48,1)</f>
        <v>0.4</v>
      </c>
      <c r="AZ48" s="63">
        <f>PERCENTRANK('FED MODEL FACTORS'!AZ$2:AZ$296,'FED MODEL FACTORS'!AZ48,1)</f>
        <v>0</v>
      </c>
      <c r="BA48" s="63">
        <f>PERCENTRANK('FED MODEL FACTORS'!BA$2:BA$296,'FED MODEL FACTORS'!BA48,1)</f>
        <v>0.2</v>
      </c>
      <c r="BB48" s="63">
        <f>PERCENTRANK('FED MODEL FACTORS'!BB$2:BB$296,'FED MODEL FACTORS'!BB48,1)</f>
        <v>0.3</v>
      </c>
      <c r="BC48" s="63">
        <f>PERCENTRANK('FED MODEL FACTORS'!BC$2:BC$296,'FED MODEL FACTORS'!BC48,1)</f>
        <v>0.4</v>
      </c>
      <c r="BD48" s="63">
        <f>PERCENTRANK('FED MODEL FACTORS'!BD$2:BD$296,'FED MODEL FACTORS'!BD48,1)</f>
        <v>0.2</v>
      </c>
      <c r="BT48" s="76">
        <v>4.0599999999999996</v>
      </c>
      <c r="BU48" s="76">
        <v>0.45</v>
      </c>
      <c r="BV48" s="76">
        <v>3.73</v>
      </c>
    </row>
    <row r="49" spans="1:74" x14ac:dyDescent="0.25">
      <c r="A49" s="57">
        <v>35033</v>
      </c>
      <c r="B49" s="63"/>
      <c r="C49" s="63">
        <f>PERCENTRANK('FED MODEL FACTORS'!C49:C331,'FED MODEL FACTORS'!C49,1)</f>
        <v>0.5</v>
      </c>
      <c r="D49" s="63"/>
      <c r="E49" s="63">
        <f>PERCENTRANK('FED MODEL FACTORS'!E$2:E$296,'FED MODEL FACTORS'!E49,1)</f>
        <v>0.3</v>
      </c>
      <c r="F49" s="63">
        <f>PERCENTRANK('FED MODEL FACTORS'!F$2:F$296,'FED MODEL FACTORS'!F49,1)</f>
        <v>0.5</v>
      </c>
      <c r="G49" s="63"/>
      <c r="H49" s="63"/>
      <c r="I49" s="63">
        <f>PERCENTRANK('FED MODEL FACTORS'!I$2:I$296,'FED MODEL FACTORS'!I49,1)</f>
        <v>0.6</v>
      </c>
      <c r="J49" s="63">
        <f>PERCENTRANK('FED MODEL FACTORS'!J$2:J$296,'FED MODEL FACTORS'!J49,1)</f>
        <v>0.7</v>
      </c>
      <c r="K49" s="63">
        <f>PERCENTRANK('FED MODEL FACTORS'!K$2:K$296,'FED MODEL FACTORS'!K49,1)</f>
        <v>0.7</v>
      </c>
      <c r="L49" s="63">
        <f>PERCENTRANK('FED MODEL FACTORS'!L$2:L$296,'FED MODEL FACTORS'!L49,1)</f>
        <v>0.7</v>
      </c>
      <c r="M49" s="63">
        <f>PERCENTRANK('FED MODEL FACTORS'!M$2:M$296,'FED MODEL FACTORS'!M49,1)</f>
        <v>0.9</v>
      </c>
      <c r="N49" s="63">
        <f>PERCENTRANK('FED MODEL FACTORS'!N$2:N$296,'FED MODEL FACTORS'!N49,1)</f>
        <v>0.9</v>
      </c>
      <c r="O49" s="63"/>
      <c r="P49" s="63"/>
      <c r="Q49" s="63">
        <f>PERCENTRANK('FED MODEL FACTORS'!Q$2:Q$296,'FED MODEL FACTORS'!Q49,1)</f>
        <v>0.2</v>
      </c>
      <c r="R49" s="63">
        <f>PERCENTRANK('FED MODEL FACTORS'!R$2:R$296,'FED MODEL FACTORS'!R49,1)</f>
        <v>0.2</v>
      </c>
      <c r="S49" s="63">
        <f>PERCENTRANK('FED MODEL FACTORS'!S$2:S$296,'FED MODEL FACTORS'!S49,1)</f>
        <v>0.1</v>
      </c>
      <c r="T49" s="63"/>
      <c r="U49" s="63">
        <f>PERCENTRANK('FED MODEL FACTORS'!U$2:U$296,'FED MODEL FACTORS'!U49,1)</f>
        <v>0.5</v>
      </c>
      <c r="V49" s="63">
        <f>PERCENTRANK('FED MODEL FACTORS'!V$2:V$296,'FED MODEL FACTORS'!V49,1)</f>
        <v>0.4</v>
      </c>
      <c r="W49" s="63"/>
      <c r="X49" s="63">
        <f>PERCENTRANK('FED MODEL FACTORS'!X$2:X$296,'FED MODEL FACTORS'!X49,1)</f>
        <v>0.6</v>
      </c>
      <c r="Y49" s="63">
        <f>PERCENTRANK('FED MODEL FACTORS'!Y$2:Y$296,'FED MODEL FACTORS'!Y49,1)</f>
        <v>0.4</v>
      </c>
      <c r="Z49" s="63">
        <f>PERCENTRANK('FED MODEL FACTORS'!Z$2:Z$296,'FED MODEL FACTORS'!Z49,1)</f>
        <v>0</v>
      </c>
      <c r="AA49" s="63">
        <f>PERCENTRANK('FED MODEL FACTORS'!AA$2:AA$296,'FED MODEL FACTORS'!AA49,1)</f>
        <v>0.3</v>
      </c>
      <c r="AB49" s="63"/>
      <c r="AC49" s="63">
        <f>PERCENTRANK('FED MODEL FACTORS'!AC$2:AC$296,'FED MODEL FACTORS'!AC49,1)</f>
        <v>0.4</v>
      </c>
      <c r="AD49" s="63">
        <f>PERCENTRANK('FED MODEL FACTORS'!AD$2:AD$296,'FED MODEL FACTORS'!AD49,1)</f>
        <v>0.1</v>
      </c>
      <c r="AE49" s="63">
        <f>PERCENTRANK('FED MODEL FACTORS'!AE$2:AE$296,'FED MODEL FACTORS'!AE49,1)</f>
        <v>0.7</v>
      </c>
      <c r="AF49" s="63">
        <f>PERCENTRANK('FED MODEL FACTORS'!AF$2:AF$296,'FED MODEL FACTORS'!AF49,1)</f>
        <v>0.1</v>
      </c>
      <c r="AG49" s="63">
        <f>PERCENTRANK('FED MODEL FACTORS'!AG$2:AG$296,'FED MODEL FACTORS'!AG49,1)</f>
        <v>0.1</v>
      </c>
      <c r="AH49" s="63"/>
      <c r="AI49" s="63">
        <f>PERCENTRANK('FED MODEL FACTORS'!AI$2:AI$296,'FED MODEL FACTORS'!AI49,1)</f>
        <v>0.9</v>
      </c>
      <c r="AJ49" s="63">
        <f>PERCENTRANK('FED MODEL FACTORS'!AJ$2:AJ$296,'FED MODEL FACTORS'!AJ49,1)</f>
        <v>0</v>
      </c>
      <c r="AK49" s="63">
        <f>PERCENTRANK('FED MODEL FACTORS'!AK$2:AK$296,'FED MODEL FACTORS'!AK49,1)</f>
        <v>0.6</v>
      </c>
      <c r="AL49" s="63">
        <f>PERCENTRANK('FED MODEL FACTORS'!AL$2:AL$296,'FED MODEL FACTORS'!AL49,1)</f>
        <v>0.7</v>
      </c>
      <c r="AM49" s="63">
        <f>PERCENTRANK('FED MODEL FACTORS'!AM$2:AM$296,'FED MODEL FACTORS'!AM49,1)</f>
        <v>0.7</v>
      </c>
      <c r="AN49" s="63">
        <f>PERCENTRANK('FED MODEL FACTORS'!AN$2:AN$296,'FED MODEL FACTORS'!AN49,1)</f>
        <v>0.5</v>
      </c>
      <c r="AO49" s="63">
        <f>PERCENTRANK('FED MODEL FACTORS'!AO$2:AO$296,'FED MODEL FACTORS'!AO49,1)</f>
        <v>0.2</v>
      </c>
      <c r="AP49" s="63">
        <f>PERCENTRANK('FED MODEL FACTORS'!AP$2:AP$296,'FED MODEL FACTORS'!AP49,1)</f>
        <v>0.2</v>
      </c>
      <c r="AQ49" s="63"/>
      <c r="AR49" s="63">
        <f>PERCENTRANK('FED MODEL FACTORS'!AR$2:AR$296,'FED MODEL FACTORS'!AR49,1)</f>
        <v>0.6</v>
      </c>
      <c r="AS49" s="63">
        <f>PERCENTRANK('FED MODEL FACTORS'!AS$2:AS$296,'FED MODEL FACTORS'!AS49,1)</f>
        <v>0.3</v>
      </c>
      <c r="AT49" s="63">
        <f>PERCENTRANK('FED MODEL FACTORS'!AT$2:AT$296,'FED MODEL FACTORS'!AT49,1)</f>
        <v>0.2</v>
      </c>
      <c r="AU49" s="63">
        <f>PERCENTRANK('FED MODEL FACTORS'!AU$2:AU$296,'FED MODEL FACTORS'!AU49,1)</f>
        <v>0.2</v>
      </c>
      <c r="AV49" s="63">
        <f>PERCENTRANK('FED MODEL FACTORS'!AV$2:AV$296,'FED MODEL FACTORS'!AV49,1)</f>
        <v>0.6</v>
      </c>
      <c r="AW49" s="63">
        <f>PERCENTRANK('FED MODEL FACTORS'!AW$2:AW$296,'FED MODEL FACTORS'!AW49,1)</f>
        <v>0.4</v>
      </c>
      <c r="AX49" s="63">
        <f>PERCENTRANK('FED MODEL FACTORS'!AX$2:AX$296,'FED MODEL FACTORS'!AX49,1)</f>
        <v>0.5</v>
      </c>
      <c r="AY49" s="63">
        <f>PERCENTRANK('FED MODEL FACTORS'!AY$2:AY$296,'FED MODEL FACTORS'!AY49,1)</f>
        <v>0.4</v>
      </c>
      <c r="AZ49" s="63">
        <f>PERCENTRANK('FED MODEL FACTORS'!AZ$2:AZ$296,'FED MODEL FACTORS'!AZ49,1)</f>
        <v>0.1</v>
      </c>
      <c r="BA49" s="63">
        <f>PERCENTRANK('FED MODEL FACTORS'!BA$2:BA$296,'FED MODEL FACTORS'!BA49,1)</f>
        <v>0.6</v>
      </c>
      <c r="BB49" s="63">
        <f>PERCENTRANK('FED MODEL FACTORS'!BB$2:BB$296,'FED MODEL FACTORS'!BB49,1)</f>
        <v>0.4</v>
      </c>
      <c r="BC49" s="63">
        <f>PERCENTRANK('FED MODEL FACTORS'!BC$2:BC$296,'FED MODEL FACTORS'!BC49,1)</f>
        <v>0.5</v>
      </c>
      <c r="BD49" s="63">
        <f>PERCENTRANK('FED MODEL FACTORS'!BD$2:BD$296,'FED MODEL FACTORS'!BD49,1)</f>
        <v>0.5</v>
      </c>
      <c r="BT49" s="76">
        <v>4.22</v>
      </c>
      <c r="BU49" s="76">
        <v>0.28000000000000003</v>
      </c>
      <c r="BV49" s="76">
        <v>2.91</v>
      </c>
    </row>
    <row r="50" spans="1:74" x14ac:dyDescent="0.25">
      <c r="A50" s="57">
        <v>35064</v>
      </c>
      <c r="B50" s="63"/>
      <c r="C50" s="63">
        <f>PERCENTRANK('FED MODEL FACTORS'!C50:C332,'FED MODEL FACTORS'!C50,1)</f>
        <v>0.5</v>
      </c>
      <c r="D50" s="63"/>
      <c r="E50" s="63">
        <f>PERCENTRANK('FED MODEL FACTORS'!E$2:E$296,'FED MODEL FACTORS'!E50,1)</f>
        <v>0.8</v>
      </c>
      <c r="F50" s="63">
        <f>PERCENTRANK('FED MODEL FACTORS'!F$2:F$296,'FED MODEL FACTORS'!F50,1)</f>
        <v>0.5</v>
      </c>
      <c r="G50" s="63"/>
      <c r="H50" s="63"/>
      <c r="I50" s="63">
        <f>PERCENTRANK('FED MODEL FACTORS'!I$2:I$296,'FED MODEL FACTORS'!I50,1)</f>
        <v>0.6</v>
      </c>
      <c r="J50" s="63">
        <f>PERCENTRANK('FED MODEL FACTORS'!J$2:J$296,'FED MODEL FACTORS'!J50,1)</f>
        <v>0.6</v>
      </c>
      <c r="K50" s="63">
        <f>PERCENTRANK('FED MODEL FACTORS'!K$2:K$296,'FED MODEL FACTORS'!K50,1)</f>
        <v>0.7</v>
      </c>
      <c r="L50" s="63">
        <f>PERCENTRANK('FED MODEL FACTORS'!L$2:L$296,'FED MODEL FACTORS'!L50,1)</f>
        <v>0.7</v>
      </c>
      <c r="M50" s="63">
        <f>PERCENTRANK('FED MODEL FACTORS'!M$2:M$296,'FED MODEL FACTORS'!M50,1)</f>
        <v>0.8</v>
      </c>
      <c r="N50" s="63">
        <f>PERCENTRANK('FED MODEL FACTORS'!N$2:N$296,'FED MODEL FACTORS'!N50,1)</f>
        <v>0.8</v>
      </c>
      <c r="O50" s="63"/>
      <c r="P50" s="63"/>
      <c r="Q50" s="63">
        <f>PERCENTRANK('FED MODEL FACTORS'!Q$2:Q$296,'FED MODEL FACTORS'!Q50,1)</f>
        <v>0.2</v>
      </c>
      <c r="R50" s="63">
        <f>PERCENTRANK('FED MODEL FACTORS'!R$2:R$296,'FED MODEL FACTORS'!R50,1)</f>
        <v>0.2</v>
      </c>
      <c r="S50" s="63">
        <f>PERCENTRANK('FED MODEL FACTORS'!S$2:S$296,'FED MODEL FACTORS'!S50,1)</f>
        <v>0.1</v>
      </c>
      <c r="T50" s="63"/>
      <c r="U50" s="63">
        <f>PERCENTRANK('FED MODEL FACTORS'!U$2:U$296,'FED MODEL FACTORS'!U50,1)</f>
        <v>0.6</v>
      </c>
      <c r="V50" s="63">
        <f>PERCENTRANK('FED MODEL FACTORS'!V$2:V$296,'FED MODEL FACTORS'!V50,1)</f>
        <v>0.3</v>
      </c>
      <c r="W50" s="63"/>
      <c r="X50" s="63">
        <f>PERCENTRANK('FED MODEL FACTORS'!X$2:X$296,'FED MODEL FACTORS'!X50,1)</f>
        <v>0.5</v>
      </c>
      <c r="Y50" s="63">
        <f>PERCENTRANK('FED MODEL FACTORS'!Y$2:Y$296,'FED MODEL FACTORS'!Y50,1)</f>
        <v>0.2</v>
      </c>
      <c r="Z50" s="63">
        <f>PERCENTRANK('FED MODEL FACTORS'!Z$2:Z$296,'FED MODEL FACTORS'!Z50,1)</f>
        <v>0</v>
      </c>
      <c r="AA50" s="63">
        <f>PERCENTRANK('FED MODEL FACTORS'!AA$2:AA$296,'FED MODEL FACTORS'!AA50,1)</f>
        <v>0.2</v>
      </c>
      <c r="AB50" s="63"/>
      <c r="AC50" s="63">
        <f>PERCENTRANK('FED MODEL FACTORS'!AC$2:AC$296,'FED MODEL FACTORS'!AC50,1)</f>
        <v>0.5</v>
      </c>
      <c r="AD50" s="63">
        <f>PERCENTRANK('FED MODEL FACTORS'!AD$2:AD$296,'FED MODEL FACTORS'!AD50,1)</f>
        <v>0.1</v>
      </c>
      <c r="AE50" s="63">
        <f>PERCENTRANK('FED MODEL FACTORS'!AE$2:AE$296,'FED MODEL FACTORS'!AE50,1)</f>
        <v>0.7</v>
      </c>
      <c r="AF50" s="63">
        <f>PERCENTRANK('FED MODEL FACTORS'!AF$2:AF$296,'FED MODEL FACTORS'!AF50,1)</f>
        <v>0</v>
      </c>
      <c r="AG50" s="63">
        <f>PERCENTRANK('FED MODEL FACTORS'!AG$2:AG$296,'FED MODEL FACTORS'!AG50,1)</f>
        <v>0.1</v>
      </c>
      <c r="AH50" s="63"/>
      <c r="AI50" s="63">
        <f>PERCENTRANK('FED MODEL FACTORS'!AI$2:AI$296,'FED MODEL FACTORS'!AI50,1)</f>
        <v>1</v>
      </c>
      <c r="AJ50" s="63">
        <f>PERCENTRANK('FED MODEL FACTORS'!AJ$2:AJ$296,'FED MODEL FACTORS'!AJ50,1)</f>
        <v>0</v>
      </c>
      <c r="AK50" s="63">
        <f>PERCENTRANK('FED MODEL FACTORS'!AK$2:AK$296,'FED MODEL FACTORS'!AK50,1)</f>
        <v>0.6</v>
      </c>
      <c r="AL50" s="63">
        <f>PERCENTRANK('FED MODEL FACTORS'!AL$2:AL$296,'FED MODEL FACTORS'!AL50,1)</f>
        <v>0.7</v>
      </c>
      <c r="AM50" s="63">
        <f>PERCENTRANK('FED MODEL FACTORS'!AM$2:AM$296,'FED MODEL FACTORS'!AM50,1)</f>
        <v>0.7</v>
      </c>
      <c r="AN50" s="63">
        <f>PERCENTRANK('FED MODEL FACTORS'!AN$2:AN$296,'FED MODEL FACTORS'!AN50,1)</f>
        <v>0.5</v>
      </c>
      <c r="AO50" s="63">
        <f>PERCENTRANK('FED MODEL FACTORS'!AO$2:AO$296,'FED MODEL FACTORS'!AO50,1)</f>
        <v>0.1</v>
      </c>
      <c r="AP50" s="63">
        <f>PERCENTRANK('FED MODEL FACTORS'!AP$2:AP$296,'FED MODEL FACTORS'!AP50,1)</f>
        <v>0.3</v>
      </c>
      <c r="AQ50" s="63">
        <f>PERCENTRANK('FED MODEL FACTORS'!AQ$50:AQ$296,'FED MODEL FACTORS'!AQ50,1)</f>
        <v>0.2</v>
      </c>
      <c r="AR50" s="63">
        <f>PERCENTRANK('FED MODEL FACTORS'!AR$2:AR$296,'FED MODEL FACTORS'!AR50,1)</f>
        <v>0.6</v>
      </c>
      <c r="AS50" s="63">
        <f>PERCENTRANK('FED MODEL FACTORS'!AS$2:AS$296,'FED MODEL FACTORS'!AS50,1)</f>
        <v>0.3</v>
      </c>
      <c r="AT50" s="63">
        <f>PERCENTRANK('FED MODEL FACTORS'!AT$2:AT$296,'FED MODEL FACTORS'!AT50,1)</f>
        <v>0.2</v>
      </c>
      <c r="AU50" s="63">
        <f>PERCENTRANK('FED MODEL FACTORS'!AU$2:AU$296,'FED MODEL FACTORS'!AU50,1)</f>
        <v>0.2</v>
      </c>
      <c r="AV50" s="63">
        <f>PERCENTRANK('FED MODEL FACTORS'!AV$2:AV$296,'FED MODEL FACTORS'!AV50,1)</f>
        <v>0.5</v>
      </c>
      <c r="AW50" s="63">
        <f>PERCENTRANK('FED MODEL FACTORS'!AW$2:AW$296,'FED MODEL FACTORS'!AW50,1)</f>
        <v>0.4</v>
      </c>
      <c r="AX50" s="63">
        <f>PERCENTRANK('FED MODEL FACTORS'!AX$2:AX$296,'FED MODEL FACTORS'!AX50,1)</f>
        <v>0.6</v>
      </c>
      <c r="AY50" s="63">
        <f>PERCENTRANK('FED MODEL FACTORS'!AY$2:AY$296,'FED MODEL FACTORS'!AY50,1)</f>
        <v>0.3</v>
      </c>
      <c r="AZ50" s="63">
        <f>PERCENTRANK('FED MODEL FACTORS'!AZ$2:AZ$296,'FED MODEL FACTORS'!AZ50,1)</f>
        <v>0.1</v>
      </c>
      <c r="BA50" s="63">
        <f>PERCENTRANK('FED MODEL FACTORS'!BA$2:BA$296,'FED MODEL FACTORS'!BA50,1)</f>
        <v>0.7</v>
      </c>
      <c r="BB50" s="63">
        <f>PERCENTRANK('FED MODEL FACTORS'!BB$2:BB$296,'FED MODEL FACTORS'!BB50,1)</f>
        <v>0.4</v>
      </c>
      <c r="BC50" s="63">
        <f>PERCENTRANK('FED MODEL FACTORS'!BC$2:BC$296,'FED MODEL FACTORS'!BC50,1)</f>
        <v>0.5</v>
      </c>
      <c r="BD50" s="63">
        <f>PERCENTRANK('FED MODEL FACTORS'!BD$2:BD$296,'FED MODEL FACTORS'!BD50,1)</f>
        <v>0.7</v>
      </c>
      <c r="BT50" s="76">
        <v>4.43</v>
      </c>
      <c r="BU50" s="76">
        <v>0.17</v>
      </c>
      <c r="BV50" s="76">
        <v>2.85</v>
      </c>
    </row>
    <row r="51" spans="1:74" x14ac:dyDescent="0.25">
      <c r="A51" s="57">
        <v>35095</v>
      </c>
      <c r="B51" s="63"/>
      <c r="C51" s="63">
        <f>PERCENTRANK('FED MODEL FACTORS'!C51:C333,'FED MODEL FACTORS'!C51,1)</f>
        <v>0.4</v>
      </c>
      <c r="D51" s="63"/>
      <c r="E51" s="63">
        <f>PERCENTRANK('FED MODEL FACTORS'!E$2:E$296,'FED MODEL FACTORS'!E51,1)</f>
        <v>0.2</v>
      </c>
      <c r="F51" s="63">
        <f>PERCENTRANK('FED MODEL FACTORS'!F$2:F$296,'FED MODEL FACTORS'!F51,1)</f>
        <v>0.5</v>
      </c>
      <c r="G51" s="63"/>
      <c r="H51" s="63"/>
      <c r="I51" s="63">
        <f>PERCENTRANK('FED MODEL FACTORS'!I$2:I$296,'FED MODEL FACTORS'!I51,1)</f>
        <v>0.6</v>
      </c>
      <c r="J51" s="63">
        <f>PERCENTRANK('FED MODEL FACTORS'!J$2:J$296,'FED MODEL FACTORS'!J51,1)</f>
        <v>0.6</v>
      </c>
      <c r="K51" s="63">
        <f>PERCENTRANK('FED MODEL FACTORS'!K$2:K$296,'FED MODEL FACTORS'!K51,1)</f>
        <v>0.7</v>
      </c>
      <c r="L51" s="63">
        <f>PERCENTRANK('FED MODEL FACTORS'!L$2:L$296,'FED MODEL FACTORS'!L51,1)</f>
        <v>0.7</v>
      </c>
      <c r="M51" s="63">
        <f>PERCENTRANK('FED MODEL FACTORS'!M$2:M$296,'FED MODEL FACTORS'!M51,1)</f>
        <v>0.7</v>
      </c>
      <c r="N51" s="63">
        <f>PERCENTRANK('FED MODEL FACTORS'!N$2:N$296,'FED MODEL FACTORS'!N51,1)</f>
        <v>0.8</v>
      </c>
      <c r="O51" s="63"/>
      <c r="P51" s="63"/>
      <c r="Q51" s="63">
        <f>PERCENTRANK('FED MODEL FACTORS'!Q$2:Q$296,'FED MODEL FACTORS'!Q51,1)</f>
        <v>0.2</v>
      </c>
      <c r="R51" s="63">
        <f>PERCENTRANK('FED MODEL FACTORS'!R$2:R$296,'FED MODEL FACTORS'!R51,1)</f>
        <v>0.3</v>
      </c>
      <c r="S51" s="63">
        <f>PERCENTRANK('FED MODEL FACTORS'!S$2:S$296,'FED MODEL FACTORS'!S51,1)</f>
        <v>0.1</v>
      </c>
      <c r="T51" s="63"/>
      <c r="U51" s="63">
        <f>PERCENTRANK('FED MODEL FACTORS'!U$2:U$296,'FED MODEL FACTORS'!U51,1)</f>
        <v>0</v>
      </c>
      <c r="V51" s="63">
        <f>PERCENTRANK('FED MODEL FACTORS'!V$2:V$296,'FED MODEL FACTORS'!V51,1)</f>
        <v>0.2</v>
      </c>
      <c r="W51" s="63"/>
      <c r="X51" s="63">
        <f>PERCENTRANK('FED MODEL FACTORS'!X$2:X$296,'FED MODEL FACTORS'!X51,1)</f>
        <v>0.7</v>
      </c>
      <c r="Y51" s="63">
        <f>PERCENTRANK('FED MODEL FACTORS'!Y$2:Y$296,'FED MODEL FACTORS'!Y51,1)</f>
        <v>0</v>
      </c>
      <c r="Z51" s="63">
        <f>PERCENTRANK('FED MODEL FACTORS'!Z$2:Z$296,'FED MODEL FACTORS'!Z51,1)</f>
        <v>0</v>
      </c>
      <c r="AA51" s="63">
        <f>PERCENTRANK('FED MODEL FACTORS'!AA$2:AA$296,'FED MODEL FACTORS'!AA51,1)</f>
        <v>0.3</v>
      </c>
      <c r="AB51" s="63"/>
      <c r="AC51" s="63">
        <f>PERCENTRANK('FED MODEL FACTORS'!AC$2:AC$296,'FED MODEL FACTORS'!AC51,1)</f>
        <v>0.4</v>
      </c>
      <c r="AD51" s="63">
        <f>PERCENTRANK('FED MODEL FACTORS'!AD$2:AD$296,'FED MODEL FACTORS'!AD51,1)</f>
        <v>0.1</v>
      </c>
      <c r="AE51" s="63">
        <f>PERCENTRANK('FED MODEL FACTORS'!AE$2:AE$296,'FED MODEL FACTORS'!AE51,1)</f>
        <v>0.7</v>
      </c>
      <c r="AF51" s="63">
        <f>PERCENTRANK('FED MODEL FACTORS'!AF$2:AF$296,'FED MODEL FACTORS'!AF51,1)</f>
        <v>0.1</v>
      </c>
      <c r="AG51" s="63">
        <f>PERCENTRANK('FED MODEL FACTORS'!AG$2:AG$296,'FED MODEL FACTORS'!AG51,1)</f>
        <v>0.1</v>
      </c>
      <c r="AH51" s="63"/>
      <c r="AI51" s="63">
        <f>PERCENTRANK('FED MODEL FACTORS'!AI$2:AI$296,'FED MODEL FACTORS'!AI51,1)</f>
        <v>0.9</v>
      </c>
      <c r="AJ51" s="63">
        <f>PERCENTRANK('FED MODEL FACTORS'!AJ$2:AJ$296,'FED MODEL FACTORS'!AJ51,1)</f>
        <v>0</v>
      </c>
      <c r="AK51" s="63">
        <f>PERCENTRANK('FED MODEL FACTORS'!AK$2:AK$296,'FED MODEL FACTORS'!AK51,1)</f>
        <v>0.7</v>
      </c>
      <c r="AL51" s="63">
        <f>PERCENTRANK('FED MODEL FACTORS'!AL$2:AL$296,'FED MODEL FACTORS'!AL51,1)</f>
        <v>0.6</v>
      </c>
      <c r="AM51" s="63">
        <f>PERCENTRANK('FED MODEL FACTORS'!AM$2:AM$296,'FED MODEL FACTORS'!AM51,1)</f>
        <v>0.5</v>
      </c>
      <c r="AN51" s="63">
        <f>PERCENTRANK('FED MODEL FACTORS'!AN$2:AN$296,'FED MODEL FACTORS'!AN51,1)</f>
        <v>0.6</v>
      </c>
      <c r="AO51" s="63">
        <f>PERCENTRANK('FED MODEL FACTORS'!AO$2:AO$296,'FED MODEL FACTORS'!AO51,1)</f>
        <v>0.2</v>
      </c>
      <c r="AP51" s="63">
        <f>PERCENTRANK('FED MODEL FACTORS'!AP$2:AP$296,'FED MODEL FACTORS'!AP51,1)</f>
        <v>0.2</v>
      </c>
      <c r="AQ51" s="63">
        <f>PERCENTRANK('FED MODEL FACTORS'!AQ$50:AQ$296,'FED MODEL FACTORS'!AQ51,1)</f>
        <v>0.2</v>
      </c>
      <c r="AR51" s="63">
        <f>PERCENTRANK('FED MODEL FACTORS'!AR$2:AR$296,'FED MODEL FACTORS'!AR51,1)</f>
        <v>0.6</v>
      </c>
      <c r="AS51" s="63">
        <f>PERCENTRANK('FED MODEL FACTORS'!AS$2:AS$296,'FED MODEL FACTORS'!AS51,1)</f>
        <v>0.2</v>
      </c>
      <c r="AT51" s="63">
        <f>PERCENTRANK('FED MODEL FACTORS'!AT$2:AT$296,'FED MODEL FACTORS'!AT51,1)</f>
        <v>0.2</v>
      </c>
      <c r="AU51" s="63">
        <f>PERCENTRANK('FED MODEL FACTORS'!AU$2:AU$296,'FED MODEL FACTORS'!AU51,1)</f>
        <v>0.2</v>
      </c>
      <c r="AV51" s="63">
        <f>PERCENTRANK('FED MODEL FACTORS'!AV$2:AV$296,'FED MODEL FACTORS'!AV51,1)</f>
        <v>0.5</v>
      </c>
      <c r="AW51" s="63">
        <f>PERCENTRANK('FED MODEL FACTORS'!AW$2:AW$296,'FED MODEL FACTORS'!AW51,1)</f>
        <v>0.5</v>
      </c>
      <c r="AX51" s="63">
        <f>PERCENTRANK('FED MODEL FACTORS'!AX$2:AX$296,'FED MODEL FACTORS'!AX51,1)</f>
        <v>0.6</v>
      </c>
      <c r="AY51" s="63">
        <f>PERCENTRANK('FED MODEL FACTORS'!AY$2:AY$296,'FED MODEL FACTORS'!AY51,1)</f>
        <v>0.3</v>
      </c>
      <c r="AZ51" s="63">
        <f>PERCENTRANK('FED MODEL FACTORS'!AZ$2:AZ$296,'FED MODEL FACTORS'!AZ51,1)</f>
        <v>0.1</v>
      </c>
      <c r="BA51" s="63">
        <f>PERCENTRANK('FED MODEL FACTORS'!BA$2:BA$296,'FED MODEL FACTORS'!BA51,1)</f>
        <v>0.3</v>
      </c>
      <c r="BB51" s="63">
        <f>PERCENTRANK('FED MODEL FACTORS'!BB$2:BB$296,'FED MODEL FACTORS'!BB51,1)</f>
        <v>0.4</v>
      </c>
      <c r="BC51" s="63">
        <f>PERCENTRANK('FED MODEL FACTORS'!BC$2:BC$296,'FED MODEL FACTORS'!BC51,1)</f>
        <v>0.7</v>
      </c>
      <c r="BD51" s="63">
        <f>PERCENTRANK('FED MODEL FACTORS'!BD$2:BD$296,'FED MODEL FACTORS'!BD51,1)</f>
        <v>0.5</v>
      </c>
      <c r="BT51" s="76">
        <v>4.2300000000000004</v>
      </c>
      <c r="BU51" s="76">
        <v>0.33</v>
      </c>
      <c r="BV51" s="76">
        <v>3.22</v>
      </c>
    </row>
    <row r="52" spans="1:74" x14ac:dyDescent="0.25">
      <c r="A52" s="57">
        <v>35124</v>
      </c>
      <c r="B52" s="63"/>
      <c r="C52" s="63">
        <f>PERCENTRANK('FED MODEL FACTORS'!C52:C334,'FED MODEL FACTORS'!C52,1)</f>
        <v>0.6</v>
      </c>
      <c r="D52" s="63"/>
      <c r="E52" s="63">
        <f>PERCENTRANK('FED MODEL FACTORS'!E$2:E$296,'FED MODEL FACTORS'!E52,1)</f>
        <v>0.3</v>
      </c>
      <c r="F52" s="63">
        <f>PERCENTRANK('FED MODEL FACTORS'!F$2:F$296,'FED MODEL FACTORS'!F52,1)</f>
        <v>0.5</v>
      </c>
      <c r="G52" s="63"/>
      <c r="H52" s="63"/>
      <c r="I52" s="63">
        <f>PERCENTRANK('FED MODEL FACTORS'!I$2:I$296,'FED MODEL FACTORS'!I52,1)</f>
        <v>0.7</v>
      </c>
      <c r="J52" s="63">
        <f>PERCENTRANK('FED MODEL FACTORS'!J$2:J$296,'FED MODEL FACTORS'!J52,1)</f>
        <v>0.8</v>
      </c>
      <c r="K52" s="63">
        <f>PERCENTRANK('FED MODEL FACTORS'!K$2:K$296,'FED MODEL FACTORS'!K52,1)</f>
        <v>0.7</v>
      </c>
      <c r="L52" s="63">
        <f>PERCENTRANK('FED MODEL FACTORS'!L$2:L$296,'FED MODEL FACTORS'!L52,1)</f>
        <v>0.7</v>
      </c>
      <c r="M52" s="63">
        <f>PERCENTRANK('FED MODEL FACTORS'!M$2:M$296,'FED MODEL FACTORS'!M52,1)</f>
        <v>0.7</v>
      </c>
      <c r="N52" s="63">
        <f>PERCENTRANK('FED MODEL FACTORS'!N$2:N$296,'FED MODEL FACTORS'!N52,1)</f>
        <v>0.7</v>
      </c>
      <c r="O52" s="63"/>
      <c r="P52" s="63"/>
      <c r="Q52" s="63">
        <f>PERCENTRANK('FED MODEL FACTORS'!Q$2:Q$296,'FED MODEL FACTORS'!Q52,1)</f>
        <v>0.2</v>
      </c>
      <c r="R52" s="63">
        <f>PERCENTRANK('FED MODEL FACTORS'!R$2:R$296,'FED MODEL FACTORS'!R52,1)</f>
        <v>0.3</v>
      </c>
      <c r="S52" s="63">
        <f>PERCENTRANK('FED MODEL FACTORS'!S$2:S$296,'FED MODEL FACTORS'!S52,1)</f>
        <v>0.1</v>
      </c>
      <c r="T52" s="63"/>
      <c r="U52" s="63">
        <f>PERCENTRANK('FED MODEL FACTORS'!U$2:U$296,'FED MODEL FACTORS'!U52,1)</f>
        <v>0.9</v>
      </c>
      <c r="V52" s="63">
        <f>PERCENTRANK('FED MODEL FACTORS'!V$2:V$296,'FED MODEL FACTORS'!V52,1)</f>
        <v>0.3</v>
      </c>
      <c r="W52" s="63"/>
      <c r="X52" s="63">
        <f>PERCENTRANK('FED MODEL FACTORS'!X$2:X$296,'FED MODEL FACTORS'!X52,1)</f>
        <v>0.6</v>
      </c>
      <c r="Y52" s="63">
        <f>PERCENTRANK('FED MODEL FACTORS'!Y$2:Y$296,'FED MODEL FACTORS'!Y52,1)</f>
        <v>0.4</v>
      </c>
      <c r="Z52" s="63">
        <f>PERCENTRANK('FED MODEL FACTORS'!Z$2:Z$296,'FED MODEL FACTORS'!Z52,1)</f>
        <v>0</v>
      </c>
      <c r="AA52" s="63">
        <f>PERCENTRANK('FED MODEL FACTORS'!AA$2:AA$296,'FED MODEL FACTORS'!AA52,1)</f>
        <v>0</v>
      </c>
      <c r="AB52" s="63"/>
      <c r="AC52" s="63">
        <f>PERCENTRANK('FED MODEL FACTORS'!AC$2:AC$296,'FED MODEL FACTORS'!AC52,1)</f>
        <v>0.6</v>
      </c>
      <c r="AD52" s="63">
        <f>PERCENTRANK('FED MODEL FACTORS'!AD$2:AD$296,'FED MODEL FACTORS'!AD52,1)</f>
        <v>0.1</v>
      </c>
      <c r="AE52" s="63">
        <f>PERCENTRANK('FED MODEL FACTORS'!AE$2:AE$296,'FED MODEL FACTORS'!AE52,1)</f>
        <v>0.7</v>
      </c>
      <c r="AF52" s="63">
        <f>PERCENTRANK('FED MODEL FACTORS'!AF$2:AF$296,'FED MODEL FACTORS'!AF52,1)</f>
        <v>0.3</v>
      </c>
      <c r="AG52" s="63">
        <f>PERCENTRANK('FED MODEL FACTORS'!AG$2:AG$296,'FED MODEL FACTORS'!AG52,1)</f>
        <v>0.2</v>
      </c>
      <c r="AH52" s="63"/>
      <c r="AI52" s="63">
        <f>PERCENTRANK('FED MODEL FACTORS'!AI$2:AI$296,'FED MODEL FACTORS'!AI52,1)</f>
        <v>0.9</v>
      </c>
      <c r="AJ52" s="63">
        <f>PERCENTRANK('FED MODEL FACTORS'!AJ$2:AJ$296,'FED MODEL FACTORS'!AJ52,1)</f>
        <v>0</v>
      </c>
      <c r="AK52" s="63">
        <f>PERCENTRANK('FED MODEL FACTORS'!AK$2:AK$296,'FED MODEL FACTORS'!AK52,1)</f>
        <v>0.5</v>
      </c>
      <c r="AL52" s="63">
        <f>PERCENTRANK('FED MODEL FACTORS'!AL$2:AL$296,'FED MODEL FACTORS'!AL52,1)</f>
        <v>0.6</v>
      </c>
      <c r="AM52" s="63">
        <f>PERCENTRANK('FED MODEL FACTORS'!AM$2:AM$296,'FED MODEL FACTORS'!AM52,1)</f>
        <v>0.5</v>
      </c>
      <c r="AN52" s="63">
        <f>PERCENTRANK('FED MODEL FACTORS'!AN$2:AN$296,'FED MODEL FACTORS'!AN52,1)</f>
        <v>0.5</v>
      </c>
      <c r="AO52" s="63">
        <f>PERCENTRANK('FED MODEL FACTORS'!AO$2:AO$296,'FED MODEL FACTORS'!AO52,1)</f>
        <v>0.1</v>
      </c>
      <c r="AP52" s="63">
        <f>PERCENTRANK('FED MODEL FACTORS'!AP$2:AP$296,'FED MODEL FACTORS'!AP52,1)</f>
        <v>0.3</v>
      </c>
      <c r="AQ52" s="63">
        <f>PERCENTRANK('FED MODEL FACTORS'!AQ$50:AQ$296,'FED MODEL FACTORS'!AQ52,1)</f>
        <v>0.1</v>
      </c>
      <c r="AR52" s="63">
        <f>PERCENTRANK('FED MODEL FACTORS'!AR$2:AR$296,'FED MODEL FACTORS'!AR52,1)</f>
        <v>0.7</v>
      </c>
      <c r="AS52" s="63">
        <f>PERCENTRANK('FED MODEL FACTORS'!AS$2:AS$296,'FED MODEL FACTORS'!AS52,1)</f>
        <v>0.2</v>
      </c>
      <c r="AT52" s="63">
        <f>PERCENTRANK('FED MODEL FACTORS'!AT$2:AT$296,'FED MODEL FACTORS'!AT52,1)</f>
        <v>0.3</v>
      </c>
      <c r="AU52" s="63">
        <f>PERCENTRANK('FED MODEL FACTORS'!AU$2:AU$296,'FED MODEL FACTORS'!AU52,1)</f>
        <v>0.1</v>
      </c>
      <c r="AV52" s="63">
        <f>PERCENTRANK('FED MODEL FACTORS'!AV$2:AV$296,'FED MODEL FACTORS'!AV52,1)</f>
        <v>0.2</v>
      </c>
      <c r="AW52" s="63">
        <f>PERCENTRANK('FED MODEL FACTORS'!AW$2:AW$296,'FED MODEL FACTORS'!AW52,1)</f>
        <v>0.5</v>
      </c>
      <c r="AX52" s="63">
        <f>PERCENTRANK('FED MODEL FACTORS'!AX$2:AX$296,'FED MODEL FACTORS'!AX52,1)</f>
        <v>0.6</v>
      </c>
      <c r="AY52" s="63">
        <f>PERCENTRANK('FED MODEL FACTORS'!AY$2:AY$296,'FED MODEL FACTORS'!AY52,1)</f>
        <v>0.3</v>
      </c>
      <c r="AZ52" s="63">
        <f>PERCENTRANK('FED MODEL FACTORS'!AZ$2:AZ$296,'FED MODEL FACTORS'!AZ52,1)</f>
        <v>0.1</v>
      </c>
      <c r="BA52" s="63">
        <f>PERCENTRANK('FED MODEL FACTORS'!BA$2:BA$296,'FED MODEL FACTORS'!BA52,1)</f>
        <v>0.5</v>
      </c>
      <c r="BB52" s="63">
        <f>PERCENTRANK('FED MODEL FACTORS'!BB$2:BB$296,'FED MODEL FACTORS'!BB52,1)</f>
        <v>0.5</v>
      </c>
      <c r="BC52" s="63">
        <f>PERCENTRANK('FED MODEL FACTORS'!BC$2:BC$296,'FED MODEL FACTORS'!BC52,1)</f>
        <v>0.6</v>
      </c>
      <c r="BD52" s="63">
        <f>PERCENTRANK('FED MODEL FACTORS'!BD$2:BD$296,'FED MODEL FACTORS'!BD52,1)</f>
        <v>0.5</v>
      </c>
      <c r="BT52" s="76">
        <v>4.0999999999999996</v>
      </c>
      <c r="BU52" s="76">
        <v>0.44</v>
      </c>
      <c r="BV52" s="76">
        <v>2.14</v>
      </c>
    </row>
    <row r="53" spans="1:74" x14ac:dyDescent="0.25">
      <c r="A53" s="57">
        <v>35155</v>
      </c>
      <c r="B53" s="63"/>
      <c r="C53" s="63">
        <f>PERCENTRANK('FED MODEL FACTORS'!C53:C335,'FED MODEL FACTORS'!C53,1)</f>
        <v>0.7</v>
      </c>
      <c r="D53" s="63"/>
      <c r="E53" s="63">
        <f>PERCENTRANK('FED MODEL FACTORS'!E$2:E$296,'FED MODEL FACTORS'!E53,1)</f>
        <v>0.7</v>
      </c>
      <c r="F53" s="63">
        <f>PERCENTRANK('FED MODEL FACTORS'!F$2:F$296,'FED MODEL FACTORS'!F53,1)</f>
        <v>0.5</v>
      </c>
      <c r="G53" s="63"/>
      <c r="H53" s="63"/>
      <c r="I53" s="63">
        <f>PERCENTRANK('FED MODEL FACTORS'!I$2:I$296,'FED MODEL FACTORS'!I53,1)</f>
        <v>0.7</v>
      </c>
      <c r="J53" s="63">
        <f>PERCENTRANK('FED MODEL FACTORS'!J$2:J$296,'FED MODEL FACTORS'!J53,1)</f>
        <v>0.8</v>
      </c>
      <c r="K53" s="63">
        <f>PERCENTRANK('FED MODEL FACTORS'!K$2:K$296,'FED MODEL FACTORS'!K53,1)</f>
        <v>0.8</v>
      </c>
      <c r="L53" s="63">
        <f>PERCENTRANK('FED MODEL FACTORS'!L$2:L$296,'FED MODEL FACTORS'!L53,1)</f>
        <v>0.8</v>
      </c>
      <c r="M53" s="63">
        <f>PERCENTRANK('FED MODEL FACTORS'!M$2:M$296,'FED MODEL FACTORS'!M53,1)</f>
        <v>0.8</v>
      </c>
      <c r="N53" s="63">
        <f>PERCENTRANK('FED MODEL FACTORS'!N$2:N$296,'FED MODEL FACTORS'!N53,1)</f>
        <v>0.8</v>
      </c>
      <c r="O53" s="63"/>
      <c r="P53" s="63"/>
      <c r="Q53" s="63">
        <f>PERCENTRANK('FED MODEL FACTORS'!Q$2:Q$296,'FED MODEL FACTORS'!Q53,1)</f>
        <v>0.3</v>
      </c>
      <c r="R53" s="63">
        <f>PERCENTRANK('FED MODEL FACTORS'!R$2:R$296,'FED MODEL FACTORS'!R53,1)</f>
        <v>0.3</v>
      </c>
      <c r="S53" s="63">
        <f>PERCENTRANK('FED MODEL FACTORS'!S$2:S$296,'FED MODEL FACTORS'!S53,1)</f>
        <v>0.1</v>
      </c>
      <c r="T53" s="63"/>
      <c r="U53" s="63">
        <f>PERCENTRANK('FED MODEL FACTORS'!U$2:U$296,'FED MODEL FACTORS'!U53,1)</f>
        <v>0.2</v>
      </c>
      <c r="V53" s="63">
        <f>PERCENTRANK('FED MODEL FACTORS'!V$2:V$296,'FED MODEL FACTORS'!V53,1)</f>
        <v>0.5</v>
      </c>
      <c r="W53" s="63"/>
      <c r="X53" s="63">
        <f>PERCENTRANK('FED MODEL FACTORS'!X$2:X$296,'FED MODEL FACTORS'!X53,1)</f>
        <v>0.7</v>
      </c>
      <c r="Y53" s="63">
        <f>PERCENTRANK('FED MODEL FACTORS'!Y$2:Y$296,'FED MODEL FACTORS'!Y53,1)</f>
        <v>0.3</v>
      </c>
      <c r="Z53" s="63">
        <f>PERCENTRANK('FED MODEL FACTORS'!Z$2:Z$296,'FED MODEL FACTORS'!Z53,1)</f>
        <v>0.1</v>
      </c>
      <c r="AA53" s="63">
        <f>PERCENTRANK('FED MODEL FACTORS'!AA$2:AA$296,'FED MODEL FACTORS'!AA53,1)</f>
        <v>0.1</v>
      </c>
      <c r="AB53" s="63"/>
      <c r="AC53" s="63">
        <f>PERCENTRANK('FED MODEL FACTORS'!AC$2:AC$296,'FED MODEL FACTORS'!AC53,1)</f>
        <v>0.5</v>
      </c>
      <c r="AD53" s="63">
        <f>PERCENTRANK('FED MODEL FACTORS'!AD$2:AD$296,'FED MODEL FACTORS'!AD53,1)</f>
        <v>0.1</v>
      </c>
      <c r="AE53" s="63">
        <f>PERCENTRANK('FED MODEL FACTORS'!AE$2:AE$296,'FED MODEL FACTORS'!AE53,1)</f>
        <v>0.7</v>
      </c>
      <c r="AF53" s="63">
        <f>PERCENTRANK('FED MODEL FACTORS'!AF$2:AF$296,'FED MODEL FACTORS'!AF53,1)</f>
        <v>0.5</v>
      </c>
      <c r="AG53" s="63">
        <f>PERCENTRANK('FED MODEL FACTORS'!AG$2:AG$296,'FED MODEL FACTORS'!AG53,1)</f>
        <v>0.3</v>
      </c>
      <c r="AH53" s="63"/>
      <c r="AI53" s="63">
        <f>PERCENTRANK('FED MODEL FACTORS'!AI$2:AI$296,'FED MODEL FACTORS'!AI53,1)</f>
        <v>0.8</v>
      </c>
      <c r="AJ53" s="63">
        <f>PERCENTRANK('FED MODEL FACTORS'!AJ$2:AJ$296,'FED MODEL FACTORS'!AJ53,1)</f>
        <v>0.1</v>
      </c>
      <c r="AK53" s="63">
        <f>PERCENTRANK('FED MODEL FACTORS'!AK$2:AK$296,'FED MODEL FACTORS'!AK53,1)</f>
        <v>0.5</v>
      </c>
      <c r="AL53" s="63">
        <f>PERCENTRANK('FED MODEL FACTORS'!AL$2:AL$296,'FED MODEL FACTORS'!AL53,1)</f>
        <v>0.6</v>
      </c>
      <c r="AM53" s="63">
        <f>PERCENTRANK('FED MODEL FACTORS'!AM$2:AM$296,'FED MODEL FACTORS'!AM53,1)</f>
        <v>0.6</v>
      </c>
      <c r="AN53" s="63">
        <f>PERCENTRANK('FED MODEL FACTORS'!AN$2:AN$296,'FED MODEL FACTORS'!AN53,1)</f>
        <v>0.6</v>
      </c>
      <c r="AO53" s="63">
        <f>PERCENTRANK('FED MODEL FACTORS'!AO$2:AO$296,'FED MODEL FACTORS'!AO53,1)</f>
        <v>0.1</v>
      </c>
      <c r="AP53" s="63">
        <f>PERCENTRANK('FED MODEL FACTORS'!AP$2:AP$296,'FED MODEL FACTORS'!AP53,1)</f>
        <v>0.3</v>
      </c>
      <c r="AQ53" s="63">
        <f>PERCENTRANK('FED MODEL FACTORS'!AQ$50:AQ$296,'FED MODEL FACTORS'!AQ53,1)</f>
        <v>0.2</v>
      </c>
      <c r="AR53" s="63">
        <f>PERCENTRANK('FED MODEL FACTORS'!AR$2:AR$296,'FED MODEL FACTORS'!AR53,1)</f>
        <v>0.7</v>
      </c>
      <c r="AS53" s="63">
        <f>PERCENTRANK('FED MODEL FACTORS'!AS$2:AS$296,'FED MODEL FACTORS'!AS53,1)</f>
        <v>0.2</v>
      </c>
      <c r="AT53" s="63">
        <f>PERCENTRANK('FED MODEL FACTORS'!AT$2:AT$296,'FED MODEL FACTORS'!AT53,1)</f>
        <v>0.3</v>
      </c>
      <c r="AU53" s="63">
        <f>PERCENTRANK('FED MODEL FACTORS'!AU$2:AU$296,'FED MODEL FACTORS'!AU53,1)</f>
        <v>0.1</v>
      </c>
      <c r="AV53" s="63">
        <f>PERCENTRANK('FED MODEL FACTORS'!AV$2:AV$296,'FED MODEL FACTORS'!AV53,1)</f>
        <v>0.2</v>
      </c>
      <c r="AW53" s="63">
        <f>PERCENTRANK('FED MODEL FACTORS'!AW$2:AW$296,'FED MODEL FACTORS'!AW53,1)</f>
        <v>0.5</v>
      </c>
      <c r="AX53" s="63">
        <f>PERCENTRANK('FED MODEL FACTORS'!AX$2:AX$296,'FED MODEL FACTORS'!AX53,1)</f>
        <v>0.5</v>
      </c>
      <c r="AY53" s="63">
        <f>PERCENTRANK('FED MODEL FACTORS'!AY$2:AY$296,'FED MODEL FACTORS'!AY53,1)</f>
        <v>0.4</v>
      </c>
      <c r="AZ53" s="63">
        <f>PERCENTRANK('FED MODEL FACTORS'!AZ$2:AZ$296,'FED MODEL FACTORS'!AZ53,1)</f>
        <v>0.2</v>
      </c>
      <c r="BA53" s="63">
        <f>PERCENTRANK('FED MODEL FACTORS'!BA$2:BA$296,'FED MODEL FACTORS'!BA53,1)</f>
        <v>0.9</v>
      </c>
      <c r="BB53" s="63">
        <f>PERCENTRANK('FED MODEL FACTORS'!BB$2:BB$296,'FED MODEL FACTORS'!BB53,1)</f>
        <v>0.4</v>
      </c>
      <c r="BC53" s="63">
        <f>PERCENTRANK('FED MODEL FACTORS'!BC$2:BC$296,'FED MODEL FACTORS'!BC53,1)</f>
        <v>0.1</v>
      </c>
      <c r="BD53" s="63">
        <f>PERCENTRANK('FED MODEL FACTORS'!BD$2:BD$296,'FED MODEL FACTORS'!BD53,1)</f>
        <v>0.8</v>
      </c>
      <c r="BT53" s="76">
        <v>3.72</v>
      </c>
      <c r="BU53" s="76">
        <v>0.51</v>
      </c>
      <c r="BV53" s="76">
        <v>2.2400000000000002</v>
      </c>
    </row>
    <row r="54" spans="1:74" x14ac:dyDescent="0.25">
      <c r="A54" s="57">
        <v>35185</v>
      </c>
      <c r="B54" s="63"/>
      <c r="C54" s="63">
        <f>PERCENTRANK('FED MODEL FACTORS'!C54:C336,'FED MODEL FACTORS'!C54,1)</f>
        <v>0.9</v>
      </c>
      <c r="D54" s="63"/>
      <c r="E54" s="63">
        <f>PERCENTRANK('FED MODEL FACTORS'!E$2:E$296,'FED MODEL FACTORS'!E54,1)</f>
        <v>0.9</v>
      </c>
      <c r="F54" s="63">
        <f>PERCENTRANK('FED MODEL FACTORS'!F$2:F$296,'FED MODEL FACTORS'!F54,1)</f>
        <v>0.5</v>
      </c>
      <c r="G54" s="63"/>
      <c r="H54" s="63"/>
      <c r="I54" s="63">
        <f>PERCENTRANK('FED MODEL FACTORS'!I$2:I$296,'FED MODEL FACTORS'!I54,1)</f>
        <v>0.8</v>
      </c>
      <c r="J54" s="63">
        <f>PERCENTRANK('FED MODEL FACTORS'!J$2:J$296,'FED MODEL FACTORS'!J54,1)</f>
        <v>0.8</v>
      </c>
      <c r="K54" s="63">
        <f>PERCENTRANK('FED MODEL FACTORS'!K$2:K$296,'FED MODEL FACTORS'!K54,1)</f>
        <v>0.9</v>
      </c>
      <c r="L54" s="63">
        <f>PERCENTRANK('FED MODEL FACTORS'!L$2:L$296,'FED MODEL FACTORS'!L54,1)</f>
        <v>0.8</v>
      </c>
      <c r="M54" s="63">
        <f>PERCENTRANK('FED MODEL FACTORS'!M$2:M$296,'FED MODEL FACTORS'!M54,1)</f>
        <v>0.8</v>
      </c>
      <c r="N54" s="63">
        <f>PERCENTRANK('FED MODEL FACTORS'!N$2:N$296,'FED MODEL FACTORS'!N54,1)</f>
        <v>0.7</v>
      </c>
      <c r="O54" s="63"/>
      <c r="P54" s="63"/>
      <c r="Q54" s="63">
        <f>PERCENTRANK('FED MODEL FACTORS'!Q$2:Q$296,'FED MODEL FACTORS'!Q54,1)</f>
        <v>0.3</v>
      </c>
      <c r="R54" s="63">
        <f>PERCENTRANK('FED MODEL FACTORS'!R$2:R$296,'FED MODEL FACTORS'!R54,1)</f>
        <v>0.3</v>
      </c>
      <c r="S54" s="63">
        <f>PERCENTRANK('FED MODEL FACTORS'!S$2:S$296,'FED MODEL FACTORS'!S54,1)</f>
        <v>0.1</v>
      </c>
      <c r="T54" s="63"/>
      <c r="U54" s="63">
        <f>PERCENTRANK('FED MODEL FACTORS'!U$2:U$296,'FED MODEL FACTORS'!U54,1)</f>
        <v>0.9</v>
      </c>
      <c r="V54" s="63">
        <f>PERCENTRANK('FED MODEL FACTORS'!V$2:V$296,'FED MODEL FACTORS'!V54,1)</f>
        <v>0.7</v>
      </c>
      <c r="W54" s="63"/>
      <c r="X54" s="63">
        <f>PERCENTRANK('FED MODEL FACTORS'!X$2:X$296,'FED MODEL FACTORS'!X54,1)</f>
        <v>0.4</v>
      </c>
      <c r="Y54" s="63">
        <f>PERCENTRANK('FED MODEL FACTORS'!Y$2:Y$296,'FED MODEL FACTORS'!Y54,1)</f>
        <v>0.3</v>
      </c>
      <c r="Z54" s="63">
        <f>PERCENTRANK('FED MODEL FACTORS'!Z$2:Z$296,'FED MODEL FACTORS'!Z54,1)</f>
        <v>0.2</v>
      </c>
      <c r="AA54" s="63">
        <f>PERCENTRANK('FED MODEL FACTORS'!AA$2:AA$296,'FED MODEL FACTORS'!AA54,1)</f>
        <v>0.1</v>
      </c>
      <c r="AB54" s="63"/>
      <c r="AC54" s="63">
        <f>PERCENTRANK('FED MODEL FACTORS'!AC$2:AC$296,'FED MODEL FACTORS'!AC54,1)</f>
        <v>0.5</v>
      </c>
      <c r="AD54" s="63">
        <f>PERCENTRANK('FED MODEL FACTORS'!AD$2:AD$296,'FED MODEL FACTORS'!AD54,1)</f>
        <v>0.1</v>
      </c>
      <c r="AE54" s="63">
        <f>PERCENTRANK('FED MODEL FACTORS'!AE$2:AE$296,'FED MODEL FACTORS'!AE54,1)</f>
        <v>0.7</v>
      </c>
      <c r="AF54" s="63">
        <f>PERCENTRANK('FED MODEL FACTORS'!AF$2:AF$296,'FED MODEL FACTORS'!AF54,1)</f>
        <v>0.4</v>
      </c>
      <c r="AG54" s="63">
        <f>PERCENTRANK('FED MODEL FACTORS'!AG$2:AG$296,'FED MODEL FACTORS'!AG54,1)</f>
        <v>0.3</v>
      </c>
      <c r="AH54" s="63"/>
      <c r="AI54" s="63">
        <f>PERCENTRANK('FED MODEL FACTORS'!AI$2:AI$296,'FED MODEL FACTORS'!AI54,1)</f>
        <v>0.8</v>
      </c>
      <c r="AJ54" s="63">
        <f>PERCENTRANK('FED MODEL FACTORS'!AJ$2:AJ$296,'FED MODEL FACTORS'!AJ54,1)</f>
        <v>0</v>
      </c>
      <c r="AK54" s="63">
        <f>PERCENTRANK('FED MODEL FACTORS'!AK$2:AK$296,'FED MODEL FACTORS'!AK54,1)</f>
        <v>0.7</v>
      </c>
      <c r="AL54" s="63">
        <f>PERCENTRANK('FED MODEL FACTORS'!AL$2:AL$296,'FED MODEL FACTORS'!AL54,1)</f>
        <v>0.6</v>
      </c>
      <c r="AM54" s="63">
        <f>PERCENTRANK('FED MODEL FACTORS'!AM$2:AM$296,'FED MODEL FACTORS'!AM54,1)</f>
        <v>0.6</v>
      </c>
      <c r="AN54" s="63">
        <f>PERCENTRANK('FED MODEL FACTORS'!AN$2:AN$296,'FED MODEL FACTORS'!AN54,1)</f>
        <v>0.6</v>
      </c>
      <c r="AO54" s="63">
        <f>PERCENTRANK('FED MODEL FACTORS'!AO$2:AO$296,'FED MODEL FACTORS'!AO54,1)</f>
        <v>0.1</v>
      </c>
      <c r="AP54" s="63">
        <f>PERCENTRANK('FED MODEL FACTORS'!AP$2:AP$296,'FED MODEL FACTORS'!AP54,1)</f>
        <v>0.6</v>
      </c>
      <c r="AQ54" s="63">
        <f>PERCENTRANK('FED MODEL FACTORS'!AQ$50:AQ$296,'FED MODEL FACTORS'!AQ54,1)</f>
        <v>0.2</v>
      </c>
      <c r="AR54" s="63">
        <f>PERCENTRANK('FED MODEL FACTORS'!AR$2:AR$296,'FED MODEL FACTORS'!AR54,1)</f>
        <v>0.7</v>
      </c>
      <c r="AS54" s="63">
        <f>PERCENTRANK('FED MODEL FACTORS'!AS$2:AS$296,'FED MODEL FACTORS'!AS54,1)</f>
        <v>0.2</v>
      </c>
      <c r="AT54" s="63">
        <f>PERCENTRANK('FED MODEL FACTORS'!AT$2:AT$296,'FED MODEL FACTORS'!AT54,1)</f>
        <v>0.3</v>
      </c>
      <c r="AU54" s="63">
        <f>PERCENTRANK('FED MODEL FACTORS'!AU$2:AU$296,'FED MODEL FACTORS'!AU54,1)</f>
        <v>0.1</v>
      </c>
      <c r="AV54" s="63">
        <f>PERCENTRANK('FED MODEL FACTORS'!AV$2:AV$296,'FED MODEL FACTORS'!AV54,1)</f>
        <v>0.3</v>
      </c>
      <c r="AW54" s="63">
        <f>PERCENTRANK('FED MODEL FACTORS'!AW$2:AW$296,'FED MODEL FACTORS'!AW54,1)</f>
        <v>0.4</v>
      </c>
      <c r="AX54" s="63">
        <f>PERCENTRANK('FED MODEL FACTORS'!AX$2:AX$296,'FED MODEL FACTORS'!AX54,1)</f>
        <v>0.5</v>
      </c>
      <c r="AY54" s="63">
        <f>PERCENTRANK('FED MODEL FACTORS'!AY$2:AY$296,'FED MODEL FACTORS'!AY54,1)</f>
        <v>0.4</v>
      </c>
      <c r="AZ54" s="63">
        <f>PERCENTRANK('FED MODEL FACTORS'!AZ$2:AZ$296,'FED MODEL FACTORS'!AZ54,1)</f>
        <v>0.3</v>
      </c>
      <c r="BA54" s="63">
        <f>PERCENTRANK('FED MODEL FACTORS'!BA$2:BA$296,'FED MODEL FACTORS'!BA54,1)</f>
        <v>0.8</v>
      </c>
      <c r="BB54" s="63">
        <f>PERCENTRANK('FED MODEL FACTORS'!BB$2:BB$296,'FED MODEL FACTORS'!BB54,1)</f>
        <v>0.4</v>
      </c>
      <c r="BC54" s="63">
        <f>PERCENTRANK('FED MODEL FACTORS'!BC$2:BC$296,'FED MODEL FACTORS'!BC54,1)</f>
        <v>0.3</v>
      </c>
      <c r="BD54" s="63">
        <f>PERCENTRANK('FED MODEL FACTORS'!BD$2:BD$296,'FED MODEL FACTORS'!BD54,1)</f>
        <v>0.8</v>
      </c>
      <c r="BT54" s="76">
        <v>3.45</v>
      </c>
      <c r="BU54" s="76">
        <v>0.39</v>
      </c>
      <c r="BV54" s="76">
        <v>3.2</v>
      </c>
    </row>
    <row r="55" spans="1:74" x14ac:dyDescent="0.25">
      <c r="A55" s="57">
        <v>35216</v>
      </c>
      <c r="B55" s="63"/>
      <c r="C55" s="63">
        <f>PERCENTRANK('FED MODEL FACTORS'!C55:C337,'FED MODEL FACTORS'!C55,1)</f>
        <v>0.8</v>
      </c>
      <c r="D55" s="63"/>
      <c r="E55" s="63">
        <f>PERCENTRANK('FED MODEL FACTORS'!E$2:E$296,'FED MODEL FACTORS'!E55,1)</f>
        <v>0.1</v>
      </c>
      <c r="F55" s="63">
        <f>PERCENTRANK('FED MODEL FACTORS'!F$2:F$296,'FED MODEL FACTORS'!F55,1)</f>
        <v>0.5</v>
      </c>
      <c r="G55" s="63"/>
      <c r="H55" s="63"/>
      <c r="I55" s="63">
        <f>PERCENTRANK('FED MODEL FACTORS'!I$2:I$296,'FED MODEL FACTORS'!I55,1)</f>
        <v>0.8</v>
      </c>
      <c r="J55" s="63">
        <f>PERCENTRANK('FED MODEL FACTORS'!J$2:J$296,'FED MODEL FACTORS'!J55,1)</f>
        <v>0.9</v>
      </c>
      <c r="K55" s="63">
        <f>PERCENTRANK('FED MODEL FACTORS'!K$2:K$296,'FED MODEL FACTORS'!K55,1)</f>
        <v>0.9</v>
      </c>
      <c r="L55" s="63">
        <f>PERCENTRANK('FED MODEL FACTORS'!L$2:L$296,'FED MODEL FACTORS'!L55,1)</f>
        <v>0.9</v>
      </c>
      <c r="M55" s="63">
        <f>PERCENTRANK('FED MODEL FACTORS'!M$2:M$296,'FED MODEL FACTORS'!M55,1)</f>
        <v>0.8</v>
      </c>
      <c r="N55" s="63">
        <f>PERCENTRANK('FED MODEL FACTORS'!N$2:N$296,'FED MODEL FACTORS'!N55,1)</f>
        <v>0.8</v>
      </c>
      <c r="O55" s="63"/>
      <c r="P55" s="63"/>
      <c r="Q55" s="63">
        <f>PERCENTRANK('FED MODEL FACTORS'!Q$2:Q$296,'FED MODEL FACTORS'!Q55,1)</f>
        <v>0.3</v>
      </c>
      <c r="R55" s="63">
        <f>PERCENTRANK('FED MODEL FACTORS'!R$2:R$296,'FED MODEL FACTORS'!R55,1)</f>
        <v>0.3</v>
      </c>
      <c r="S55" s="63">
        <f>PERCENTRANK('FED MODEL FACTORS'!S$2:S$296,'FED MODEL FACTORS'!S55,1)</f>
        <v>0.1</v>
      </c>
      <c r="T55" s="63"/>
      <c r="U55" s="63">
        <f>PERCENTRANK('FED MODEL FACTORS'!U$2:U$296,'FED MODEL FACTORS'!U55,1)</f>
        <v>0.8</v>
      </c>
      <c r="V55" s="63">
        <f>PERCENTRANK('FED MODEL FACTORS'!V$2:V$296,'FED MODEL FACTORS'!V55,1)</f>
        <v>0.7</v>
      </c>
      <c r="W55" s="63"/>
      <c r="X55" s="63">
        <f>PERCENTRANK('FED MODEL FACTORS'!X$2:X$296,'FED MODEL FACTORS'!X55,1)</f>
        <v>0.4</v>
      </c>
      <c r="Y55" s="63">
        <f>PERCENTRANK('FED MODEL FACTORS'!Y$2:Y$296,'FED MODEL FACTORS'!Y55,1)</f>
        <v>0.5</v>
      </c>
      <c r="Z55" s="63">
        <f>PERCENTRANK('FED MODEL FACTORS'!Z$2:Z$296,'FED MODEL FACTORS'!Z55,1)</f>
        <v>0.1</v>
      </c>
      <c r="AA55" s="63">
        <f>PERCENTRANK('FED MODEL FACTORS'!AA$2:AA$296,'FED MODEL FACTORS'!AA55,1)</f>
        <v>0.1</v>
      </c>
      <c r="AB55" s="63"/>
      <c r="AC55" s="63">
        <f>PERCENTRANK('FED MODEL FACTORS'!AC$2:AC$296,'FED MODEL FACTORS'!AC55,1)</f>
        <v>0.5</v>
      </c>
      <c r="AD55" s="63">
        <f>PERCENTRANK('FED MODEL FACTORS'!AD$2:AD$296,'FED MODEL FACTORS'!AD55,1)</f>
        <v>0.1</v>
      </c>
      <c r="AE55" s="63">
        <f>PERCENTRANK('FED MODEL FACTORS'!AE$2:AE$296,'FED MODEL FACTORS'!AE55,1)</f>
        <v>0.7</v>
      </c>
      <c r="AF55" s="63">
        <f>PERCENTRANK('FED MODEL FACTORS'!AF$2:AF$296,'FED MODEL FACTORS'!AF55,1)</f>
        <v>0.3</v>
      </c>
      <c r="AG55" s="63">
        <f>PERCENTRANK('FED MODEL FACTORS'!AG$2:AG$296,'FED MODEL FACTORS'!AG55,1)</f>
        <v>0.4</v>
      </c>
      <c r="AH55" s="63"/>
      <c r="AI55" s="63">
        <f>PERCENTRANK('FED MODEL FACTORS'!AI$2:AI$296,'FED MODEL FACTORS'!AI55,1)</f>
        <v>0.7</v>
      </c>
      <c r="AJ55" s="63">
        <f>PERCENTRANK('FED MODEL FACTORS'!AJ$2:AJ$296,'FED MODEL FACTORS'!AJ55,1)</f>
        <v>0</v>
      </c>
      <c r="AK55" s="63">
        <f>PERCENTRANK('FED MODEL FACTORS'!AK$2:AK$296,'FED MODEL FACTORS'!AK55,1)</f>
        <v>0.6</v>
      </c>
      <c r="AL55" s="63">
        <f>PERCENTRANK('FED MODEL FACTORS'!AL$2:AL$296,'FED MODEL FACTORS'!AL55,1)</f>
        <v>0.6</v>
      </c>
      <c r="AM55" s="63">
        <f>PERCENTRANK('FED MODEL FACTORS'!AM$2:AM$296,'FED MODEL FACTORS'!AM55,1)</f>
        <v>0.5</v>
      </c>
      <c r="AN55" s="63">
        <f>PERCENTRANK('FED MODEL FACTORS'!AN$2:AN$296,'FED MODEL FACTORS'!AN55,1)</f>
        <v>0.6</v>
      </c>
      <c r="AO55" s="63">
        <f>PERCENTRANK('FED MODEL FACTORS'!AO$2:AO$296,'FED MODEL FACTORS'!AO55,1)</f>
        <v>0.1</v>
      </c>
      <c r="AP55" s="63">
        <f>PERCENTRANK('FED MODEL FACTORS'!AP$2:AP$296,'FED MODEL FACTORS'!AP55,1)</f>
        <v>0.5</v>
      </c>
      <c r="AQ55" s="63">
        <f>PERCENTRANK('FED MODEL FACTORS'!AQ$50:AQ$296,'FED MODEL FACTORS'!AQ55,1)</f>
        <v>0.2</v>
      </c>
      <c r="AR55" s="63">
        <f>PERCENTRANK('FED MODEL FACTORS'!AR$2:AR$296,'FED MODEL FACTORS'!AR55,1)</f>
        <v>0.8</v>
      </c>
      <c r="AS55" s="63">
        <f>PERCENTRANK('FED MODEL FACTORS'!AS$2:AS$296,'FED MODEL FACTORS'!AS55,1)</f>
        <v>0.3</v>
      </c>
      <c r="AT55" s="63">
        <f>PERCENTRANK('FED MODEL FACTORS'!AT$2:AT$296,'FED MODEL FACTORS'!AT55,1)</f>
        <v>0.3</v>
      </c>
      <c r="AU55" s="63">
        <f>PERCENTRANK('FED MODEL FACTORS'!AU$2:AU$296,'FED MODEL FACTORS'!AU55,1)</f>
        <v>0</v>
      </c>
      <c r="AV55" s="63">
        <f>PERCENTRANK('FED MODEL FACTORS'!AV$2:AV$296,'FED MODEL FACTORS'!AV55,1)</f>
        <v>0.3</v>
      </c>
      <c r="AW55" s="63">
        <f>PERCENTRANK('FED MODEL FACTORS'!AW$2:AW$296,'FED MODEL FACTORS'!AW55,1)</f>
        <v>0.4</v>
      </c>
      <c r="AX55" s="63">
        <f>PERCENTRANK('FED MODEL FACTORS'!AX$2:AX$296,'FED MODEL FACTORS'!AX55,1)</f>
        <v>0.5</v>
      </c>
      <c r="AY55" s="63">
        <f>PERCENTRANK('FED MODEL FACTORS'!AY$2:AY$296,'FED MODEL FACTORS'!AY55,1)</f>
        <v>0.4</v>
      </c>
      <c r="AZ55" s="63">
        <f>PERCENTRANK('FED MODEL FACTORS'!AZ$2:AZ$296,'FED MODEL FACTORS'!AZ55,1)</f>
        <v>0.2</v>
      </c>
      <c r="BA55" s="63">
        <f>PERCENTRANK('FED MODEL FACTORS'!BA$2:BA$296,'FED MODEL FACTORS'!BA55,1)</f>
        <v>0</v>
      </c>
      <c r="BB55" s="63">
        <f>PERCENTRANK('FED MODEL FACTORS'!BB$2:BB$296,'FED MODEL FACTORS'!BB55,1)</f>
        <v>0.4</v>
      </c>
      <c r="BC55" s="63">
        <f>PERCENTRANK('FED MODEL FACTORS'!BC$2:BC$296,'FED MODEL FACTORS'!BC55,1)</f>
        <v>0.4</v>
      </c>
      <c r="BD55" s="63">
        <f>PERCENTRANK('FED MODEL FACTORS'!BD$2:BD$296,'FED MODEL FACTORS'!BD55,1)</f>
        <v>0.1</v>
      </c>
      <c r="BT55" s="76">
        <v>3.16</v>
      </c>
      <c r="BU55" s="76">
        <v>0.39</v>
      </c>
      <c r="BV55" s="76">
        <v>2.93</v>
      </c>
    </row>
    <row r="56" spans="1:74" x14ac:dyDescent="0.25">
      <c r="A56" s="57">
        <v>35246</v>
      </c>
      <c r="B56" s="63"/>
      <c r="C56" s="63">
        <f>PERCENTRANK('FED MODEL FACTORS'!C56:C338,'FED MODEL FACTORS'!C56,1)</f>
        <v>0.7</v>
      </c>
      <c r="D56" s="63"/>
      <c r="E56" s="63">
        <f>PERCENTRANK('FED MODEL FACTORS'!E$2:E$296,'FED MODEL FACTORS'!E56,1)</f>
        <v>0.7</v>
      </c>
      <c r="F56" s="63">
        <f>PERCENTRANK('FED MODEL FACTORS'!F$2:F$296,'FED MODEL FACTORS'!F56,1)</f>
        <v>0.6</v>
      </c>
      <c r="G56" s="63"/>
      <c r="H56" s="63"/>
      <c r="I56" s="63">
        <f>PERCENTRANK('FED MODEL FACTORS'!I$2:I$296,'FED MODEL FACTORS'!I56,1)</f>
        <v>0.8</v>
      </c>
      <c r="J56" s="63">
        <f>PERCENTRANK('FED MODEL FACTORS'!J$2:J$296,'FED MODEL FACTORS'!J56,1)</f>
        <v>0.9</v>
      </c>
      <c r="K56" s="63">
        <f>PERCENTRANK('FED MODEL FACTORS'!K$2:K$296,'FED MODEL FACTORS'!K56,1)</f>
        <v>0.9</v>
      </c>
      <c r="L56" s="63">
        <f>PERCENTRANK('FED MODEL FACTORS'!L$2:L$296,'FED MODEL FACTORS'!L56,1)</f>
        <v>0.9</v>
      </c>
      <c r="M56" s="63">
        <f>PERCENTRANK('FED MODEL FACTORS'!M$2:M$296,'FED MODEL FACTORS'!M56,1)</f>
        <v>0.8</v>
      </c>
      <c r="N56" s="63">
        <f>PERCENTRANK('FED MODEL FACTORS'!N$2:N$296,'FED MODEL FACTORS'!N56,1)</f>
        <v>0.8</v>
      </c>
      <c r="O56" s="63"/>
      <c r="P56" s="63"/>
      <c r="Q56" s="63">
        <f>PERCENTRANK('FED MODEL FACTORS'!Q$2:Q$296,'FED MODEL FACTORS'!Q56,1)</f>
        <v>0.3</v>
      </c>
      <c r="R56" s="63">
        <f>PERCENTRANK('FED MODEL FACTORS'!R$2:R$296,'FED MODEL FACTORS'!R56,1)</f>
        <v>0.3</v>
      </c>
      <c r="S56" s="63">
        <f>PERCENTRANK('FED MODEL FACTORS'!S$2:S$296,'FED MODEL FACTORS'!S56,1)</f>
        <v>0.1</v>
      </c>
      <c r="T56" s="63"/>
      <c r="U56" s="63">
        <f>PERCENTRANK('FED MODEL FACTORS'!U$2:U$296,'FED MODEL FACTORS'!U56,1)</f>
        <v>0.8</v>
      </c>
      <c r="V56" s="63">
        <f>PERCENTRANK('FED MODEL FACTORS'!V$2:V$296,'FED MODEL FACTORS'!V56,1)</f>
        <v>0.6</v>
      </c>
      <c r="W56" s="63"/>
      <c r="X56" s="63">
        <f>PERCENTRANK('FED MODEL FACTORS'!X$2:X$296,'FED MODEL FACTORS'!X56,1)</f>
        <v>0.4</v>
      </c>
      <c r="Y56" s="63">
        <f>PERCENTRANK('FED MODEL FACTORS'!Y$2:Y$296,'FED MODEL FACTORS'!Y56,1)</f>
        <v>0.6</v>
      </c>
      <c r="Z56" s="63">
        <f>PERCENTRANK('FED MODEL FACTORS'!Z$2:Z$296,'FED MODEL FACTORS'!Z56,1)</f>
        <v>0.6</v>
      </c>
      <c r="AA56" s="63">
        <f>PERCENTRANK('FED MODEL FACTORS'!AA$2:AA$296,'FED MODEL FACTORS'!AA56,1)</f>
        <v>0</v>
      </c>
      <c r="AB56" s="63"/>
      <c r="AC56" s="63">
        <f>PERCENTRANK('FED MODEL FACTORS'!AC$2:AC$296,'FED MODEL FACTORS'!AC56,1)</f>
        <v>0.6</v>
      </c>
      <c r="AD56" s="63">
        <f>PERCENTRANK('FED MODEL FACTORS'!AD$2:AD$296,'FED MODEL FACTORS'!AD56,1)</f>
        <v>0.1</v>
      </c>
      <c r="AE56" s="63">
        <f>PERCENTRANK('FED MODEL FACTORS'!AE$2:AE$296,'FED MODEL FACTORS'!AE56,1)</f>
        <v>0.7</v>
      </c>
      <c r="AF56" s="63">
        <f>PERCENTRANK('FED MODEL FACTORS'!AF$2:AF$296,'FED MODEL FACTORS'!AF56,1)</f>
        <v>0.4</v>
      </c>
      <c r="AG56" s="63">
        <f>PERCENTRANK('FED MODEL FACTORS'!AG$2:AG$296,'FED MODEL FACTORS'!AG56,1)</f>
        <v>0.3</v>
      </c>
      <c r="AH56" s="63"/>
      <c r="AI56" s="63">
        <f>PERCENTRANK('FED MODEL FACTORS'!AI$2:AI$296,'FED MODEL FACTORS'!AI56,1)</f>
        <v>0.7</v>
      </c>
      <c r="AJ56" s="63">
        <f>PERCENTRANK('FED MODEL FACTORS'!AJ$2:AJ$296,'FED MODEL FACTORS'!AJ56,1)</f>
        <v>0</v>
      </c>
      <c r="AK56" s="63">
        <f>PERCENTRANK('FED MODEL FACTORS'!AK$2:AK$296,'FED MODEL FACTORS'!AK56,1)</f>
        <v>0.6</v>
      </c>
      <c r="AL56" s="63">
        <f>PERCENTRANK('FED MODEL FACTORS'!AL$2:AL$296,'FED MODEL FACTORS'!AL56,1)</f>
        <v>0.6</v>
      </c>
      <c r="AM56" s="63">
        <f>PERCENTRANK('FED MODEL FACTORS'!AM$2:AM$296,'FED MODEL FACTORS'!AM56,1)</f>
        <v>0.6</v>
      </c>
      <c r="AN56" s="63">
        <f>PERCENTRANK('FED MODEL FACTORS'!AN$2:AN$296,'FED MODEL FACTORS'!AN56,1)</f>
        <v>0.6</v>
      </c>
      <c r="AO56" s="63">
        <f>PERCENTRANK('FED MODEL FACTORS'!AO$2:AO$296,'FED MODEL FACTORS'!AO56,1)</f>
        <v>0.3</v>
      </c>
      <c r="AP56" s="63">
        <f>PERCENTRANK('FED MODEL FACTORS'!AP$2:AP$296,'FED MODEL FACTORS'!AP56,1)</f>
        <v>0.2</v>
      </c>
      <c r="AQ56" s="63">
        <f>PERCENTRANK('FED MODEL FACTORS'!AQ$50:AQ$296,'FED MODEL FACTORS'!AQ56,1)</f>
        <v>0.2</v>
      </c>
      <c r="AR56" s="63">
        <f>PERCENTRANK('FED MODEL FACTORS'!AR$2:AR$296,'FED MODEL FACTORS'!AR56,1)</f>
        <v>0.5</v>
      </c>
      <c r="AS56" s="63">
        <f>PERCENTRANK('FED MODEL FACTORS'!AS$2:AS$296,'FED MODEL FACTORS'!AS56,1)</f>
        <v>0.3</v>
      </c>
      <c r="AT56" s="63">
        <f>PERCENTRANK('FED MODEL FACTORS'!AT$2:AT$296,'FED MODEL FACTORS'!AT56,1)</f>
        <v>0.3</v>
      </c>
      <c r="AU56" s="63">
        <f>PERCENTRANK('FED MODEL FACTORS'!AU$2:AU$296,'FED MODEL FACTORS'!AU56,1)</f>
        <v>0.1</v>
      </c>
      <c r="AV56" s="63">
        <f>PERCENTRANK('FED MODEL FACTORS'!AV$2:AV$296,'FED MODEL FACTORS'!AV56,1)</f>
        <v>0.3</v>
      </c>
      <c r="AW56" s="63">
        <f>PERCENTRANK('FED MODEL FACTORS'!AW$2:AW$296,'FED MODEL FACTORS'!AW56,1)</f>
        <v>0.4</v>
      </c>
      <c r="AX56" s="63">
        <f>PERCENTRANK('FED MODEL FACTORS'!AX$2:AX$296,'FED MODEL FACTORS'!AX56,1)</f>
        <v>0.5</v>
      </c>
      <c r="AY56" s="63">
        <f>PERCENTRANK('FED MODEL FACTORS'!AY$2:AY$296,'FED MODEL FACTORS'!AY56,1)</f>
        <v>0.4</v>
      </c>
      <c r="AZ56" s="63">
        <f>PERCENTRANK('FED MODEL FACTORS'!AZ$2:AZ$296,'FED MODEL FACTORS'!AZ56,1)</f>
        <v>0.2</v>
      </c>
      <c r="BA56" s="63">
        <f>PERCENTRANK('FED MODEL FACTORS'!BA$2:BA$296,'FED MODEL FACTORS'!BA56,1)</f>
        <v>0.2</v>
      </c>
      <c r="BB56" s="63">
        <f>PERCENTRANK('FED MODEL FACTORS'!BB$2:BB$296,'FED MODEL FACTORS'!BB56,1)</f>
        <v>0.4</v>
      </c>
      <c r="BC56" s="63">
        <f>PERCENTRANK('FED MODEL FACTORS'!BC$2:BC$296,'FED MODEL FACTORS'!BC56,1)</f>
        <v>0.2</v>
      </c>
      <c r="BD56" s="63">
        <f>PERCENTRANK('FED MODEL FACTORS'!BD$2:BD$296,'FED MODEL FACTORS'!BD56,1)</f>
        <v>0.2</v>
      </c>
      <c r="BT56" s="76">
        <v>3.04</v>
      </c>
      <c r="BU56" s="76">
        <v>0.31</v>
      </c>
      <c r="BV56" s="76">
        <v>2.77</v>
      </c>
    </row>
    <row r="57" spans="1:74" x14ac:dyDescent="0.25">
      <c r="A57" s="57">
        <v>35277</v>
      </c>
      <c r="B57" s="63"/>
      <c r="C57" s="63">
        <f>PERCENTRANK('FED MODEL FACTORS'!C57:C339,'FED MODEL FACTORS'!C57,1)</f>
        <v>0.8</v>
      </c>
      <c r="D57" s="63"/>
      <c r="E57" s="63">
        <f>PERCENTRANK('FED MODEL FACTORS'!E$2:E$296,'FED MODEL FACTORS'!E57,1)</f>
        <v>0.6</v>
      </c>
      <c r="F57" s="63">
        <f>PERCENTRANK('FED MODEL FACTORS'!F$2:F$296,'FED MODEL FACTORS'!F57,1)</f>
        <v>0.5</v>
      </c>
      <c r="G57" s="63"/>
      <c r="H57" s="63"/>
      <c r="I57" s="63">
        <f>PERCENTRANK('FED MODEL FACTORS'!I$2:I$296,'FED MODEL FACTORS'!I57,1)</f>
        <v>0.8</v>
      </c>
      <c r="J57" s="63">
        <f>PERCENTRANK('FED MODEL FACTORS'!J$2:J$296,'FED MODEL FACTORS'!J57,1)</f>
        <v>0.9</v>
      </c>
      <c r="K57" s="63">
        <f>PERCENTRANK('FED MODEL FACTORS'!K$2:K$296,'FED MODEL FACTORS'!K57,1)</f>
        <v>0.9</v>
      </c>
      <c r="L57" s="63">
        <f>PERCENTRANK('FED MODEL FACTORS'!L$2:L$296,'FED MODEL FACTORS'!L57,1)</f>
        <v>0.9</v>
      </c>
      <c r="M57" s="63">
        <f>PERCENTRANK('FED MODEL FACTORS'!M$2:M$296,'FED MODEL FACTORS'!M57,1)</f>
        <v>0.9</v>
      </c>
      <c r="N57" s="63">
        <f>PERCENTRANK('FED MODEL FACTORS'!N$2:N$296,'FED MODEL FACTORS'!N57,1)</f>
        <v>0.9</v>
      </c>
      <c r="O57" s="63"/>
      <c r="P57" s="63"/>
      <c r="Q57" s="63">
        <f>PERCENTRANK('FED MODEL FACTORS'!Q$2:Q$296,'FED MODEL FACTORS'!Q57,1)</f>
        <v>0.3</v>
      </c>
      <c r="R57" s="63">
        <f>PERCENTRANK('FED MODEL FACTORS'!R$2:R$296,'FED MODEL FACTORS'!R57,1)</f>
        <v>0.3</v>
      </c>
      <c r="S57" s="63">
        <f>PERCENTRANK('FED MODEL FACTORS'!S$2:S$296,'FED MODEL FACTORS'!S57,1)</f>
        <v>0.1</v>
      </c>
      <c r="T57" s="63"/>
      <c r="U57" s="63">
        <f>PERCENTRANK('FED MODEL FACTORS'!U$2:U$296,'FED MODEL FACTORS'!U57,1)</f>
        <v>0.2</v>
      </c>
      <c r="V57" s="63">
        <f>PERCENTRANK('FED MODEL FACTORS'!V$2:V$296,'FED MODEL FACTORS'!V57,1)</f>
        <v>0.7</v>
      </c>
      <c r="W57" s="63"/>
      <c r="X57" s="63">
        <f>PERCENTRANK('FED MODEL FACTORS'!X$2:X$296,'FED MODEL FACTORS'!X57,1)</f>
        <v>0.3</v>
      </c>
      <c r="Y57" s="63">
        <f>PERCENTRANK('FED MODEL FACTORS'!Y$2:Y$296,'FED MODEL FACTORS'!Y57,1)</f>
        <v>0.5</v>
      </c>
      <c r="Z57" s="63">
        <f>PERCENTRANK('FED MODEL FACTORS'!Z$2:Z$296,'FED MODEL FACTORS'!Z57,1)</f>
        <v>0.2</v>
      </c>
      <c r="AA57" s="63">
        <f>PERCENTRANK('FED MODEL FACTORS'!AA$2:AA$296,'FED MODEL FACTORS'!AA57,1)</f>
        <v>0.1</v>
      </c>
      <c r="AB57" s="63"/>
      <c r="AC57" s="63">
        <f>PERCENTRANK('FED MODEL FACTORS'!AC$2:AC$296,'FED MODEL FACTORS'!AC57,1)</f>
        <v>0.4</v>
      </c>
      <c r="AD57" s="63">
        <f>PERCENTRANK('FED MODEL FACTORS'!AD$2:AD$296,'FED MODEL FACTORS'!AD57,1)</f>
        <v>0.1</v>
      </c>
      <c r="AE57" s="63">
        <f>PERCENTRANK('FED MODEL FACTORS'!AE$2:AE$296,'FED MODEL FACTORS'!AE57,1)</f>
        <v>0.7</v>
      </c>
      <c r="AF57" s="63">
        <f>PERCENTRANK('FED MODEL FACTORS'!AF$2:AF$296,'FED MODEL FACTORS'!AF57,1)</f>
        <v>0.5</v>
      </c>
      <c r="AG57" s="63">
        <f>PERCENTRANK('FED MODEL FACTORS'!AG$2:AG$296,'FED MODEL FACTORS'!AG57,1)</f>
        <v>0.3</v>
      </c>
      <c r="AH57" s="63"/>
      <c r="AI57" s="63">
        <f>PERCENTRANK('FED MODEL FACTORS'!AI$2:AI$296,'FED MODEL FACTORS'!AI57,1)</f>
        <v>0.6</v>
      </c>
      <c r="AJ57" s="63">
        <f>PERCENTRANK('FED MODEL FACTORS'!AJ$2:AJ$296,'FED MODEL FACTORS'!AJ57,1)</f>
        <v>0</v>
      </c>
      <c r="AK57" s="63">
        <f>PERCENTRANK('FED MODEL FACTORS'!AK$2:AK$296,'FED MODEL FACTORS'!AK57,1)</f>
        <v>0.6</v>
      </c>
      <c r="AL57" s="63">
        <f>PERCENTRANK('FED MODEL FACTORS'!AL$2:AL$296,'FED MODEL FACTORS'!AL57,1)</f>
        <v>0.6</v>
      </c>
      <c r="AM57" s="63">
        <f>PERCENTRANK('FED MODEL FACTORS'!AM$2:AM$296,'FED MODEL FACTORS'!AM57,1)</f>
        <v>0.6</v>
      </c>
      <c r="AN57" s="63">
        <f>PERCENTRANK('FED MODEL FACTORS'!AN$2:AN$296,'FED MODEL FACTORS'!AN57,1)</f>
        <v>0.6</v>
      </c>
      <c r="AO57" s="63">
        <f>PERCENTRANK('FED MODEL FACTORS'!AO$2:AO$296,'FED MODEL FACTORS'!AO57,1)</f>
        <v>0.4</v>
      </c>
      <c r="AP57" s="63">
        <f>PERCENTRANK('FED MODEL FACTORS'!AP$2:AP$296,'FED MODEL FACTORS'!AP57,1)</f>
        <v>0.6</v>
      </c>
      <c r="AQ57" s="63">
        <f>PERCENTRANK('FED MODEL FACTORS'!AQ$50:AQ$296,'FED MODEL FACTORS'!AQ57,1)</f>
        <v>0.3</v>
      </c>
      <c r="AR57" s="63">
        <f>PERCENTRANK('FED MODEL FACTORS'!AR$2:AR$296,'FED MODEL FACTORS'!AR57,1)</f>
        <v>0.4</v>
      </c>
      <c r="AS57" s="63">
        <f>PERCENTRANK('FED MODEL FACTORS'!AS$2:AS$296,'FED MODEL FACTORS'!AS57,1)</f>
        <v>0.3</v>
      </c>
      <c r="AT57" s="63">
        <f>PERCENTRANK('FED MODEL FACTORS'!AT$2:AT$296,'FED MODEL FACTORS'!AT57,1)</f>
        <v>0.3</v>
      </c>
      <c r="AU57" s="63">
        <f>PERCENTRANK('FED MODEL FACTORS'!AU$2:AU$296,'FED MODEL FACTORS'!AU57,1)</f>
        <v>0.1</v>
      </c>
      <c r="AV57" s="63">
        <f>PERCENTRANK('FED MODEL FACTORS'!AV$2:AV$296,'FED MODEL FACTORS'!AV57,1)</f>
        <v>0.3</v>
      </c>
      <c r="AW57" s="63">
        <f>PERCENTRANK('FED MODEL FACTORS'!AW$2:AW$296,'FED MODEL FACTORS'!AW57,1)</f>
        <v>0.4</v>
      </c>
      <c r="AX57" s="63">
        <f>PERCENTRANK('FED MODEL FACTORS'!AX$2:AX$296,'FED MODEL FACTORS'!AX57,1)</f>
        <v>0.5</v>
      </c>
      <c r="AY57" s="63">
        <f>PERCENTRANK('FED MODEL FACTORS'!AY$2:AY$296,'FED MODEL FACTORS'!AY57,1)</f>
        <v>0.4</v>
      </c>
      <c r="AZ57" s="63">
        <f>PERCENTRANK('FED MODEL FACTORS'!AZ$2:AZ$296,'FED MODEL FACTORS'!AZ57,1)</f>
        <v>0.2</v>
      </c>
      <c r="BA57" s="63">
        <f>PERCENTRANK('FED MODEL FACTORS'!BA$2:BA$296,'FED MODEL FACTORS'!BA57,1)</f>
        <v>0.6</v>
      </c>
      <c r="BB57" s="63">
        <f>PERCENTRANK('FED MODEL FACTORS'!BB$2:BB$296,'FED MODEL FACTORS'!BB57,1)</f>
        <v>0.4</v>
      </c>
      <c r="BC57" s="63">
        <f>PERCENTRANK('FED MODEL FACTORS'!BC$2:BC$296,'FED MODEL FACTORS'!BC57,1)</f>
        <v>0.4</v>
      </c>
      <c r="BD57" s="63">
        <f>PERCENTRANK('FED MODEL FACTORS'!BD$2:BD$296,'FED MODEL FACTORS'!BD57,1)</f>
        <v>0.6</v>
      </c>
      <c r="BT57" s="76">
        <v>2.91</v>
      </c>
      <c r="BU57" s="76">
        <v>0.37</v>
      </c>
      <c r="BV57" s="76">
        <v>2.99</v>
      </c>
    </row>
    <row r="58" spans="1:74" x14ac:dyDescent="0.25">
      <c r="A58" s="57">
        <v>35308</v>
      </c>
      <c r="B58" s="63"/>
      <c r="C58" s="63">
        <f>PERCENTRANK('FED MODEL FACTORS'!C58:C340,'FED MODEL FACTORS'!C58,1)</f>
        <v>0.7</v>
      </c>
      <c r="D58" s="63"/>
      <c r="E58" s="63">
        <f>PERCENTRANK('FED MODEL FACTORS'!E$2:E$296,'FED MODEL FACTORS'!E58,1)</f>
        <v>0.4</v>
      </c>
      <c r="F58" s="63">
        <f>PERCENTRANK('FED MODEL FACTORS'!F$2:F$296,'FED MODEL FACTORS'!F58,1)</f>
        <v>0.7</v>
      </c>
      <c r="G58" s="63"/>
      <c r="H58" s="63"/>
      <c r="I58" s="63">
        <f>PERCENTRANK('FED MODEL FACTORS'!I$2:I$296,'FED MODEL FACTORS'!I58,1)</f>
        <v>0.8</v>
      </c>
      <c r="J58" s="63">
        <f>PERCENTRANK('FED MODEL FACTORS'!J$2:J$296,'FED MODEL FACTORS'!J58,1)</f>
        <v>0.9</v>
      </c>
      <c r="K58" s="63">
        <f>PERCENTRANK('FED MODEL FACTORS'!K$2:K$296,'FED MODEL FACTORS'!K58,1)</f>
        <v>0.9</v>
      </c>
      <c r="L58" s="63">
        <f>PERCENTRANK('FED MODEL FACTORS'!L$2:L$296,'FED MODEL FACTORS'!L58,1)</f>
        <v>0.9</v>
      </c>
      <c r="M58" s="63">
        <f>PERCENTRANK('FED MODEL FACTORS'!M$2:M$296,'FED MODEL FACTORS'!M58,1)</f>
        <v>0.8</v>
      </c>
      <c r="N58" s="63">
        <f>PERCENTRANK('FED MODEL FACTORS'!N$2:N$296,'FED MODEL FACTORS'!N58,1)</f>
        <v>0.8</v>
      </c>
      <c r="O58" s="63"/>
      <c r="P58" s="63"/>
      <c r="Q58" s="63">
        <f>PERCENTRANK('FED MODEL FACTORS'!Q$2:Q$296,'FED MODEL FACTORS'!Q58,1)</f>
        <v>0.3</v>
      </c>
      <c r="R58" s="63">
        <f>PERCENTRANK('FED MODEL FACTORS'!R$2:R$296,'FED MODEL FACTORS'!R58,1)</f>
        <v>0.3</v>
      </c>
      <c r="S58" s="63">
        <f>PERCENTRANK('FED MODEL FACTORS'!S$2:S$296,'FED MODEL FACTORS'!S58,1)</f>
        <v>0.1</v>
      </c>
      <c r="T58" s="63"/>
      <c r="U58" s="63">
        <f>PERCENTRANK('FED MODEL FACTORS'!U$2:U$296,'FED MODEL FACTORS'!U58,1)</f>
        <v>0.7</v>
      </c>
      <c r="V58" s="63">
        <f>PERCENTRANK('FED MODEL FACTORS'!V$2:V$296,'FED MODEL FACTORS'!V58,1)</f>
        <v>0.6</v>
      </c>
      <c r="W58" s="63"/>
      <c r="X58" s="63">
        <f>PERCENTRANK('FED MODEL FACTORS'!X$2:X$296,'FED MODEL FACTORS'!X58,1)</f>
        <v>0.3</v>
      </c>
      <c r="Y58" s="63">
        <f>PERCENTRANK('FED MODEL FACTORS'!Y$2:Y$296,'FED MODEL FACTORS'!Y58,1)</f>
        <v>0.6</v>
      </c>
      <c r="Z58" s="63">
        <f>PERCENTRANK('FED MODEL FACTORS'!Z$2:Z$296,'FED MODEL FACTORS'!Z58,1)</f>
        <v>0.4</v>
      </c>
      <c r="AA58" s="63">
        <f>PERCENTRANK('FED MODEL FACTORS'!AA$2:AA$296,'FED MODEL FACTORS'!AA58,1)</f>
        <v>0</v>
      </c>
      <c r="AB58" s="63"/>
      <c r="AC58" s="63">
        <f>PERCENTRANK('FED MODEL FACTORS'!AC$2:AC$296,'FED MODEL FACTORS'!AC58,1)</f>
        <v>0.5</v>
      </c>
      <c r="AD58" s="63">
        <f>PERCENTRANK('FED MODEL FACTORS'!AD$2:AD$296,'FED MODEL FACTORS'!AD58,1)</f>
        <v>0.1</v>
      </c>
      <c r="AE58" s="63">
        <f>PERCENTRANK('FED MODEL FACTORS'!AE$2:AE$296,'FED MODEL FACTORS'!AE58,1)</f>
        <v>0.7</v>
      </c>
      <c r="AF58" s="63">
        <f>PERCENTRANK('FED MODEL FACTORS'!AF$2:AF$296,'FED MODEL FACTORS'!AF58,1)</f>
        <v>0.3</v>
      </c>
      <c r="AG58" s="63">
        <f>PERCENTRANK('FED MODEL FACTORS'!AG$2:AG$296,'FED MODEL FACTORS'!AG58,1)</f>
        <v>0.4</v>
      </c>
      <c r="AH58" s="63"/>
      <c r="AI58" s="63">
        <f>PERCENTRANK('FED MODEL FACTORS'!AI$2:AI$296,'FED MODEL FACTORS'!AI58,1)</f>
        <v>0.7</v>
      </c>
      <c r="AJ58" s="63">
        <f>PERCENTRANK('FED MODEL FACTORS'!AJ$2:AJ$296,'FED MODEL FACTORS'!AJ58,1)</f>
        <v>0.1</v>
      </c>
      <c r="AK58" s="63">
        <f>PERCENTRANK('FED MODEL FACTORS'!AK$2:AK$296,'FED MODEL FACTORS'!AK58,1)</f>
        <v>0.6</v>
      </c>
      <c r="AL58" s="63">
        <f>PERCENTRANK('FED MODEL FACTORS'!AL$2:AL$296,'FED MODEL FACTORS'!AL58,1)</f>
        <v>0.6</v>
      </c>
      <c r="AM58" s="63">
        <f>PERCENTRANK('FED MODEL FACTORS'!AM$2:AM$296,'FED MODEL FACTORS'!AM58,1)</f>
        <v>0.5</v>
      </c>
      <c r="AN58" s="63">
        <f>PERCENTRANK('FED MODEL FACTORS'!AN$2:AN$296,'FED MODEL FACTORS'!AN58,1)</f>
        <v>0.6</v>
      </c>
      <c r="AO58" s="63">
        <f>PERCENTRANK('FED MODEL FACTORS'!AO$2:AO$296,'FED MODEL FACTORS'!AO58,1)</f>
        <v>0.3</v>
      </c>
      <c r="AP58" s="63">
        <f>PERCENTRANK('FED MODEL FACTORS'!AP$2:AP$296,'FED MODEL FACTORS'!AP58,1)</f>
        <v>0.3</v>
      </c>
      <c r="AQ58" s="63">
        <f>PERCENTRANK('FED MODEL FACTORS'!AQ$50:AQ$296,'FED MODEL FACTORS'!AQ58,1)</f>
        <v>0.3</v>
      </c>
      <c r="AR58" s="63">
        <f>PERCENTRANK('FED MODEL FACTORS'!AR$2:AR$296,'FED MODEL FACTORS'!AR58,1)</f>
        <v>0.5</v>
      </c>
      <c r="AS58" s="63">
        <f>PERCENTRANK('FED MODEL FACTORS'!AS$2:AS$296,'FED MODEL FACTORS'!AS58,1)</f>
        <v>0.3</v>
      </c>
      <c r="AT58" s="63">
        <f>PERCENTRANK('FED MODEL FACTORS'!AT$2:AT$296,'FED MODEL FACTORS'!AT58,1)</f>
        <v>0.3</v>
      </c>
      <c r="AU58" s="63">
        <f>PERCENTRANK('FED MODEL FACTORS'!AU$2:AU$296,'FED MODEL FACTORS'!AU58,1)</f>
        <v>0.1</v>
      </c>
      <c r="AV58" s="63">
        <f>PERCENTRANK('FED MODEL FACTORS'!AV$2:AV$296,'FED MODEL FACTORS'!AV58,1)</f>
        <v>0.2</v>
      </c>
      <c r="AW58" s="63">
        <f>PERCENTRANK('FED MODEL FACTORS'!AW$2:AW$296,'FED MODEL FACTORS'!AW58,1)</f>
        <v>0.4</v>
      </c>
      <c r="AX58" s="63">
        <f>PERCENTRANK('FED MODEL FACTORS'!AX$2:AX$296,'FED MODEL FACTORS'!AX58,1)</f>
        <v>0.5</v>
      </c>
      <c r="AY58" s="63">
        <f>PERCENTRANK('FED MODEL FACTORS'!AY$2:AY$296,'FED MODEL FACTORS'!AY58,1)</f>
        <v>0.4</v>
      </c>
      <c r="AZ58" s="63">
        <f>PERCENTRANK('FED MODEL FACTORS'!AZ$2:AZ$296,'FED MODEL FACTORS'!AZ58,1)</f>
        <v>0.2</v>
      </c>
      <c r="BA58" s="63">
        <f>PERCENTRANK('FED MODEL FACTORS'!BA$2:BA$296,'FED MODEL FACTORS'!BA58,1)</f>
        <v>0.6</v>
      </c>
      <c r="BB58" s="63">
        <f>PERCENTRANK('FED MODEL FACTORS'!BB$2:BB$296,'FED MODEL FACTORS'!BB58,1)</f>
        <v>0.4</v>
      </c>
      <c r="BC58" s="63">
        <f>PERCENTRANK('FED MODEL FACTORS'!BC$2:BC$296,'FED MODEL FACTORS'!BC58,1)</f>
        <v>0.6</v>
      </c>
      <c r="BD58" s="63">
        <f>PERCENTRANK('FED MODEL FACTORS'!BD$2:BD$296,'FED MODEL FACTORS'!BD58,1)</f>
        <v>0.6</v>
      </c>
      <c r="BT58" s="76">
        <v>3.17</v>
      </c>
      <c r="BU58" s="76">
        <v>0.8</v>
      </c>
      <c r="BV58" s="76">
        <v>2.83</v>
      </c>
    </row>
    <row r="59" spans="1:74" x14ac:dyDescent="0.25">
      <c r="A59" s="57">
        <v>35338</v>
      </c>
      <c r="B59" s="63"/>
      <c r="C59" s="63">
        <f>PERCENTRANK('FED MODEL FACTORS'!C59:C341,'FED MODEL FACTORS'!C59,1)</f>
        <v>0.7</v>
      </c>
      <c r="D59" s="63"/>
      <c r="E59" s="63">
        <f>PERCENTRANK('FED MODEL FACTORS'!E$2:E$296,'FED MODEL FACTORS'!E59,1)</f>
        <v>0.7</v>
      </c>
      <c r="F59" s="63">
        <f>PERCENTRANK('FED MODEL FACTORS'!F$2:F$296,'FED MODEL FACTORS'!F59,1)</f>
        <v>0.6</v>
      </c>
      <c r="G59" s="63"/>
      <c r="H59" s="63"/>
      <c r="I59" s="63">
        <f>PERCENTRANK('FED MODEL FACTORS'!I$2:I$296,'FED MODEL FACTORS'!I59,1)</f>
        <v>0.7</v>
      </c>
      <c r="J59" s="63">
        <f>PERCENTRANK('FED MODEL FACTORS'!J$2:J$296,'FED MODEL FACTORS'!J59,1)</f>
        <v>0.9</v>
      </c>
      <c r="K59" s="63">
        <f>PERCENTRANK('FED MODEL FACTORS'!K$2:K$296,'FED MODEL FACTORS'!K59,1)</f>
        <v>0.9</v>
      </c>
      <c r="L59" s="63">
        <f>PERCENTRANK('FED MODEL FACTORS'!L$2:L$296,'FED MODEL FACTORS'!L59,1)</f>
        <v>0.9</v>
      </c>
      <c r="M59" s="63">
        <f>PERCENTRANK('FED MODEL FACTORS'!M$2:M$296,'FED MODEL FACTORS'!M59,1)</f>
        <v>0.8</v>
      </c>
      <c r="N59" s="63">
        <f>PERCENTRANK('FED MODEL FACTORS'!N$2:N$296,'FED MODEL FACTORS'!N59,1)</f>
        <v>0.8</v>
      </c>
      <c r="O59" s="63"/>
      <c r="P59" s="63"/>
      <c r="Q59" s="63">
        <f>PERCENTRANK('FED MODEL FACTORS'!Q$2:Q$296,'FED MODEL FACTORS'!Q59,1)</f>
        <v>0.3</v>
      </c>
      <c r="R59" s="63">
        <f>PERCENTRANK('FED MODEL FACTORS'!R$2:R$296,'FED MODEL FACTORS'!R59,1)</f>
        <v>0.3</v>
      </c>
      <c r="S59" s="63">
        <f>PERCENTRANK('FED MODEL FACTORS'!S$2:S$296,'FED MODEL FACTORS'!S59,1)</f>
        <v>0.1</v>
      </c>
      <c r="T59" s="63"/>
      <c r="U59" s="63">
        <f>PERCENTRANK('FED MODEL FACTORS'!U$2:U$296,'FED MODEL FACTORS'!U59,1)</f>
        <v>0.7</v>
      </c>
      <c r="V59" s="63">
        <f>PERCENTRANK('FED MODEL FACTORS'!V$2:V$296,'FED MODEL FACTORS'!V59,1)</f>
        <v>0.5</v>
      </c>
      <c r="W59" s="63"/>
      <c r="X59" s="63">
        <f>PERCENTRANK('FED MODEL FACTORS'!X$2:X$296,'FED MODEL FACTORS'!X59,1)</f>
        <v>0.5</v>
      </c>
      <c r="Y59" s="63">
        <f>PERCENTRANK('FED MODEL FACTORS'!Y$2:Y$296,'FED MODEL FACTORS'!Y59,1)</f>
        <v>0.7</v>
      </c>
      <c r="Z59" s="63">
        <f>PERCENTRANK('FED MODEL FACTORS'!Z$2:Z$296,'FED MODEL FACTORS'!Z59,1)</f>
        <v>0.3</v>
      </c>
      <c r="AA59" s="63">
        <f>PERCENTRANK('FED MODEL FACTORS'!AA$2:AA$296,'FED MODEL FACTORS'!AA59,1)</f>
        <v>0</v>
      </c>
      <c r="AB59" s="63"/>
      <c r="AC59" s="63">
        <f>PERCENTRANK('FED MODEL FACTORS'!AC$2:AC$296,'FED MODEL FACTORS'!AC59,1)</f>
        <v>0.5</v>
      </c>
      <c r="AD59" s="63">
        <f>PERCENTRANK('FED MODEL FACTORS'!AD$2:AD$296,'FED MODEL FACTORS'!AD59,1)</f>
        <v>0.1</v>
      </c>
      <c r="AE59" s="63">
        <f>PERCENTRANK('FED MODEL FACTORS'!AE$2:AE$296,'FED MODEL FACTORS'!AE59,1)</f>
        <v>0.7</v>
      </c>
      <c r="AF59" s="63">
        <f>PERCENTRANK('FED MODEL FACTORS'!AF$2:AF$296,'FED MODEL FACTORS'!AF59,1)</f>
        <v>0.4</v>
      </c>
      <c r="AG59" s="63">
        <f>PERCENTRANK('FED MODEL FACTORS'!AG$2:AG$296,'FED MODEL FACTORS'!AG59,1)</f>
        <v>0.3</v>
      </c>
      <c r="AH59" s="63"/>
      <c r="AI59" s="63">
        <f>PERCENTRANK('FED MODEL FACTORS'!AI$2:AI$296,'FED MODEL FACTORS'!AI59,1)</f>
        <v>0.7</v>
      </c>
      <c r="AJ59" s="63">
        <f>PERCENTRANK('FED MODEL FACTORS'!AJ$2:AJ$296,'FED MODEL FACTORS'!AJ59,1)</f>
        <v>0.2</v>
      </c>
      <c r="AK59" s="63">
        <f>PERCENTRANK('FED MODEL FACTORS'!AK$2:AK$296,'FED MODEL FACTORS'!AK59,1)</f>
        <v>0.6</v>
      </c>
      <c r="AL59" s="63">
        <f>PERCENTRANK('FED MODEL FACTORS'!AL$2:AL$296,'FED MODEL FACTORS'!AL59,1)</f>
        <v>0.6</v>
      </c>
      <c r="AM59" s="63">
        <f>PERCENTRANK('FED MODEL FACTORS'!AM$2:AM$296,'FED MODEL FACTORS'!AM59,1)</f>
        <v>0.8</v>
      </c>
      <c r="AN59" s="63">
        <f>PERCENTRANK('FED MODEL FACTORS'!AN$2:AN$296,'FED MODEL FACTORS'!AN59,1)</f>
        <v>0.7</v>
      </c>
      <c r="AO59" s="63">
        <f>PERCENTRANK('FED MODEL FACTORS'!AO$2:AO$296,'FED MODEL FACTORS'!AO59,1)</f>
        <v>0.5</v>
      </c>
      <c r="AP59" s="63">
        <f>PERCENTRANK('FED MODEL FACTORS'!AP$2:AP$296,'FED MODEL FACTORS'!AP59,1)</f>
        <v>0.4</v>
      </c>
      <c r="AQ59" s="63">
        <f>PERCENTRANK('FED MODEL FACTORS'!AQ$50:AQ$296,'FED MODEL FACTORS'!AQ59,1)</f>
        <v>0.3</v>
      </c>
      <c r="AR59" s="63">
        <f>PERCENTRANK('FED MODEL FACTORS'!AR$2:AR$296,'FED MODEL FACTORS'!AR59,1)</f>
        <v>0.4</v>
      </c>
      <c r="AS59" s="63">
        <f>PERCENTRANK('FED MODEL FACTORS'!AS$2:AS$296,'FED MODEL FACTORS'!AS59,1)</f>
        <v>0.3</v>
      </c>
      <c r="AT59" s="63">
        <f>PERCENTRANK('FED MODEL FACTORS'!AT$2:AT$296,'FED MODEL FACTORS'!AT59,1)</f>
        <v>0.3</v>
      </c>
      <c r="AU59" s="63">
        <f>PERCENTRANK('FED MODEL FACTORS'!AU$2:AU$296,'FED MODEL FACTORS'!AU59,1)</f>
        <v>0</v>
      </c>
      <c r="AV59" s="63">
        <f>PERCENTRANK('FED MODEL FACTORS'!AV$2:AV$296,'FED MODEL FACTORS'!AV59,1)</f>
        <v>0.2</v>
      </c>
      <c r="AW59" s="63">
        <f>PERCENTRANK('FED MODEL FACTORS'!AW$2:AW$296,'FED MODEL FACTORS'!AW59,1)</f>
        <v>0.4</v>
      </c>
      <c r="AX59" s="63">
        <f>PERCENTRANK('FED MODEL FACTORS'!AX$2:AX$296,'FED MODEL FACTORS'!AX59,1)</f>
        <v>0.3</v>
      </c>
      <c r="AY59" s="63">
        <f>PERCENTRANK('FED MODEL FACTORS'!AY$2:AY$296,'FED MODEL FACTORS'!AY59,1)</f>
        <v>0.6</v>
      </c>
      <c r="AZ59" s="63">
        <f>PERCENTRANK('FED MODEL FACTORS'!AZ$2:AZ$296,'FED MODEL FACTORS'!AZ59,1)</f>
        <v>0.3</v>
      </c>
      <c r="BA59" s="63">
        <f>PERCENTRANK('FED MODEL FACTORS'!BA$2:BA$296,'FED MODEL FACTORS'!BA59,1)</f>
        <v>0.8</v>
      </c>
      <c r="BB59" s="63">
        <f>PERCENTRANK('FED MODEL FACTORS'!BB$2:BB$296,'FED MODEL FACTORS'!BB59,1)</f>
        <v>0.3</v>
      </c>
      <c r="BC59" s="63">
        <f>PERCENTRANK('FED MODEL FACTORS'!BC$2:BC$296,'FED MODEL FACTORS'!BC59,1)</f>
        <v>0.3</v>
      </c>
      <c r="BD59" s="63">
        <f>PERCENTRANK('FED MODEL FACTORS'!BD$2:BD$296,'FED MODEL FACTORS'!BD59,1)</f>
        <v>0.7</v>
      </c>
      <c r="BT59" s="76">
        <v>3.09</v>
      </c>
      <c r="BU59" s="76">
        <v>0.93</v>
      </c>
      <c r="BV59" s="76">
        <v>2.66</v>
      </c>
    </row>
    <row r="60" spans="1:74" x14ac:dyDescent="0.25">
      <c r="A60" s="57">
        <v>35369</v>
      </c>
      <c r="B60" s="63"/>
      <c r="C60" s="63">
        <f>PERCENTRANK('FED MODEL FACTORS'!C60:C342,'FED MODEL FACTORS'!C60,1)</f>
        <v>0.9</v>
      </c>
      <c r="D60" s="63"/>
      <c r="E60" s="63">
        <f>PERCENTRANK('FED MODEL FACTORS'!E$2:E$296,'FED MODEL FACTORS'!E60,1)</f>
        <v>0.8</v>
      </c>
      <c r="F60" s="63">
        <f>PERCENTRANK('FED MODEL FACTORS'!F$2:F$296,'FED MODEL FACTORS'!F60,1)</f>
        <v>0.6</v>
      </c>
      <c r="G60" s="63"/>
      <c r="H60" s="63"/>
      <c r="I60" s="63">
        <f>PERCENTRANK('FED MODEL FACTORS'!I$2:I$296,'FED MODEL FACTORS'!I60,1)</f>
        <v>0.7</v>
      </c>
      <c r="J60" s="63">
        <f>PERCENTRANK('FED MODEL FACTORS'!J$2:J$296,'FED MODEL FACTORS'!J60,1)</f>
        <v>0.8</v>
      </c>
      <c r="K60" s="63">
        <f>PERCENTRANK('FED MODEL FACTORS'!K$2:K$296,'FED MODEL FACTORS'!K60,1)</f>
        <v>0.8</v>
      </c>
      <c r="L60" s="63">
        <f>PERCENTRANK('FED MODEL FACTORS'!L$2:L$296,'FED MODEL FACTORS'!L60,1)</f>
        <v>0.8</v>
      </c>
      <c r="M60" s="63">
        <f>PERCENTRANK('FED MODEL FACTORS'!M$2:M$296,'FED MODEL FACTORS'!M60,1)</f>
        <v>0.8</v>
      </c>
      <c r="N60" s="63">
        <f>PERCENTRANK('FED MODEL FACTORS'!N$2:N$296,'FED MODEL FACTORS'!N60,1)</f>
        <v>0.8</v>
      </c>
      <c r="O60" s="63"/>
      <c r="P60" s="63"/>
      <c r="Q60" s="63">
        <f>PERCENTRANK('FED MODEL FACTORS'!Q$2:Q$296,'FED MODEL FACTORS'!Q60,1)</f>
        <v>0.3</v>
      </c>
      <c r="R60" s="63">
        <f>PERCENTRANK('FED MODEL FACTORS'!R$2:R$296,'FED MODEL FACTORS'!R60,1)</f>
        <v>0.3</v>
      </c>
      <c r="S60" s="63">
        <f>PERCENTRANK('FED MODEL FACTORS'!S$2:S$296,'FED MODEL FACTORS'!S60,1)</f>
        <v>0.1</v>
      </c>
      <c r="T60" s="63"/>
      <c r="U60" s="63">
        <f>PERCENTRANK('FED MODEL FACTORS'!U$2:U$296,'FED MODEL FACTORS'!U60,1)</f>
        <v>0.2</v>
      </c>
      <c r="V60" s="63">
        <f>PERCENTRANK('FED MODEL FACTORS'!V$2:V$296,'FED MODEL FACTORS'!V60,1)</f>
        <v>0.5</v>
      </c>
      <c r="W60" s="63"/>
      <c r="X60" s="63">
        <f>PERCENTRANK('FED MODEL FACTORS'!X$2:X$296,'FED MODEL FACTORS'!X60,1)</f>
        <v>0.5</v>
      </c>
      <c r="Y60" s="63">
        <f>PERCENTRANK('FED MODEL FACTORS'!Y$2:Y$296,'FED MODEL FACTORS'!Y60,1)</f>
        <v>0.5</v>
      </c>
      <c r="Z60" s="63">
        <f>PERCENTRANK('FED MODEL FACTORS'!Z$2:Z$296,'FED MODEL FACTORS'!Z60,1)</f>
        <v>0.2</v>
      </c>
      <c r="AA60" s="63">
        <f>PERCENTRANK('FED MODEL FACTORS'!AA$2:AA$296,'FED MODEL FACTORS'!AA60,1)</f>
        <v>0</v>
      </c>
      <c r="AB60" s="63"/>
      <c r="AC60" s="63">
        <f>PERCENTRANK('FED MODEL FACTORS'!AC$2:AC$296,'FED MODEL FACTORS'!AC60,1)</f>
        <v>0.6</v>
      </c>
      <c r="AD60" s="63">
        <f>PERCENTRANK('FED MODEL FACTORS'!AD$2:AD$296,'FED MODEL FACTORS'!AD60,1)</f>
        <v>0.1</v>
      </c>
      <c r="AE60" s="63">
        <f>PERCENTRANK('FED MODEL FACTORS'!AE$2:AE$296,'FED MODEL FACTORS'!AE60,1)</f>
        <v>0.6</v>
      </c>
      <c r="AF60" s="63">
        <f>PERCENTRANK('FED MODEL FACTORS'!AF$2:AF$296,'FED MODEL FACTORS'!AF60,1)</f>
        <v>0.4</v>
      </c>
      <c r="AG60" s="63">
        <f>PERCENTRANK('FED MODEL FACTORS'!AG$2:AG$296,'FED MODEL FACTORS'!AG60,1)</f>
        <v>0.2</v>
      </c>
      <c r="AH60" s="63"/>
      <c r="AI60" s="63">
        <f>PERCENTRANK('FED MODEL FACTORS'!AI$2:AI$296,'FED MODEL FACTORS'!AI60,1)</f>
        <v>0.7</v>
      </c>
      <c r="AJ60" s="63">
        <f>PERCENTRANK('FED MODEL FACTORS'!AJ$2:AJ$296,'FED MODEL FACTORS'!AJ60,1)</f>
        <v>0.1</v>
      </c>
      <c r="AK60" s="63">
        <f>PERCENTRANK('FED MODEL FACTORS'!AK$2:AK$296,'FED MODEL FACTORS'!AK60,1)</f>
        <v>0.7</v>
      </c>
      <c r="AL60" s="63">
        <f>PERCENTRANK('FED MODEL FACTORS'!AL$2:AL$296,'FED MODEL FACTORS'!AL60,1)</f>
        <v>0.6</v>
      </c>
      <c r="AM60" s="63">
        <f>PERCENTRANK('FED MODEL FACTORS'!AM$2:AM$296,'FED MODEL FACTORS'!AM60,1)</f>
        <v>0.6</v>
      </c>
      <c r="AN60" s="63">
        <f>PERCENTRANK('FED MODEL FACTORS'!AN$2:AN$296,'FED MODEL FACTORS'!AN60,1)</f>
        <v>0.7</v>
      </c>
      <c r="AO60" s="63">
        <f>PERCENTRANK('FED MODEL FACTORS'!AO$2:AO$296,'FED MODEL FACTORS'!AO60,1)</f>
        <v>0.5</v>
      </c>
      <c r="AP60" s="63">
        <f>PERCENTRANK('FED MODEL FACTORS'!AP$2:AP$296,'FED MODEL FACTORS'!AP60,1)</f>
        <v>0.8</v>
      </c>
      <c r="AQ60" s="63">
        <f>PERCENTRANK('FED MODEL FACTORS'!AQ$50:AQ$296,'FED MODEL FACTORS'!AQ60,1)</f>
        <v>0.4</v>
      </c>
      <c r="AR60" s="63">
        <f>PERCENTRANK('FED MODEL FACTORS'!AR$2:AR$296,'FED MODEL FACTORS'!AR60,1)</f>
        <v>0.3</v>
      </c>
      <c r="AS60" s="63">
        <f>PERCENTRANK('FED MODEL FACTORS'!AS$2:AS$296,'FED MODEL FACTORS'!AS60,1)</f>
        <v>0.3</v>
      </c>
      <c r="AT60" s="63">
        <f>PERCENTRANK('FED MODEL FACTORS'!AT$2:AT$296,'FED MODEL FACTORS'!AT60,1)</f>
        <v>0.3</v>
      </c>
      <c r="AU60" s="63">
        <f>PERCENTRANK('FED MODEL FACTORS'!AU$2:AU$296,'FED MODEL FACTORS'!AU60,1)</f>
        <v>0.1</v>
      </c>
      <c r="AV60" s="63">
        <f>PERCENTRANK('FED MODEL FACTORS'!AV$2:AV$296,'FED MODEL FACTORS'!AV60,1)</f>
        <v>0.2</v>
      </c>
      <c r="AW60" s="63">
        <f>PERCENTRANK('FED MODEL FACTORS'!AW$2:AW$296,'FED MODEL FACTORS'!AW60,1)</f>
        <v>0.5</v>
      </c>
      <c r="AX60" s="63">
        <f>PERCENTRANK('FED MODEL FACTORS'!AX$2:AX$296,'FED MODEL FACTORS'!AX60,1)</f>
        <v>0.3</v>
      </c>
      <c r="AY60" s="63">
        <f>PERCENTRANK('FED MODEL FACTORS'!AY$2:AY$296,'FED MODEL FACTORS'!AY60,1)</f>
        <v>0.6</v>
      </c>
      <c r="AZ60" s="63">
        <f>PERCENTRANK('FED MODEL FACTORS'!AZ$2:AZ$296,'FED MODEL FACTORS'!AZ60,1)</f>
        <v>0.3</v>
      </c>
      <c r="BA60" s="63">
        <f>PERCENTRANK('FED MODEL FACTORS'!BA$2:BA$296,'FED MODEL FACTORS'!BA60,1)</f>
        <v>0.6</v>
      </c>
      <c r="BB60" s="63">
        <f>PERCENTRANK('FED MODEL FACTORS'!BB$2:BB$296,'FED MODEL FACTORS'!BB60,1)</f>
        <v>0.3</v>
      </c>
      <c r="BC60" s="63">
        <f>PERCENTRANK('FED MODEL FACTORS'!BC$2:BC$296,'FED MODEL FACTORS'!BC60,1)</f>
        <v>0.3</v>
      </c>
      <c r="BD60" s="63">
        <f>PERCENTRANK('FED MODEL FACTORS'!BD$2:BD$296,'FED MODEL FACTORS'!BD60,1)</f>
        <v>0.5</v>
      </c>
      <c r="BT60" s="76">
        <v>3.06</v>
      </c>
      <c r="BU60" s="76">
        <v>0.84</v>
      </c>
      <c r="BV60" s="76">
        <v>3.26</v>
      </c>
    </row>
    <row r="61" spans="1:74" x14ac:dyDescent="0.25">
      <c r="A61" s="57">
        <v>35399</v>
      </c>
      <c r="B61" s="63"/>
      <c r="C61" s="63">
        <f>PERCENTRANK('FED MODEL FACTORS'!C61:C343,'FED MODEL FACTORS'!C61,1)</f>
        <v>0.9</v>
      </c>
      <c r="D61" s="63"/>
      <c r="E61" s="63">
        <f>PERCENTRANK('FED MODEL FACTORS'!E$2:E$296,'FED MODEL FACTORS'!E61,1)</f>
        <v>0.4</v>
      </c>
      <c r="F61" s="63">
        <f>PERCENTRANK('FED MODEL FACTORS'!F$2:F$296,'FED MODEL FACTORS'!F61,1)</f>
        <v>0.6</v>
      </c>
      <c r="G61" s="63"/>
      <c r="H61" s="63"/>
      <c r="I61" s="63">
        <f>PERCENTRANK('FED MODEL FACTORS'!I$2:I$296,'FED MODEL FACTORS'!I61,1)</f>
        <v>0.6</v>
      </c>
      <c r="J61" s="63">
        <f>PERCENTRANK('FED MODEL FACTORS'!J$2:J$296,'FED MODEL FACTORS'!J61,1)</f>
        <v>0.7</v>
      </c>
      <c r="K61" s="63">
        <f>PERCENTRANK('FED MODEL FACTORS'!K$2:K$296,'FED MODEL FACTORS'!K61,1)</f>
        <v>0.7</v>
      </c>
      <c r="L61" s="63">
        <f>PERCENTRANK('FED MODEL FACTORS'!L$2:L$296,'FED MODEL FACTORS'!L61,1)</f>
        <v>0.7</v>
      </c>
      <c r="M61" s="63">
        <f>PERCENTRANK('FED MODEL FACTORS'!M$2:M$296,'FED MODEL FACTORS'!M61,1)</f>
        <v>0.8</v>
      </c>
      <c r="N61" s="63">
        <f>PERCENTRANK('FED MODEL FACTORS'!N$2:N$296,'FED MODEL FACTORS'!N61,1)</f>
        <v>0.8</v>
      </c>
      <c r="O61" s="63"/>
      <c r="P61" s="63"/>
      <c r="Q61" s="63">
        <f>PERCENTRANK('FED MODEL FACTORS'!Q$2:Q$296,'FED MODEL FACTORS'!Q61,1)</f>
        <v>0.3</v>
      </c>
      <c r="R61" s="63">
        <f>PERCENTRANK('FED MODEL FACTORS'!R$2:R$296,'FED MODEL FACTORS'!R61,1)</f>
        <v>0.3</v>
      </c>
      <c r="S61" s="63">
        <f>PERCENTRANK('FED MODEL FACTORS'!S$2:S$296,'FED MODEL FACTORS'!S61,1)</f>
        <v>0.2</v>
      </c>
      <c r="T61" s="63"/>
      <c r="U61" s="63">
        <f>PERCENTRANK('FED MODEL FACTORS'!U$2:U$296,'FED MODEL FACTORS'!U61,1)</f>
        <v>0.9</v>
      </c>
      <c r="V61" s="63">
        <f>PERCENTRANK('FED MODEL FACTORS'!V$2:V$296,'FED MODEL FACTORS'!V61,1)</f>
        <v>0.4</v>
      </c>
      <c r="W61" s="63"/>
      <c r="X61" s="63">
        <f>PERCENTRANK('FED MODEL FACTORS'!X$2:X$296,'FED MODEL FACTORS'!X61,1)</f>
        <v>0.3</v>
      </c>
      <c r="Y61" s="63">
        <f>PERCENTRANK('FED MODEL FACTORS'!Y$2:Y$296,'FED MODEL FACTORS'!Y61,1)</f>
        <v>0.6</v>
      </c>
      <c r="Z61" s="63">
        <f>PERCENTRANK('FED MODEL FACTORS'!Z$2:Z$296,'FED MODEL FACTORS'!Z61,1)</f>
        <v>0.5</v>
      </c>
      <c r="AA61" s="63">
        <f>PERCENTRANK('FED MODEL FACTORS'!AA$2:AA$296,'FED MODEL FACTORS'!AA61,1)</f>
        <v>0</v>
      </c>
      <c r="AB61" s="63"/>
      <c r="AC61" s="63">
        <f>PERCENTRANK('FED MODEL FACTORS'!AC$2:AC$296,'FED MODEL FACTORS'!AC61,1)</f>
        <v>0.7</v>
      </c>
      <c r="AD61" s="63">
        <f>PERCENTRANK('FED MODEL FACTORS'!AD$2:AD$296,'FED MODEL FACTORS'!AD61,1)</f>
        <v>0.2</v>
      </c>
      <c r="AE61" s="63">
        <f>PERCENTRANK('FED MODEL FACTORS'!AE$2:AE$296,'FED MODEL FACTORS'!AE61,1)</f>
        <v>0.5</v>
      </c>
      <c r="AF61" s="63">
        <f>PERCENTRANK('FED MODEL FACTORS'!AF$2:AF$296,'FED MODEL FACTORS'!AF61,1)</f>
        <v>0.3</v>
      </c>
      <c r="AG61" s="63">
        <f>PERCENTRANK('FED MODEL FACTORS'!AG$2:AG$296,'FED MODEL FACTORS'!AG61,1)</f>
        <v>0.2</v>
      </c>
      <c r="AH61" s="63"/>
      <c r="AI61" s="63">
        <f>PERCENTRANK('FED MODEL FACTORS'!AI$2:AI$296,'FED MODEL FACTORS'!AI61,1)</f>
        <v>0.7</v>
      </c>
      <c r="AJ61" s="63">
        <f>PERCENTRANK('FED MODEL FACTORS'!AJ$2:AJ$296,'FED MODEL FACTORS'!AJ61,1)</f>
        <v>0.2</v>
      </c>
      <c r="AK61" s="63">
        <f>PERCENTRANK('FED MODEL FACTORS'!AK$2:AK$296,'FED MODEL FACTORS'!AK61,1)</f>
        <v>0.6</v>
      </c>
      <c r="AL61" s="63">
        <f>PERCENTRANK('FED MODEL FACTORS'!AL$2:AL$296,'FED MODEL FACTORS'!AL61,1)</f>
        <v>0.7</v>
      </c>
      <c r="AM61" s="63">
        <f>PERCENTRANK('FED MODEL FACTORS'!AM$2:AM$296,'FED MODEL FACTORS'!AM61,1)</f>
        <v>0.6</v>
      </c>
      <c r="AN61" s="63">
        <f>PERCENTRANK('FED MODEL FACTORS'!AN$2:AN$296,'FED MODEL FACTORS'!AN61,1)</f>
        <v>0.8</v>
      </c>
      <c r="AO61" s="63">
        <f>PERCENTRANK('FED MODEL FACTORS'!AO$2:AO$296,'FED MODEL FACTORS'!AO61,1)</f>
        <v>0.7</v>
      </c>
      <c r="AP61" s="63">
        <f>PERCENTRANK('FED MODEL FACTORS'!AP$2:AP$296,'FED MODEL FACTORS'!AP61,1)</f>
        <v>0.9</v>
      </c>
      <c r="AQ61" s="63">
        <f>PERCENTRANK('FED MODEL FACTORS'!AQ$50:AQ$296,'FED MODEL FACTORS'!AQ61,1)</f>
        <v>0.5</v>
      </c>
      <c r="AR61" s="63">
        <f>PERCENTRANK('FED MODEL FACTORS'!AR$2:AR$296,'FED MODEL FACTORS'!AR61,1)</f>
        <v>0.3</v>
      </c>
      <c r="AS61" s="63">
        <f>PERCENTRANK('FED MODEL FACTORS'!AS$2:AS$296,'FED MODEL FACTORS'!AS61,1)</f>
        <v>0.4</v>
      </c>
      <c r="AT61" s="63">
        <f>PERCENTRANK('FED MODEL FACTORS'!AT$2:AT$296,'FED MODEL FACTORS'!AT61,1)</f>
        <v>0.3</v>
      </c>
      <c r="AU61" s="63">
        <f>PERCENTRANK('FED MODEL FACTORS'!AU$2:AU$296,'FED MODEL FACTORS'!AU61,1)</f>
        <v>0.1</v>
      </c>
      <c r="AV61" s="63">
        <f>PERCENTRANK('FED MODEL FACTORS'!AV$2:AV$296,'FED MODEL FACTORS'!AV61,1)</f>
        <v>0.3</v>
      </c>
      <c r="AW61" s="63">
        <f>PERCENTRANK('FED MODEL FACTORS'!AW$2:AW$296,'FED MODEL FACTORS'!AW61,1)</f>
        <v>0.5</v>
      </c>
      <c r="AX61" s="63">
        <f>PERCENTRANK('FED MODEL FACTORS'!AX$2:AX$296,'FED MODEL FACTORS'!AX61,1)</f>
        <v>0.3</v>
      </c>
      <c r="AY61" s="63">
        <f>PERCENTRANK('FED MODEL FACTORS'!AY$2:AY$296,'FED MODEL FACTORS'!AY61,1)</f>
        <v>0.6</v>
      </c>
      <c r="AZ61" s="63">
        <f>PERCENTRANK('FED MODEL FACTORS'!AZ$2:AZ$296,'FED MODEL FACTORS'!AZ61,1)</f>
        <v>0.3</v>
      </c>
      <c r="BA61" s="63">
        <f>PERCENTRANK('FED MODEL FACTORS'!BA$2:BA$296,'FED MODEL FACTORS'!BA61,1)</f>
        <v>0.2</v>
      </c>
      <c r="BB61" s="63">
        <f>PERCENTRANK('FED MODEL FACTORS'!BB$2:BB$296,'FED MODEL FACTORS'!BB61,1)</f>
        <v>0.3</v>
      </c>
      <c r="BC61" s="63">
        <f>PERCENTRANK('FED MODEL FACTORS'!BC$2:BC$296,'FED MODEL FACTORS'!BC61,1)</f>
        <v>0.3</v>
      </c>
      <c r="BD61" s="63">
        <f>PERCENTRANK('FED MODEL FACTORS'!BD$2:BD$296,'FED MODEL FACTORS'!BD61,1)</f>
        <v>0.2</v>
      </c>
      <c r="BT61" s="76">
        <v>3.33</v>
      </c>
      <c r="BU61" s="76">
        <v>0.88</v>
      </c>
      <c r="BV61" s="76">
        <v>2.76</v>
      </c>
    </row>
    <row r="62" spans="1:74" x14ac:dyDescent="0.25">
      <c r="A62" s="57">
        <v>35430</v>
      </c>
      <c r="B62" s="63"/>
      <c r="C62" s="63">
        <f>PERCENTRANK('FED MODEL FACTORS'!C62:C344,'FED MODEL FACTORS'!C62,1)</f>
        <v>0.7</v>
      </c>
      <c r="D62" s="63"/>
      <c r="E62" s="63">
        <f>PERCENTRANK('FED MODEL FACTORS'!E$2:E$296,'FED MODEL FACTORS'!E62,1)</f>
        <v>0</v>
      </c>
      <c r="F62" s="63">
        <f>PERCENTRANK('FED MODEL FACTORS'!F$2:F$296,'FED MODEL FACTORS'!F62,1)</f>
        <v>0.6</v>
      </c>
      <c r="G62" s="63">
        <f>PERCENTRANK('FED MODEL FACTORS'!G$62:G$296,'FED MODEL FACTORS'!G62,1)</f>
        <v>0.8</v>
      </c>
      <c r="H62" s="63">
        <f>PERCENTRANK('FED MODEL FACTORS'!H$62:H$296,'FED MODEL FACTORS'!H62,1)</f>
        <v>0</v>
      </c>
      <c r="I62" s="63">
        <f>PERCENTRANK('FED MODEL FACTORS'!I$2:I$296,'FED MODEL FACTORS'!I62,1)</f>
        <v>0.6</v>
      </c>
      <c r="J62" s="63">
        <f>PERCENTRANK('FED MODEL FACTORS'!J$2:J$296,'FED MODEL FACTORS'!J62,1)</f>
        <v>0.8</v>
      </c>
      <c r="K62" s="63">
        <f>PERCENTRANK('FED MODEL FACTORS'!K$2:K$296,'FED MODEL FACTORS'!K62,1)</f>
        <v>0.8</v>
      </c>
      <c r="L62" s="63">
        <f>PERCENTRANK('FED MODEL FACTORS'!L$2:L$296,'FED MODEL FACTORS'!L62,1)</f>
        <v>0.8</v>
      </c>
      <c r="M62" s="63">
        <f>PERCENTRANK('FED MODEL FACTORS'!M$2:M$296,'FED MODEL FACTORS'!M62,1)</f>
        <v>0.8</v>
      </c>
      <c r="N62" s="63">
        <f>PERCENTRANK('FED MODEL FACTORS'!N$2:N$296,'FED MODEL FACTORS'!N62,1)</f>
        <v>0.7</v>
      </c>
      <c r="O62" s="63"/>
      <c r="P62" s="63"/>
      <c r="Q62" s="63">
        <f>PERCENTRANK('FED MODEL FACTORS'!Q$2:Q$296,'FED MODEL FACTORS'!Q62,1)</f>
        <v>0.4</v>
      </c>
      <c r="R62" s="63">
        <f>PERCENTRANK('FED MODEL FACTORS'!R$2:R$296,'FED MODEL FACTORS'!R62,1)</f>
        <v>0.3</v>
      </c>
      <c r="S62" s="63">
        <f>PERCENTRANK('FED MODEL FACTORS'!S$2:S$296,'FED MODEL FACTORS'!S62,1)</f>
        <v>0.2</v>
      </c>
      <c r="T62" s="63"/>
      <c r="U62" s="63">
        <f>PERCENTRANK('FED MODEL FACTORS'!U$2:U$296,'FED MODEL FACTORS'!U62,1)</f>
        <v>0.7</v>
      </c>
      <c r="V62" s="63">
        <f>PERCENTRANK('FED MODEL FACTORS'!V$2:V$296,'FED MODEL FACTORS'!V62,1)</f>
        <v>0.4</v>
      </c>
      <c r="W62" s="63"/>
      <c r="X62" s="63">
        <f>PERCENTRANK('FED MODEL FACTORS'!X$2:X$296,'FED MODEL FACTORS'!X62,1)</f>
        <v>0.5</v>
      </c>
      <c r="Y62" s="63">
        <f>PERCENTRANK('FED MODEL FACTORS'!Y$2:Y$296,'FED MODEL FACTORS'!Y62,1)</f>
        <v>0.7</v>
      </c>
      <c r="Z62" s="63">
        <f>PERCENTRANK('FED MODEL FACTORS'!Z$2:Z$296,'FED MODEL FACTORS'!Z62,1)</f>
        <v>0.7</v>
      </c>
      <c r="AA62" s="63">
        <f>PERCENTRANK('FED MODEL FACTORS'!AA$2:AA$296,'FED MODEL FACTORS'!AA62,1)</f>
        <v>0.1</v>
      </c>
      <c r="AB62" s="63"/>
      <c r="AC62" s="63">
        <f>PERCENTRANK('FED MODEL FACTORS'!AC$2:AC$296,'FED MODEL FACTORS'!AC62,1)</f>
        <v>0.7</v>
      </c>
      <c r="AD62" s="63">
        <f>PERCENTRANK('FED MODEL FACTORS'!AD$2:AD$296,'FED MODEL FACTORS'!AD62,1)</f>
        <v>0.2</v>
      </c>
      <c r="AE62" s="63">
        <f>PERCENTRANK('FED MODEL FACTORS'!AE$2:AE$296,'FED MODEL FACTORS'!AE62,1)</f>
        <v>0.5</v>
      </c>
      <c r="AF62" s="63">
        <f>PERCENTRANK('FED MODEL FACTORS'!AF$2:AF$296,'FED MODEL FACTORS'!AF62,1)</f>
        <v>0.5</v>
      </c>
      <c r="AG62" s="63">
        <f>PERCENTRANK('FED MODEL FACTORS'!AG$2:AG$296,'FED MODEL FACTORS'!AG62,1)</f>
        <v>0.3</v>
      </c>
      <c r="AH62" s="63">
        <f>PERCENTRANK('FED MODEL FACTORS'!AH$62:AH$296,'FED MODEL FACTORS'!AH62,1)</f>
        <v>0</v>
      </c>
      <c r="AI62" s="63">
        <f>PERCENTRANK('FED MODEL FACTORS'!AI$2:AI$296,'FED MODEL FACTORS'!AI62,1)</f>
        <v>0.8</v>
      </c>
      <c r="AJ62" s="63">
        <f>PERCENTRANK('FED MODEL FACTORS'!AJ$2:AJ$296,'FED MODEL FACTORS'!AJ62,1)</f>
        <v>0.1</v>
      </c>
      <c r="AK62" s="63">
        <f>PERCENTRANK('FED MODEL FACTORS'!AK$2:AK$296,'FED MODEL FACTORS'!AK62,1)</f>
        <v>0.8</v>
      </c>
      <c r="AL62" s="63">
        <f>PERCENTRANK('FED MODEL FACTORS'!AL$2:AL$296,'FED MODEL FACTORS'!AL62,1)</f>
        <v>0.6</v>
      </c>
      <c r="AM62" s="63">
        <f>PERCENTRANK('FED MODEL FACTORS'!AM$2:AM$296,'FED MODEL FACTORS'!AM62,1)</f>
        <v>0.6</v>
      </c>
      <c r="AN62" s="63">
        <f>PERCENTRANK('FED MODEL FACTORS'!AN$2:AN$296,'FED MODEL FACTORS'!AN62,1)</f>
        <v>0.8</v>
      </c>
      <c r="AO62" s="63">
        <f>PERCENTRANK('FED MODEL FACTORS'!AO$2:AO$296,'FED MODEL FACTORS'!AO62,1)</f>
        <v>0.7</v>
      </c>
      <c r="AP62" s="63">
        <f>PERCENTRANK('FED MODEL FACTORS'!AP$2:AP$296,'FED MODEL FACTORS'!AP62,1)</f>
        <v>0.5</v>
      </c>
      <c r="AQ62" s="63">
        <f>PERCENTRANK('FED MODEL FACTORS'!AQ$50:AQ$296,'FED MODEL FACTORS'!AQ62,1)</f>
        <v>0.5</v>
      </c>
      <c r="AR62" s="63">
        <f>PERCENTRANK('FED MODEL FACTORS'!AR$2:AR$296,'FED MODEL FACTORS'!AR62,1)</f>
        <v>0.3</v>
      </c>
      <c r="AS62" s="63">
        <f>PERCENTRANK('FED MODEL FACTORS'!AS$2:AS$296,'FED MODEL FACTORS'!AS62,1)</f>
        <v>0.4</v>
      </c>
      <c r="AT62" s="63">
        <f>PERCENTRANK('FED MODEL FACTORS'!AT$2:AT$296,'FED MODEL FACTORS'!AT62,1)</f>
        <v>0.3</v>
      </c>
      <c r="AU62" s="63">
        <f>PERCENTRANK('FED MODEL FACTORS'!AU$2:AU$296,'FED MODEL FACTORS'!AU62,1)</f>
        <v>0.1</v>
      </c>
      <c r="AV62" s="63">
        <f>PERCENTRANK('FED MODEL FACTORS'!AV$2:AV$296,'FED MODEL FACTORS'!AV62,1)</f>
        <v>0.2</v>
      </c>
      <c r="AW62" s="63">
        <f>PERCENTRANK('FED MODEL FACTORS'!AW$2:AW$296,'FED MODEL FACTORS'!AW62,1)</f>
        <v>0.5</v>
      </c>
      <c r="AX62" s="63">
        <f>PERCENTRANK('FED MODEL FACTORS'!AX$2:AX$296,'FED MODEL FACTORS'!AX62,1)</f>
        <v>0.4</v>
      </c>
      <c r="AY62" s="63">
        <f>PERCENTRANK('FED MODEL FACTORS'!AY$2:AY$296,'FED MODEL FACTORS'!AY62,1)</f>
        <v>0.5</v>
      </c>
      <c r="AZ62" s="63">
        <f>PERCENTRANK('FED MODEL FACTORS'!AZ$2:AZ$296,'FED MODEL FACTORS'!AZ62,1)</f>
        <v>0.3</v>
      </c>
      <c r="BA62" s="63">
        <f>PERCENTRANK('FED MODEL FACTORS'!BA$2:BA$296,'FED MODEL FACTORS'!BA62,1)</f>
        <v>0.7</v>
      </c>
      <c r="BB62" s="63">
        <f>PERCENTRANK('FED MODEL FACTORS'!BB$2:BB$296,'FED MODEL FACTORS'!BB62,1)</f>
        <v>0.3</v>
      </c>
      <c r="BC62" s="63">
        <f>PERCENTRANK('FED MODEL FACTORS'!BC$2:BC$296,'FED MODEL FACTORS'!BC62,1)</f>
        <v>0.1</v>
      </c>
      <c r="BD62" s="63">
        <f>PERCENTRANK('FED MODEL FACTORS'!BD$2:BD$296,'FED MODEL FACTORS'!BD62,1)</f>
        <v>0.6</v>
      </c>
      <c r="BT62" s="76">
        <v>3.48</v>
      </c>
      <c r="BU62" s="76">
        <v>0.63</v>
      </c>
      <c r="BV62" s="76">
        <v>3.58</v>
      </c>
    </row>
    <row r="63" spans="1:74" x14ac:dyDescent="0.25">
      <c r="A63" s="57">
        <v>35461</v>
      </c>
      <c r="B63" s="63"/>
      <c r="C63" s="63">
        <f>PERCENTRANK('FED MODEL FACTORS'!C63:C345,'FED MODEL FACTORS'!C63,1)</f>
        <v>0.7</v>
      </c>
      <c r="D63" s="63"/>
      <c r="E63" s="63">
        <f>PERCENTRANK('FED MODEL FACTORS'!E$2:E$296,'FED MODEL FACTORS'!E63,1)</f>
        <v>0.3</v>
      </c>
      <c r="F63" s="63">
        <f>PERCENTRANK('FED MODEL FACTORS'!F$2:F$296,'FED MODEL FACTORS'!F63,1)</f>
        <v>0.6</v>
      </c>
      <c r="G63" s="63">
        <f>PERCENTRANK('FED MODEL FACTORS'!G$62:G$296,'FED MODEL FACTORS'!G63,1)</f>
        <v>0.8</v>
      </c>
      <c r="H63" s="63">
        <f>PERCENTRANK('FED MODEL FACTORS'!H$62:H$296,'FED MODEL FACTORS'!H63,1)</f>
        <v>0</v>
      </c>
      <c r="I63" s="63">
        <f>PERCENTRANK('FED MODEL FACTORS'!I$2:I$296,'FED MODEL FACTORS'!I63,1)</f>
        <v>0.7</v>
      </c>
      <c r="J63" s="63">
        <f>PERCENTRANK('FED MODEL FACTORS'!J$2:J$296,'FED MODEL FACTORS'!J63,1)</f>
        <v>0.8</v>
      </c>
      <c r="K63" s="63">
        <f>PERCENTRANK('FED MODEL FACTORS'!K$2:K$296,'FED MODEL FACTORS'!K63,1)</f>
        <v>0.8</v>
      </c>
      <c r="L63" s="63">
        <f>PERCENTRANK('FED MODEL FACTORS'!L$2:L$296,'FED MODEL FACTORS'!L63,1)</f>
        <v>0.8</v>
      </c>
      <c r="M63" s="63">
        <f>PERCENTRANK('FED MODEL FACTORS'!M$2:M$296,'FED MODEL FACTORS'!M63,1)</f>
        <v>0.8</v>
      </c>
      <c r="N63" s="63">
        <f>PERCENTRANK('FED MODEL FACTORS'!N$2:N$296,'FED MODEL FACTORS'!N63,1)</f>
        <v>0.8</v>
      </c>
      <c r="O63" s="63"/>
      <c r="P63" s="63"/>
      <c r="Q63" s="63">
        <f>PERCENTRANK('FED MODEL FACTORS'!Q$2:Q$296,'FED MODEL FACTORS'!Q63,1)</f>
        <v>0.4</v>
      </c>
      <c r="R63" s="63">
        <f>PERCENTRANK('FED MODEL FACTORS'!R$2:R$296,'FED MODEL FACTORS'!R63,1)</f>
        <v>0.4</v>
      </c>
      <c r="S63" s="63">
        <f>PERCENTRANK('FED MODEL FACTORS'!S$2:S$296,'FED MODEL FACTORS'!S63,1)</f>
        <v>0.2</v>
      </c>
      <c r="T63" s="63"/>
      <c r="U63" s="63">
        <f>PERCENTRANK('FED MODEL FACTORS'!U$2:U$296,'FED MODEL FACTORS'!U63,1)</f>
        <v>0.4</v>
      </c>
      <c r="V63" s="63">
        <f>PERCENTRANK('FED MODEL FACTORS'!V$2:V$296,'FED MODEL FACTORS'!V63,1)</f>
        <v>0.2</v>
      </c>
      <c r="W63" s="63"/>
      <c r="X63" s="63">
        <f>PERCENTRANK('FED MODEL FACTORS'!X$2:X$296,'FED MODEL FACTORS'!X63,1)</f>
        <v>0.4</v>
      </c>
      <c r="Y63" s="63">
        <f>PERCENTRANK('FED MODEL FACTORS'!Y$2:Y$296,'FED MODEL FACTORS'!Y63,1)</f>
        <v>0.5</v>
      </c>
      <c r="Z63" s="63">
        <f>PERCENTRANK('FED MODEL FACTORS'!Z$2:Z$296,'FED MODEL FACTORS'!Z63,1)</f>
        <v>0.6</v>
      </c>
      <c r="AA63" s="63">
        <f>PERCENTRANK('FED MODEL FACTORS'!AA$2:AA$296,'FED MODEL FACTORS'!AA63,1)</f>
        <v>0</v>
      </c>
      <c r="AB63" s="63"/>
      <c r="AC63" s="63">
        <f>PERCENTRANK('FED MODEL FACTORS'!AC$2:AC$296,'FED MODEL FACTORS'!AC63,1)</f>
        <v>0.7</v>
      </c>
      <c r="AD63" s="63">
        <f>PERCENTRANK('FED MODEL FACTORS'!AD$2:AD$296,'FED MODEL FACTORS'!AD63,1)</f>
        <v>0.2</v>
      </c>
      <c r="AE63" s="63">
        <f>PERCENTRANK('FED MODEL FACTORS'!AE$2:AE$296,'FED MODEL FACTORS'!AE63,1)</f>
        <v>0.5</v>
      </c>
      <c r="AF63" s="63">
        <f>PERCENTRANK('FED MODEL FACTORS'!AF$2:AF$296,'FED MODEL FACTORS'!AF63,1)</f>
        <v>0.5</v>
      </c>
      <c r="AG63" s="63">
        <f>PERCENTRANK('FED MODEL FACTORS'!AG$2:AG$296,'FED MODEL FACTORS'!AG63,1)</f>
        <v>0.3</v>
      </c>
      <c r="AH63" s="63">
        <f>PERCENTRANK('FED MODEL FACTORS'!AH$62:AH$296,'FED MODEL FACTORS'!AH63,1)</f>
        <v>0</v>
      </c>
      <c r="AI63" s="63">
        <f>PERCENTRANK('FED MODEL FACTORS'!AI$2:AI$296,'FED MODEL FACTORS'!AI63,1)</f>
        <v>0.7</v>
      </c>
      <c r="AJ63" s="63">
        <f>PERCENTRANK('FED MODEL FACTORS'!AJ$2:AJ$296,'FED MODEL FACTORS'!AJ63,1)</f>
        <v>0.1</v>
      </c>
      <c r="AK63" s="63">
        <f>PERCENTRANK('FED MODEL FACTORS'!AK$2:AK$296,'FED MODEL FACTORS'!AK63,1)</f>
        <v>0.6</v>
      </c>
      <c r="AL63" s="63">
        <f>PERCENTRANK('FED MODEL FACTORS'!AL$2:AL$296,'FED MODEL FACTORS'!AL63,1)</f>
        <v>0.6</v>
      </c>
      <c r="AM63" s="63">
        <f>PERCENTRANK('FED MODEL FACTORS'!AM$2:AM$296,'FED MODEL FACTORS'!AM63,1)</f>
        <v>0.6</v>
      </c>
      <c r="AN63" s="63">
        <f>PERCENTRANK('FED MODEL FACTORS'!AN$2:AN$296,'FED MODEL FACTORS'!AN63,1)</f>
        <v>0.7</v>
      </c>
      <c r="AO63" s="63">
        <f>PERCENTRANK('FED MODEL FACTORS'!AO$2:AO$296,'FED MODEL FACTORS'!AO63,1)</f>
        <v>0.6</v>
      </c>
      <c r="AP63" s="63">
        <f>PERCENTRANK('FED MODEL FACTORS'!AP$2:AP$296,'FED MODEL FACTORS'!AP63,1)</f>
        <v>0.4</v>
      </c>
      <c r="AQ63" s="63">
        <f>PERCENTRANK('FED MODEL FACTORS'!AQ$50:AQ$296,'FED MODEL FACTORS'!AQ63,1)</f>
        <v>0.6</v>
      </c>
      <c r="AR63" s="63">
        <f>PERCENTRANK('FED MODEL FACTORS'!AR$2:AR$296,'FED MODEL FACTORS'!AR63,1)</f>
        <v>0.3</v>
      </c>
      <c r="AS63" s="63">
        <f>PERCENTRANK('FED MODEL FACTORS'!AS$2:AS$296,'FED MODEL FACTORS'!AS63,1)</f>
        <v>0.4</v>
      </c>
      <c r="AT63" s="63">
        <f>PERCENTRANK('FED MODEL FACTORS'!AT$2:AT$296,'FED MODEL FACTORS'!AT63,1)</f>
        <v>0.3</v>
      </c>
      <c r="AU63" s="63">
        <f>PERCENTRANK('FED MODEL FACTORS'!AU$2:AU$296,'FED MODEL FACTORS'!AU63,1)</f>
        <v>0.1</v>
      </c>
      <c r="AV63" s="63">
        <f>PERCENTRANK('FED MODEL FACTORS'!AV$2:AV$296,'FED MODEL FACTORS'!AV63,1)</f>
        <v>0.3</v>
      </c>
      <c r="AW63" s="63">
        <f>PERCENTRANK('FED MODEL FACTORS'!AW$2:AW$296,'FED MODEL FACTORS'!AW63,1)</f>
        <v>0.6</v>
      </c>
      <c r="AX63" s="63">
        <f>PERCENTRANK('FED MODEL FACTORS'!AX$2:AX$296,'FED MODEL FACTORS'!AX63,1)</f>
        <v>0.4</v>
      </c>
      <c r="AY63" s="63">
        <f>PERCENTRANK('FED MODEL FACTORS'!AY$2:AY$296,'FED MODEL FACTORS'!AY63,1)</f>
        <v>0.5</v>
      </c>
      <c r="AZ63" s="63">
        <f>PERCENTRANK('FED MODEL FACTORS'!AZ$2:AZ$296,'FED MODEL FACTORS'!AZ63,1)</f>
        <v>0.3</v>
      </c>
      <c r="BA63" s="63">
        <f>PERCENTRANK('FED MODEL FACTORS'!BA$2:BA$296,'FED MODEL FACTORS'!BA63,1)</f>
        <v>0.4</v>
      </c>
      <c r="BB63" s="63">
        <f>PERCENTRANK('FED MODEL FACTORS'!BB$2:BB$296,'FED MODEL FACTORS'!BB63,1)</f>
        <v>0.3</v>
      </c>
      <c r="BC63" s="63">
        <f>PERCENTRANK('FED MODEL FACTORS'!BC$2:BC$296,'FED MODEL FACTORS'!BC63,1)</f>
        <v>0</v>
      </c>
      <c r="BD63" s="63">
        <f>PERCENTRANK('FED MODEL FACTORS'!BD$2:BD$296,'FED MODEL FACTORS'!BD63,1)</f>
        <v>0.2</v>
      </c>
      <c r="BT63" s="76">
        <v>3.29</v>
      </c>
      <c r="BU63" s="76">
        <v>0.71</v>
      </c>
      <c r="BV63" s="76">
        <v>3.02</v>
      </c>
    </row>
    <row r="64" spans="1:74" x14ac:dyDescent="0.25">
      <c r="A64" s="57">
        <v>35489</v>
      </c>
      <c r="B64" s="63"/>
      <c r="C64" s="63">
        <f>PERCENTRANK('FED MODEL FACTORS'!C64:C346,'FED MODEL FACTORS'!C64,1)</f>
        <v>0.9</v>
      </c>
      <c r="D64" s="63"/>
      <c r="E64" s="63">
        <f>PERCENTRANK('FED MODEL FACTORS'!E$2:E$296,'FED MODEL FACTORS'!E64,1)</f>
        <v>0.9</v>
      </c>
      <c r="F64" s="63">
        <f>PERCENTRANK('FED MODEL FACTORS'!F$2:F$296,'FED MODEL FACTORS'!F64,1)</f>
        <v>0.6</v>
      </c>
      <c r="G64" s="63">
        <f>PERCENTRANK('FED MODEL FACTORS'!G$62:G$296,'FED MODEL FACTORS'!G64,1)</f>
        <v>0.8</v>
      </c>
      <c r="H64" s="63">
        <f>PERCENTRANK('FED MODEL FACTORS'!H$62:H$296,'FED MODEL FACTORS'!H64,1)</f>
        <v>0</v>
      </c>
      <c r="I64" s="63">
        <f>PERCENTRANK('FED MODEL FACTORS'!I$2:I$296,'FED MODEL FACTORS'!I64,1)</f>
        <v>0.7</v>
      </c>
      <c r="J64" s="63">
        <f>PERCENTRANK('FED MODEL FACTORS'!J$2:J$296,'FED MODEL FACTORS'!J64,1)</f>
        <v>0.8</v>
      </c>
      <c r="K64" s="63">
        <f>PERCENTRANK('FED MODEL FACTORS'!K$2:K$296,'FED MODEL FACTORS'!K64,1)</f>
        <v>0.9</v>
      </c>
      <c r="L64" s="63">
        <f>PERCENTRANK('FED MODEL FACTORS'!L$2:L$296,'FED MODEL FACTORS'!L64,1)</f>
        <v>0.9</v>
      </c>
      <c r="M64" s="63">
        <f>PERCENTRANK('FED MODEL FACTORS'!M$2:M$296,'FED MODEL FACTORS'!M64,1)</f>
        <v>0.8</v>
      </c>
      <c r="N64" s="63">
        <f>PERCENTRANK('FED MODEL FACTORS'!N$2:N$296,'FED MODEL FACTORS'!N64,1)</f>
        <v>0.8</v>
      </c>
      <c r="O64" s="63"/>
      <c r="P64" s="63"/>
      <c r="Q64" s="63">
        <f>PERCENTRANK('FED MODEL FACTORS'!Q$2:Q$296,'FED MODEL FACTORS'!Q64,1)</f>
        <v>0.4</v>
      </c>
      <c r="R64" s="63">
        <f>PERCENTRANK('FED MODEL FACTORS'!R$2:R$296,'FED MODEL FACTORS'!R64,1)</f>
        <v>0.4</v>
      </c>
      <c r="S64" s="63">
        <f>PERCENTRANK('FED MODEL FACTORS'!S$2:S$296,'FED MODEL FACTORS'!S64,1)</f>
        <v>0.2</v>
      </c>
      <c r="T64" s="63"/>
      <c r="U64" s="63">
        <f>PERCENTRANK('FED MODEL FACTORS'!U$2:U$296,'FED MODEL FACTORS'!U64,1)</f>
        <v>0.9</v>
      </c>
      <c r="V64" s="63">
        <f>PERCENTRANK('FED MODEL FACTORS'!V$2:V$296,'FED MODEL FACTORS'!V64,1)</f>
        <v>0.3</v>
      </c>
      <c r="W64" s="63"/>
      <c r="X64" s="63">
        <f>PERCENTRANK('FED MODEL FACTORS'!X$2:X$296,'FED MODEL FACTORS'!X64,1)</f>
        <v>0.3</v>
      </c>
      <c r="Y64" s="63">
        <f>PERCENTRANK('FED MODEL FACTORS'!Y$2:Y$296,'FED MODEL FACTORS'!Y64,1)</f>
        <v>0.7</v>
      </c>
      <c r="Z64" s="63">
        <f>PERCENTRANK('FED MODEL FACTORS'!Z$2:Z$296,'FED MODEL FACTORS'!Z64,1)</f>
        <v>0.5</v>
      </c>
      <c r="AA64" s="63">
        <f>PERCENTRANK('FED MODEL FACTORS'!AA$2:AA$296,'FED MODEL FACTORS'!AA64,1)</f>
        <v>0</v>
      </c>
      <c r="AB64" s="63"/>
      <c r="AC64" s="63">
        <f>PERCENTRANK('FED MODEL FACTORS'!AC$2:AC$296,'FED MODEL FACTORS'!AC64,1)</f>
        <v>0.8</v>
      </c>
      <c r="AD64" s="63">
        <f>PERCENTRANK('FED MODEL FACTORS'!AD$2:AD$296,'FED MODEL FACTORS'!AD64,1)</f>
        <v>0.2</v>
      </c>
      <c r="AE64" s="63">
        <f>PERCENTRANK('FED MODEL FACTORS'!AE$2:AE$296,'FED MODEL FACTORS'!AE64,1)</f>
        <v>0.4</v>
      </c>
      <c r="AF64" s="63">
        <f>PERCENTRANK('FED MODEL FACTORS'!AF$2:AF$296,'FED MODEL FACTORS'!AF64,1)</f>
        <v>0.6</v>
      </c>
      <c r="AG64" s="63">
        <f>PERCENTRANK('FED MODEL FACTORS'!AG$2:AG$296,'FED MODEL FACTORS'!AG64,1)</f>
        <v>0.3</v>
      </c>
      <c r="AH64" s="63">
        <f>PERCENTRANK('FED MODEL FACTORS'!AH$62:AH$296,'FED MODEL FACTORS'!AH64,1)</f>
        <v>0</v>
      </c>
      <c r="AI64" s="63">
        <f>PERCENTRANK('FED MODEL FACTORS'!AI$2:AI$296,'FED MODEL FACTORS'!AI64,1)</f>
        <v>0.7</v>
      </c>
      <c r="AJ64" s="63">
        <f>PERCENTRANK('FED MODEL FACTORS'!AJ$2:AJ$296,'FED MODEL FACTORS'!AJ64,1)</f>
        <v>0.1</v>
      </c>
      <c r="AK64" s="63">
        <f>PERCENTRANK('FED MODEL FACTORS'!AK$2:AK$296,'FED MODEL FACTORS'!AK64,1)</f>
        <v>0.6</v>
      </c>
      <c r="AL64" s="63">
        <f>PERCENTRANK('FED MODEL FACTORS'!AL$2:AL$296,'FED MODEL FACTORS'!AL64,1)</f>
        <v>0.7</v>
      </c>
      <c r="AM64" s="63">
        <f>PERCENTRANK('FED MODEL FACTORS'!AM$2:AM$296,'FED MODEL FACTORS'!AM64,1)</f>
        <v>0.5</v>
      </c>
      <c r="AN64" s="63">
        <f>PERCENTRANK('FED MODEL FACTORS'!AN$2:AN$296,'FED MODEL FACTORS'!AN64,1)</f>
        <v>0.7</v>
      </c>
      <c r="AO64" s="63">
        <f>PERCENTRANK('FED MODEL FACTORS'!AO$2:AO$296,'FED MODEL FACTORS'!AO64,1)</f>
        <v>0.5</v>
      </c>
      <c r="AP64" s="63">
        <f>PERCENTRANK('FED MODEL FACTORS'!AP$2:AP$296,'FED MODEL FACTORS'!AP64,1)</f>
        <v>0.8</v>
      </c>
      <c r="AQ64" s="63">
        <f>PERCENTRANK('FED MODEL FACTORS'!AQ$50:AQ$296,'FED MODEL FACTORS'!AQ64,1)</f>
        <v>0.6</v>
      </c>
      <c r="AR64" s="63">
        <f>PERCENTRANK('FED MODEL FACTORS'!AR$2:AR$296,'FED MODEL FACTORS'!AR64,1)</f>
        <v>0.4</v>
      </c>
      <c r="AS64" s="63">
        <f>PERCENTRANK('FED MODEL FACTORS'!AS$2:AS$296,'FED MODEL FACTORS'!AS64,1)</f>
        <v>0.4</v>
      </c>
      <c r="AT64" s="63">
        <f>PERCENTRANK('FED MODEL FACTORS'!AT$2:AT$296,'FED MODEL FACTORS'!AT64,1)</f>
        <v>0.3</v>
      </c>
      <c r="AU64" s="63">
        <f>PERCENTRANK('FED MODEL FACTORS'!AU$2:AU$296,'FED MODEL FACTORS'!AU64,1)</f>
        <v>0</v>
      </c>
      <c r="AV64" s="63">
        <f>PERCENTRANK('FED MODEL FACTORS'!AV$2:AV$296,'FED MODEL FACTORS'!AV64,1)</f>
        <v>0.1</v>
      </c>
      <c r="AW64" s="63">
        <f>PERCENTRANK('FED MODEL FACTORS'!AW$2:AW$296,'FED MODEL FACTORS'!AW64,1)</f>
        <v>0.6</v>
      </c>
      <c r="AX64" s="63">
        <f>PERCENTRANK('FED MODEL FACTORS'!AX$2:AX$296,'FED MODEL FACTORS'!AX64,1)</f>
        <v>0.4</v>
      </c>
      <c r="AY64" s="63">
        <f>PERCENTRANK('FED MODEL FACTORS'!AY$2:AY$296,'FED MODEL FACTORS'!AY64,1)</f>
        <v>0.5</v>
      </c>
      <c r="AZ64" s="63">
        <f>PERCENTRANK('FED MODEL FACTORS'!AZ$2:AZ$296,'FED MODEL FACTORS'!AZ64,1)</f>
        <v>0.3</v>
      </c>
      <c r="BA64" s="63">
        <f>PERCENTRANK('FED MODEL FACTORS'!BA$2:BA$296,'FED MODEL FACTORS'!BA64,1)</f>
        <v>0</v>
      </c>
      <c r="BB64" s="63">
        <f>PERCENTRANK('FED MODEL FACTORS'!BB$2:BB$296,'FED MODEL FACTORS'!BB64,1)</f>
        <v>0.2</v>
      </c>
      <c r="BC64" s="63">
        <f>PERCENTRANK('FED MODEL FACTORS'!BC$2:BC$296,'FED MODEL FACTORS'!BC64,1)</f>
        <v>0.1</v>
      </c>
      <c r="BD64" s="63">
        <f>PERCENTRANK('FED MODEL FACTORS'!BD$2:BD$296,'FED MODEL FACTORS'!BD64,1)</f>
        <v>0</v>
      </c>
      <c r="BT64" s="76">
        <v>3.25</v>
      </c>
      <c r="BU64" s="76">
        <v>0.68</v>
      </c>
      <c r="BV64" s="76">
        <v>2.91</v>
      </c>
    </row>
    <row r="65" spans="1:74" x14ac:dyDescent="0.25">
      <c r="A65" s="57">
        <v>35520</v>
      </c>
      <c r="B65" s="63"/>
      <c r="C65" s="63">
        <f>PERCENTRANK('FED MODEL FACTORS'!C65:C347,'FED MODEL FACTORS'!C65,1)</f>
        <v>0.9</v>
      </c>
      <c r="D65" s="63"/>
      <c r="E65" s="63">
        <f>PERCENTRANK('FED MODEL FACTORS'!E$2:E$296,'FED MODEL FACTORS'!E65,1)</f>
        <v>0.2</v>
      </c>
      <c r="F65" s="63">
        <f>PERCENTRANK('FED MODEL FACTORS'!F$2:F$296,'FED MODEL FACTORS'!F65,1)</f>
        <v>0.6</v>
      </c>
      <c r="G65" s="63">
        <f>PERCENTRANK('FED MODEL FACTORS'!G$62:G$296,'FED MODEL FACTORS'!G65,1)</f>
        <v>0.8</v>
      </c>
      <c r="H65" s="63">
        <f>PERCENTRANK('FED MODEL FACTORS'!H$62:H$296,'FED MODEL FACTORS'!H65,1)</f>
        <v>0</v>
      </c>
      <c r="I65" s="63">
        <f>PERCENTRANK('FED MODEL FACTORS'!I$2:I$296,'FED MODEL FACTORS'!I65,1)</f>
        <v>0.9</v>
      </c>
      <c r="J65" s="63">
        <f>PERCENTRANK('FED MODEL FACTORS'!J$2:J$296,'FED MODEL FACTORS'!J65,1)</f>
        <v>0.9</v>
      </c>
      <c r="K65" s="63">
        <f>PERCENTRANK('FED MODEL FACTORS'!K$2:K$296,'FED MODEL FACTORS'!K65,1)</f>
        <v>0.9</v>
      </c>
      <c r="L65" s="63">
        <f>PERCENTRANK('FED MODEL FACTORS'!L$2:L$296,'FED MODEL FACTORS'!L65,1)</f>
        <v>0.9</v>
      </c>
      <c r="M65" s="63">
        <f>PERCENTRANK('FED MODEL FACTORS'!M$2:M$296,'FED MODEL FACTORS'!M65,1)</f>
        <v>0.9</v>
      </c>
      <c r="N65" s="63">
        <f>PERCENTRANK('FED MODEL FACTORS'!N$2:N$296,'FED MODEL FACTORS'!N65,1)</f>
        <v>0.8</v>
      </c>
      <c r="O65" s="63"/>
      <c r="P65" s="63"/>
      <c r="Q65" s="63">
        <f>PERCENTRANK('FED MODEL FACTORS'!Q$2:Q$296,'FED MODEL FACTORS'!Q65,1)</f>
        <v>0.4</v>
      </c>
      <c r="R65" s="63">
        <f>PERCENTRANK('FED MODEL FACTORS'!R$2:R$296,'FED MODEL FACTORS'!R65,1)</f>
        <v>0.5</v>
      </c>
      <c r="S65" s="63">
        <f>PERCENTRANK('FED MODEL FACTORS'!S$2:S$296,'FED MODEL FACTORS'!S65,1)</f>
        <v>0.2</v>
      </c>
      <c r="T65" s="63"/>
      <c r="U65" s="63">
        <f>PERCENTRANK('FED MODEL FACTORS'!U$2:U$296,'FED MODEL FACTORS'!U65,1)</f>
        <v>0.8</v>
      </c>
      <c r="V65" s="63">
        <f>PERCENTRANK('FED MODEL FACTORS'!V$2:V$296,'FED MODEL FACTORS'!V65,1)</f>
        <v>0.5</v>
      </c>
      <c r="W65" s="63"/>
      <c r="X65" s="63">
        <f>PERCENTRANK('FED MODEL FACTORS'!X$2:X$296,'FED MODEL FACTORS'!X65,1)</f>
        <v>0.3</v>
      </c>
      <c r="Y65" s="63">
        <f>PERCENTRANK('FED MODEL FACTORS'!Y$2:Y$296,'FED MODEL FACTORS'!Y65,1)</f>
        <v>0.8</v>
      </c>
      <c r="Z65" s="63">
        <f>PERCENTRANK('FED MODEL FACTORS'!Z$2:Z$296,'FED MODEL FACTORS'!Z65,1)</f>
        <v>0.6</v>
      </c>
      <c r="AA65" s="63">
        <f>PERCENTRANK('FED MODEL FACTORS'!AA$2:AA$296,'FED MODEL FACTORS'!AA65,1)</f>
        <v>0.1</v>
      </c>
      <c r="AB65" s="63"/>
      <c r="AC65" s="63">
        <f>PERCENTRANK('FED MODEL FACTORS'!AC$2:AC$296,'FED MODEL FACTORS'!AC65,1)</f>
        <v>0.7</v>
      </c>
      <c r="AD65" s="63">
        <f>PERCENTRANK('FED MODEL FACTORS'!AD$2:AD$296,'FED MODEL FACTORS'!AD65,1)</f>
        <v>0.2</v>
      </c>
      <c r="AE65" s="63">
        <f>PERCENTRANK('FED MODEL FACTORS'!AE$2:AE$296,'FED MODEL FACTORS'!AE65,1)</f>
        <v>0.4</v>
      </c>
      <c r="AF65" s="63">
        <f>PERCENTRANK('FED MODEL FACTORS'!AF$2:AF$296,'FED MODEL FACTORS'!AF65,1)</f>
        <v>0.6</v>
      </c>
      <c r="AG65" s="63">
        <f>PERCENTRANK('FED MODEL FACTORS'!AG$2:AG$296,'FED MODEL FACTORS'!AG65,1)</f>
        <v>0.3</v>
      </c>
      <c r="AH65" s="63">
        <f>PERCENTRANK('FED MODEL FACTORS'!AH$62:AH$296,'FED MODEL FACTORS'!AH65,1)</f>
        <v>0</v>
      </c>
      <c r="AI65" s="63">
        <f>PERCENTRANK('FED MODEL FACTORS'!AI$2:AI$296,'FED MODEL FACTORS'!AI65,1)</f>
        <v>0.7</v>
      </c>
      <c r="AJ65" s="63">
        <f>PERCENTRANK('FED MODEL FACTORS'!AJ$2:AJ$296,'FED MODEL FACTORS'!AJ65,1)</f>
        <v>0.1</v>
      </c>
      <c r="AK65" s="63">
        <f>PERCENTRANK('FED MODEL FACTORS'!AK$2:AK$296,'FED MODEL FACTORS'!AK65,1)</f>
        <v>0.5</v>
      </c>
      <c r="AL65" s="63">
        <f>PERCENTRANK('FED MODEL FACTORS'!AL$2:AL$296,'FED MODEL FACTORS'!AL65,1)</f>
        <v>0.7</v>
      </c>
      <c r="AM65" s="63">
        <f>PERCENTRANK('FED MODEL FACTORS'!AM$2:AM$296,'FED MODEL FACTORS'!AM65,1)</f>
        <v>0.6</v>
      </c>
      <c r="AN65" s="63">
        <f>PERCENTRANK('FED MODEL FACTORS'!AN$2:AN$296,'FED MODEL FACTORS'!AN65,1)</f>
        <v>0.6</v>
      </c>
      <c r="AO65" s="63">
        <f>PERCENTRANK('FED MODEL FACTORS'!AO$2:AO$296,'FED MODEL FACTORS'!AO65,1)</f>
        <v>0.4</v>
      </c>
      <c r="AP65" s="63">
        <f>PERCENTRANK('FED MODEL FACTORS'!AP$2:AP$296,'FED MODEL FACTORS'!AP65,1)</f>
        <v>0.4</v>
      </c>
      <c r="AQ65" s="63">
        <f>PERCENTRANK('FED MODEL FACTORS'!AQ$50:AQ$296,'FED MODEL FACTORS'!AQ65,1)</f>
        <v>0.6</v>
      </c>
      <c r="AR65" s="63">
        <f>PERCENTRANK('FED MODEL FACTORS'!AR$2:AR$296,'FED MODEL FACTORS'!AR65,1)</f>
        <v>0.5</v>
      </c>
      <c r="AS65" s="63">
        <f>PERCENTRANK('FED MODEL FACTORS'!AS$2:AS$296,'FED MODEL FACTORS'!AS65,1)</f>
        <v>0.4</v>
      </c>
      <c r="AT65" s="63">
        <f>PERCENTRANK('FED MODEL FACTORS'!AT$2:AT$296,'FED MODEL FACTORS'!AT65,1)</f>
        <v>0.3</v>
      </c>
      <c r="AU65" s="63">
        <f>PERCENTRANK('FED MODEL FACTORS'!AU$2:AU$296,'FED MODEL FACTORS'!AU65,1)</f>
        <v>0</v>
      </c>
      <c r="AV65" s="63">
        <f>PERCENTRANK('FED MODEL FACTORS'!AV$2:AV$296,'FED MODEL FACTORS'!AV65,1)</f>
        <v>0.1</v>
      </c>
      <c r="AW65" s="63">
        <f>PERCENTRANK('FED MODEL FACTORS'!AW$2:AW$296,'FED MODEL FACTORS'!AW65,1)</f>
        <v>0.6</v>
      </c>
      <c r="AX65" s="63">
        <f>PERCENTRANK('FED MODEL FACTORS'!AX$2:AX$296,'FED MODEL FACTORS'!AX65,1)</f>
        <v>0.3</v>
      </c>
      <c r="AY65" s="63">
        <f>PERCENTRANK('FED MODEL FACTORS'!AY$2:AY$296,'FED MODEL FACTORS'!AY65,1)</f>
        <v>0.6</v>
      </c>
      <c r="AZ65" s="63">
        <f>PERCENTRANK('FED MODEL FACTORS'!AZ$2:AZ$296,'FED MODEL FACTORS'!AZ65,1)</f>
        <v>0.2</v>
      </c>
      <c r="BA65" s="63">
        <f>PERCENTRANK('FED MODEL FACTORS'!BA$2:BA$296,'FED MODEL FACTORS'!BA65,1)</f>
        <v>0.2</v>
      </c>
      <c r="BB65" s="63">
        <f>PERCENTRANK('FED MODEL FACTORS'!BB$2:BB$296,'FED MODEL FACTORS'!BB65,1)</f>
        <v>0.2</v>
      </c>
      <c r="BC65" s="63">
        <f>PERCENTRANK('FED MODEL FACTORS'!BC$2:BC$296,'FED MODEL FACTORS'!BC65,1)</f>
        <v>0.6</v>
      </c>
      <c r="BD65" s="63">
        <f>PERCENTRANK('FED MODEL FACTORS'!BD$2:BD$296,'FED MODEL FACTORS'!BD65,1)</f>
        <v>0.2</v>
      </c>
      <c r="BT65" s="76">
        <v>3.28</v>
      </c>
      <c r="BU65" s="76">
        <v>0.61</v>
      </c>
      <c r="BV65" s="76">
        <v>2.58</v>
      </c>
    </row>
    <row r="66" spans="1:74" x14ac:dyDescent="0.25">
      <c r="A66" s="57">
        <v>35550</v>
      </c>
      <c r="B66" s="63"/>
      <c r="C66" s="63">
        <f>PERCENTRANK('FED MODEL FACTORS'!C66:C348,'FED MODEL FACTORS'!C66,1)</f>
        <v>0.8</v>
      </c>
      <c r="D66" s="63"/>
      <c r="E66" s="63">
        <f>PERCENTRANK('FED MODEL FACTORS'!E$2:E$296,'FED MODEL FACTORS'!E66,1)</f>
        <v>0.9</v>
      </c>
      <c r="F66" s="63">
        <f>PERCENTRANK('FED MODEL FACTORS'!F$2:F$296,'FED MODEL FACTORS'!F66,1)</f>
        <v>0.6</v>
      </c>
      <c r="G66" s="63">
        <f>PERCENTRANK('FED MODEL FACTORS'!G$62:G$296,'FED MODEL FACTORS'!G66,1)</f>
        <v>0.8</v>
      </c>
      <c r="H66" s="63">
        <f>PERCENTRANK('FED MODEL FACTORS'!H$62:H$296,'FED MODEL FACTORS'!H66,1)</f>
        <v>0</v>
      </c>
      <c r="I66" s="63">
        <f>PERCENTRANK('FED MODEL FACTORS'!I$2:I$296,'FED MODEL FACTORS'!I66,1)</f>
        <v>0.9</v>
      </c>
      <c r="J66" s="63">
        <f>PERCENTRANK('FED MODEL FACTORS'!J$2:J$296,'FED MODEL FACTORS'!J66,1)</f>
        <v>0.9</v>
      </c>
      <c r="K66" s="63">
        <f>PERCENTRANK('FED MODEL FACTORS'!K$2:K$296,'FED MODEL FACTORS'!K66,1)</f>
        <v>0.9</v>
      </c>
      <c r="L66" s="63">
        <f>PERCENTRANK('FED MODEL FACTORS'!L$2:L$296,'FED MODEL FACTORS'!L66,1)</f>
        <v>0.9</v>
      </c>
      <c r="M66" s="63">
        <f>PERCENTRANK('FED MODEL FACTORS'!M$2:M$296,'FED MODEL FACTORS'!M66,1)</f>
        <v>0.8</v>
      </c>
      <c r="N66" s="63">
        <f>PERCENTRANK('FED MODEL FACTORS'!N$2:N$296,'FED MODEL FACTORS'!N66,1)</f>
        <v>0.9</v>
      </c>
      <c r="O66" s="63"/>
      <c r="P66" s="63"/>
      <c r="Q66" s="63">
        <f>PERCENTRANK('FED MODEL FACTORS'!Q$2:Q$296,'FED MODEL FACTORS'!Q66,1)</f>
        <v>0.4</v>
      </c>
      <c r="R66" s="63">
        <f>PERCENTRANK('FED MODEL FACTORS'!R$2:R$296,'FED MODEL FACTORS'!R66,1)</f>
        <v>0.5</v>
      </c>
      <c r="S66" s="63">
        <f>PERCENTRANK('FED MODEL FACTORS'!S$2:S$296,'FED MODEL FACTORS'!S66,1)</f>
        <v>0.2</v>
      </c>
      <c r="T66" s="63"/>
      <c r="U66" s="63">
        <f>PERCENTRANK('FED MODEL FACTORS'!U$2:U$296,'FED MODEL FACTORS'!U66,1)</f>
        <v>0.4</v>
      </c>
      <c r="V66" s="63">
        <f>PERCENTRANK('FED MODEL FACTORS'!V$2:V$296,'FED MODEL FACTORS'!V66,1)</f>
        <v>0.7</v>
      </c>
      <c r="W66" s="63"/>
      <c r="X66" s="63">
        <f>PERCENTRANK('FED MODEL FACTORS'!X$2:X$296,'FED MODEL FACTORS'!X66,1)</f>
        <v>0.4</v>
      </c>
      <c r="Y66" s="63">
        <f>PERCENTRANK('FED MODEL FACTORS'!Y$2:Y$296,'FED MODEL FACTORS'!Y66,1)</f>
        <v>0.8</v>
      </c>
      <c r="Z66" s="63">
        <f>PERCENTRANK('FED MODEL FACTORS'!Z$2:Z$296,'FED MODEL FACTORS'!Z66,1)</f>
        <v>0.6</v>
      </c>
      <c r="AA66" s="63">
        <f>PERCENTRANK('FED MODEL FACTORS'!AA$2:AA$296,'FED MODEL FACTORS'!AA66,1)</f>
        <v>0.4</v>
      </c>
      <c r="AB66" s="63"/>
      <c r="AC66" s="63">
        <f>PERCENTRANK('FED MODEL FACTORS'!AC$2:AC$296,'FED MODEL FACTORS'!AC66,1)</f>
        <v>0.7</v>
      </c>
      <c r="AD66" s="63">
        <f>PERCENTRANK('FED MODEL FACTORS'!AD$2:AD$296,'FED MODEL FACTORS'!AD66,1)</f>
        <v>0.2</v>
      </c>
      <c r="AE66" s="63">
        <f>PERCENTRANK('FED MODEL FACTORS'!AE$2:AE$296,'FED MODEL FACTORS'!AE66,1)</f>
        <v>0.5</v>
      </c>
      <c r="AF66" s="63">
        <f>PERCENTRANK('FED MODEL FACTORS'!AF$2:AF$296,'FED MODEL FACTORS'!AF66,1)</f>
        <v>0.5</v>
      </c>
      <c r="AG66" s="63">
        <f>PERCENTRANK('FED MODEL FACTORS'!AG$2:AG$296,'FED MODEL FACTORS'!AG66,1)</f>
        <v>0.3</v>
      </c>
      <c r="AH66" s="63">
        <f>PERCENTRANK('FED MODEL FACTORS'!AH$62:AH$296,'FED MODEL FACTORS'!AH66,1)</f>
        <v>0</v>
      </c>
      <c r="AI66" s="63">
        <f>PERCENTRANK('FED MODEL FACTORS'!AI$2:AI$296,'FED MODEL FACTORS'!AI66,1)</f>
        <v>0.7</v>
      </c>
      <c r="AJ66" s="63">
        <f>PERCENTRANK('FED MODEL FACTORS'!AJ$2:AJ$296,'FED MODEL FACTORS'!AJ66,1)</f>
        <v>0</v>
      </c>
      <c r="AK66" s="63">
        <f>PERCENTRANK('FED MODEL FACTORS'!AK$2:AK$296,'FED MODEL FACTORS'!AK66,1)</f>
        <v>0.8</v>
      </c>
      <c r="AL66" s="63">
        <f>PERCENTRANK('FED MODEL FACTORS'!AL$2:AL$296,'FED MODEL FACTORS'!AL66,1)</f>
        <v>0.7</v>
      </c>
      <c r="AM66" s="63">
        <f>PERCENTRANK('FED MODEL FACTORS'!AM$2:AM$296,'FED MODEL FACTORS'!AM66,1)</f>
        <v>0.8</v>
      </c>
      <c r="AN66" s="63">
        <f>PERCENTRANK('FED MODEL FACTORS'!AN$2:AN$296,'FED MODEL FACTORS'!AN66,1)</f>
        <v>0.4</v>
      </c>
      <c r="AO66" s="63">
        <f>PERCENTRANK('FED MODEL FACTORS'!AO$2:AO$296,'FED MODEL FACTORS'!AO66,1)</f>
        <v>0.4</v>
      </c>
      <c r="AP66" s="63">
        <f>PERCENTRANK('FED MODEL FACTORS'!AP$2:AP$296,'FED MODEL FACTORS'!AP66,1)</f>
        <v>0.2</v>
      </c>
      <c r="AQ66" s="63">
        <f>PERCENTRANK('FED MODEL FACTORS'!AQ$50:AQ$296,'FED MODEL FACTORS'!AQ66,1)</f>
        <v>0.6</v>
      </c>
      <c r="AR66" s="63">
        <f>PERCENTRANK('FED MODEL FACTORS'!AR$2:AR$296,'FED MODEL FACTORS'!AR66,1)</f>
        <v>0.6</v>
      </c>
      <c r="AS66" s="63">
        <f>PERCENTRANK('FED MODEL FACTORS'!AS$2:AS$296,'FED MODEL FACTORS'!AS66,1)</f>
        <v>0.4</v>
      </c>
      <c r="AT66" s="63">
        <f>PERCENTRANK('FED MODEL FACTORS'!AT$2:AT$296,'FED MODEL FACTORS'!AT66,1)</f>
        <v>0.3</v>
      </c>
      <c r="AU66" s="63">
        <f>PERCENTRANK('FED MODEL FACTORS'!AU$2:AU$296,'FED MODEL FACTORS'!AU66,1)</f>
        <v>0</v>
      </c>
      <c r="AV66" s="63">
        <f>PERCENTRANK('FED MODEL FACTORS'!AV$2:AV$296,'FED MODEL FACTORS'!AV66,1)</f>
        <v>0.2</v>
      </c>
      <c r="AW66" s="63">
        <f>PERCENTRANK('FED MODEL FACTORS'!AW$2:AW$296,'FED MODEL FACTORS'!AW66,1)</f>
        <v>0.6</v>
      </c>
      <c r="AX66" s="63">
        <f>PERCENTRANK('FED MODEL FACTORS'!AX$2:AX$296,'FED MODEL FACTORS'!AX66,1)</f>
        <v>0.3</v>
      </c>
      <c r="AY66" s="63">
        <f>PERCENTRANK('FED MODEL FACTORS'!AY$2:AY$296,'FED MODEL FACTORS'!AY66,1)</f>
        <v>0.6</v>
      </c>
      <c r="AZ66" s="63">
        <f>PERCENTRANK('FED MODEL FACTORS'!AZ$2:AZ$296,'FED MODEL FACTORS'!AZ66,1)</f>
        <v>0.2</v>
      </c>
      <c r="BA66" s="63">
        <f>PERCENTRANK('FED MODEL FACTORS'!BA$2:BA$296,'FED MODEL FACTORS'!BA66,1)</f>
        <v>0.1</v>
      </c>
      <c r="BB66" s="63">
        <f>PERCENTRANK('FED MODEL FACTORS'!BB$2:BB$296,'FED MODEL FACTORS'!BB66,1)</f>
        <v>0.2</v>
      </c>
      <c r="BC66" s="63">
        <f>PERCENTRANK('FED MODEL FACTORS'!BC$2:BC$296,'FED MODEL FACTORS'!BC66,1)</f>
        <v>0.2</v>
      </c>
      <c r="BD66" s="63">
        <f>PERCENTRANK('FED MODEL FACTORS'!BD$2:BD$296,'FED MODEL FACTORS'!BD66,1)</f>
        <v>0.1</v>
      </c>
      <c r="BT66" s="76">
        <v>3.1</v>
      </c>
      <c r="BU66" s="76">
        <v>0.46</v>
      </c>
      <c r="BV66" s="76">
        <v>3.65</v>
      </c>
    </row>
    <row r="67" spans="1:74" x14ac:dyDescent="0.25">
      <c r="A67" s="57">
        <v>35581</v>
      </c>
      <c r="B67" s="63"/>
      <c r="C67" s="63">
        <f>PERCENTRANK('FED MODEL FACTORS'!C67:C349,'FED MODEL FACTORS'!C67,1)</f>
        <v>0.7</v>
      </c>
      <c r="D67" s="63"/>
      <c r="E67" s="63">
        <f>PERCENTRANK('FED MODEL FACTORS'!E$2:E$296,'FED MODEL FACTORS'!E67,1)</f>
        <v>0.1</v>
      </c>
      <c r="F67" s="63">
        <f>PERCENTRANK('FED MODEL FACTORS'!F$2:F$296,'FED MODEL FACTORS'!F67,1)</f>
        <v>0.7</v>
      </c>
      <c r="G67" s="63">
        <f>PERCENTRANK('FED MODEL FACTORS'!G$62:G$296,'FED MODEL FACTORS'!G67,1)</f>
        <v>0.8</v>
      </c>
      <c r="H67" s="63">
        <f>PERCENTRANK('FED MODEL FACTORS'!H$62:H$296,'FED MODEL FACTORS'!H67,1)</f>
        <v>0</v>
      </c>
      <c r="I67" s="63">
        <f>PERCENTRANK('FED MODEL FACTORS'!I$2:I$296,'FED MODEL FACTORS'!I67,1)</f>
        <v>0.9</v>
      </c>
      <c r="J67" s="63">
        <f>PERCENTRANK('FED MODEL FACTORS'!J$2:J$296,'FED MODEL FACTORS'!J67,1)</f>
        <v>0.8</v>
      </c>
      <c r="K67" s="63">
        <f>PERCENTRANK('FED MODEL FACTORS'!K$2:K$296,'FED MODEL FACTORS'!K67,1)</f>
        <v>0.9</v>
      </c>
      <c r="L67" s="63">
        <f>PERCENTRANK('FED MODEL FACTORS'!L$2:L$296,'FED MODEL FACTORS'!L67,1)</f>
        <v>0.9</v>
      </c>
      <c r="M67" s="63">
        <f>PERCENTRANK('FED MODEL FACTORS'!M$2:M$296,'FED MODEL FACTORS'!M67,1)</f>
        <v>0.7</v>
      </c>
      <c r="N67" s="63">
        <f>PERCENTRANK('FED MODEL FACTORS'!N$2:N$296,'FED MODEL FACTORS'!N67,1)</f>
        <v>0.8</v>
      </c>
      <c r="O67" s="63"/>
      <c r="P67" s="63"/>
      <c r="Q67" s="63">
        <f>PERCENTRANK('FED MODEL FACTORS'!Q$2:Q$296,'FED MODEL FACTORS'!Q67,1)</f>
        <v>0.4</v>
      </c>
      <c r="R67" s="63">
        <f>PERCENTRANK('FED MODEL FACTORS'!R$2:R$296,'FED MODEL FACTORS'!R67,1)</f>
        <v>0.4</v>
      </c>
      <c r="S67" s="63">
        <f>PERCENTRANK('FED MODEL FACTORS'!S$2:S$296,'FED MODEL FACTORS'!S67,1)</f>
        <v>0.2</v>
      </c>
      <c r="T67" s="63"/>
      <c r="U67" s="63">
        <f>PERCENTRANK('FED MODEL FACTORS'!U$2:U$296,'FED MODEL FACTORS'!U67,1)</f>
        <v>0.7</v>
      </c>
      <c r="V67" s="63">
        <f>PERCENTRANK('FED MODEL FACTORS'!V$2:V$296,'FED MODEL FACTORS'!V67,1)</f>
        <v>0.6</v>
      </c>
      <c r="W67" s="63"/>
      <c r="X67" s="63">
        <f>PERCENTRANK('FED MODEL FACTORS'!X$2:X$296,'FED MODEL FACTORS'!X67,1)</f>
        <v>0.2</v>
      </c>
      <c r="Y67" s="63">
        <f>PERCENTRANK('FED MODEL FACTORS'!Y$2:Y$296,'FED MODEL FACTORS'!Y67,1)</f>
        <v>0.7</v>
      </c>
      <c r="Z67" s="63">
        <f>PERCENTRANK('FED MODEL FACTORS'!Z$2:Z$296,'FED MODEL FACTORS'!Z67,1)</f>
        <v>0.7</v>
      </c>
      <c r="AA67" s="63">
        <f>PERCENTRANK('FED MODEL FACTORS'!AA$2:AA$296,'FED MODEL FACTORS'!AA67,1)</f>
        <v>0.3</v>
      </c>
      <c r="AB67" s="63"/>
      <c r="AC67" s="63">
        <f>PERCENTRANK('FED MODEL FACTORS'!AC$2:AC$296,'FED MODEL FACTORS'!AC67,1)</f>
        <v>0.8</v>
      </c>
      <c r="AD67" s="63">
        <f>PERCENTRANK('FED MODEL FACTORS'!AD$2:AD$296,'FED MODEL FACTORS'!AD67,1)</f>
        <v>0.2</v>
      </c>
      <c r="AE67" s="63">
        <f>PERCENTRANK('FED MODEL FACTORS'!AE$2:AE$296,'FED MODEL FACTORS'!AE67,1)</f>
        <v>0.4</v>
      </c>
      <c r="AF67" s="63">
        <f>PERCENTRANK('FED MODEL FACTORS'!AF$2:AF$296,'FED MODEL FACTORS'!AF67,1)</f>
        <v>0.5</v>
      </c>
      <c r="AG67" s="63">
        <f>PERCENTRANK('FED MODEL FACTORS'!AG$2:AG$296,'FED MODEL FACTORS'!AG67,1)</f>
        <v>0.4</v>
      </c>
      <c r="AH67" s="63">
        <f>PERCENTRANK('FED MODEL FACTORS'!AH$62:AH$296,'FED MODEL FACTORS'!AH67,1)</f>
        <v>0</v>
      </c>
      <c r="AI67" s="63">
        <f>PERCENTRANK('FED MODEL FACTORS'!AI$2:AI$296,'FED MODEL FACTORS'!AI67,1)</f>
        <v>0.6</v>
      </c>
      <c r="AJ67" s="63">
        <f>PERCENTRANK('FED MODEL FACTORS'!AJ$2:AJ$296,'FED MODEL FACTORS'!AJ67,1)</f>
        <v>0</v>
      </c>
      <c r="AK67" s="63">
        <f>PERCENTRANK('FED MODEL FACTORS'!AK$2:AK$296,'FED MODEL FACTORS'!AK67,1)</f>
        <v>0.9</v>
      </c>
      <c r="AL67" s="63">
        <f>PERCENTRANK('FED MODEL FACTORS'!AL$2:AL$296,'FED MODEL FACTORS'!AL67,1)</f>
        <v>0.7</v>
      </c>
      <c r="AM67" s="63">
        <f>PERCENTRANK('FED MODEL FACTORS'!AM$2:AM$296,'FED MODEL FACTORS'!AM67,1)</f>
        <v>0.9</v>
      </c>
      <c r="AN67" s="63">
        <f>PERCENTRANK('FED MODEL FACTORS'!AN$2:AN$296,'FED MODEL FACTORS'!AN67,1)</f>
        <v>0.4</v>
      </c>
      <c r="AO67" s="63">
        <f>PERCENTRANK('FED MODEL FACTORS'!AO$2:AO$296,'FED MODEL FACTORS'!AO67,1)</f>
        <v>0.3</v>
      </c>
      <c r="AP67" s="63">
        <f>PERCENTRANK('FED MODEL FACTORS'!AP$2:AP$296,'FED MODEL FACTORS'!AP67,1)</f>
        <v>0.1</v>
      </c>
      <c r="AQ67" s="63">
        <f>PERCENTRANK('FED MODEL FACTORS'!AQ$50:AQ$296,'FED MODEL FACTORS'!AQ67,1)</f>
        <v>0.7</v>
      </c>
      <c r="AR67" s="63">
        <f>PERCENTRANK('FED MODEL FACTORS'!AR$2:AR$296,'FED MODEL FACTORS'!AR67,1)</f>
        <v>0.6</v>
      </c>
      <c r="AS67" s="63">
        <f>PERCENTRANK('FED MODEL FACTORS'!AS$2:AS$296,'FED MODEL FACTORS'!AS67,1)</f>
        <v>0.4</v>
      </c>
      <c r="AT67" s="63">
        <f>PERCENTRANK('FED MODEL FACTORS'!AT$2:AT$296,'FED MODEL FACTORS'!AT67,1)</f>
        <v>0.4</v>
      </c>
      <c r="AU67" s="63">
        <f>PERCENTRANK('FED MODEL FACTORS'!AU$2:AU$296,'FED MODEL FACTORS'!AU67,1)</f>
        <v>0</v>
      </c>
      <c r="AV67" s="63">
        <f>PERCENTRANK('FED MODEL FACTORS'!AV$2:AV$296,'FED MODEL FACTORS'!AV67,1)</f>
        <v>0.1</v>
      </c>
      <c r="AW67" s="63">
        <f>PERCENTRANK('FED MODEL FACTORS'!AW$2:AW$296,'FED MODEL FACTORS'!AW67,1)</f>
        <v>0.6</v>
      </c>
      <c r="AX67" s="63">
        <f>PERCENTRANK('FED MODEL FACTORS'!AX$2:AX$296,'FED MODEL FACTORS'!AX67,1)</f>
        <v>0.3</v>
      </c>
      <c r="AY67" s="63">
        <f>PERCENTRANK('FED MODEL FACTORS'!AY$2:AY$296,'FED MODEL FACTORS'!AY67,1)</f>
        <v>0.6</v>
      </c>
      <c r="AZ67" s="63">
        <f>PERCENTRANK('FED MODEL FACTORS'!AZ$2:AZ$296,'FED MODEL FACTORS'!AZ67,1)</f>
        <v>0.2</v>
      </c>
      <c r="BA67" s="63">
        <f>PERCENTRANK('FED MODEL FACTORS'!BA$2:BA$296,'FED MODEL FACTORS'!BA67,1)</f>
        <v>0.7</v>
      </c>
      <c r="BB67" s="63">
        <f>PERCENTRANK('FED MODEL FACTORS'!BB$2:BB$296,'FED MODEL FACTORS'!BB67,1)</f>
        <v>0.2</v>
      </c>
      <c r="BC67" s="63">
        <f>PERCENTRANK('FED MODEL FACTORS'!BC$2:BC$296,'FED MODEL FACTORS'!BC67,1)</f>
        <v>0.4</v>
      </c>
      <c r="BD67" s="63">
        <f>PERCENTRANK('FED MODEL FACTORS'!BD$2:BD$296,'FED MODEL FACTORS'!BD67,1)</f>
        <v>0.6</v>
      </c>
      <c r="BT67" s="76">
        <v>2.99</v>
      </c>
      <c r="BU67" s="76">
        <v>0.42</v>
      </c>
      <c r="BV67" s="76">
        <v>3.97</v>
      </c>
    </row>
    <row r="68" spans="1:74" x14ac:dyDescent="0.25">
      <c r="A68" s="57">
        <v>35611</v>
      </c>
      <c r="B68" s="63"/>
      <c r="C68" s="63">
        <f>PERCENTRANK('FED MODEL FACTORS'!C68:C350,'FED MODEL FACTORS'!C68,1)</f>
        <v>0.9</v>
      </c>
      <c r="D68" s="63"/>
      <c r="E68" s="63">
        <f>PERCENTRANK('FED MODEL FACTORS'!E$2:E$296,'FED MODEL FACTORS'!E68,1)</f>
        <v>0.9</v>
      </c>
      <c r="F68" s="63">
        <f>PERCENTRANK('FED MODEL FACTORS'!F$2:F$296,'FED MODEL FACTORS'!F68,1)</f>
        <v>0.7</v>
      </c>
      <c r="G68" s="63">
        <f>PERCENTRANK('FED MODEL FACTORS'!G$62:G$296,'FED MODEL FACTORS'!G68,1)</f>
        <v>0.8</v>
      </c>
      <c r="H68" s="63">
        <f>PERCENTRANK('FED MODEL FACTORS'!H$62:H$296,'FED MODEL FACTORS'!H68,1)</f>
        <v>0</v>
      </c>
      <c r="I68" s="63">
        <f>PERCENTRANK('FED MODEL FACTORS'!I$2:I$296,'FED MODEL FACTORS'!I68,1)</f>
        <v>0.9</v>
      </c>
      <c r="J68" s="63">
        <f>PERCENTRANK('FED MODEL FACTORS'!J$2:J$296,'FED MODEL FACTORS'!J68,1)</f>
        <v>0.8</v>
      </c>
      <c r="K68" s="63">
        <f>PERCENTRANK('FED MODEL FACTORS'!K$2:K$296,'FED MODEL FACTORS'!K68,1)</f>
        <v>0.9</v>
      </c>
      <c r="L68" s="63">
        <f>PERCENTRANK('FED MODEL FACTORS'!L$2:L$296,'FED MODEL FACTORS'!L68,1)</f>
        <v>0.9</v>
      </c>
      <c r="M68" s="63">
        <f>PERCENTRANK('FED MODEL FACTORS'!M$2:M$296,'FED MODEL FACTORS'!M68,1)</f>
        <v>0.8</v>
      </c>
      <c r="N68" s="63">
        <f>PERCENTRANK('FED MODEL FACTORS'!N$2:N$296,'FED MODEL FACTORS'!N68,1)</f>
        <v>0.7</v>
      </c>
      <c r="O68" s="63"/>
      <c r="P68" s="63"/>
      <c r="Q68" s="63">
        <f>PERCENTRANK('FED MODEL FACTORS'!Q$2:Q$296,'FED MODEL FACTORS'!Q68,1)</f>
        <v>0.4</v>
      </c>
      <c r="R68" s="63">
        <f>PERCENTRANK('FED MODEL FACTORS'!R$2:R$296,'FED MODEL FACTORS'!R68,1)</f>
        <v>0.4</v>
      </c>
      <c r="S68" s="63">
        <f>PERCENTRANK('FED MODEL FACTORS'!S$2:S$296,'FED MODEL FACTORS'!S68,1)</f>
        <v>0.2</v>
      </c>
      <c r="T68" s="63"/>
      <c r="U68" s="63">
        <f>PERCENTRANK('FED MODEL FACTORS'!U$2:U$296,'FED MODEL FACTORS'!U68,1)</f>
        <v>0.7</v>
      </c>
      <c r="V68" s="63">
        <f>PERCENTRANK('FED MODEL FACTORS'!V$2:V$296,'FED MODEL FACTORS'!V68,1)</f>
        <v>0.6</v>
      </c>
      <c r="W68" s="63"/>
      <c r="X68" s="63">
        <f>PERCENTRANK('FED MODEL FACTORS'!X$2:X$296,'FED MODEL FACTORS'!X68,1)</f>
        <v>0.3</v>
      </c>
      <c r="Y68" s="63">
        <f>PERCENTRANK('FED MODEL FACTORS'!Y$2:Y$296,'FED MODEL FACTORS'!Y68,1)</f>
        <v>0.7</v>
      </c>
      <c r="Z68" s="63">
        <f>PERCENTRANK('FED MODEL FACTORS'!Z$2:Z$296,'FED MODEL FACTORS'!Z68,1)</f>
        <v>0.6</v>
      </c>
      <c r="AA68" s="63">
        <f>PERCENTRANK('FED MODEL FACTORS'!AA$2:AA$296,'FED MODEL FACTORS'!AA68,1)</f>
        <v>0.1</v>
      </c>
      <c r="AB68" s="63"/>
      <c r="AC68" s="63">
        <f>PERCENTRANK('FED MODEL FACTORS'!AC$2:AC$296,'FED MODEL FACTORS'!AC68,1)</f>
        <v>0.8</v>
      </c>
      <c r="AD68" s="63">
        <f>PERCENTRANK('FED MODEL FACTORS'!AD$2:AD$296,'FED MODEL FACTORS'!AD68,1)</f>
        <v>0.2</v>
      </c>
      <c r="AE68" s="63">
        <f>PERCENTRANK('FED MODEL FACTORS'!AE$2:AE$296,'FED MODEL FACTORS'!AE68,1)</f>
        <v>0.2</v>
      </c>
      <c r="AF68" s="63">
        <f>PERCENTRANK('FED MODEL FACTORS'!AF$2:AF$296,'FED MODEL FACTORS'!AF68,1)</f>
        <v>0.6</v>
      </c>
      <c r="AG68" s="63">
        <f>PERCENTRANK('FED MODEL FACTORS'!AG$2:AG$296,'FED MODEL FACTORS'!AG68,1)</f>
        <v>0.3</v>
      </c>
      <c r="AH68" s="63">
        <f>PERCENTRANK('FED MODEL FACTORS'!AH$62:AH$296,'FED MODEL FACTORS'!AH68,1)</f>
        <v>0</v>
      </c>
      <c r="AI68" s="63">
        <f>PERCENTRANK('FED MODEL FACTORS'!AI$2:AI$296,'FED MODEL FACTORS'!AI68,1)</f>
        <v>0.6</v>
      </c>
      <c r="AJ68" s="63">
        <f>PERCENTRANK('FED MODEL FACTORS'!AJ$2:AJ$296,'FED MODEL FACTORS'!AJ68,1)</f>
        <v>0.1</v>
      </c>
      <c r="AK68" s="63">
        <f>PERCENTRANK('FED MODEL FACTORS'!AK$2:AK$296,'FED MODEL FACTORS'!AK68,1)</f>
        <v>0.9</v>
      </c>
      <c r="AL68" s="63">
        <f>PERCENTRANK('FED MODEL FACTORS'!AL$2:AL$296,'FED MODEL FACTORS'!AL68,1)</f>
        <v>0.7</v>
      </c>
      <c r="AM68" s="63">
        <f>PERCENTRANK('FED MODEL FACTORS'!AM$2:AM$296,'FED MODEL FACTORS'!AM68,1)</f>
        <v>0.8</v>
      </c>
      <c r="AN68" s="63">
        <f>PERCENTRANK('FED MODEL FACTORS'!AN$2:AN$296,'FED MODEL FACTORS'!AN68,1)</f>
        <v>0.4</v>
      </c>
      <c r="AO68" s="63">
        <f>PERCENTRANK('FED MODEL FACTORS'!AO$2:AO$296,'FED MODEL FACTORS'!AO68,1)</f>
        <v>0.2</v>
      </c>
      <c r="AP68" s="63">
        <f>PERCENTRANK('FED MODEL FACTORS'!AP$2:AP$296,'FED MODEL FACTORS'!AP68,1)</f>
        <v>0.3</v>
      </c>
      <c r="AQ68" s="63">
        <f>PERCENTRANK('FED MODEL FACTORS'!AQ$50:AQ$296,'FED MODEL FACTORS'!AQ68,1)</f>
        <v>0.6</v>
      </c>
      <c r="AR68" s="63">
        <f>PERCENTRANK('FED MODEL FACTORS'!AR$2:AR$296,'FED MODEL FACTORS'!AR68,1)</f>
        <v>0.7</v>
      </c>
      <c r="AS68" s="63">
        <f>PERCENTRANK('FED MODEL FACTORS'!AS$2:AS$296,'FED MODEL FACTORS'!AS68,1)</f>
        <v>0.4</v>
      </c>
      <c r="AT68" s="63">
        <f>PERCENTRANK('FED MODEL FACTORS'!AT$2:AT$296,'FED MODEL FACTORS'!AT68,1)</f>
        <v>0.4</v>
      </c>
      <c r="AU68" s="63">
        <f>PERCENTRANK('FED MODEL FACTORS'!AU$2:AU$296,'FED MODEL FACTORS'!AU68,1)</f>
        <v>0</v>
      </c>
      <c r="AV68" s="63">
        <f>PERCENTRANK('FED MODEL FACTORS'!AV$2:AV$296,'FED MODEL FACTORS'!AV68,1)</f>
        <v>0</v>
      </c>
      <c r="AW68" s="63">
        <f>PERCENTRANK('FED MODEL FACTORS'!AW$2:AW$296,'FED MODEL FACTORS'!AW68,1)</f>
        <v>0.6</v>
      </c>
      <c r="AX68" s="63">
        <f>PERCENTRANK('FED MODEL FACTORS'!AX$2:AX$296,'FED MODEL FACTORS'!AX68,1)</f>
        <v>0.4</v>
      </c>
      <c r="AY68" s="63">
        <f>PERCENTRANK('FED MODEL FACTORS'!AY$2:AY$296,'FED MODEL FACTORS'!AY68,1)</f>
        <v>0.5</v>
      </c>
      <c r="AZ68" s="63">
        <f>PERCENTRANK('FED MODEL FACTORS'!AZ$2:AZ$296,'FED MODEL FACTORS'!AZ68,1)</f>
        <v>0.1</v>
      </c>
      <c r="BA68" s="63">
        <f>PERCENTRANK('FED MODEL FACTORS'!BA$2:BA$296,'FED MODEL FACTORS'!BA68,1)</f>
        <v>0.1</v>
      </c>
      <c r="BB68" s="63">
        <f>PERCENTRANK('FED MODEL FACTORS'!BB$2:BB$296,'FED MODEL FACTORS'!BB68,1)</f>
        <v>0.2</v>
      </c>
      <c r="BC68" s="63">
        <f>PERCENTRANK('FED MODEL FACTORS'!BC$2:BC$296,'FED MODEL FACTORS'!BC68,1)</f>
        <v>0.3</v>
      </c>
      <c r="BD68" s="63">
        <f>PERCENTRANK('FED MODEL FACTORS'!BD$2:BD$296,'FED MODEL FACTORS'!BD68,1)</f>
        <v>0.1</v>
      </c>
      <c r="BT68" s="76">
        <v>2.95</v>
      </c>
      <c r="BU68" s="76">
        <v>0.73</v>
      </c>
      <c r="BV68" s="76">
        <v>4.16</v>
      </c>
    </row>
    <row r="69" spans="1:74" x14ac:dyDescent="0.25">
      <c r="A69" s="57">
        <v>35642</v>
      </c>
      <c r="B69" s="63"/>
      <c r="C69" s="63">
        <f>PERCENTRANK('FED MODEL FACTORS'!C69:C351,'FED MODEL FACTORS'!C69,1)</f>
        <v>0.8</v>
      </c>
      <c r="D69" s="63"/>
      <c r="E69" s="63">
        <f>PERCENTRANK('FED MODEL FACTORS'!E$2:E$296,'FED MODEL FACTORS'!E69,1)</f>
        <v>0.6</v>
      </c>
      <c r="F69" s="63">
        <f>PERCENTRANK('FED MODEL FACTORS'!F$2:F$296,'FED MODEL FACTORS'!F69,1)</f>
        <v>0.7</v>
      </c>
      <c r="G69" s="63">
        <f>PERCENTRANK('FED MODEL FACTORS'!G$62:G$296,'FED MODEL FACTORS'!G69,1)</f>
        <v>0.7</v>
      </c>
      <c r="H69" s="63">
        <f>PERCENTRANK('FED MODEL FACTORS'!H$62:H$296,'FED MODEL FACTORS'!H69,1)</f>
        <v>0</v>
      </c>
      <c r="I69" s="63">
        <f>PERCENTRANK('FED MODEL FACTORS'!I$2:I$296,'FED MODEL FACTORS'!I69,1)</f>
        <v>0.8</v>
      </c>
      <c r="J69" s="63">
        <f>PERCENTRANK('FED MODEL FACTORS'!J$2:J$296,'FED MODEL FACTORS'!J69,1)</f>
        <v>0.7</v>
      </c>
      <c r="K69" s="63">
        <f>PERCENTRANK('FED MODEL FACTORS'!K$2:K$296,'FED MODEL FACTORS'!K69,1)</f>
        <v>0.8</v>
      </c>
      <c r="L69" s="63">
        <f>PERCENTRANK('FED MODEL FACTORS'!L$2:L$296,'FED MODEL FACTORS'!L69,1)</f>
        <v>0.8</v>
      </c>
      <c r="M69" s="63">
        <f>PERCENTRANK('FED MODEL FACTORS'!M$2:M$296,'FED MODEL FACTORS'!M69,1)</f>
        <v>0.8</v>
      </c>
      <c r="N69" s="63">
        <f>PERCENTRANK('FED MODEL FACTORS'!N$2:N$296,'FED MODEL FACTORS'!N69,1)</f>
        <v>0.8</v>
      </c>
      <c r="O69" s="63"/>
      <c r="P69" s="63"/>
      <c r="Q69" s="63">
        <f>PERCENTRANK('FED MODEL FACTORS'!Q$2:Q$296,'FED MODEL FACTORS'!Q69,1)</f>
        <v>0.4</v>
      </c>
      <c r="R69" s="63">
        <f>PERCENTRANK('FED MODEL FACTORS'!R$2:R$296,'FED MODEL FACTORS'!R69,1)</f>
        <v>0.5</v>
      </c>
      <c r="S69" s="63">
        <f>PERCENTRANK('FED MODEL FACTORS'!S$2:S$296,'FED MODEL FACTORS'!S69,1)</f>
        <v>0.2</v>
      </c>
      <c r="T69" s="63"/>
      <c r="U69" s="63">
        <f>PERCENTRANK('FED MODEL FACTORS'!U$2:U$296,'FED MODEL FACTORS'!U69,1)</f>
        <v>0.8</v>
      </c>
      <c r="V69" s="63">
        <f>PERCENTRANK('FED MODEL FACTORS'!V$2:V$296,'FED MODEL FACTORS'!V69,1)</f>
        <v>0.6</v>
      </c>
      <c r="W69" s="63"/>
      <c r="X69" s="63">
        <f>PERCENTRANK('FED MODEL FACTORS'!X$2:X$296,'FED MODEL FACTORS'!X69,1)</f>
        <v>0.1</v>
      </c>
      <c r="Y69" s="63">
        <f>PERCENTRANK('FED MODEL FACTORS'!Y$2:Y$296,'FED MODEL FACTORS'!Y69,1)</f>
        <v>0.7</v>
      </c>
      <c r="Z69" s="63">
        <f>PERCENTRANK('FED MODEL FACTORS'!Z$2:Z$296,'FED MODEL FACTORS'!Z69,1)</f>
        <v>0.8</v>
      </c>
      <c r="AA69" s="63">
        <f>PERCENTRANK('FED MODEL FACTORS'!AA$2:AA$296,'FED MODEL FACTORS'!AA69,1)</f>
        <v>0.1</v>
      </c>
      <c r="AB69" s="63"/>
      <c r="AC69" s="63">
        <f>PERCENTRANK('FED MODEL FACTORS'!AC$2:AC$296,'FED MODEL FACTORS'!AC69,1)</f>
        <v>0.8</v>
      </c>
      <c r="AD69" s="63">
        <f>PERCENTRANK('FED MODEL FACTORS'!AD$2:AD$296,'FED MODEL FACTORS'!AD69,1)</f>
        <v>0.2</v>
      </c>
      <c r="AE69" s="63">
        <f>PERCENTRANK('FED MODEL FACTORS'!AE$2:AE$296,'FED MODEL FACTORS'!AE69,1)</f>
        <v>0.2</v>
      </c>
      <c r="AF69" s="63">
        <f>PERCENTRANK('FED MODEL FACTORS'!AF$2:AF$296,'FED MODEL FACTORS'!AF69,1)</f>
        <v>0.6</v>
      </c>
      <c r="AG69" s="63">
        <f>PERCENTRANK('FED MODEL FACTORS'!AG$2:AG$296,'FED MODEL FACTORS'!AG69,1)</f>
        <v>0.2</v>
      </c>
      <c r="AH69" s="63">
        <f>PERCENTRANK('FED MODEL FACTORS'!AH$62:AH$296,'FED MODEL FACTORS'!AH69,1)</f>
        <v>0</v>
      </c>
      <c r="AI69" s="63">
        <f>PERCENTRANK('FED MODEL FACTORS'!AI$2:AI$296,'FED MODEL FACTORS'!AI69,1)</f>
        <v>0.7</v>
      </c>
      <c r="AJ69" s="63">
        <f>PERCENTRANK('FED MODEL FACTORS'!AJ$2:AJ$296,'FED MODEL FACTORS'!AJ69,1)</f>
        <v>0.1</v>
      </c>
      <c r="AK69" s="63">
        <f>PERCENTRANK('FED MODEL FACTORS'!AK$2:AK$296,'FED MODEL FACTORS'!AK69,1)</f>
        <v>0.9</v>
      </c>
      <c r="AL69" s="63">
        <f>PERCENTRANK('FED MODEL FACTORS'!AL$2:AL$296,'FED MODEL FACTORS'!AL69,1)</f>
        <v>0.7</v>
      </c>
      <c r="AM69" s="63">
        <f>PERCENTRANK('FED MODEL FACTORS'!AM$2:AM$296,'FED MODEL FACTORS'!AM69,1)</f>
        <v>0.7</v>
      </c>
      <c r="AN69" s="63">
        <f>PERCENTRANK('FED MODEL FACTORS'!AN$2:AN$296,'FED MODEL FACTORS'!AN69,1)</f>
        <v>0.4</v>
      </c>
      <c r="AO69" s="63">
        <f>PERCENTRANK('FED MODEL FACTORS'!AO$2:AO$296,'FED MODEL FACTORS'!AO69,1)</f>
        <v>0.3</v>
      </c>
      <c r="AP69" s="63">
        <f>PERCENTRANK('FED MODEL FACTORS'!AP$2:AP$296,'FED MODEL FACTORS'!AP69,1)</f>
        <v>0.3</v>
      </c>
      <c r="AQ69" s="63">
        <f>PERCENTRANK('FED MODEL FACTORS'!AQ$50:AQ$296,'FED MODEL FACTORS'!AQ69,1)</f>
        <v>0.6</v>
      </c>
      <c r="AR69" s="63">
        <f>PERCENTRANK('FED MODEL FACTORS'!AR$2:AR$296,'FED MODEL FACTORS'!AR69,1)</f>
        <v>0.6</v>
      </c>
      <c r="AS69" s="63">
        <f>PERCENTRANK('FED MODEL FACTORS'!AS$2:AS$296,'FED MODEL FACTORS'!AS69,1)</f>
        <v>0.4</v>
      </c>
      <c r="AT69" s="63">
        <f>PERCENTRANK('FED MODEL FACTORS'!AT$2:AT$296,'FED MODEL FACTORS'!AT69,1)</f>
        <v>0.4</v>
      </c>
      <c r="AU69" s="63">
        <f>PERCENTRANK('FED MODEL FACTORS'!AU$2:AU$296,'FED MODEL FACTORS'!AU69,1)</f>
        <v>0</v>
      </c>
      <c r="AV69" s="63">
        <f>PERCENTRANK('FED MODEL FACTORS'!AV$2:AV$296,'FED MODEL FACTORS'!AV69,1)</f>
        <v>0.1</v>
      </c>
      <c r="AW69" s="63">
        <f>PERCENTRANK('FED MODEL FACTORS'!AW$2:AW$296,'FED MODEL FACTORS'!AW69,1)</f>
        <v>0.6</v>
      </c>
      <c r="AX69" s="63">
        <f>PERCENTRANK('FED MODEL FACTORS'!AX$2:AX$296,'FED MODEL FACTORS'!AX69,1)</f>
        <v>0.4</v>
      </c>
      <c r="AY69" s="63">
        <f>PERCENTRANK('FED MODEL FACTORS'!AY$2:AY$296,'FED MODEL FACTORS'!AY69,1)</f>
        <v>0.5</v>
      </c>
      <c r="AZ69" s="63">
        <f>PERCENTRANK('FED MODEL FACTORS'!AZ$2:AZ$296,'FED MODEL FACTORS'!AZ69,1)</f>
        <v>0.2</v>
      </c>
      <c r="BA69" s="63">
        <f>PERCENTRANK('FED MODEL FACTORS'!BA$2:BA$296,'FED MODEL FACTORS'!BA69,1)</f>
        <v>0.5</v>
      </c>
      <c r="BB69" s="63">
        <f>PERCENTRANK('FED MODEL FACTORS'!BB$2:BB$296,'FED MODEL FACTORS'!BB69,1)</f>
        <v>0.2</v>
      </c>
      <c r="BC69" s="63">
        <f>PERCENTRANK('FED MODEL FACTORS'!BC$2:BC$296,'FED MODEL FACTORS'!BC69,1)</f>
        <v>0</v>
      </c>
      <c r="BD69" s="63">
        <f>PERCENTRANK('FED MODEL FACTORS'!BD$2:BD$296,'FED MODEL FACTORS'!BD69,1)</f>
        <v>0.3</v>
      </c>
      <c r="BT69" s="76">
        <v>3.12</v>
      </c>
      <c r="BU69" s="76">
        <v>0.57999999999999996</v>
      </c>
      <c r="BV69" s="76">
        <v>3.77</v>
      </c>
    </row>
    <row r="70" spans="1:74" x14ac:dyDescent="0.25">
      <c r="A70" s="57">
        <v>35673</v>
      </c>
      <c r="B70" s="63"/>
      <c r="C70" s="63">
        <f>PERCENTRANK('FED MODEL FACTORS'!C70:C352,'FED MODEL FACTORS'!C70,1)</f>
        <v>0.9</v>
      </c>
      <c r="D70" s="63"/>
      <c r="E70" s="63">
        <f>PERCENTRANK('FED MODEL FACTORS'!E$2:E$296,'FED MODEL FACTORS'!E70,1)</f>
        <v>0.5</v>
      </c>
      <c r="F70" s="63">
        <f>PERCENTRANK('FED MODEL FACTORS'!F$2:F$296,'FED MODEL FACTORS'!F70,1)</f>
        <v>0.7</v>
      </c>
      <c r="G70" s="63">
        <f>PERCENTRANK('FED MODEL FACTORS'!G$62:G$296,'FED MODEL FACTORS'!G70,1)</f>
        <v>0.8</v>
      </c>
      <c r="H70" s="63">
        <f>PERCENTRANK('FED MODEL FACTORS'!H$62:H$296,'FED MODEL FACTORS'!H70,1)</f>
        <v>0</v>
      </c>
      <c r="I70" s="63">
        <f>PERCENTRANK('FED MODEL FACTORS'!I$2:I$296,'FED MODEL FACTORS'!I70,1)</f>
        <v>0.8</v>
      </c>
      <c r="J70" s="63">
        <f>PERCENTRANK('FED MODEL FACTORS'!J$2:J$296,'FED MODEL FACTORS'!J70,1)</f>
        <v>0.8</v>
      </c>
      <c r="K70" s="63">
        <f>PERCENTRANK('FED MODEL FACTORS'!K$2:K$296,'FED MODEL FACTORS'!K70,1)</f>
        <v>0.8</v>
      </c>
      <c r="L70" s="63">
        <f>PERCENTRANK('FED MODEL FACTORS'!L$2:L$296,'FED MODEL FACTORS'!L70,1)</f>
        <v>0.8</v>
      </c>
      <c r="M70" s="63">
        <f>PERCENTRANK('FED MODEL FACTORS'!M$2:M$296,'FED MODEL FACTORS'!M70,1)</f>
        <v>0.8</v>
      </c>
      <c r="N70" s="63">
        <f>PERCENTRANK('FED MODEL FACTORS'!N$2:N$296,'FED MODEL FACTORS'!N70,1)</f>
        <v>0.8</v>
      </c>
      <c r="O70" s="63"/>
      <c r="P70" s="63"/>
      <c r="Q70" s="63">
        <f>PERCENTRANK('FED MODEL FACTORS'!Q$2:Q$296,'FED MODEL FACTORS'!Q70,1)</f>
        <v>0.4</v>
      </c>
      <c r="R70" s="63">
        <f>PERCENTRANK('FED MODEL FACTORS'!R$2:R$296,'FED MODEL FACTORS'!R70,1)</f>
        <v>0.5</v>
      </c>
      <c r="S70" s="63">
        <f>PERCENTRANK('FED MODEL FACTORS'!S$2:S$296,'FED MODEL FACTORS'!S70,1)</f>
        <v>0.2</v>
      </c>
      <c r="T70" s="63"/>
      <c r="U70" s="63">
        <f>PERCENTRANK('FED MODEL FACTORS'!U$2:U$296,'FED MODEL FACTORS'!U70,1)</f>
        <v>0.9</v>
      </c>
      <c r="V70" s="63">
        <f>PERCENTRANK('FED MODEL FACTORS'!V$2:V$296,'FED MODEL FACTORS'!V70,1)</f>
        <v>0.6</v>
      </c>
      <c r="W70" s="63"/>
      <c r="X70" s="63">
        <f>PERCENTRANK('FED MODEL FACTORS'!X$2:X$296,'FED MODEL FACTORS'!X70,1)</f>
        <v>0.3</v>
      </c>
      <c r="Y70" s="63">
        <f>PERCENTRANK('FED MODEL FACTORS'!Y$2:Y$296,'FED MODEL FACTORS'!Y70,1)</f>
        <v>0.7</v>
      </c>
      <c r="Z70" s="63">
        <f>PERCENTRANK('FED MODEL FACTORS'!Z$2:Z$296,'FED MODEL FACTORS'!Z70,1)</f>
        <v>0.8</v>
      </c>
      <c r="AA70" s="63">
        <f>PERCENTRANK('FED MODEL FACTORS'!AA$2:AA$296,'FED MODEL FACTORS'!AA70,1)</f>
        <v>0.1</v>
      </c>
      <c r="AB70" s="63"/>
      <c r="AC70" s="63">
        <f>PERCENTRANK('FED MODEL FACTORS'!AC$2:AC$296,'FED MODEL FACTORS'!AC70,1)</f>
        <v>0.8</v>
      </c>
      <c r="AD70" s="63">
        <f>PERCENTRANK('FED MODEL FACTORS'!AD$2:AD$296,'FED MODEL FACTORS'!AD70,1)</f>
        <v>0.2</v>
      </c>
      <c r="AE70" s="63">
        <f>PERCENTRANK('FED MODEL FACTORS'!AE$2:AE$296,'FED MODEL FACTORS'!AE70,1)</f>
        <v>0.2</v>
      </c>
      <c r="AF70" s="63">
        <f>PERCENTRANK('FED MODEL FACTORS'!AF$2:AF$296,'FED MODEL FACTORS'!AF70,1)</f>
        <v>0.7</v>
      </c>
      <c r="AG70" s="63">
        <f>PERCENTRANK('FED MODEL FACTORS'!AG$2:AG$296,'FED MODEL FACTORS'!AG70,1)</f>
        <v>0.2</v>
      </c>
      <c r="AH70" s="63">
        <f>PERCENTRANK('FED MODEL FACTORS'!AH$62:AH$296,'FED MODEL FACTORS'!AH70,1)</f>
        <v>0</v>
      </c>
      <c r="AI70" s="63">
        <f>PERCENTRANK('FED MODEL FACTORS'!AI$2:AI$296,'FED MODEL FACTORS'!AI70,1)</f>
        <v>0.7</v>
      </c>
      <c r="AJ70" s="63">
        <f>PERCENTRANK('FED MODEL FACTORS'!AJ$2:AJ$296,'FED MODEL FACTORS'!AJ70,1)</f>
        <v>0</v>
      </c>
      <c r="AK70" s="63">
        <f>PERCENTRANK('FED MODEL FACTORS'!AK$2:AK$296,'FED MODEL FACTORS'!AK70,1)</f>
        <v>0.7</v>
      </c>
      <c r="AL70" s="63">
        <f>PERCENTRANK('FED MODEL FACTORS'!AL$2:AL$296,'FED MODEL FACTORS'!AL70,1)</f>
        <v>0.7</v>
      </c>
      <c r="AM70" s="63">
        <f>PERCENTRANK('FED MODEL FACTORS'!AM$2:AM$296,'FED MODEL FACTORS'!AM70,1)</f>
        <v>0.7</v>
      </c>
      <c r="AN70" s="63">
        <f>PERCENTRANK('FED MODEL FACTORS'!AN$2:AN$296,'FED MODEL FACTORS'!AN70,1)</f>
        <v>0.4</v>
      </c>
      <c r="AO70" s="63">
        <f>PERCENTRANK('FED MODEL FACTORS'!AO$2:AO$296,'FED MODEL FACTORS'!AO70,1)</f>
        <v>0.2</v>
      </c>
      <c r="AP70" s="63">
        <f>PERCENTRANK('FED MODEL FACTORS'!AP$2:AP$296,'FED MODEL FACTORS'!AP70,1)</f>
        <v>0.4</v>
      </c>
      <c r="AQ70" s="63">
        <f>PERCENTRANK('FED MODEL FACTORS'!AQ$50:AQ$296,'FED MODEL FACTORS'!AQ70,1)</f>
        <v>0.6</v>
      </c>
      <c r="AR70" s="63">
        <f>PERCENTRANK('FED MODEL FACTORS'!AR$2:AR$296,'FED MODEL FACTORS'!AR70,1)</f>
        <v>0.7</v>
      </c>
      <c r="AS70" s="63">
        <f>PERCENTRANK('FED MODEL FACTORS'!AS$2:AS$296,'FED MODEL FACTORS'!AS70,1)</f>
        <v>0.4</v>
      </c>
      <c r="AT70" s="63">
        <f>PERCENTRANK('FED MODEL FACTORS'!AT$2:AT$296,'FED MODEL FACTORS'!AT70,1)</f>
        <v>0.4</v>
      </c>
      <c r="AU70" s="63">
        <f>PERCENTRANK('FED MODEL FACTORS'!AU$2:AU$296,'FED MODEL FACTORS'!AU70,1)</f>
        <v>0</v>
      </c>
      <c r="AV70" s="63">
        <f>PERCENTRANK('FED MODEL FACTORS'!AV$2:AV$296,'FED MODEL FACTORS'!AV70,1)</f>
        <v>0.1</v>
      </c>
      <c r="AW70" s="63">
        <f>PERCENTRANK('FED MODEL FACTORS'!AW$2:AW$296,'FED MODEL FACTORS'!AW70,1)</f>
        <v>0.6</v>
      </c>
      <c r="AX70" s="63">
        <f>PERCENTRANK('FED MODEL FACTORS'!AX$2:AX$296,'FED MODEL FACTORS'!AX70,1)</f>
        <v>0.4</v>
      </c>
      <c r="AY70" s="63">
        <f>PERCENTRANK('FED MODEL FACTORS'!AY$2:AY$296,'FED MODEL FACTORS'!AY70,1)</f>
        <v>0.5</v>
      </c>
      <c r="AZ70" s="63">
        <f>PERCENTRANK('FED MODEL FACTORS'!AZ$2:AZ$296,'FED MODEL FACTORS'!AZ70,1)</f>
        <v>0.2</v>
      </c>
      <c r="BA70" s="63">
        <f>PERCENTRANK('FED MODEL FACTORS'!BA$2:BA$296,'FED MODEL FACTORS'!BA70,1)</f>
        <v>0.5</v>
      </c>
      <c r="BB70" s="63">
        <f>PERCENTRANK('FED MODEL FACTORS'!BB$2:BB$296,'FED MODEL FACTORS'!BB70,1)</f>
        <v>0.2</v>
      </c>
      <c r="BC70" s="63">
        <f>PERCENTRANK('FED MODEL FACTORS'!BC$2:BC$296,'FED MODEL FACTORS'!BC70,1)</f>
        <v>0.4</v>
      </c>
      <c r="BD70" s="63">
        <f>PERCENTRANK('FED MODEL FACTORS'!BD$2:BD$296,'FED MODEL FACTORS'!BD70,1)</f>
        <v>0.5</v>
      </c>
      <c r="BT70" s="76">
        <v>3.33</v>
      </c>
      <c r="BU70" s="76">
        <v>0.47</v>
      </c>
      <c r="BV70" s="76">
        <v>3.19</v>
      </c>
    </row>
    <row r="71" spans="1:74" x14ac:dyDescent="0.25">
      <c r="A71" s="57">
        <v>35703</v>
      </c>
      <c r="B71" s="63"/>
      <c r="C71" s="63">
        <f>PERCENTRANK('FED MODEL FACTORS'!C71:C353,'FED MODEL FACTORS'!C71,1)</f>
        <v>0.9</v>
      </c>
      <c r="D71" s="63"/>
      <c r="E71" s="63">
        <f>PERCENTRANK('FED MODEL FACTORS'!E$2:E$296,'FED MODEL FACTORS'!E71,1)</f>
        <v>0.6</v>
      </c>
      <c r="F71" s="63">
        <f>PERCENTRANK('FED MODEL FACTORS'!F$2:F$296,'FED MODEL FACTORS'!F71,1)</f>
        <v>0.7</v>
      </c>
      <c r="G71" s="63">
        <f>PERCENTRANK('FED MODEL FACTORS'!G$62:G$296,'FED MODEL FACTORS'!G71,1)</f>
        <v>0.7</v>
      </c>
      <c r="H71" s="63">
        <f>PERCENTRANK('FED MODEL FACTORS'!H$62:H$296,'FED MODEL FACTORS'!H71,1)</f>
        <v>0</v>
      </c>
      <c r="I71" s="63">
        <f>PERCENTRANK('FED MODEL FACTORS'!I$2:I$296,'FED MODEL FACTORS'!I71,1)</f>
        <v>0.8</v>
      </c>
      <c r="J71" s="63">
        <f>PERCENTRANK('FED MODEL FACTORS'!J$2:J$296,'FED MODEL FACTORS'!J71,1)</f>
        <v>0.8</v>
      </c>
      <c r="K71" s="63">
        <f>PERCENTRANK('FED MODEL FACTORS'!K$2:K$296,'FED MODEL FACTORS'!K71,1)</f>
        <v>0.8</v>
      </c>
      <c r="L71" s="63">
        <f>PERCENTRANK('FED MODEL FACTORS'!L$2:L$296,'FED MODEL FACTORS'!L71,1)</f>
        <v>0.8</v>
      </c>
      <c r="M71" s="63">
        <f>PERCENTRANK('FED MODEL FACTORS'!M$2:M$296,'FED MODEL FACTORS'!M71,1)</f>
        <v>0.7</v>
      </c>
      <c r="N71" s="63">
        <f>PERCENTRANK('FED MODEL FACTORS'!N$2:N$296,'FED MODEL FACTORS'!N71,1)</f>
        <v>0.7</v>
      </c>
      <c r="O71" s="63"/>
      <c r="P71" s="63"/>
      <c r="Q71" s="63">
        <f>PERCENTRANK('FED MODEL FACTORS'!Q$2:Q$296,'FED MODEL FACTORS'!Q71,1)</f>
        <v>0.4</v>
      </c>
      <c r="R71" s="63">
        <f>PERCENTRANK('FED MODEL FACTORS'!R$2:R$296,'FED MODEL FACTORS'!R71,1)</f>
        <v>0.5</v>
      </c>
      <c r="S71" s="63">
        <f>PERCENTRANK('FED MODEL FACTORS'!S$2:S$296,'FED MODEL FACTORS'!S71,1)</f>
        <v>0.2</v>
      </c>
      <c r="T71" s="63"/>
      <c r="U71" s="63">
        <f>PERCENTRANK('FED MODEL FACTORS'!U$2:U$296,'FED MODEL FACTORS'!U71,1)</f>
        <v>0.9</v>
      </c>
      <c r="V71" s="63">
        <f>PERCENTRANK('FED MODEL FACTORS'!V$2:V$296,'FED MODEL FACTORS'!V71,1)</f>
        <v>0.6</v>
      </c>
      <c r="W71" s="63"/>
      <c r="X71" s="63">
        <f>PERCENTRANK('FED MODEL FACTORS'!X$2:X$296,'FED MODEL FACTORS'!X71,1)</f>
        <v>0.2</v>
      </c>
      <c r="Y71" s="63">
        <f>PERCENTRANK('FED MODEL FACTORS'!Y$2:Y$296,'FED MODEL FACTORS'!Y71,1)</f>
        <v>0.7</v>
      </c>
      <c r="Z71" s="63">
        <f>PERCENTRANK('FED MODEL FACTORS'!Z$2:Z$296,'FED MODEL FACTORS'!Z71,1)</f>
        <v>0.6</v>
      </c>
      <c r="AA71" s="63">
        <f>PERCENTRANK('FED MODEL FACTORS'!AA$2:AA$296,'FED MODEL FACTORS'!AA71,1)</f>
        <v>0.2</v>
      </c>
      <c r="AB71" s="63"/>
      <c r="AC71" s="63">
        <f>PERCENTRANK('FED MODEL FACTORS'!AC$2:AC$296,'FED MODEL FACTORS'!AC71,1)</f>
        <v>0.8</v>
      </c>
      <c r="AD71" s="63">
        <f>PERCENTRANK('FED MODEL FACTORS'!AD$2:AD$296,'FED MODEL FACTORS'!AD71,1)</f>
        <v>0.2</v>
      </c>
      <c r="AE71" s="63">
        <f>PERCENTRANK('FED MODEL FACTORS'!AE$2:AE$296,'FED MODEL FACTORS'!AE71,1)</f>
        <v>0.2</v>
      </c>
      <c r="AF71" s="63">
        <f>PERCENTRANK('FED MODEL FACTORS'!AF$2:AF$296,'FED MODEL FACTORS'!AF71,1)</f>
        <v>0.7</v>
      </c>
      <c r="AG71" s="63">
        <f>PERCENTRANK('FED MODEL FACTORS'!AG$2:AG$296,'FED MODEL FACTORS'!AG71,1)</f>
        <v>0.2</v>
      </c>
      <c r="AH71" s="63">
        <f>PERCENTRANK('FED MODEL FACTORS'!AH$62:AH$296,'FED MODEL FACTORS'!AH71,1)</f>
        <v>0</v>
      </c>
      <c r="AI71" s="63">
        <f>PERCENTRANK('FED MODEL FACTORS'!AI$2:AI$296,'FED MODEL FACTORS'!AI71,1)</f>
        <v>0.7</v>
      </c>
      <c r="AJ71" s="63">
        <f>PERCENTRANK('FED MODEL FACTORS'!AJ$2:AJ$296,'FED MODEL FACTORS'!AJ71,1)</f>
        <v>0.1</v>
      </c>
      <c r="AK71" s="63">
        <f>PERCENTRANK('FED MODEL FACTORS'!AK$2:AK$296,'FED MODEL FACTORS'!AK71,1)</f>
        <v>0.8</v>
      </c>
      <c r="AL71" s="63">
        <f>PERCENTRANK('FED MODEL FACTORS'!AL$2:AL$296,'FED MODEL FACTORS'!AL71,1)</f>
        <v>0.7</v>
      </c>
      <c r="AM71" s="63">
        <f>PERCENTRANK('FED MODEL FACTORS'!AM$2:AM$296,'FED MODEL FACTORS'!AM71,1)</f>
        <v>0.8</v>
      </c>
      <c r="AN71" s="63">
        <f>PERCENTRANK('FED MODEL FACTORS'!AN$2:AN$296,'FED MODEL FACTORS'!AN71,1)</f>
        <v>0.4</v>
      </c>
      <c r="AO71" s="63">
        <f>PERCENTRANK('FED MODEL FACTORS'!AO$2:AO$296,'FED MODEL FACTORS'!AO71,1)</f>
        <v>0.4</v>
      </c>
      <c r="AP71" s="63">
        <f>PERCENTRANK('FED MODEL FACTORS'!AP$2:AP$296,'FED MODEL FACTORS'!AP71,1)</f>
        <v>0.4</v>
      </c>
      <c r="AQ71" s="63">
        <f>PERCENTRANK('FED MODEL FACTORS'!AQ$50:AQ$296,'FED MODEL FACTORS'!AQ71,1)</f>
        <v>0.6</v>
      </c>
      <c r="AR71" s="63">
        <f>PERCENTRANK('FED MODEL FACTORS'!AR$2:AR$296,'FED MODEL FACTORS'!AR71,1)</f>
        <v>0.5</v>
      </c>
      <c r="AS71" s="63">
        <f>PERCENTRANK('FED MODEL FACTORS'!AS$2:AS$296,'FED MODEL FACTORS'!AS71,1)</f>
        <v>0.4</v>
      </c>
      <c r="AT71" s="63">
        <f>PERCENTRANK('FED MODEL FACTORS'!AT$2:AT$296,'FED MODEL FACTORS'!AT71,1)</f>
        <v>0.4</v>
      </c>
      <c r="AU71" s="63">
        <f>PERCENTRANK('FED MODEL FACTORS'!AU$2:AU$296,'FED MODEL FACTORS'!AU71,1)</f>
        <v>0</v>
      </c>
      <c r="AV71" s="63">
        <f>PERCENTRANK('FED MODEL FACTORS'!AV$2:AV$296,'FED MODEL FACTORS'!AV71,1)</f>
        <v>0</v>
      </c>
      <c r="AW71" s="63">
        <f>PERCENTRANK('FED MODEL FACTORS'!AW$2:AW$296,'FED MODEL FACTORS'!AW71,1)</f>
        <v>0.6</v>
      </c>
      <c r="AX71" s="63">
        <f>PERCENTRANK('FED MODEL FACTORS'!AX$2:AX$296,'FED MODEL FACTORS'!AX71,1)</f>
        <v>0.3</v>
      </c>
      <c r="AY71" s="63">
        <f>PERCENTRANK('FED MODEL FACTORS'!AY$2:AY$296,'FED MODEL FACTORS'!AY71,1)</f>
        <v>0.6</v>
      </c>
      <c r="AZ71" s="63">
        <f>PERCENTRANK('FED MODEL FACTORS'!AZ$2:AZ$296,'FED MODEL FACTORS'!AZ71,1)</f>
        <v>0.2</v>
      </c>
      <c r="BA71" s="63">
        <f>PERCENTRANK('FED MODEL FACTORS'!BA$2:BA$296,'FED MODEL FACTORS'!BA71,1)</f>
        <v>0.3</v>
      </c>
      <c r="BB71" s="63">
        <f>PERCENTRANK('FED MODEL FACTORS'!BB$2:BB$296,'FED MODEL FACTORS'!BB71,1)</f>
        <v>0.2</v>
      </c>
      <c r="BC71" s="63">
        <f>PERCENTRANK('FED MODEL FACTORS'!BC$2:BC$296,'FED MODEL FACTORS'!BC71,1)</f>
        <v>0.4</v>
      </c>
      <c r="BD71" s="63">
        <f>PERCENTRANK('FED MODEL FACTORS'!BD$2:BD$296,'FED MODEL FACTORS'!BD71,1)</f>
        <v>0.3</v>
      </c>
      <c r="BT71" s="76">
        <v>3.22</v>
      </c>
      <c r="BU71" s="76">
        <v>0.62</v>
      </c>
      <c r="BV71" s="76">
        <v>3.68</v>
      </c>
    </row>
    <row r="72" spans="1:74" x14ac:dyDescent="0.25">
      <c r="A72" s="57">
        <v>35734</v>
      </c>
      <c r="B72" s="63"/>
      <c r="C72" s="63">
        <f>PERCENTRANK('FED MODEL FACTORS'!C72:C354,'FED MODEL FACTORS'!C72,1)</f>
        <v>0.8</v>
      </c>
      <c r="D72" s="63"/>
      <c r="E72" s="63">
        <f>PERCENTRANK('FED MODEL FACTORS'!E$2:E$296,'FED MODEL FACTORS'!E72,1)</f>
        <v>0.5</v>
      </c>
      <c r="F72" s="63">
        <f>PERCENTRANK('FED MODEL FACTORS'!F$2:F$296,'FED MODEL FACTORS'!F72,1)</f>
        <v>0.8</v>
      </c>
      <c r="G72" s="63">
        <f>PERCENTRANK('FED MODEL FACTORS'!G$62:G$296,'FED MODEL FACTORS'!G72,1)</f>
        <v>0.7</v>
      </c>
      <c r="H72" s="63">
        <f>PERCENTRANK('FED MODEL FACTORS'!H$62:H$296,'FED MODEL FACTORS'!H72,1)</f>
        <v>0.1</v>
      </c>
      <c r="I72" s="63">
        <f>PERCENTRANK('FED MODEL FACTORS'!I$2:I$296,'FED MODEL FACTORS'!I72,1)</f>
        <v>0.8</v>
      </c>
      <c r="J72" s="63">
        <f>PERCENTRANK('FED MODEL FACTORS'!J$2:J$296,'FED MODEL FACTORS'!J72,1)</f>
        <v>0.7</v>
      </c>
      <c r="K72" s="63">
        <f>PERCENTRANK('FED MODEL FACTORS'!K$2:K$296,'FED MODEL FACTORS'!K72,1)</f>
        <v>0.8</v>
      </c>
      <c r="L72" s="63">
        <f>PERCENTRANK('FED MODEL FACTORS'!L$2:L$296,'FED MODEL FACTORS'!L72,1)</f>
        <v>0.7</v>
      </c>
      <c r="M72" s="63">
        <f>PERCENTRANK('FED MODEL FACTORS'!M$2:M$296,'FED MODEL FACTORS'!M72,1)</f>
        <v>0.8</v>
      </c>
      <c r="N72" s="63">
        <f>PERCENTRANK('FED MODEL FACTORS'!N$2:N$296,'FED MODEL FACTORS'!N72,1)</f>
        <v>0.8</v>
      </c>
      <c r="O72" s="63"/>
      <c r="P72" s="63"/>
      <c r="Q72" s="63">
        <f>PERCENTRANK('FED MODEL FACTORS'!Q$2:Q$296,'FED MODEL FACTORS'!Q72,1)</f>
        <v>0.4</v>
      </c>
      <c r="R72" s="63">
        <f>PERCENTRANK('FED MODEL FACTORS'!R$2:R$296,'FED MODEL FACTORS'!R72,1)</f>
        <v>0.5</v>
      </c>
      <c r="S72" s="63">
        <f>PERCENTRANK('FED MODEL FACTORS'!S$2:S$296,'FED MODEL FACTORS'!S72,1)</f>
        <v>0.2</v>
      </c>
      <c r="T72" s="63"/>
      <c r="U72" s="63">
        <f>PERCENTRANK('FED MODEL FACTORS'!U$2:U$296,'FED MODEL FACTORS'!U72,1)</f>
        <v>0.9</v>
      </c>
      <c r="V72" s="63">
        <f>PERCENTRANK('FED MODEL FACTORS'!V$2:V$296,'FED MODEL FACTORS'!V72,1)</f>
        <v>0.7</v>
      </c>
      <c r="W72" s="63"/>
      <c r="X72" s="63">
        <f>PERCENTRANK('FED MODEL FACTORS'!X$2:X$296,'FED MODEL FACTORS'!X72,1)</f>
        <v>0.1</v>
      </c>
      <c r="Y72" s="63">
        <f>PERCENTRANK('FED MODEL FACTORS'!Y$2:Y$296,'FED MODEL FACTORS'!Y72,1)</f>
        <v>0.7</v>
      </c>
      <c r="Z72" s="63">
        <f>PERCENTRANK('FED MODEL FACTORS'!Z$2:Z$296,'FED MODEL FACTORS'!Z72,1)</f>
        <v>0.8</v>
      </c>
      <c r="AA72" s="63">
        <f>PERCENTRANK('FED MODEL FACTORS'!AA$2:AA$296,'FED MODEL FACTORS'!AA72,1)</f>
        <v>0.2</v>
      </c>
      <c r="AB72" s="63"/>
      <c r="AC72" s="63">
        <f>PERCENTRANK('FED MODEL FACTORS'!AC$2:AC$296,'FED MODEL FACTORS'!AC72,1)</f>
        <v>0.8</v>
      </c>
      <c r="AD72" s="63">
        <f>PERCENTRANK('FED MODEL FACTORS'!AD$2:AD$296,'FED MODEL FACTORS'!AD72,1)</f>
        <v>0.2</v>
      </c>
      <c r="AE72" s="63">
        <f>PERCENTRANK('FED MODEL FACTORS'!AE$2:AE$296,'FED MODEL FACTORS'!AE72,1)</f>
        <v>0.2</v>
      </c>
      <c r="AF72" s="63">
        <f>PERCENTRANK('FED MODEL FACTORS'!AF$2:AF$296,'FED MODEL FACTORS'!AF72,1)</f>
        <v>0.7</v>
      </c>
      <c r="AG72" s="63">
        <f>PERCENTRANK('FED MODEL FACTORS'!AG$2:AG$296,'FED MODEL FACTORS'!AG72,1)</f>
        <v>0.1</v>
      </c>
      <c r="AH72" s="63">
        <f>PERCENTRANK('FED MODEL FACTORS'!AH$62:AH$296,'FED MODEL FACTORS'!AH72,1)</f>
        <v>0.1</v>
      </c>
      <c r="AI72" s="63">
        <f>PERCENTRANK('FED MODEL FACTORS'!AI$2:AI$296,'FED MODEL FACTORS'!AI72,1)</f>
        <v>0.7</v>
      </c>
      <c r="AJ72" s="63">
        <f>PERCENTRANK('FED MODEL FACTORS'!AJ$2:AJ$296,'FED MODEL FACTORS'!AJ72,1)</f>
        <v>0.2</v>
      </c>
      <c r="AK72" s="63">
        <f>PERCENTRANK('FED MODEL FACTORS'!AK$2:AK$296,'FED MODEL FACTORS'!AK72,1)</f>
        <v>0.9</v>
      </c>
      <c r="AL72" s="63">
        <f>PERCENTRANK('FED MODEL FACTORS'!AL$2:AL$296,'FED MODEL FACTORS'!AL72,1)</f>
        <v>0.8</v>
      </c>
      <c r="AM72" s="63">
        <f>PERCENTRANK('FED MODEL FACTORS'!AM$2:AM$296,'FED MODEL FACTORS'!AM72,1)</f>
        <v>0.8</v>
      </c>
      <c r="AN72" s="63">
        <f>PERCENTRANK('FED MODEL FACTORS'!AN$2:AN$296,'FED MODEL FACTORS'!AN72,1)</f>
        <v>0.3</v>
      </c>
      <c r="AO72" s="63">
        <f>PERCENTRANK('FED MODEL FACTORS'!AO$2:AO$296,'FED MODEL FACTORS'!AO72,1)</f>
        <v>0.5</v>
      </c>
      <c r="AP72" s="63">
        <f>PERCENTRANK('FED MODEL FACTORS'!AP$2:AP$296,'FED MODEL FACTORS'!AP72,1)</f>
        <v>0.2</v>
      </c>
      <c r="AQ72" s="63">
        <f>PERCENTRANK('FED MODEL FACTORS'!AQ$50:AQ$296,'FED MODEL FACTORS'!AQ72,1)</f>
        <v>0.6</v>
      </c>
      <c r="AR72" s="63">
        <f>PERCENTRANK('FED MODEL FACTORS'!AR$2:AR$296,'FED MODEL FACTORS'!AR72,1)</f>
        <v>0.5</v>
      </c>
      <c r="AS72" s="63">
        <f>PERCENTRANK('FED MODEL FACTORS'!AS$2:AS$296,'FED MODEL FACTORS'!AS72,1)</f>
        <v>0.4</v>
      </c>
      <c r="AT72" s="63">
        <f>PERCENTRANK('FED MODEL FACTORS'!AT$2:AT$296,'FED MODEL FACTORS'!AT72,1)</f>
        <v>0.4</v>
      </c>
      <c r="AU72" s="63">
        <f>PERCENTRANK('FED MODEL FACTORS'!AU$2:AU$296,'FED MODEL FACTORS'!AU72,1)</f>
        <v>0.1</v>
      </c>
      <c r="AV72" s="63">
        <f>PERCENTRANK('FED MODEL FACTORS'!AV$2:AV$296,'FED MODEL FACTORS'!AV72,1)</f>
        <v>0.2</v>
      </c>
      <c r="AW72" s="63">
        <f>PERCENTRANK('FED MODEL FACTORS'!AW$2:AW$296,'FED MODEL FACTORS'!AW72,1)</f>
        <v>0.7</v>
      </c>
      <c r="AX72" s="63">
        <f>PERCENTRANK('FED MODEL FACTORS'!AX$2:AX$296,'FED MODEL FACTORS'!AX72,1)</f>
        <v>0.3</v>
      </c>
      <c r="AY72" s="63">
        <f>PERCENTRANK('FED MODEL FACTORS'!AY$2:AY$296,'FED MODEL FACTORS'!AY72,1)</f>
        <v>0.6</v>
      </c>
      <c r="AZ72" s="63">
        <f>PERCENTRANK('FED MODEL FACTORS'!AZ$2:AZ$296,'FED MODEL FACTORS'!AZ72,1)</f>
        <v>0.2</v>
      </c>
      <c r="BA72" s="63">
        <f>PERCENTRANK('FED MODEL FACTORS'!BA$2:BA$296,'FED MODEL FACTORS'!BA72,1)</f>
        <v>0.8</v>
      </c>
      <c r="BB72" s="63">
        <f>PERCENTRANK('FED MODEL FACTORS'!BB$2:BB$296,'FED MODEL FACTORS'!BB72,1)</f>
        <v>0.2</v>
      </c>
      <c r="BC72" s="63">
        <f>PERCENTRANK('FED MODEL FACTORS'!BC$2:BC$296,'FED MODEL FACTORS'!BC72,1)</f>
        <v>0.5</v>
      </c>
      <c r="BD72" s="63">
        <f>PERCENTRANK('FED MODEL FACTORS'!BD$2:BD$296,'FED MODEL FACTORS'!BD72,1)</f>
        <v>0.7</v>
      </c>
      <c r="BT72" s="76">
        <v>3.22</v>
      </c>
      <c r="BU72" s="76">
        <v>1.05</v>
      </c>
      <c r="BV72" s="76">
        <v>3.91</v>
      </c>
    </row>
    <row r="73" spans="1:74" x14ac:dyDescent="0.25">
      <c r="A73" s="57">
        <v>35764</v>
      </c>
      <c r="B73" s="63"/>
      <c r="C73" s="63">
        <f>PERCENTRANK('FED MODEL FACTORS'!C73:C355,'FED MODEL FACTORS'!C73,1)</f>
        <v>0.7</v>
      </c>
      <c r="D73" s="63"/>
      <c r="E73" s="63">
        <f>PERCENTRANK('FED MODEL FACTORS'!E$2:E$296,'FED MODEL FACTORS'!E73,1)</f>
        <v>0.2</v>
      </c>
      <c r="F73" s="63">
        <f>PERCENTRANK('FED MODEL FACTORS'!F$2:F$296,'FED MODEL FACTORS'!F73,1)</f>
        <v>0.8</v>
      </c>
      <c r="G73" s="63">
        <f>PERCENTRANK('FED MODEL FACTORS'!G$62:G$296,'FED MODEL FACTORS'!G73,1)</f>
        <v>0.7</v>
      </c>
      <c r="H73" s="63">
        <f>PERCENTRANK('FED MODEL FACTORS'!H$62:H$296,'FED MODEL FACTORS'!H73,1)</f>
        <v>0.1</v>
      </c>
      <c r="I73" s="63">
        <f>PERCENTRANK('FED MODEL FACTORS'!I$2:I$296,'FED MODEL FACTORS'!I73,1)</f>
        <v>0.8</v>
      </c>
      <c r="J73" s="63">
        <f>PERCENTRANK('FED MODEL FACTORS'!J$2:J$296,'FED MODEL FACTORS'!J73,1)</f>
        <v>0.7</v>
      </c>
      <c r="K73" s="63">
        <f>PERCENTRANK('FED MODEL FACTORS'!K$2:K$296,'FED MODEL FACTORS'!K73,1)</f>
        <v>0.8</v>
      </c>
      <c r="L73" s="63">
        <f>PERCENTRANK('FED MODEL FACTORS'!L$2:L$296,'FED MODEL FACTORS'!L73,1)</f>
        <v>0.8</v>
      </c>
      <c r="M73" s="63">
        <f>PERCENTRANK('FED MODEL FACTORS'!M$2:M$296,'FED MODEL FACTORS'!M73,1)</f>
        <v>0.8</v>
      </c>
      <c r="N73" s="63">
        <f>PERCENTRANK('FED MODEL FACTORS'!N$2:N$296,'FED MODEL FACTORS'!N73,1)</f>
        <v>0.8</v>
      </c>
      <c r="O73" s="63"/>
      <c r="P73" s="63"/>
      <c r="Q73" s="63">
        <f>PERCENTRANK('FED MODEL FACTORS'!Q$2:Q$296,'FED MODEL FACTORS'!Q73,1)</f>
        <v>0.4</v>
      </c>
      <c r="R73" s="63">
        <f>PERCENTRANK('FED MODEL FACTORS'!R$2:R$296,'FED MODEL FACTORS'!R73,1)</f>
        <v>0.6</v>
      </c>
      <c r="S73" s="63">
        <f>PERCENTRANK('FED MODEL FACTORS'!S$2:S$296,'FED MODEL FACTORS'!S73,1)</f>
        <v>0.2</v>
      </c>
      <c r="T73" s="63"/>
      <c r="U73" s="63">
        <f>PERCENTRANK('FED MODEL FACTORS'!U$2:U$296,'FED MODEL FACTORS'!U73,1)</f>
        <v>0.9</v>
      </c>
      <c r="V73" s="63">
        <f>PERCENTRANK('FED MODEL FACTORS'!V$2:V$296,'FED MODEL FACTORS'!V73,1)</f>
        <v>0.4</v>
      </c>
      <c r="W73" s="63"/>
      <c r="X73" s="63">
        <f>PERCENTRANK('FED MODEL FACTORS'!X$2:X$296,'FED MODEL FACTORS'!X73,1)</f>
        <v>0.2</v>
      </c>
      <c r="Y73" s="63">
        <f>PERCENTRANK('FED MODEL FACTORS'!Y$2:Y$296,'FED MODEL FACTORS'!Y73,1)</f>
        <v>0.8</v>
      </c>
      <c r="Z73" s="63">
        <f>PERCENTRANK('FED MODEL FACTORS'!Z$2:Z$296,'FED MODEL FACTORS'!Z73,1)</f>
        <v>0.7</v>
      </c>
      <c r="AA73" s="63">
        <f>PERCENTRANK('FED MODEL FACTORS'!AA$2:AA$296,'FED MODEL FACTORS'!AA73,1)</f>
        <v>0.5</v>
      </c>
      <c r="AB73" s="63"/>
      <c r="AC73" s="63">
        <f>PERCENTRANK('FED MODEL FACTORS'!AC$2:AC$296,'FED MODEL FACTORS'!AC73,1)</f>
        <v>0.8</v>
      </c>
      <c r="AD73" s="63">
        <f>PERCENTRANK('FED MODEL FACTORS'!AD$2:AD$296,'FED MODEL FACTORS'!AD73,1)</f>
        <v>0.2</v>
      </c>
      <c r="AE73" s="63">
        <f>PERCENTRANK('FED MODEL FACTORS'!AE$2:AE$296,'FED MODEL FACTORS'!AE73,1)</f>
        <v>0.2</v>
      </c>
      <c r="AF73" s="63">
        <f>PERCENTRANK('FED MODEL FACTORS'!AF$2:AF$296,'FED MODEL FACTORS'!AF73,1)</f>
        <v>0.9</v>
      </c>
      <c r="AG73" s="63">
        <f>PERCENTRANK('FED MODEL FACTORS'!AG$2:AG$296,'FED MODEL FACTORS'!AG73,1)</f>
        <v>0.1</v>
      </c>
      <c r="AH73" s="63">
        <f>PERCENTRANK('FED MODEL FACTORS'!AH$62:AH$296,'FED MODEL FACTORS'!AH73,1)</f>
        <v>0.1</v>
      </c>
      <c r="AI73" s="63">
        <f>PERCENTRANK('FED MODEL FACTORS'!AI$2:AI$296,'FED MODEL FACTORS'!AI73,1)</f>
        <v>0.7</v>
      </c>
      <c r="AJ73" s="63">
        <f>PERCENTRANK('FED MODEL FACTORS'!AJ$2:AJ$296,'FED MODEL FACTORS'!AJ73,1)</f>
        <v>0.2</v>
      </c>
      <c r="AK73" s="63">
        <f>PERCENTRANK('FED MODEL FACTORS'!AK$2:AK$296,'FED MODEL FACTORS'!AK73,1)</f>
        <v>0.8</v>
      </c>
      <c r="AL73" s="63">
        <f>PERCENTRANK('FED MODEL FACTORS'!AL$2:AL$296,'FED MODEL FACTORS'!AL73,1)</f>
        <v>0.8</v>
      </c>
      <c r="AM73" s="63">
        <f>PERCENTRANK('FED MODEL FACTORS'!AM$2:AM$296,'FED MODEL FACTORS'!AM73,1)</f>
        <v>0.8</v>
      </c>
      <c r="AN73" s="63">
        <f>PERCENTRANK('FED MODEL FACTORS'!AN$2:AN$296,'FED MODEL FACTORS'!AN73,1)</f>
        <v>0.3</v>
      </c>
      <c r="AO73" s="63">
        <f>PERCENTRANK('FED MODEL FACTORS'!AO$2:AO$296,'FED MODEL FACTORS'!AO73,1)</f>
        <v>0.4</v>
      </c>
      <c r="AP73" s="63">
        <f>PERCENTRANK('FED MODEL FACTORS'!AP$2:AP$296,'FED MODEL FACTORS'!AP73,1)</f>
        <v>0</v>
      </c>
      <c r="AQ73" s="63">
        <f>PERCENTRANK('FED MODEL FACTORS'!AQ$50:AQ$296,'FED MODEL FACTORS'!AQ73,1)</f>
        <v>0.6</v>
      </c>
      <c r="AR73" s="63">
        <f>PERCENTRANK('FED MODEL FACTORS'!AR$2:AR$296,'FED MODEL FACTORS'!AR73,1)</f>
        <v>0.6</v>
      </c>
      <c r="AS73" s="63">
        <f>PERCENTRANK('FED MODEL FACTORS'!AS$2:AS$296,'FED MODEL FACTORS'!AS73,1)</f>
        <v>0.4</v>
      </c>
      <c r="AT73" s="63">
        <f>PERCENTRANK('FED MODEL FACTORS'!AT$2:AT$296,'FED MODEL FACTORS'!AT73,1)</f>
        <v>0.4</v>
      </c>
      <c r="AU73" s="63">
        <f>PERCENTRANK('FED MODEL FACTORS'!AU$2:AU$296,'FED MODEL FACTORS'!AU73,1)</f>
        <v>0.1</v>
      </c>
      <c r="AV73" s="63">
        <f>PERCENTRANK('FED MODEL FACTORS'!AV$2:AV$296,'FED MODEL FACTORS'!AV73,1)</f>
        <v>0.3</v>
      </c>
      <c r="AW73" s="63">
        <f>PERCENTRANK('FED MODEL FACTORS'!AW$2:AW$296,'FED MODEL FACTORS'!AW73,1)</f>
        <v>0.7</v>
      </c>
      <c r="AX73" s="63">
        <f>PERCENTRANK('FED MODEL FACTORS'!AX$2:AX$296,'FED MODEL FACTORS'!AX73,1)</f>
        <v>0.3</v>
      </c>
      <c r="AY73" s="63">
        <f>PERCENTRANK('FED MODEL FACTORS'!AY$2:AY$296,'FED MODEL FACTORS'!AY73,1)</f>
        <v>0.6</v>
      </c>
      <c r="AZ73" s="63">
        <f>PERCENTRANK('FED MODEL FACTORS'!AZ$2:AZ$296,'FED MODEL FACTORS'!AZ73,1)</f>
        <v>0.2</v>
      </c>
      <c r="BA73" s="63">
        <f>PERCENTRANK('FED MODEL FACTORS'!BA$2:BA$296,'FED MODEL FACTORS'!BA73,1)</f>
        <v>0.2</v>
      </c>
      <c r="BB73" s="63">
        <f>PERCENTRANK('FED MODEL FACTORS'!BB$2:BB$296,'FED MODEL FACTORS'!BB73,1)</f>
        <v>0.1</v>
      </c>
      <c r="BC73" s="63">
        <f>PERCENTRANK('FED MODEL FACTORS'!BC$2:BC$296,'FED MODEL FACTORS'!BC73,1)</f>
        <v>0</v>
      </c>
      <c r="BD73" s="63">
        <f>PERCENTRANK('FED MODEL FACTORS'!BD$2:BD$296,'FED MODEL FACTORS'!BD73,1)</f>
        <v>0</v>
      </c>
      <c r="BT73" s="76">
        <v>3.42</v>
      </c>
      <c r="BU73" s="76">
        <v>0.87</v>
      </c>
      <c r="BV73" s="76">
        <v>3.67</v>
      </c>
    </row>
    <row r="74" spans="1:74" x14ac:dyDescent="0.25">
      <c r="A74" s="57">
        <v>35795</v>
      </c>
      <c r="B74" s="63"/>
      <c r="C74" s="63">
        <f>PERCENTRANK('FED MODEL FACTORS'!C74:C356,'FED MODEL FACTORS'!C74,1)</f>
        <v>0.9</v>
      </c>
      <c r="D74" s="63"/>
      <c r="E74" s="63">
        <f>PERCENTRANK('FED MODEL FACTORS'!E$2:E$296,'FED MODEL FACTORS'!E74,1)</f>
        <v>0.8</v>
      </c>
      <c r="F74" s="63">
        <f>PERCENTRANK('FED MODEL FACTORS'!F$2:F$296,'FED MODEL FACTORS'!F74,1)</f>
        <v>0.8</v>
      </c>
      <c r="G74" s="63">
        <f>PERCENTRANK('FED MODEL FACTORS'!G$62:G$296,'FED MODEL FACTORS'!G74,1)</f>
        <v>0.6</v>
      </c>
      <c r="H74" s="63">
        <f>PERCENTRANK('FED MODEL FACTORS'!H$62:H$296,'FED MODEL FACTORS'!H74,1)</f>
        <v>0.1</v>
      </c>
      <c r="I74" s="63">
        <f>PERCENTRANK('FED MODEL FACTORS'!I$2:I$296,'FED MODEL FACTORS'!I74,1)</f>
        <v>0.8</v>
      </c>
      <c r="J74" s="63">
        <f>PERCENTRANK('FED MODEL FACTORS'!J$2:J$296,'FED MODEL FACTORS'!J74,1)</f>
        <v>0.7</v>
      </c>
      <c r="K74" s="63">
        <f>PERCENTRANK('FED MODEL FACTORS'!K$2:K$296,'FED MODEL FACTORS'!K74,1)</f>
        <v>0.8</v>
      </c>
      <c r="L74" s="63">
        <f>PERCENTRANK('FED MODEL FACTORS'!L$2:L$296,'FED MODEL FACTORS'!L74,1)</f>
        <v>0.7</v>
      </c>
      <c r="M74" s="63">
        <f>PERCENTRANK('FED MODEL FACTORS'!M$2:M$296,'FED MODEL FACTORS'!M74,1)</f>
        <v>0.9</v>
      </c>
      <c r="N74" s="63">
        <f>PERCENTRANK('FED MODEL FACTORS'!N$2:N$296,'FED MODEL FACTORS'!N74,1)</f>
        <v>0.9</v>
      </c>
      <c r="O74" s="63"/>
      <c r="P74" s="63"/>
      <c r="Q74" s="63">
        <f>PERCENTRANK('FED MODEL FACTORS'!Q$2:Q$296,'FED MODEL FACTORS'!Q74,1)</f>
        <v>0.4</v>
      </c>
      <c r="R74" s="63">
        <f>PERCENTRANK('FED MODEL FACTORS'!R$2:R$296,'FED MODEL FACTORS'!R74,1)</f>
        <v>0.7</v>
      </c>
      <c r="S74" s="63">
        <f>PERCENTRANK('FED MODEL FACTORS'!S$2:S$296,'FED MODEL FACTORS'!S74,1)</f>
        <v>0.2</v>
      </c>
      <c r="T74" s="63"/>
      <c r="U74" s="63">
        <f>PERCENTRANK('FED MODEL FACTORS'!U$2:U$296,'FED MODEL FACTORS'!U74,1)</f>
        <v>0.5</v>
      </c>
      <c r="V74" s="63">
        <f>PERCENTRANK('FED MODEL FACTORS'!V$2:V$296,'FED MODEL FACTORS'!V74,1)</f>
        <v>0.4</v>
      </c>
      <c r="W74" s="63"/>
      <c r="X74" s="63">
        <f>PERCENTRANK('FED MODEL FACTORS'!X$2:X$296,'FED MODEL FACTORS'!X74,1)</f>
        <v>0.1</v>
      </c>
      <c r="Y74" s="63">
        <f>PERCENTRANK('FED MODEL FACTORS'!Y$2:Y$296,'FED MODEL FACTORS'!Y74,1)</f>
        <v>0.9</v>
      </c>
      <c r="Z74" s="63">
        <f>PERCENTRANK('FED MODEL FACTORS'!Z$2:Z$296,'FED MODEL FACTORS'!Z74,1)</f>
        <v>0.6</v>
      </c>
      <c r="AA74" s="63">
        <f>PERCENTRANK('FED MODEL FACTORS'!AA$2:AA$296,'FED MODEL FACTORS'!AA74,1)</f>
        <v>0.2</v>
      </c>
      <c r="AB74" s="63"/>
      <c r="AC74" s="63">
        <f>PERCENTRANK('FED MODEL FACTORS'!AC$2:AC$296,'FED MODEL FACTORS'!AC74,1)</f>
        <v>0.8</v>
      </c>
      <c r="AD74" s="63">
        <f>PERCENTRANK('FED MODEL FACTORS'!AD$2:AD$296,'FED MODEL FACTORS'!AD74,1)</f>
        <v>0.2</v>
      </c>
      <c r="AE74" s="63">
        <f>PERCENTRANK('FED MODEL FACTORS'!AE$2:AE$296,'FED MODEL FACTORS'!AE74,1)</f>
        <v>0.1</v>
      </c>
      <c r="AF74" s="63">
        <f>PERCENTRANK('FED MODEL FACTORS'!AF$2:AF$296,'FED MODEL FACTORS'!AF74,1)</f>
        <v>0.8</v>
      </c>
      <c r="AG74" s="63">
        <f>PERCENTRANK('FED MODEL FACTORS'!AG$2:AG$296,'FED MODEL FACTORS'!AG74,1)</f>
        <v>0.1</v>
      </c>
      <c r="AH74" s="63">
        <f>PERCENTRANK('FED MODEL FACTORS'!AH$62:AH$296,'FED MODEL FACTORS'!AH74,1)</f>
        <v>0.1</v>
      </c>
      <c r="AI74" s="63">
        <f>PERCENTRANK('FED MODEL FACTORS'!AI$2:AI$296,'FED MODEL FACTORS'!AI74,1)</f>
        <v>0.8</v>
      </c>
      <c r="AJ74" s="63">
        <f>PERCENTRANK('FED MODEL FACTORS'!AJ$2:AJ$296,'FED MODEL FACTORS'!AJ74,1)</f>
        <v>0.1</v>
      </c>
      <c r="AK74" s="63">
        <f>PERCENTRANK('FED MODEL FACTORS'!AK$2:AK$296,'FED MODEL FACTORS'!AK74,1)</f>
        <v>0.9</v>
      </c>
      <c r="AL74" s="63">
        <f>PERCENTRANK('FED MODEL FACTORS'!AL$2:AL$296,'FED MODEL FACTORS'!AL74,1)</f>
        <v>0.8</v>
      </c>
      <c r="AM74" s="63">
        <f>PERCENTRANK('FED MODEL FACTORS'!AM$2:AM$296,'FED MODEL FACTORS'!AM74,1)</f>
        <v>0.7</v>
      </c>
      <c r="AN74" s="63">
        <f>PERCENTRANK('FED MODEL FACTORS'!AN$2:AN$296,'FED MODEL FACTORS'!AN74,1)</f>
        <v>0.2</v>
      </c>
      <c r="AO74" s="63">
        <f>PERCENTRANK('FED MODEL FACTORS'!AO$2:AO$296,'FED MODEL FACTORS'!AO74,1)</f>
        <v>0.2</v>
      </c>
      <c r="AP74" s="63">
        <f>PERCENTRANK('FED MODEL FACTORS'!AP$2:AP$296,'FED MODEL FACTORS'!AP74,1)</f>
        <v>0.4</v>
      </c>
      <c r="AQ74" s="63">
        <f>PERCENTRANK('FED MODEL FACTORS'!AQ$50:AQ$296,'FED MODEL FACTORS'!AQ74,1)</f>
        <v>0.6</v>
      </c>
      <c r="AR74" s="63">
        <f>PERCENTRANK('FED MODEL FACTORS'!AR$2:AR$296,'FED MODEL FACTORS'!AR74,1)</f>
        <v>0.6</v>
      </c>
      <c r="AS74" s="63">
        <f>PERCENTRANK('FED MODEL FACTORS'!AS$2:AS$296,'FED MODEL FACTORS'!AS74,1)</f>
        <v>0.4</v>
      </c>
      <c r="AT74" s="63">
        <f>PERCENTRANK('FED MODEL FACTORS'!AT$2:AT$296,'FED MODEL FACTORS'!AT74,1)</f>
        <v>0.4</v>
      </c>
      <c r="AU74" s="63">
        <f>PERCENTRANK('FED MODEL FACTORS'!AU$2:AU$296,'FED MODEL FACTORS'!AU74,1)</f>
        <v>0.1</v>
      </c>
      <c r="AV74" s="63">
        <f>PERCENTRANK('FED MODEL FACTORS'!AV$2:AV$296,'FED MODEL FACTORS'!AV74,1)</f>
        <v>0.2</v>
      </c>
      <c r="AW74" s="63">
        <f>PERCENTRANK('FED MODEL FACTORS'!AW$2:AW$296,'FED MODEL FACTORS'!AW74,1)</f>
        <v>0.7</v>
      </c>
      <c r="AX74" s="63">
        <f>PERCENTRANK('FED MODEL FACTORS'!AX$2:AX$296,'FED MODEL FACTORS'!AX74,1)</f>
        <v>0.6</v>
      </c>
      <c r="AY74" s="63">
        <f>PERCENTRANK('FED MODEL FACTORS'!AY$2:AY$296,'FED MODEL FACTORS'!AY74,1)</f>
        <v>0.3</v>
      </c>
      <c r="AZ74" s="63">
        <f>PERCENTRANK('FED MODEL FACTORS'!AZ$2:AZ$296,'FED MODEL FACTORS'!AZ74,1)</f>
        <v>0.1</v>
      </c>
      <c r="BA74" s="63">
        <f>PERCENTRANK('FED MODEL FACTORS'!BA$2:BA$296,'FED MODEL FACTORS'!BA74,1)</f>
        <v>0.1</v>
      </c>
      <c r="BB74" s="63">
        <f>PERCENTRANK('FED MODEL FACTORS'!BB$2:BB$296,'FED MODEL FACTORS'!BB74,1)</f>
        <v>0.1</v>
      </c>
      <c r="BC74" s="63">
        <f>PERCENTRANK('FED MODEL FACTORS'!BC$2:BC$296,'FED MODEL FACTORS'!BC74,1)</f>
        <v>0</v>
      </c>
      <c r="BD74" s="63">
        <f>PERCENTRANK('FED MODEL FACTORS'!BD$2:BD$296,'FED MODEL FACTORS'!BD74,1)</f>
        <v>0</v>
      </c>
      <c r="BT74" s="76">
        <v>3.62</v>
      </c>
      <c r="BU74" s="76">
        <v>0.76</v>
      </c>
      <c r="BV74" s="76">
        <v>3.85</v>
      </c>
    </row>
    <row r="75" spans="1:74" x14ac:dyDescent="0.25">
      <c r="A75" s="57">
        <v>35826</v>
      </c>
      <c r="B75" s="63"/>
      <c r="C75" s="63">
        <f>PERCENTRANK('FED MODEL FACTORS'!C75:C357,'FED MODEL FACTORS'!C75,1)</f>
        <v>0.8</v>
      </c>
      <c r="D75" s="63"/>
      <c r="E75" s="63">
        <f>PERCENTRANK('FED MODEL FACTORS'!E$2:E$296,'FED MODEL FACTORS'!E75,1)</f>
        <v>0</v>
      </c>
      <c r="F75" s="63">
        <f>PERCENTRANK('FED MODEL FACTORS'!F$2:F$296,'FED MODEL FACTORS'!F75,1)</f>
        <v>0.8</v>
      </c>
      <c r="G75" s="63">
        <f>PERCENTRANK('FED MODEL FACTORS'!G$62:G$296,'FED MODEL FACTORS'!G75,1)</f>
        <v>0.6</v>
      </c>
      <c r="H75" s="63">
        <f>PERCENTRANK('FED MODEL FACTORS'!H$62:H$296,'FED MODEL FACTORS'!H75,1)</f>
        <v>0.2</v>
      </c>
      <c r="I75" s="63">
        <f>PERCENTRANK('FED MODEL FACTORS'!I$2:I$296,'FED MODEL FACTORS'!I75,1)</f>
        <v>0.8</v>
      </c>
      <c r="J75" s="63">
        <f>PERCENTRANK('FED MODEL FACTORS'!J$2:J$296,'FED MODEL FACTORS'!J75,1)</f>
        <v>0.6</v>
      </c>
      <c r="K75" s="63">
        <f>PERCENTRANK('FED MODEL FACTORS'!K$2:K$296,'FED MODEL FACTORS'!K75,1)</f>
        <v>0.7</v>
      </c>
      <c r="L75" s="63">
        <f>PERCENTRANK('FED MODEL FACTORS'!L$2:L$296,'FED MODEL FACTORS'!L75,1)</f>
        <v>0.7</v>
      </c>
      <c r="M75" s="63">
        <f>PERCENTRANK('FED MODEL FACTORS'!M$2:M$296,'FED MODEL FACTORS'!M75,1)</f>
        <v>0.8</v>
      </c>
      <c r="N75" s="63">
        <f>PERCENTRANK('FED MODEL FACTORS'!N$2:N$296,'FED MODEL FACTORS'!N75,1)</f>
        <v>0.8</v>
      </c>
      <c r="O75" s="63"/>
      <c r="P75" s="63"/>
      <c r="Q75" s="63">
        <f>PERCENTRANK('FED MODEL FACTORS'!Q$2:Q$296,'FED MODEL FACTORS'!Q75,1)</f>
        <v>0.4</v>
      </c>
      <c r="R75" s="63">
        <f>PERCENTRANK('FED MODEL FACTORS'!R$2:R$296,'FED MODEL FACTORS'!R75,1)</f>
        <v>0.8</v>
      </c>
      <c r="S75" s="63">
        <f>PERCENTRANK('FED MODEL FACTORS'!S$2:S$296,'FED MODEL FACTORS'!S75,1)</f>
        <v>0.2</v>
      </c>
      <c r="T75" s="63"/>
      <c r="U75" s="63">
        <f>PERCENTRANK('FED MODEL FACTORS'!U$2:U$296,'FED MODEL FACTORS'!U75,1)</f>
        <v>0.7</v>
      </c>
      <c r="V75" s="63">
        <f>PERCENTRANK('FED MODEL FACTORS'!V$2:V$296,'FED MODEL FACTORS'!V75,1)</f>
        <v>0.3</v>
      </c>
      <c r="W75" s="63"/>
      <c r="X75" s="63">
        <f>PERCENTRANK('FED MODEL FACTORS'!X$2:X$296,'FED MODEL FACTORS'!X75,1)</f>
        <v>0.2</v>
      </c>
      <c r="Y75" s="63">
        <f>PERCENTRANK('FED MODEL FACTORS'!Y$2:Y$296,'FED MODEL FACTORS'!Y75,1)</f>
        <v>0.9</v>
      </c>
      <c r="Z75" s="63">
        <f>PERCENTRANK('FED MODEL FACTORS'!Z$2:Z$296,'FED MODEL FACTORS'!Z75,1)</f>
        <v>0.6</v>
      </c>
      <c r="AA75" s="63">
        <f>PERCENTRANK('FED MODEL FACTORS'!AA$2:AA$296,'FED MODEL FACTORS'!AA75,1)</f>
        <v>0.3</v>
      </c>
      <c r="AB75" s="63"/>
      <c r="AC75" s="63">
        <f>PERCENTRANK('FED MODEL FACTORS'!AC$2:AC$296,'FED MODEL FACTORS'!AC75,1)</f>
        <v>0.8</v>
      </c>
      <c r="AD75" s="63">
        <f>PERCENTRANK('FED MODEL FACTORS'!AD$2:AD$296,'FED MODEL FACTORS'!AD75,1)</f>
        <v>0.2</v>
      </c>
      <c r="AE75" s="63">
        <f>PERCENTRANK('FED MODEL FACTORS'!AE$2:AE$296,'FED MODEL FACTORS'!AE75,1)</f>
        <v>0.2</v>
      </c>
      <c r="AF75" s="63">
        <f>PERCENTRANK('FED MODEL FACTORS'!AF$2:AF$296,'FED MODEL FACTORS'!AF75,1)</f>
        <v>0.7</v>
      </c>
      <c r="AG75" s="63">
        <f>PERCENTRANK('FED MODEL FACTORS'!AG$2:AG$296,'FED MODEL FACTORS'!AG75,1)</f>
        <v>0.1</v>
      </c>
      <c r="AH75" s="63">
        <f>PERCENTRANK('FED MODEL FACTORS'!AH$62:AH$296,'FED MODEL FACTORS'!AH75,1)</f>
        <v>0.2</v>
      </c>
      <c r="AI75" s="63">
        <f>PERCENTRANK('FED MODEL FACTORS'!AI$2:AI$296,'FED MODEL FACTORS'!AI75,1)</f>
        <v>0.9</v>
      </c>
      <c r="AJ75" s="63">
        <f>PERCENTRANK('FED MODEL FACTORS'!AJ$2:AJ$296,'FED MODEL FACTORS'!AJ75,1)</f>
        <v>0.1</v>
      </c>
      <c r="AK75" s="63">
        <f>PERCENTRANK('FED MODEL FACTORS'!AK$2:AK$296,'FED MODEL FACTORS'!AK75,1)</f>
        <v>0.7</v>
      </c>
      <c r="AL75" s="63">
        <f>PERCENTRANK('FED MODEL FACTORS'!AL$2:AL$296,'FED MODEL FACTORS'!AL75,1)</f>
        <v>0.8</v>
      </c>
      <c r="AM75" s="63">
        <f>PERCENTRANK('FED MODEL FACTORS'!AM$2:AM$296,'FED MODEL FACTORS'!AM75,1)</f>
        <v>0.7</v>
      </c>
      <c r="AN75" s="63">
        <f>PERCENTRANK('FED MODEL FACTORS'!AN$2:AN$296,'FED MODEL FACTORS'!AN75,1)</f>
        <v>0.2</v>
      </c>
      <c r="AO75" s="63">
        <f>PERCENTRANK('FED MODEL FACTORS'!AO$2:AO$296,'FED MODEL FACTORS'!AO75,1)</f>
        <v>0.3</v>
      </c>
      <c r="AP75" s="63">
        <f>PERCENTRANK('FED MODEL FACTORS'!AP$2:AP$296,'FED MODEL FACTORS'!AP75,1)</f>
        <v>0.2</v>
      </c>
      <c r="AQ75" s="63">
        <f>PERCENTRANK('FED MODEL FACTORS'!AQ$50:AQ$296,'FED MODEL FACTORS'!AQ75,1)</f>
        <v>0.5</v>
      </c>
      <c r="AR75" s="63">
        <f>PERCENTRANK('FED MODEL FACTORS'!AR$2:AR$296,'FED MODEL FACTORS'!AR75,1)</f>
        <v>0.6</v>
      </c>
      <c r="AS75" s="63">
        <f>PERCENTRANK('FED MODEL FACTORS'!AS$2:AS$296,'FED MODEL FACTORS'!AS75,1)</f>
        <v>0.4</v>
      </c>
      <c r="AT75" s="63">
        <f>PERCENTRANK('FED MODEL FACTORS'!AT$2:AT$296,'FED MODEL FACTORS'!AT75,1)</f>
        <v>0.4</v>
      </c>
      <c r="AU75" s="63">
        <f>PERCENTRANK('FED MODEL FACTORS'!AU$2:AU$296,'FED MODEL FACTORS'!AU75,1)</f>
        <v>0.2</v>
      </c>
      <c r="AV75" s="63">
        <f>PERCENTRANK('FED MODEL FACTORS'!AV$2:AV$296,'FED MODEL FACTORS'!AV75,1)</f>
        <v>0.2</v>
      </c>
      <c r="AW75" s="63">
        <f>PERCENTRANK('FED MODEL FACTORS'!AW$2:AW$296,'FED MODEL FACTORS'!AW75,1)</f>
        <v>0.7</v>
      </c>
      <c r="AX75" s="63">
        <f>PERCENTRANK('FED MODEL FACTORS'!AX$2:AX$296,'FED MODEL FACTORS'!AX75,1)</f>
        <v>0.6</v>
      </c>
      <c r="AY75" s="63">
        <f>PERCENTRANK('FED MODEL FACTORS'!AY$2:AY$296,'FED MODEL FACTORS'!AY75,1)</f>
        <v>0.3</v>
      </c>
      <c r="AZ75" s="63">
        <f>PERCENTRANK('FED MODEL FACTORS'!AZ$2:AZ$296,'FED MODEL FACTORS'!AZ75,1)</f>
        <v>0</v>
      </c>
      <c r="BA75" s="63">
        <f>PERCENTRANK('FED MODEL FACTORS'!BA$2:BA$296,'FED MODEL FACTORS'!BA75,1)</f>
        <v>0.1</v>
      </c>
      <c r="BB75" s="63">
        <f>PERCENTRANK('FED MODEL FACTORS'!BB$2:BB$296,'FED MODEL FACTORS'!BB75,1)</f>
        <v>0.1</v>
      </c>
      <c r="BC75" s="63">
        <f>PERCENTRANK('FED MODEL FACTORS'!BC$2:BC$296,'FED MODEL FACTORS'!BC75,1)</f>
        <v>0.5</v>
      </c>
      <c r="BD75" s="63">
        <f>PERCENTRANK('FED MODEL FACTORS'!BD$2:BD$296,'FED MODEL FACTORS'!BD75,1)</f>
        <v>0.1</v>
      </c>
      <c r="BT75" s="76">
        <v>3.81</v>
      </c>
      <c r="BU75" s="76">
        <v>0.6</v>
      </c>
      <c r="BV75" s="76">
        <v>3.38</v>
      </c>
    </row>
    <row r="76" spans="1:74" x14ac:dyDescent="0.25">
      <c r="A76" s="57">
        <v>35854</v>
      </c>
      <c r="B76" s="63"/>
      <c r="C76" s="63">
        <f>PERCENTRANK('FED MODEL FACTORS'!C76:C358,'FED MODEL FACTORS'!C76,1)</f>
        <v>0.8</v>
      </c>
      <c r="D76" s="63"/>
      <c r="E76" s="63">
        <f>PERCENTRANK('FED MODEL FACTORS'!E$2:E$296,'FED MODEL FACTORS'!E76,1)</f>
        <v>0.9</v>
      </c>
      <c r="F76" s="63">
        <f>PERCENTRANK('FED MODEL FACTORS'!F$2:F$296,'FED MODEL FACTORS'!F76,1)</f>
        <v>0.8</v>
      </c>
      <c r="G76" s="63">
        <f>PERCENTRANK('FED MODEL FACTORS'!G$62:G$296,'FED MODEL FACTORS'!G76,1)</f>
        <v>0.6</v>
      </c>
      <c r="H76" s="63">
        <f>PERCENTRANK('FED MODEL FACTORS'!H$62:H$296,'FED MODEL FACTORS'!H76,1)</f>
        <v>0.2</v>
      </c>
      <c r="I76" s="63">
        <f>PERCENTRANK('FED MODEL FACTORS'!I$2:I$296,'FED MODEL FACTORS'!I76,1)</f>
        <v>0.9</v>
      </c>
      <c r="J76" s="63">
        <f>PERCENTRANK('FED MODEL FACTORS'!J$2:J$296,'FED MODEL FACTORS'!J76,1)</f>
        <v>0.7</v>
      </c>
      <c r="K76" s="63">
        <f>PERCENTRANK('FED MODEL FACTORS'!K$2:K$296,'FED MODEL FACTORS'!K76,1)</f>
        <v>0.7</v>
      </c>
      <c r="L76" s="63">
        <f>PERCENTRANK('FED MODEL FACTORS'!L$2:L$296,'FED MODEL FACTORS'!L76,1)</f>
        <v>0.7</v>
      </c>
      <c r="M76" s="63">
        <f>PERCENTRANK('FED MODEL FACTORS'!M$2:M$296,'FED MODEL FACTORS'!M76,1)</f>
        <v>0.9</v>
      </c>
      <c r="N76" s="63">
        <f>PERCENTRANK('FED MODEL FACTORS'!N$2:N$296,'FED MODEL FACTORS'!N76,1)</f>
        <v>0.8</v>
      </c>
      <c r="O76" s="63"/>
      <c r="P76" s="63"/>
      <c r="Q76" s="63">
        <f>PERCENTRANK('FED MODEL FACTORS'!Q$2:Q$296,'FED MODEL FACTORS'!Q76,1)</f>
        <v>0.4</v>
      </c>
      <c r="R76" s="63">
        <f>PERCENTRANK('FED MODEL FACTORS'!R$2:R$296,'FED MODEL FACTORS'!R76,1)</f>
        <v>0.7</v>
      </c>
      <c r="S76" s="63">
        <f>PERCENTRANK('FED MODEL FACTORS'!S$2:S$296,'FED MODEL FACTORS'!S76,1)</f>
        <v>0.2</v>
      </c>
      <c r="T76" s="63"/>
      <c r="U76" s="63">
        <f>PERCENTRANK('FED MODEL FACTORS'!U$2:U$296,'FED MODEL FACTORS'!U76,1)</f>
        <v>0.4</v>
      </c>
      <c r="V76" s="63">
        <f>PERCENTRANK('FED MODEL FACTORS'!V$2:V$296,'FED MODEL FACTORS'!V76,1)</f>
        <v>0.4</v>
      </c>
      <c r="W76" s="63"/>
      <c r="X76" s="63">
        <f>PERCENTRANK('FED MODEL FACTORS'!X$2:X$296,'FED MODEL FACTORS'!X76,1)</f>
        <v>0.2</v>
      </c>
      <c r="Y76" s="63">
        <f>PERCENTRANK('FED MODEL FACTORS'!Y$2:Y$296,'FED MODEL FACTORS'!Y76,1)</f>
        <v>0.7</v>
      </c>
      <c r="Z76" s="63">
        <f>PERCENTRANK('FED MODEL FACTORS'!Z$2:Z$296,'FED MODEL FACTORS'!Z76,1)</f>
        <v>0.5</v>
      </c>
      <c r="AA76" s="63">
        <f>PERCENTRANK('FED MODEL FACTORS'!AA$2:AA$296,'FED MODEL FACTORS'!AA76,1)</f>
        <v>0</v>
      </c>
      <c r="AB76" s="63"/>
      <c r="AC76" s="63">
        <f>PERCENTRANK('FED MODEL FACTORS'!AC$2:AC$296,'FED MODEL FACTORS'!AC76,1)</f>
        <v>0.8</v>
      </c>
      <c r="AD76" s="63">
        <f>PERCENTRANK('FED MODEL FACTORS'!AD$2:AD$296,'FED MODEL FACTORS'!AD76,1)</f>
        <v>0.2</v>
      </c>
      <c r="AE76" s="63">
        <f>PERCENTRANK('FED MODEL FACTORS'!AE$2:AE$296,'FED MODEL FACTORS'!AE76,1)</f>
        <v>0.1</v>
      </c>
      <c r="AF76" s="63">
        <f>PERCENTRANK('FED MODEL FACTORS'!AF$2:AF$296,'FED MODEL FACTORS'!AF76,1)</f>
        <v>0.6</v>
      </c>
      <c r="AG76" s="63">
        <f>PERCENTRANK('FED MODEL FACTORS'!AG$2:AG$296,'FED MODEL FACTORS'!AG76,1)</f>
        <v>0.1</v>
      </c>
      <c r="AH76" s="63">
        <f>PERCENTRANK('FED MODEL FACTORS'!AH$62:AH$296,'FED MODEL FACTORS'!AH76,1)</f>
        <v>0.2</v>
      </c>
      <c r="AI76" s="63">
        <f>PERCENTRANK('FED MODEL FACTORS'!AI$2:AI$296,'FED MODEL FACTORS'!AI76,1)</f>
        <v>0.9</v>
      </c>
      <c r="AJ76" s="63">
        <f>PERCENTRANK('FED MODEL FACTORS'!AJ$2:AJ$296,'FED MODEL FACTORS'!AJ76,1)</f>
        <v>0</v>
      </c>
      <c r="AK76" s="63">
        <f>PERCENTRANK('FED MODEL FACTORS'!AK$2:AK$296,'FED MODEL FACTORS'!AK76,1)</f>
        <v>0.7</v>
      </c>
      <c r="AL76" s="63">
        <f>PERCENTRANK('FED MODEL FACTORS'!AL$2:AL$296,'FED MODEL FACTORS'!AL76,1)</f>
        <v>0.8</v>
      </c>
      <c r="AM76" s="63">
        <f>PERCENTRANK('FED MODEL FACTORS'!AM$2:AM$296,'FED MODEL FACTORS'!AM76,1)</f>
        <v>0.6</v>
      </c>
      <c r="AN76" s="63">
        <f>PERCENTRANK('FED MODEL FACTORS'!AN$2:AN$296,'FED MODEL FACTORS'!AN76,1)</f>
        <v>0.1</v>
      </c>
      <c r="AO76" s="63">
        <f>PERCENTRANK('FED MODEL FACTORS'!AO$2:AO$296,'FED MODEL FACTORS'!AO76,1)</f>
        <v>0.2</v>
      </c>
      <c r="AP76" s="63">
        <f>PERCENTRANK('FED MODEL FACTORS'!AP$2:AP$296,'FED MODEL FACTORS'!AP76,1)</f>
        <v>0.1</v>
      </c>
      <c r="AQ76" s="63">
        <f>PERCENTRANK('FED MODEL FACTORS'!AQ$50:AQ$296,'FED MODEL FACTORS'!AQ76,1)</f>
        <v>0.5</v>
      </c>
      <c r="AR76" s="63">
        <f>PERCENTRANK('FED MODEL FACTORS'!AR$2:AR$296,'FED MODEL FACTORS'!AR76,1)</f>
        <v>0.7</v>
      </c>
      <c r="AS76" s="63">
        <f>PERCENTRANK('FED MODEL FACTORS'!AS$2:AS$296,'FED MODEL FACTORS'!AS76,1)</f>
        <v>0.4</v>
      </c>
      <c r="AT76" s="63">
        <f>PERCENTRANK('FED MODEL FACTORS'!AT$2:AT$296,'FED MODEL FACTORS'!AT76,1)</f>
        <v>0.4</v>
      </c>
      <c r="AU76" s="63">
        <f>PERCENTRANK('FED MODEL FACTORS'!AU$2:AU$296,'FED MODEL FACTORS'!AU76,1)</f>
        <v>0.1</v>
      </c>
      <c r="AV76" s="63">
        <f>PERCENTRANK('FED MODEL FACTORS'!AV$2:AV$296,'FED MODEL FACTORS'!AV76,1)</f>
        <v>0.3</v>
      </c>
      <c r="AW76" s="63">
        <f>PERCENTRANK('FED MODEL FACTORS'!AW$2:AW$296,'FED MODEL FACTORS'!AW76,1)</f>
        <v>0.7</v>
      </c>
      <c r="AX76" s="63">
        <f>PERCENTRANK('FED MODEL FACTORS'!AX$2:AX$296,'FED MODEL FACTORS'!AX76,1)</f>
        <v>0.6</v>
      </c>
      <c r="AY76" s="63">
        <f>PERCENTRANK('FED MODEL FACTORS'!AY$2:AY$296,'FED MODEL FACTORS'!AY76,1)</f>
        <v>0.3</v>
      </c>
      <c r="AZ76" s="63">
        <f>PERCENTRANK('FED MODEL FACTORS'!AZ$2:AZ$296,'FED MODEL FACTORS'!AZ76,1)</f>
        <v>0</v>
      </c>
      <c r="BA76" s="63">
        <f>PERCENTRANK('FED MODEL FACTORS'!BA$2:BA$296,'FED MODEL FACTORS'!BA76,1)</f>
        <v>0.2</v>
      </c>
      <c r="BB76" s="63">
        <f>PERCENTRANK('FED MODEL FACTORS'!BB$2:BB$296,'FED MODEL FACTORS'!BB76,1)</f>
        <v>0.1</v>
      </c>
      <c r="BC76" s="63">
        <f>PERCENTRANK('FED MODEL FACTORS'!BC$2:BC$296,'FED MODEL FACTORS'!BC76,1)</f>
        <v>0.7</v>
      </c>
      <c r="BD76" s="63">
        <f>PERCENTRANK('FED MODEL FACTORS'!BD$2:BD$296,'FED MODEL FACTORS'!BD76,1)</f>
        <v>0.4</v>
      </c>
      <c r="BT76" s="76">
        <v>3.78</v>
      </c>
      <c r="BU76" s="76">
        <v>0.46</v>
      </c>
      <c r="BV76" s="76">
        <v>3.17</v>
      </c>
    </row>
    <row r="77" spans="1:74" x14ac:dyDescent="0.25">
      <c r="A77" s="57">
        <v>35885</v>
      </c>
      <c r="B77" s="63"/>
      <c r="C77" s="63">
        <f>PERCENTRANK('FED MODEL FACTORS'!C77:C359,'FED MODEL FACTORS'!C77,1)</f>
        <v>0.9</v>
      </c>
      <c r="D77" s="63"/>
      <c r="E77" s="63">
        <f>PERCENTRANK('FED MODEL FACTORS'!E$2:E$296,'FED MODEL FACTORS'!E77,1)</f>
        <v>0.5</v>
      </c>
      <c r="F77" s="63">
        <f>PERCENTRANK('FED MODEL FACTORS'!F$2:F$296,'FED MODEL FACTORS'!F77,1)</f>
        <v>0.7</v>
      </c>
      <c r="G77" s="63">
        <f>PERCENTRANK('FED MODEL FACTORS'!G$62:G$296,'FED MODEL FACTORS'!G77,1)</f>
        <v>0.7</v>
      </c>
      <c r="H77" s="63">
        <f>PERCENTRANK('FED MODEL FACTORS'!H$62:H$296,'FED MODEL FACTORS'!H77,1)</f>
        <v>0.1</v>
      </c>
      <c r="I77" s="63">
        <f>PERCENTRANK('FED MODEL FACTORS'!I$2:I$296,'FED MODEL FACTORS'!I77,1)</f>
        <v>0.9</v>
      </c>
      <c r="J77" s="63">
        <f>PERCENTRANK('FED MODEL FACTORS'!J$2:J$296,'FED MODEL FACTORS'!J77,1)</f>
        <v>0.7</v>
      </c>
      <c r="K77" s="63">
        <f>PERCENTRANK('FED MODEL FACTORS'!K$2:K$296,'FED MODEL FACTORS'!K77,1)</f>
        <v>0.8</v>
      </c>
      <c r="L77" s="63">
        <f>PERCENTRANK('FED MODEL FACTORS'!L$2:L$296,'FED MODEL FACTORS'!L77,1)</f>
        <v>0.7</v>
      </c>
      <c r="M77" s="63">
        <f>PERCENTRANK('FED MODEL FACTORS'!M$2:M$296,'FED MODEL FACTORS'!M77,1)</f>
        <v>0.8</v>
      </c>
      <c r="N77" s="63">
        <f>PERCENTRANK('FED MODEL FACTORS'!N$2:N$296,'FED MODEL FACTORS'!N77,1)</f>
        <v>0.8</v>
      </c>
      <c r="O77" s="63"/>
      <c r="P77" s="63"/>
      <c r="Q77" s="63">
        <f>PERCENTRANK('FED MODEL FACTORS'!Q$2:Q$296,'FED MODEL FACTORS'!Q77,1)</f>
        <v>0.4</v>
      </c>
      <c r="R77" s="63">
        <f>PERCENTRANK('FED MODEL FACTORS'!R$2:R$296,'FED MODEL FACTORS'!R77,1)</f>
        <v>0.7</v>
      </c>
      <c r="S77" s="63">
        <f>PERCENTRANK('FED MODEL FACTORS'!S$2:S$296,'FED MODEL FACTORS'!S77,1)</f>
        <v>0.2</v>
      </c>
      <c r="T77" s="63"/>
      <c r="U77" s="63">
        <f>PERCENTRANK('FED MODEL FACTORS'!U$2:U$296,'FED MODEL FACTORS'!U77,1)</f>
        <v>0.4</v>
      </c>
      <c r="V77" s="63">
        <f>PERCENTRANK('FED MODEL FACTORS'!V$2:V$296,'FED MODEL FACTORS'!V77,1)</f>
        <v>0.7</v>
      </c>
      <c r="W77" s="63"/>
      <c r="X77" s="63">
        <f>PERCENTRANK('FED MODEL FACTORS'!X$2:X$296,'FED MODEL FACTORS'!X77,1)</f>
        <v>0.2</v>
      </c>
      <c r="Y77" s="63">
        <f>PERCENTRANK('FED MODEL FACTORS'!Y$2:Y$296,'FED MODEL FACTORS'!Y77,1)</f>
        <v>0.7</v>
      </c>
      <c r="Z77" s="63">
        <f>PERCENTRANK('FED MODEL FACTORS'!Z$2:Z$296,'FED MODEL FACTORS'!Z77,1)</f>
        <v>0.5</v>
      </c>
      <c r="AA77" s="63">
        <f>PERCENTRANK('FED MODEL FACTORS'!AA$2:AA$296,'FED MODEL FACTORS'!AA77,1)</f>
        <v>0</v>
      </c>
      <c r="AB77" s="63"/>
      <c r="AC77" s="63">
        <f>PERCENTRANK('FED MODEL FACTORS'!AC$2:AC$296,'FED MODEL FACTORS'!AC77,1)</f>
        <v>0.8</v>
      </c>
      <c r="AD77" s="63">
        <f>PERCENTRANK('FED MODEL FACTORS'!AD$2:AD$296,'FED MODEL FACTORS'!AD77,1)</f>
        <v>0.2</v>
      </c>
      <c r="AE77" s="63">
        <f>PERCENTRANK('FED MODEL FACTORS'!AE$2:AE$296,'FED MODEL FACTORS'!AE77,1)</f>
        <v>0.1</v>
      </c>
      <c r="AF77" s="63">
        <f>PERCENTRANK('FED MODEL FACTORS'!AF$2:AF$296,'FED MODEL FACTORS'!AF77,1)</f>
        <v>0.6</v>
      </c>
      <c r="AG77" s="63">
        <f>PERCENTRANK('FED MODEL FACTORS'!AG$2:AG$296,'FED MODEL FACTORS'!AG77,1)</f>
        <v>0.1</v>
      </c>
      <c r="AH77" s="63">
        <f>PERCENTRANK('FED MODEL FACTORS'!AH$62:AH$296,'FED MODEL FACTORS'!AH77,1)</f>
        <v>0.1</v>
      </c>
      <c r="AI77" s="63">
        <f>PERCENTRANK('FED MODEL FACTORS'!AI$2:AI$296,'FED MODEL FACTORS'!AI77,1)</f>
        <v>0.9</v>
      </c>
      <c r="AJ77" s="63">
        <f>PERCENTRANK('FED MODEL FACTORS'!AJ$2:AJ$296,'FED MODEL FACTORS'!AJ77,1)</f>
        <v>0</v>
      </c>
      <c r="AK77" s="63">
        <f>PERCENTRANK('FED MODEL FACTORS'!AK$2:AK$296,'FED MODEL FACTORS'!AK77,1)</f>
        <v>0.7</v>
      </c>
      <c r="AL77" s="63">
        <f>PERCENTRANK('FED MODEL FACTORS'!AL$2:AL$296,'FED MODEL FACTORS'!AL77,1)</f>
        <v>0.8</v>
      </c>
      <c r="AM77" s="63">
        <f>PERCENTRANK('FED MODEL FACTORS'!AM$2:AM$296,'FED MODEL FACTORS'!AM77,1)</f>
        <v>0.8</v>
      </c>
      <c r="AN77" s="63">
        <f>PERCENTRANK('FED MODEL FACTORS'!AN$2:AN$296,'FED MODEL FACTORS'!AN77,1)</f>
        <v>0.1</v>
      </c>
      <c r="AO77" s="63">
        <f>PERCENTRANK('FED MODEL FACTORS'!AO$2:AO$296,'FED MODEL FACTORS'!AO77,1)</f>
        <v>0.2</v>
      </c>
      <c r="AP77" s="63">
        <f>PERCENTRANK('FED MODEL FACTORS'!AP$2:AP$296,'FED MODEL FACTORS'!AP77,1)</f>
        <v>0.2</v>
      </c>
      <c r="AQ77" s="63">
        <f>PERCENTRANK('FED MODEL FACTORS'!AQ$50:AQ$296,'FED MODEL FACTORS'!AQ77,1)</f>
        <v>0.5</v>
      </c>
      <c r="AR77" s="63">
        <f>PERCENTRANK('FED MODEL FACTORS'!AR$2:AR$296,'FED MODEL FACTORS'!AR77,1)</f>
        <v>0.7</v>
      </c>
      <c r="AS77" s="63">
        <f>PERCENTRANK('FED MODEL FACTORS'!AS$2:AS$296,'FED MODEL FACTORS'!AS77,1)</f>
        <v>0.4</v>
      </c>
      <c r="AT77" s="63">
        <f>PERCENTRANK('FED MODEL FACTORS'!AT$2:AT$296,'FED MODEL FACTORS'!AT77,1)</f>
        <v>0.4</v>
      </c>
      <c r="AU77" s="63">
        <f>PERCENTRANK('FED MODEL FACTORS'!AU$2:AU$296,'FED MODEL FACTORS'!AU77,1)</f>
        <v>0.1</v>
      </c>
      <c r="AV77" s="63">
        <f>PERCENTRANK('FED MODEL FACTORS'!AV$2:AV$296,'FED MODEL FACTORS'!AV77,1)</f>
        <v>0.2</v>
      </c>
      <c r="AW77" s="63">
        <f>PERCENTRANK('FED MODEL FACTORS'!AW$2:AW$296,'FED MODEL FACTORS'!AW77,1)</f>
        <v>0.7</v>
      </c>
      <c r="AX77" s="63">
        <f>PERCENTRANK('FED MODEL FACTORS'!AX$2:AX$296,'FED MODEL FACTORS'!AX77,1)</f>
        <v>0.3</v>
      </c>
      <c r="AY77" s="63">
        <f>PERCENTRANK('FED MODEL FACTORS'!AY$2:AY$296,'FED MODEL FACTORS'!AY77,1)</f>
        <v>0.6</v>
      </c>
      <c r="AZ77" s="63">
        <f>PERCENTRANK('FED MODEL FACTORS'!AZ$2:AZ$296,'FED MODEL FACTORS'!AZ77,1)</f>
        <v>0</v>
      </c>
      <c r="BA77" s="63">
        <f>PERCENTRANK('FED MODEL FACTORS'!BA$2:BA$296,'FED MODEL FACTORS'!BA77,1)</f>
        <v>0.1</v>
      </c>
      <c r="BB77" s="63">
        <f>PERCENTRANK('FED MODEL FACTORS'!BB$2:BB$296,'FED MODEL FACTORS'!BB77,1)</f>
        <v>0.1</v>
      </c>
      <c r="BC77" s="63">
        <f>PERCENTRANK('FED MODEL FACTORS'!BC$2:BC$296,'FED MODEL FACTORS'!BC77,1)</f>
        <v>0.3</v>
      </c>
      <c r="BD77" s="63">
        <f>PERCENTRANK('FED MODEL FACTORS'!BD$2:BD$296,'FED MODEL FACTORS'!BD77,1)</f>
        <v>0.1</v>
      </c>
      <c r="BT77" s="76">
        <v>3.73</v>
      </c>
      <c r="BU77" s="76">
        <v>0.39</v>
      </c>
      <c r="BV77" s="76">
        <v>3.37</v>
      </c>
    </row>
    <row r="78" spans="1:74" x14ac:dyDescent="0.25">
      <c r="A78" s="57">
        <v>35915</v>
      </c>
      <c r="B78" s="63"/>
      <c r="C78" s="63">
        <f>PERCENTRANK('FED MODEL FACTORS'!C78:C360,'FED MODEL FACTORS'!C78,1)</f>
        <v>0.7</v>
      </c>
      <c r="D78" s="63"/>
      <c r="E78" s="63">
        <f>PERCENTRANK('FED MODEL FACTORS'!E$2:E$296,'FED MODEL FACTORS'!E78,1)</f>
        <v>0.2</v>
      </c>
      <c r="F78" s="63">
        <f>PERCENTRANK('FED MODEL FACTORS'!F$2:F$296,'FED MODEL FACTORS'!F78,1)</f>
        <v>0.9</v>
      </c>
      <c r="G78" s="63">
        <f>PERCENTRANK('FED MODEL FACTORS'!G$62:G$296,'FED MODEL FACTORS'!G78,1)</f>
        <v>0.7</v>
      </c>
      <c r="H78" s="63">
        <f>PERCENTRANK('FED MODEL FACTORS'!H$62:H$296,'FED MODEL FACTORS'!H78,1)</f>
        <v>0.1</v>
      </c>
      <c r="I78" s="63">
        <f>PERCENTRANK('FED MODEL FACTORS'!I$2:I$296,'FED MODEL FACTORS'!I78,1)</f>
        <v>0.9</v>
      </c>
      <c r="J78" s="63">
        <f>PERCENTRANK('FED MODEL FACTORS'!J$2:J$296,'FED MODEL FACTORS'!J78,1)</f>
        <v>0.7</v>
      </c>
      <c r="K78" s="63">
        <f>PERCENTRANK('FED MODEL FACTORS'!K$2:K$296,'FED MODEL FACTORS'!K78,1)</f>
        <v>0.7</v>
      </c>
      <c r="L78" s="63">
        <f>PERCENTRANK('FED MODEL FACTORS'!L$2:L$296,'FED MODEL FACTORS'!L78,1)</f>
        <v>0.7</v>
      </c>
      <c r="M78" s="63">
        <f>PERCENTRANK('FED MODEL FACTORS'!M$2:M$296,'FED MODEL FACTORS'!M78,1)</f>
        <v>0.7</v>
      </c>
      <c r="N78" s="63">
        <f>PERCENTRANK('FED MODEL FACTORS'!N$2:N$296,'FED MODEL FACTORS'!N78,1)</f>
        <v>0.7</v>
      </c>
      <c r="O78" s="63"/>
      <c r="P78" s="63"/>
      <c r="Q78" s="63">
        <f>PERCENTRANK('FED MODEL FACTORS'!Q$2:Q$296,'FED MODEL FACTORS'!Q78,1)</f>
        <v>0.4</v>
      </c>
      <c r="R78" s="63">
        <f>PERCENTRANK('FED MODEL FACTORS'!R$2:R$296,'FED MODEL FACTORS'!R78,1)</f>
        <v>0.7</v>
      </c>
      <c r="S78" s="63">
        <f>PERCENTRANK('FED MODEL FACTORS'!S$2:S$296,'FED MODEL FACTORS'!S78,1)</f>
        <v>0.2</v>
      </c>
      <c r="T78" s="63"/>
      <c r="U78" s="63">
        <f>PERCENTRANK('FED MODEL FACTORS'!U$2:U$296,'FED MODEL FACTORS'!U78,1)</f>
        <v>0.5</v>
      </c>
      <c r="V78" s="63">
        <f>PERCENTRANK('FED MODEL FACTORS'!V$2:V$296,'FED MODEL FACTORS'!V78,1)</f>
        <v>0.7</v>
      </c>
      <c r="W78" s="63"/>
      <c r="X78" s="63">
        <f>PERCENTRANK('FED MODEL FACTORS'!X$2:X$296,'FED MODEL FACTORS'!X78,1)</f>
        <v>0.2</v>
      </c>
      <c r="Y78" s="63">
        <f>PERCENTRANK('FED MODEL FACTORS'!Y$2:Y$296,'FED MODEL FACTORS'!Y78,1)</f>
        <v>0.4</v>
      </c>
      <c r="Z78" s="63">
        <f>PERCENTRANK('FED MODEL FACTORS'!Z$2:Z$296,'FED MODEL FACTORS'!Z78,1)</f>
        <v>0.4</v>
      </c>
      <c r="AA78" s="63">
        <f>PERCENTRANK('FED MODEL FACTORS'!AA$2:AA$296,'FED MODEL FACTORS'!AA78,1)</f>
        <v>0.1</v>
      </c>
      <c r="AB78" s="63"/>
      <c r="AC78" s="63">
        <f>PERCENTRANK('FED MODEL FACTORS'!AC$2:AC$296,'FED MODEL FACTORS'!AC78,1)</f>
        <v>0.9</v>
      </c>
      <c r="AD78" s="63">
        <f>PERCENTRANK('FED MODEL FACTORS'!AD$2:AD$296,'FED MODEL FACTORS'!AD78,1)</f>
        <v>0.2</v>
      </c>
      <c r="AE78" s="63">
        <f>PERCENTRANK('FED MODEL FACTORS'!AE$2:AE$296,'FED MODEL FACTORS'!AE78,1)</f>
        <v>0.1</v>
      </c>
      <c r="AF78" s="63">
        <f>PERCENTRANK('FED MODEL FACTORS'!AF$2:AF$296,'FED MODEL FACTORS'!AF78,1)</f>
        <v>0.6</v>
      </c>
      <c r="AG78" s="63">
        <f>PERCENTRANK('FED MODEL FACTORS'!AG$2:AG$296,'FED MODEL FACTORS'!AG78,1)</f>
        <v>0.2</v>
      </c>
      <c r="AH78" s="63">
        <f>PERCENTRANK('FED MODEL FACTORS'!AH$62:AH$296,'FED MODEL FACTORS'!AH78,1)</f>
        <v>0.1</v>
      </c>
      <c r="AI78" s="63">
        <f>PERCENTRANK('FED MODEL FACTORS'!AI$2:AI$296,'FED MODEL FACTORS'!AI78,1)</f>
        <v>0.8</v>
      </c>
      <c r="AJ78" s="63">
        <f>PERCENTRANK('FED MODEL FACTORS'!AJ$2:AJ$296,'FED MODEL FACTORS'!AJ78,1)</f>
        <v>0</v>
      </c>
      <c r="AK78" s="63">
        <f>PERCENTRANK('FED MODEL FACTORS'!AK$2:AK$296,'FED MODEL FACTORS'!AK78,1)</f>
        <v>0.8</v>
      </c>
      <c r="AL78" s="63">
        <f>PERCENTRANK('FED MODEL FACTORS'!AL$2:AL$296,'FED MODEL FACTORS'!AL78,1)</f>
        <v>0.8</v>
      </c>
      <c r="AM78" s="63">
        <f>PERCENTRANK('FED MODEL FACTORS'!AM$2:AM$296,'FED MODEL FACTORS'!AM78,1)</f>
        <v>0.8</v>
      </c>
      <c r="AN78" s="63">
        <f>PERCENTRANK('FED MODEL FACTORS'!AN$2:AN$296,'FED MODEL FACTORS'!AN78,1)</f>
        <v>0.1</v>
      </c>
      <c r="AO78" s="63">
        <f>PERCENTRANK('FED MODEL FACTORS'!AO$2:AO$296,'FED MODEL FACTORS'!AO78,1)</f>
        <v>0.2</v>
      </c>
      <c r="AP78" s="63">
        <f>PERCENTRANK('FED MODEL FACTORS'!AP$2:AP$296,'FED MODEL FACTORS'!AP78,1)</f>
        <v>0</v>
      </c>
      <c r="AQ78" s="63">
        <f>PERCENTRANK('FED MODEL FACTORS'!AQ$50:AQ$296,'FED MODEL FACTORS'!AQ78,1)</f>
        <v>0.4</v>
      </c>
      <c r="AR78" s="63">
        <f>PERCENTRANK('FED MODEL FACTORS'!AR$2:AR$296,'FED MODEL FACTORS'!AR78,1)</f>
        <v>0.6</v>
      </c>
      <c r="AS78" s="63">
        <f>PERCENTRANK('FED MODEL FACTORS'!AS$2:AS$296,'FED MODEL FACTORS'!AS78,1)</f>
        <v>0.4</v>
      </c>
      <c r="AT78" s="63">
        <f>PERCENTRANK('FED MODEL FACTORS'!AT$2:AT$296,'FED MODEL FACTORS'!AT78,1)</f>
        <v>0.4</v>
      </c>
      <c r="AU78" s="63">
        <f>PERCENTRANK('FED MODEL FACTORS'!AU$2:AU$296,'FED MODEL FACTORS'!AU78,1)</f>
        <v>0</v>
      </c>
      <c r="AV78" s="63">
        <f>PERCENTRANK('FED MODEL FACTORS'!AV$2:AV$296,'FED MODEL FACTORS'!AV78,1)</f>
        <v>0.1</v>
      </c>
      <c r="AW78" s="63">
        <f>PERCENTRANK('FED MODEL FACTORS'!AW$2:AW$296,'FED MODEL FACTORS'!AW78,1)</f>
        <v>0.7</v>
      </c>
      <c r="AX78" s="63">
        <f>PERCENTRANK('FED MODEL FACTORS'!AX$2:AX$296,'FED MODEL FACTORS'!AX78,1)</f>
        <v>0.3</v>
      </c>
      <c r="AY78" s="63">
        <f>PERCENTRANK('FED MODEL FACTORS'!AY$2:AY$296,'FED MODEL FACTORS'!AY78,1)</f>
        <v>0.6</v>
      </c>
      <c r="AZ78" s="63">
        <f>PERCENTRANK('FED MODEL FACTORS'!AZ$2:AZ$296,'FED MODEL FACTORS'!AZ78,1)</f>
        <v>0</v>
      </c>
      <c r="BA78" s="63">
        <f>PERCENTRANK('FED MODEL FACTORS'!BA$2:BA$296,'FED MODEL FACTORS'!BA78,1)</f>
        <v>0.5</v>
      </c>
      <c r="BB78" s="63">
        <f>PERCENTRANK('FED MODEL FACTORS'!BB$2:BB$296,'FED MODEL FACTORS'!BB78,1)</f>
        <v>0.1</v>
      </c>
      <c r="BC78" s="63">
        <f>PERCENTRANK('FED MODEL FACTORS'!BC$2:BC$296,'FED MODEL FACTORS'!BC78,1)</f>
        <v>0.8</v>
      </c>
      <c r="BD78" s="63">
        <f>PERCENTRANK('FED MODEL FACTORS'!BD$2:BD$296,'FED MODEL FACTORS'!BD78,1)</f>
        <v>0.6</v>
      </c>
      <c r="BT78" s="76">
        <v>3.62</v>
      </c>
      <c r="BU78" s="76">
        <v>0.44</v>
      </c>
      <c r="BV78" s="76">
        <v>3.6</v>
      </c>
    </row>
    <row r="79" spans="1:74" x14ac:dyDescent="0.25">
      <c r="A79" s="57">
        <v>35946</v>
      </c>
      <c r="B79" s="63"/>
      <c r="C79" s="63">
        <f>PERCENTRANK('FED MODEL FACTORS'!C79:C361,'FED MODEL FACTORS'!C79,1)</f>
        <v>0.8</v>
      </c>
      <c r="D79" s="63"/>
      <c r="E79" s="63">
        <f>PERCENTRANK('FED MODEL FACTORS'!E$2:E$296,'FED MODEL FACTORS'!E79,1)</f>
        <v>0.4</v>
      </c>
      <c r="F79" s="63">
        <f>PERCENTRANK('FED MODEL FACTORS'!F$2:F$296,'FED MODEL FACTORS'!F79,1)</f>
        <v>0.9</v>
      </c>
      <c r="G79" s="63">
        <f>PERCENTRANK('FED MODEL FACTORS'!G$62:G$296,'FED MODEL FACTORS'!G79,1)</f>
        <v>0.6</v>
      </c>
      <c r="H79" s="63">
        <f>PERCENTRANK('FED MODEL FACTORS'!H$62:H$296,'FED MODEL FACTORS'!H79,1)</f>
        <v>0.2</v>
      </c>
      <c r="I79" s="63">
        <f>PERCENTRANK('FED MODEL FACTORS'!I$2:I$296,'FED MODEL FACTORS'!I79,1)</f>
        <v>0.8</v>
      </c>
      <c r="J79" s="63">
        <f>PERCENTRANK('FED MODEL FACTORS'!J$2:J$296,'FED MODEL FACTORS'!J79,1)</f>
        <v>0.6</v>
      </c>
      <c r="K79" s="63">
        <f>PERCENTRANK('FED MODEL FACTORS'!K$2:K$296,'FED MODEL FACTORS'!K79,1)</f>
        <v>0.7</v>
      </c>
      <c r="L79" s="63">
        <f>PERCENTRANK('FED MODEL FACTORS'!L$2:L$296,'FED MODEL FACTORS'!L79,1)</f>
        <v>0.7</v>
      </c>
      <c r="M79" s="63">
        <f>PERCENTRANK('FED MODEL FACTORS'!M$2:M$296,'FED MODEL FACTORS'!M79,1)</f>
        <v>0.7</v>
      </c>
      <c r="N79" s="63">
        <f>PERCENTRANK('FED MODEL FACTORS'!N$2:N$296,'FED MODEL FACTORS'!N79,1)</f>
        <v>0.8</v>
      </c>
      <c r="O79" s="63"/>
      <c r="P79" s="63"/>
      <c r="Q79" s="63">
        <f>PERCENTRANK('FED MODEL FACTORS'!Q$2:Q$296,'FED MODEL FACTORS'!Q79,1)</f>
        <v>0.4</v>
      </c>
      <c r="R79" s="63">
        <f>PERCENTRANK('FED MODEL FACTORS'!R$2:R$296,'FED MODEL FACTORS'!R79,1)</f>
        <v>0.7</v>
      </c>
      <c r="S79" s="63">
        <f>PERCENTRANK('FED MODEL FACTORS'!S$2:S$296,'FED MODEL FACTORS'!S79,1)</f>
        <v>0.2</v>
      </c>
      <c r="T79" s="63"/>
      <c r="U79" s="63">
        <f>PERCENTRANK('FED MODEL FACTORS'!U$2:U$296,'FED MODEL FACTORS'!U79,1)</f>
        <v>0.7</v>
      </c>
      <c r="V79" s="63">
        <f>PERCENTRANK('FED MODEL FACTORS'!V$2:V$296,'FED MODEL FACTORS'!V79,1)</f>
        <v>0.7</v>
      </c>
      <c r="W79" s="63"/>
      <c r="X79" s="63">
        <f>PERCENTRANK('FED MODEL FACTORS'!X$2:X$296,'FED MODEL FACTORS'!X79,1)</f>
        <v>0.3</v>
      </c>
      <c r="Y79" s="63">
        <f>PERCENTRANK('FED MODEL FACTORS'!Y$2:Y$296,'FED MODEL FACTORS'!Y79,1)</f>
        <v>0.6</v>
      </c>
      <c r="Z79" s="63">
        <f>PERCENTRANK('FED MODEL FACTORS'!Z$2:Z$296,'FED MODEL FACTORS'!Z79,1)</f>
        <v>0.3</v>
      </c>
      <c r="AA79" s="63">
        <f>PERCENTRANK('FED MODEL FACTORS'!AA$2:AA$296,'FED MODEL FACTORS'!AA79,1)</f>
        <v>0.4</v>
      </c>
      <c r="AB79" s="63"/>
      <c r="AC79" s="63">
        <f>PERCENTRANK('FED MODEL FACTORS'!AC$2:AC$296,'FED MODEL FACTORS'!AC79,1)</f>
        <v>0.9</v>
      </c>
      <c r="AD79" s="63">
        <f>PERCENTRANK('FED MODEL FACTORS'!AD$2:AD$296,'FED MODEL FACTORS'!AD79,1)</f>
        <v>0.3</v>
      </c>
      <c r="AE79" s="63">
        <f>PERCENTRANK('FED MODEL FACTORS'!AE$2:AE$296,'FED MODEL FACTORS'!AE79,1)</f>
        <v>0.1</v>
      </c>
      <c r="AF79" s="63">
        <f>PERCENTRANK('FED MODEL FACTORS'!AF$2:AF$296,'FED MODEL FACTORS'!AF79,1)</f>
        <v>0.6</v>
      </c>
      <c r="AG79" s="63">
        <f>PERCENTRANK('FED MODEL FACTORS'!AG$2:AG$296,'FED MODEL FACTORS'!AG79,1)</f>
        <v>0.1</v>
      </c>
      <c r="AH79" s="63">
        <f>PERCENTRANK('FED MODEL FACTORS'!AH$62:AH$296,'FED MODEL FACTORS'!AH79,1)</f>
        <v>0.2</v>
      </c>
      <c r="AI79" s="63">
        <f>PERCENTRANK('FED MODEL FACTORS'!AI$2:AI$296,'FED MODEL FACTORS'!AI79,1)</f>
        <v>0.8</v>
      </c>
      <c r="AJ79" s="63">
        <f>PERCENTRANK('FED MODEL FACTORS'!AJ$2:AJ$296,'FED MODEL FACTORS'!AJ79,1)</f>
        <v>0.1</v>
      </c>
      <c r="AK79" s="63">
        <f>PERCENTRANK('FED MODEL FACTORS'!AK$2:AK$296,'FED MODEL FACTORS'!AK79,1)</f>
        <v>0.8</v>
      </c>
      <c r="AL79" s="63">
        <f>PERCENTRANK('FED MODEL FACTORS'!AL$2:AL$296,'FED MODEL FACTORS'!AL79,1)</f>
        <v>0.9</v>
      </c>
      <c r="AM79" s="63">
        <f>PERCENTRANK('FED MODEL FACTORS'!AM$2:AM$296,'FED MODEL FACTORS'!AM79,1)</f>
        <v>0.8</v>
      </c>
      <c r="AN79" s="63">
        <f>PERCENTRANK('FED MODEL FACTORS'!AN$2:AN$296,'FED MODEL FACTORS'!AN79,1)</f>
        <v>0.2</v>
      </c>
      <c r="AO79" s="63">
        <f>PERCENTRANK('FED MODEL FACTORS'!AO$2:AO$296,'FED MODEL FACTORS'!AO79,1)</f>
        <v>0.3</v>
      </c>
      <c r="AP79" s="63">
        <f>PERCENTRANK('FED MODEL FACTORS'!AP$2:AP$296,'FED MODEL FACTORS'!AP79,1)</f>
        <v>0.2</v>
      </c>
      <c r="AQ79" s="63">
        <f>PERCENTRANK('FED MODEL FACTORS'!AQ$50:AQ$296,'FED MODEL FACTORS'!AQ79,1)</f>
        <v>0.4</v>
      </c>
      <c r="AR79" s="63">
        <f>PERCENTRANK('FED MODEL FACTORS'!AR$2:AR$296,'FED MODEL FACTORS'!AR79,1)</f>
        <v>0.6</v>
      </c>
      <c r="AS79" s="63">
        <f>PERCENTRANK('FED MODEL FACTORS'!AS$2:AS$296,'FED MODEL FACTORS'!AS79,1)</f>
        <v>0.4</v>
      </c>
      <c r="AT79" s="63">
        <f>PERCENTRANK('FED MODEL FACTORS'!AT$2:AT$296,'FED MODEL FACTORS'!AT79,1)</f>
        <v>0.4</v>
      </c>
      <c r="AU79" s="63">
        <f>PERCENTRANK('FED MODEL FACTORS'!AU$2:AU$296,'FED MODEL FACTORS'!AU79,1)</f>
        <v>0</v>
      </c>
      <c r="AV79" s="63">
        <f>PERCENTRANK('FED MODEL FACTORS'!AV$2:AV$296,'FED MODEL FACTORS'!AV79,1)</f>
        <v>0.2</v>
      </c>
      <c r="AW79" s="63">
        <f>PERCENTRANK('FED MODEL FACTORS'!AW$2:AW$296,'FED MODEL FACTORS'!AW79,1)</f>
        <v>0.7</v>
      </c>
      <c r="AX79" s="63">
        <f>PERCENTRANK('FED MODEL FACTORS'!AX$2:AX$296,'FED MODEL FACTORS'!AX79,1)</f>
        <v>0.3</v>
      </c>
      <c r="AY79" s="63">
        <f>PERCENTRANK('FED MODEL FACTORS'!AY$2:AY$296,'FED MODEL FACTORS'!AY79,1)</f>
        <v>0.6</v>
      </c>
      <c r="AZ79" s="63">
        <f>PERCENTRANK('FED MODEL FACTORS'!AZ$2:AZ$296,'FED MODEL FACTORS'!AZ79,1)</f>
        <v>0</v>
      </c>
      <c r="BA79" s="63">
        <f>PERCENTRANK('FED MODEL FACTORS'!BA$2:BA$296,'FED MODEL FACTORS'!BA79,1)</f>
        <v>0.3</v>
      </c>
      <c r="BB79" s="63">
        <f>PERCENTRANK('FED MODEL FACTORS'!BB$2:BB$296,'FED MODEL FACTORS'!BB79,1)</f>
        <v>0.1</v>
      </c>
      <c r="BC79" s="63">
        <f>PERCENTRANK('FED MODEL FACTORS'!BC$2:BC$296,'FED MODEL FACTORS'!BC79,1)</f>
        <v>0.1</v>
      </c>
      <c r="BD79" s="63">
        <f>PERCENTRANK('FED MODEL FACTORS'!BD$2:BD$296,'FED MODEL FACTORS'!BD79,1)</f>
        <v>0.1</v>
      </c>
      <c r="BT79" s="76">
        <v>3.49</v>
      </c>
      <c r="BU79" s="76">
        <v>0.52</v>
      </c>
      <c r="BV79" s="76">
        <v>3.6</v>
      </c>
    </row>
    <row r="80" spans="1:74" x14ac:dyDescent="0.25">
      <c r="A80" s="57">
        <v>35976</v>
      </c>
      <c r="B80" s="63"/>
      <c r="C80" s="63">
        <f>PERCENTRANK('FED MODEL FACTORS'!C80:C362,'FED MODEL FACTORS'!C80,1)</f>
        <v>0.8</v>
      </c>
      <c r="D80" s="63"/>
      <c r="E80" s="63">
        <f>PERCENTRANK('FED MODEL FACTORS'!E$2:E$296,'FED MODEL FACTORS'!E80,1)</f>
        <v>0.8</v>
      </c>
      <c r="F80" s="63">
        <f>PERCENTRANK('FED MODEL FACTORS'!F$2:F$296,'FED MODEL FACTORS'!F80,1)</f>
        <v>0.8</v>
      </c>
      <c r="G80" s="63">
        <f>PERCENTRANK('FED MODEL FACTORS'!G$62:G$296,'FED MODEL FACTORS'!G80,1)</f>
        <v>0.6</v>
      </c>
      <c r="H80" s="63">
        <f>PERCENTRANK('FED MODEL FACTORS'!H$62:H$296,'FED MODEL FACTORS'!H80,1)</f>
        <v>0.2</v>
      </c>
      <c r="I80" s="63">
        <f>PERCENTRANK('FED MODEL FACTORS'!I$2:I$296,'FED MODEL FACTORS'!I80,1)</f>
        <v>0.8</v>
      </c>
      <c r="J80" s="63">
        <f>PERCENTRANK('FED MODEL FACTORS'!J$2:J$296,'FED MODEL FACTORS'!J80,1)</f>
        <v>0.6</v>
      </c>
      <c r="K80" s="63">
        <f>PERCENTRANK('FED MODEL FACTORS'!K$2:K$296,'FED MODEL FACTORS'!K80,1)</f>
        <v>0.7</v>
      </c>
      <c r="L80" s="63">
        <f>PERCENTRANK('FED MODEL FACTORS'!L$2:L$296,'FED MODEL FACTORS'!L80,1)</f>
        <v>0.7</v>
      </c>
      <c r="M80" s="63">
        <f>PERCENTRANK('FED MODEL FACTORS'!M$2:M$296,'FED MODEL FACTORS'!M80,1)</f>
        <v>0.8</v>
      </c>
      <c r="N80" s="63">
        <f>PERCENTRANK('FED MODEL FACTORS'!N$2:N$296,'FED MODEL FACTORS'!N80,1)</f>
        <v>0.8</v>
      </c>
      <c r="O80" s="63"/>
      <c r="P80" s="63"/>
      <c r="Q80" s="63">
        <f>PERCENTRANK('FED MODEL FACTORS'!Q$2:Q$296,'FED MODEL FACTORS'!Q80,1)</f>
        <v>0.4</v>
      </c>
      <c r="R80" s="63">
        <f>PERCENTRANK('FED MODEL FACTORS'!R$2:R$296,'FED MODEL FACTORS'!R80,1)</f>
        <v>0.8</v>
      </c>
      <c r="S80" s="63">
        <f>PERCENTRANK('FED MODEL FACTORS'!S$2:S$296,'FED MODEL FACTORS'!S80,1)</f>
        <v>0.2</v>
      </c>
      <c r="T80" s="63"/>
      <c r="U80" s="63">
        <f>PERCENTRANK('FED MODEL FACTORS'!U$2:U$296,'FED MODEL FACTORS'!U80,1)</f>
        <v>0</v>
      </c>
      <c r="V80" s="63">
        <f>PERCENTRANK('FED MODEL FACTORS'!V$2:V$296,'FED MODEL FACTORS'!V80,1)</f>
        <v>0.8</v>
      </c>
      <c r="W80" s="63"/>
      <c r="X80" s="63">
        <f>PERCENTRANK('FED MODEL FACTORS'!X$2:X$296,'FED MODEL FACTORS'!X80,1)</f>
        <v>0.6</v>
      </c>
      <c r="Y80" s="63">
        <f>PERCENTRANK('FED MODEL FACTORS'!Y$2:Y$296,'FED MODEL FACTORS'!Y80,1)</f>
        <v>0.5</v>
      </c>
      <c r="Z80" s="63">
        <f>PERCENTRANK('FED MODEL FACTORS'!Z$2:Z$296,'FED MODEL FACTORS'!Z80,1)</f>
        <v>0.1</v>
      </c>
      <c r="AA80" s="63">
        <f>PERCENTRANK('FED MODEL FACTORS'!AA$2:AA$296,'FED MODEL FACTORS'!AA80,1)</f>
        <v>0.4</v>
      </c>
      <c r="AB80" s="63"/>
      <c r="AC80" s="63">
        <f>PERCENTRANK('FED MODEL FACTORS'!AC$2:AC$296,'FED MODEL FACTORS'!AC80,1)</f>
        <v>0.8</v>
      </c>
      <c r="AD80" s="63">
        <f>PERCENTRANK('FED MODEL FACTORS'!AD$2:AD$296,'FED MODEL FACTORS'!AD80,1)</f>
        <v>0.3</v>
      </c>
      <c r="AE80" s="63">
        <f>PERCENTRANK('FED MODEL FACTORS'!AE$2:AE$296,'FED MODEL FACTORS'!AE80,1)</f>
        <v>0.1</v>
      </c>
      <c r="AF80" s="63">
        <f>PERCENTRANK('FED MODEL FACTORS'!AF$2:AF$296,'FED MODEL FACTORS'!AF80,1)</f>
        <v>0.6</v>
      </c>
      <c r="AG80" s="63">
        <f>PERCENTRANK('FED MODEL FACTORS'!AG$2:AG$296,'FED MODEL FACTORS'!AG80,1)</f>
        <v>0.1</v>
      </c>
      <c r="AH80" s="63">
        <f>PERCENTRANK('FED MODEL FACTORS'!AH$62:AH$296,'FED MODEL FACTORS'!AH80,1)</f>
        <v>0.2</v>
      </c>
      <c r="AI80" s="63">
        <f>PERCENTRANK('FED MODEL FACTORS'!AI$2:AI$296,'FED MODEL FACTORS'!AI80,1)</f>
        <v>0.8</v>
      </c>
      <c r="AJ80" s="63">
        <f>PERCENTRANK('FED MODEL FACTORS'!AJ$2:AJ$296,'FED MODEL FACTORS'!AJ80,1)</f>
        <v>0.1</v>
      </c>
      <c r="AK80" s="63">
        <f>PERCENTRANK('FED MODEL FACTORS'!AK$2:AK$296,'FED MODEL FACTORS'!AK80,1)</f>
        <v>0.8</v>
      </c>
      <c r="AL80" s="63">
        <f>PERCENTRANK('FED MODEL FACTORS'!AL$2:AL$296,'FED MODEL FACTORS'!AL80,1)</f>
        <v>0.9</v>
      </c>
      <c r="AM80" s="63">
        <f>PERCENTRANK('FED MODEL FACTORS'!AM$2:AM$296,'FED MODEL FACTORS'!AM80,1)</f>
        <v>0.8</v>
      </c>
      <c r="AN80" s="63">
        <f>PERCENTRANK('FED MODEL FACTORS'!AN$2:AN$296,'FED MODEL FACTORS'!AN80,1)</f>
        <v>0.2</v>
      </c>
      <c r="AO80" s="63">
        <f>PERCENTRANK('FED MODEL FACTORS'!AO$2:AO$296,'FED MODEL FACTORS'!AO80,1)</f>
        <v>0.2</v>
      </c>
      <c r="AP80" s="63">
        <f>PERCENTRANK('FED MODEL FACTORS'!AP$2:AP$296,'FED MODEL FACTORS'!AP80,1)</f>
        <v>0.2</v>
      </c>
      <c r="AQ80" s="63">
        <f>PERCENTRANK('FED MODEL FACTORS'!AQ$50:AQ$296,'FED MODEL FACTORS'!AQ80,1)</f>
        <v>0.4</v>
      </c>
      <c r="AR80" s="63">
        <f>PERCENTRANK('FED MODEL FACTORS'!AR$2:AR$296,'FED MODEL FACTORS'!AR80,1)</f>
        <v>0.6</v>
      </c>
      <c r="AS80" s="63">
        <f>PERCENTRANK('FED MODEL FACTORS'!AS$2:AS$296,'FED MODEL FACTORS'!AS80,1)</f>
        <v>0.4</v>
      </c>
      <c r="AT80" s="63">
        <f>PERCENTRANK('FED MODEL FACTORS'!AT$2:AT$296,'FED MODEL FACTORS'!AT80,1)</f>
        <v>0.4</v>
      </c>
      <c r="AU80" s="63">
        <f>PERCENTRANK('FED MODEL FACTORS'!AU$2:AU$296,'FED MODEL FACTORS'!AU80,1)</f>
        <v>0.1</v>
      </c>
      <c r="AV80" s="63">
        <f>PERCENTRANK('FED MODEL FACTORS'!AV$2:AV$296,'FED MODEL FACTORS'!AV80,1)</f>
        <v>0.2</v>
      </c>
      <c r="AW80" s="63">
        <f>PERCENTRANK('FED MODEL FACTORS'!AW$2:AW$296,'FED MODEL FACTORS'!AW80,1)</f>
        <v>0.7</v>
      </c>
      <c r="AX80" s="63">
        <f>PERCENTRANK('FED MODEL FACTORS'!AX$2:AX$296,'FED MODEL FACTORS'!AX80,1)</f>
        <v>0.5</v>
      </c>
      <c r="AY80" s="63">
        <f>PERCENTRANK('FED MODEL FACTORS'!AY$2:AY$296,'FED MODEL FACTORS'!AY80,1)</f>
        <v>0.4</v>
      </c>
      <c r="AZ80" s="63">
        <f>PERCENTRANK('FED MODEL FACTORS'!AZ$2:AZ$296,'FED MODEL FACTORS'!AZ80,1)</f>
        <v>0</v>
      </c>
      <c r="BA80" s="63">
        <f>PERCENTRANK('FED MODEL FACTORS'!BA$2:BA$296,'FED MODEL FACTORS'!BA80,1)</f>
        <v>0.1</v>
      </c>
      <c r="BB80" s="63">
        <f>PERCENTRANK('FED MODEL FACTORS'!BB$2:BB$296,'FED MODEL FACTORS'!BB80,1)</f>
        <v>0.1</v>
      </c>
      <c r="BC80" s="63">
        <f>PERCENTRANK('FED MODEL FACTORS'!BC$2:BC$296,'FED MODEL FACTORS'!BC80,1)</f>
        <v>0.1</v>
      </c>
      <c r="BD80" s="63">
        <f>PERCENTRANK('FED MODEL FACTORS'!BD$2:BD$296,'FED MODEL FACTORS'!BD80,1)</f>
        <v>0.1</v>
      </c>
      <c r="BT80" s="76">
        <v>3.61</v>
      </c>
      <c r="BU80" s="76">
        <v>0.57999999999999996</v>
      </c>
      <c r="BV80" s="76">
        <v>3.59</v>
      </c>
    </row>
    <row r="81" spans="1:74" x14ac:dyDescent="0.25">
      <c r="A81" s="57">
        <v>36007</v>
      </c>
      <c r="B81" s="63"/>
      <c r="C81" s="63">
        <f>PERCENTRANK('FED MODEL FACTORS'!C81:C363,'FED MODEL FACTORS'!C81,1)</f>
        <v>0.8</v>
      </c>
      <c r="D81" s="63"/>
      <c r="E81" s="63">
        <f>PERCENTRANK('FED MODEL FACTORS'!E$2:E$296,'FED MODEL FACTORS'!E81,1)</f>
        <v>0.2</v>
      </c>
      <c r="F81" s="63">
        <f>PERCENTRANK('FED MODEL FACTORS'!F$2:F$296,'FED MODEL FACTORS'!F81,1)</f>
        <v>0.8</v>
      </c>
      <c r="G81" s="63">
        <f>PERCENTRANK('FED MODEL FACTORS'!G$62:G$296,'FED MODEL FACTORS'!G81,1)</f>
        <v>0.6</v>
      </c>
      <c r="H81" s="63">
        <f>PERCENTRANK('FED MODEL FACTORS'!H$62:H$296,'FED MODEL FACTORS'!H81,1)</f>
        <v>0.3</v>
      </c>
      <c r="I81" s="63">
        <f>PERCENTRANK('FED MODEL FACTORS'!I$2:I$296,'FED MODEL FACTORS'!I81,1)</f>
        <v>0.8</v>
      </c>
      <c r="J81" s="63">
        <f>PERCENTRANK('FED MODEL FACTORS'!J$2:J$296,'FED MODEL FACTORS'!J81,1)</f>
        <v>0.6</v>
      </c>
      <c r="K81" s="63">
        <f>PERCENTRANK('FED MODEL FACTORS'!K$2:K$296,'FED MODEL FACTORS'!K81,1)</f>
        <v>0.7</v>
      </c>
      <c r="L81" s="63">
        <f>PERCENTRANK('FED MODEL FACTORS'!L$2:L$296,'FED MODEL FACTORS'!L81,1)</f>
        <v>0.7</v>
      </c>
      <c r="M81" s="63">
        <f>PERCENTRANK('FED MODEL FACTORS'!M$2:M$296,'FED MODEL FACTORS'!M81,1)</f>
        <v>0.8</v>
      </c>
      <c r="N81" s="63">
        <f>PERCENTRANK('FED MODEL FACTORS'!N$2:N$296,'FED MODEL FACTORS'!N81,1)</f>
        <v>0.8</v>
      </c>
      <c r="O81" s="63"/>
      <c r="P81" s="63"/>
      <c r="Q81" s="63">
        <f>PERCENTRANK('FED MODEL FACTORS'!Q$2:Q$296,'FED MODEL FACTORS'!Q81,1)</f>
        <v>0.4</v>
      </c>
      <c r="R81" s="63">
        <f>PERCENTRANK('FED MODEL FACTORS'!R$2:R$296,'FED MODEL FACTORS'!R81,1)</f>
        <v>0.8</v>
      </c>
      <c r="S81" s="63">
        <f>PERCENTRANK('FED MODEL FACTORS'!S$2:S$296,'FED MODEL FACTORS'!S81,1)</f>
        <v>0.2</v>
      </c>
      <c r="T81" s="63"/>
      <c r="U81" s="63">
        <f>PERCENTRANK('FED MODEL FACTORS'!U$2:U$296,'FED MODEL FACTORS'!U81,1)</f>
        <v>0.1</v>
      </c>
      <c r="V81" s="63">
        <f>PERCENTRANK('FED MODEL FACTORS'!V$2:V$296,'FED MODEL FACTORS'!V81,1)</f>
        <v>0.8</v>
      </c>
      <c r="W81" s="63"/>
      <c r="X81" s="63">
        <f>PERCENTRANK('FED MODEL FACTORS'!X$2:X$296,'FED MODEL FACTORS'!X81,1)</f>
        <v>0.4</v>
      </c>
      <c r="Y81" s="63">
        <f>PERCENTRANK('FED MODEL FACTORS'!Y$2:Y$296,'FED MODEL FACTORS'!Y81,1)</f>
        <v>0.5</v>
      </c>
      <c r="Z81" s="63">
        <f>PERCENTRANK('FED MODEL FACTORS'!Z$2:Z$296,'FED MODEL FACTORS'!Z81,1)</f>
        <v>0.2</v>
      </c>
      <c r="AA81" s="63">
        <f>PERCENTRANK('FED MODEL FACTORS'!AA$2:AA$296,'FED MODEL FACTORS'!AA81,1)</f>
        <v>0.2</v>
      </c>
      <c r="AB81" s="63"/>
      <c r="AC81" s="63">
        <f>PERCENTRANK('FED MODEL FACTORS'!AC$2:AC$296,'FED MODEL FACTORS'!AC81,1)</f>
        <v>0.9</v>
      </c>
      <c r="AD81" s="63">
        <f>PERCENTRANK('FED MODEL FACTORS'!AD$2:AD$296,'FED MODEL FACTORS'!AD81,1)</f>
        <v>0.3</v>
      </c>
      <c r="AE81" s="63">
        <f>PERCENTRANK('FED MODEL FACTORS'!AE$2:AE$296,'FED MODEL FACTORS'!AE81,1)</f>
        <v>0.1</v>
      </c>
      <c r="AF81" s="63">
        <f>PERCENTRANK('FED MODEL FACTORS'!AF$2:AF$296,'FED MODEL FACTORS'!AF81,1)</f>
        <v>0.6</v>
      </c>
      <c r="AG81" s="63">
        <f>PERCENTRANK('FED MODEL FACTORS'!AG$2:AG$296,'FED MODEL FACTORS'!AG81,1)</f>
        <v>0.1</v>
      </c>
      <c r="AH81" s="63">
        <f>PERCENTRANK('FED MODEL FACTORS'!AH$62:AH$296,'FED MODEL FACTORS'!AH81,1)</f>
        <v>0.3</v>
      </c>
      <c r="AI81" s="63">
        <f>PERCENTRANK('FED MODEL FACTORS'!AI$2:AI$296,'FED MODEL FACTORS'!AI81,1)</f>
        <v>0.9</v>
      </c>
      <c r="AJ81" s="63">
        <f>PERCENTRANK('FED MODEL FACTORS'!AJ$2:AJ$296,'FED MODEL FACTORS'!AJ81,1)</f>
        <v>0.1</v>
      </c>
      <c r="AK81" s="63">
        <f>PERCENTRANK('FED MODEL FACTORS'!AK$2:AK$296,'FED MODEL FACTORS'!AK81,1)</f>
        <v>0.8</v>
      </c>
      <c r="AL81" s="63">
        <f>PERCENTRANK('FED MODEL FACTORS'!AL$2:AL$296,'FED MODEL FACTORS'!AL81,1)</f>
        <v>0.9</v>
      </c>
      <c r="AM81" s="63">
        <f>PERCENTRANK('FED MODEL FACTORS'!AM$2:AM$296,'FED MODEL FACTORS'!AM81,1)</f>
        <v>0.8</v>
      </c>
      <c r="AN81" s="63">
        <f>PERCENTRANK('FED MODEL FACTORS'!AN$2:AN$296,'FED MODEL FACTORS'!AN81,1)</f>
        <v>0.2</v>
      </c>
      <c r="AO81" s="63">
        <f>PERCENTRANK('FED MODEL FACTORS'!AO$2:AO$296,'FED MODEL FACTORS'!AO81,1)</f>
        <v>0.2</v>
      </c>
      <c r="AP81" s="63">
        <f>PERCENTRANK('FED MODEL FACTORS'!AP$2:AP$296,'FED MODEL FACTORS'!AP81,1)</f>
        <v>0.1</v>
      </c>
      <c r="AQ81" s="63">
        <f>PERCENTRANK('FED MODEL FACTORS'!AQ$50:AQ$296,'FED MODEL FACTORS'!AQ81,1)</f>
        <v>0.4</v>
      </c>
      <c r="AR81" s="63">
        <f>PERCENTRANK('FED MODEL FACTORS'!AR$2:AR$296,'FED MODEL FACTORS'!AR81,1)</f>
        <v>0.7</v>
      </c>
      <c r="AS81" s="63">
        <f>PERCENTRANK('FED MODEL FACTORS'!AS$2:AS$296,'FED MODEL FACTORS'!AS81,1)</f>
        <v>0.3</v>
      </c>
      <c r="AT81" s="63">
        <f>PERCENTRANK('FED MODEL FACTORS'!AT$2:AT$296,'FED MODEL FACTORS'!AT81,1)</f>
        <v>0.5</v>
      </c>
      <c r="AU81" s="63">
        <f>PERCENTRANK('FED MODEL FACTORS'!AU$2:AU$296,'FED MODEL FACTORS'!AU81,1)</f>
        <v>0.2</v>
      </c>
      <c r="AV81" s="63">
        <f>PERCENTRANK('FED MODEL FACTORS'!AV$2:AV$296,'FED MODEL FACTORS'!AV81,1)</f>
        <v>0.2</v>
      </c>
      <c r="AW81" s="63">
        <f>PERCENTRANK('FED MODEL FACTORS'!AW$2:AW$296,'FED MODEL FACTORS'!AW81,1)</f>
        <v>0.6</v>
      </c>
      <c r="AX81" s="63">
        <f>PERCENTRANK('FED MODEL FACTORS'!AX$2:AX$296,'FED MODEL FACTORS'!AX81,1)</f>
        <v>0.5</v>
      </c>
      <c r="AY81" s="63">
        <f>PERCENTRANK('FED MODEL FACTORS'!AY$2:AY$296,'FED MODEL FACTORS'!AY81,1)</f>
        <v>0.4</v>
      </c>
      <c r="AZ81" s="63">
        <f>PERCENTRANK('FED MODEL FACTORS'!AZ$2:AZ$296,'FED MODEL FACTORS'!AZ81,1)</f>
        <v>0</v>
      </c>
      <c r="BA81" s="63">
        <f>PERCENTRANK('FED MODEL FACTORS'!BA$2:BA$296,'FED MODEL FACTORS'!BA81,1)</f>
        <v>0.6</v>
      </c>
      <c r="BB81" s="63">
        <f>PERCENTRANK('FED MODEL FACTORS'!BB$2:BB$296,'FED MODEL FACTORS'!BB81,1)</f>
        <v>0.1</v>
      </c>
      <c r="BC81" s="63">
        <f>PERCENTRANK('FED MODEL FACTORS'!BC$2:BC$296,'FED MODEL FACTORS'!BC81,1)</f>
        <v>0.5</v>
      </c>
      <c r="BD81" s="63">
        <f>PERCENTRANK('FED MODEL FACTORS'!BD$2:BD$296,'FED MODEL FACTORS'!BD81,1)</f>
        <v>0.5</v>
      </c>
      <c r="BT81" s="76">
        <v>3.74</v>
      </c>
      <c r="BU81" s="76">
        <v>0.59</v>
      </c>
      <c r="BV81" s="76">
        <v>3.7</v>
      </c>
    </row>
    <row r="82" spans="1:74" x14ac:dyDescent="0.25">
      <c r="A82" s="57">
        <v>36038</v>
      </c>
      <c r="B82" s="63"/>
      <c r="C82" s="63">
        <f>PERCENTRANK('FED MODEL FACTORS'!C82:C364,'FED MODEL FACTORS'!C82,1)</f>
        <v>0.8</v>
      </c>
      <c r="D82" s="63"/>
      <c r="E82" s="63">
        <f>PERCENTRANK('FED MODEL FACTORS'!E$2:E$296,'FED MODEL FACTORS'!E82,1)</f>
        <v>0.6</v>
      </c>
      <c r="F82" s="63">
        <f>PERCENTRANK('FED MODEL FACTORS'!F$2:F$296,'FED MODEL FACTORS'!F82,1)</f>
        <v>0.8</v>
      </c>
      <c r="G82" s="63">
        <f>PERCENTRANK('FED MODEL FACTORS'!G$62:G$296,'FED MODEL FACTORS'!G82,1)</f>
        <v>0.7</v>
      </c>
      <c r="H82" s="63">
        <f>PERCENTRANK('FED MODEL FACTORS'!H$62:H$296,'FED MODEL FACTORS'!H82,1)</f>
        <v>0.6</v>
      </c>
      <c r="I82" s="63">
        <f>PERCENTRANK('FED MODEL FACTORS'!I$2:I$296,'FED MODEL FACTORS'!I82,1)</f>
        <v>0.7</v>
      </c>
      <c r="J82" s="63">
        <f>PERCENTRANK('FED MODEL FACTORS'!J$2:J$296,'FED MODEL FACTORS'!J82,1)</f>
        <v>0.6</v>
      </c>
      <c r="K82" s="63">
        <f>PERCENTRANK('FED MODEL FACTORS'!K$2:K$296,'FED MODEL FACTORS'!K82,1)</f>
        <v>0.7</v>
      </c>
      <c r="L82" s="63">
        <f>PERCENTRANK('FED MODEL FACTORS'!L$2:L$296,'FED MODEL FACTORS'!L82,1)</f>
        <v>0.6</v>
      </c>
      <c r="M82" s="63">
        <f>PERCENTRANK('FED MODEL FACTORS'!M$2:M$296,'FED MODEL FACTORS'!M82,1)</f>
        <v>0.7</v>
      </c>
      <c r="N82" s="63">
        <f>PERCENTRANK('FED MODEL FACTORS'!N$2:N$296,'FED MODEL FACTORS'!N82,1)</f>
        <v>0.7</v>
      </c>
      <c r="O82" s="63"/>
      <c r="P82" s="63"/>
      <c r="Q82" s="63">
        <f>PERCENTRANK('FED MODEL FACTORS'!Q$2:Q$296,'FED MODEL FACTORS'!Q82,1)</f>
        <v>0.4</v>
      </c>
      <c r="R82" s="63">
        <f>PERCENTRANK('FED MODEL FACTORS'!R$2:R$296,'FED MODEL FACTORS'!R82,1)</f>
        <v>0.8</v>
      </c>
      <c r="S82" s="63">
        <f>PERCENTRANK('FED MODEL FACTORS'!S$2:S$296,'FED MODEL FACTORS'!S82,1)</f>
        <v>0.2</v>
      </c>
      <c r="T82" s="63"/>
      <c r="U82" s="63">
        <f>PERCENTRANK('FED MODEL FACTORS'!U$2:U$296,'FED MODEL FACTORS'!U82,1)</f>
        <v>0.9</v>
      </c>
      <c r="V82" s="63">
        <f>PERCENTRANK('FED MODEL FACTORS'!V$2:V$296,'FED MODEL FACTORS'!V82,1)</f>
        <v>0.7</v>
      </c>
      <c r="W82" s="63"/>
      <c r="X82" s="63">
        <f>PERCENTRANK('FED MODEL FACTORS'!X$2:X$296,'FED MODEL FACTORS'!X82,1)</f>
        <v>0.2</v>
      </c>
      <c r="Y82" s="63">
        <f>PERCENTRANK('FED MODEL FACTORS'!Y$2:Y$296,'FED MODEL FACTORS'!Y82,1)</f>
        <v>0.5</v>
      </c>
      <c r="Z82" s="63">
        <f>PERCENTRANK('FED MODEL FACTORS'!Z$2:Z$296,'FED MODEL FACTORS'!Z82,1)</f>
        <v>0.2</v>
      </c>
      <c r="AA82" s="63">
        <f>PERCENTRANK('FED MODEL FACTORS'!AA$2:AA$296,'FED MODEL FACTORS'!AA82,1)</f>
        <v>0.6</v>
      </c>
      <c r="AB82" s="63"/>
      <c r="AC82" s="63">
        <f>PERCENTRANK('FED MODEL FACTORS'!AC$2:AC$296,'FED MODEL FACTORS'!AC82,1)</f>
        <v>0.8</v>
      </c>
      <c r="AD82" s="63">
        <f>PERCENTRANK('FED MODEL FACTORS'!AD$2:AD$296,'FED MODEL FACTORS'!AD82,1)</f>
        <v>0.3</v>
      </c>
      <c r="AE82" s="63">
        <f>PERCENTRANK('FED MODEL FACTORS'!AE$2:AE$296,'FED MODEL FACTORS'!AE82,1)</f>
        <v>0.1</v>
      </c>
      <c r="AF82" s="63">
        <f>PERCENTRANK('FED MODEL FACTORS'!AF$2:AF$296,'FED MODEL FACTORS'!AF82,1)</f>
        <v>0.9</v>
      </c>
      <c r="AG82" s="63">
        <f>PERCENTRANK('FED MODEL FACTORS'!AG$2:AG$296,'FED MODEL FACTORS'!AG82,1)</f>
        <v>0</v>
      </c>
      <c r="AH82" s="63">
        <f>PERCENTRANK('FED MODEL FACTORS'!AH$62:AH$296,'FED MODEL FACTORS'!AH82,1)</f>
        <v>0.6</v>
      </c>
      <c r="AI82" s="63">
        <f>PERCENTRANK('FED MODEL FACTORS'!AI$2:AI$296,'FED MODEL FACTORS'!AI82,1)</f>
        <v>0.9</v>
      </c>
      <c r="AJ82" s="63">
        <f>PERCENTRANK('FED MODEL FACTORS'!AJ$2:AJ$296,'FED MODEL FACTORS'!AJ82,1)</f>
        <v>0.1</v>
      </c>
      <c r="AK82" s="63">
        <f>PERCENTRANK('FED MODEL FACTORS'!AK$2:AK$296,'FED MODEL FACTORS'!AK82,1)</f>
        <v>0.9</v>
      </c>
      <c r="AL82" s="63">
        <f>PERCENTRANK('FED MODEL FACTORS'!AL$2:AL$296,'FED MODEL FACTORS'!AL82,1)</f>
        <v>0.8</v>
      </c>
      <c r="AM82" s="63">
        <f>PERCENTRANK('FED MODEL FACTORS'!AM$2:AM$296,'FED MODEL FACTORS'!AM82,1)</f>
        <v>0.8</v>
      </c>
      <c r="AN82" s="63">
        <f>PERCENTRANK('FED MODEL FACTORS'!AN$2:AN$296,'FED MODEL FACTORS'!AN82,1)</f>
        <v>0.2</v>
      </c>
      <c r="AO82" s="63">
        <f>PERCENTRANK('FED MODEL FACTORS'!AO$2:AO$296,'FED MODEL FACTORS'!AO82,1)</f>
        <v>0.3</v>
      </c>
      <c r="AP82" s="63">
        <f>PERCENTRANK('FED MODEL FACTORS'!AP$2:AP$296,'FED MODEL FACTORS'!AP82,1)</f>
        <v>0.3</v>
      </c>
      <c r="AQ82" s="63">
        <f>PERCENTRANK('FED MODEL FACTORS'!AQ$50:AQ$296,'FED MODEL FACTORS'!AQ82,1)</f>
        <v>0.4</v>
      </c>
      <c r="AR82" s="63">
        <f>PERCENTRANK('FED MODEL FACTORS'!AR$2:AR$296,'FED MODEL FACTORS'!AR82,1)</f>
        <v>0.5</v>
      </c>
      <c r="AS82" s="63">
        <f>PERCENTRANK('FED MODEL FACTORS'!AS$2:AS$296,'FED MODEL FACTORS'!AS82,1)</f>
        <v>0.3</v>
      </c>
      <c r="AT82" s="63">
        <f>PERCENTRANK('FED MODEL FACTORS'!AT$2:AT$296,'FED MODEL FACTORS'!AT82,1)</f>
        <v>0.5</v>
      </c>
      <c r="AU82" s="63">
        <f>PERCENTRANK('FED MODEL FACTORS'!AU$2:AU$296,'FED MODEL FACTORS'!AU82,1)</f>
        <v>0.5</v>
      </c>
      <c r="AV82" s="63">
        <f>PERCENTRANK('FED MODEL FACTORS'!AV$2:AV$296,'FED MODEL FACTORS'!AV82,1)</f>
        <v>0.6</v>
      </c>
      <c r="AW82" s="63">
        <f>PERCENTRANK('FED MODEL FACTORS'!AW$2:AW$296,'FED MODEL FACTORS'!AW82,1)</f>
        <v>0.6</v>
      </c>
      <c r="AX82" s="63">
        <f>PERCENTRANK('FED MODEL FACTORS'!AX$2:AX$296,'FED MODEL FACTORS'!AX82,1)</f>
        <v>0.5</v>
      </c>
      <c r="AY82" s="63">
        <f>PERCENTRANK('FED MODEL FACTORS'!AY$2:AY$296,'FED MODEL FACTORS'!AY82,1)</f>
        <v>0.4</v>
      </c>
      <c r="AZ82" s="63">
        <f>PERCENTRANK('FED MODEL FACTORS'!AZ$2:AZ$296,'FED MODEL FACTORS'!AZ82,1)</f>
        <v>0</v>
      </c>
      <c r="BA82" s="63">
        <f>PERCENTRANK('FED MODEL FACTORS'!BA$2:BA$296,'FED MODEL FACTORS'!BA82,1)</f>
        <v>0.2</v>
      </c>
      <c r="BB82" s="63">
        <f>PERCENTRANK('FED MODEL FACTORS'!BB$2:BB$296,'FED MODEL FACTORS'!BB82,1)</f>
        <v>0</v>
      </c>
      <c r="BC82" s="63">
        <f>PERCENTRANK('FED MODEL FACTORS'!BC$2:BC$296,'FED MODEL FACTORS'!BC82,1)</f>
        <v>0.1</v>
      </c>
      <c r="BD82" s="63">
        <f>PERCENTRANK('FED MODEL FACTORS'!BD$2:BD$296,'FED MODEL FACTORS'!BD82,1)</f>
        <v>0.1</v>
      </c>
      <c r="BT82" s="76">
        <v>3.78</v>
      </c>
      <c r="BU82" s="76">
        <v>0.69</v>
      </c>
      <c r="BV82" s="76">
        <v>3.83</v>
      </c>
    </row>
    <row r="83" spans="1:74" x14ac:dyDescent="0.25">
      <c r="A83" s="57">
        <v>36068</v>
      </c>
      <c r="B83" s="63"/>
      <c r="C83" s="63">
        <f>PERCENTRANK('FED MODEL FACTORS'!C83:C365,'FED MODEL FACTORS'!C83,1)</f>
        <v>0.9</v>
      </c>
      <c r="D83" s="63"/>
      <c r="E83" s="63">
        <f>PERCENTRANK('FED MODEL FACTORS'!E$2:E$296,'FED MODEL FACTORS'!E83,1)</f>
        <v>0.9</v>
      </c>
      <c r="F83" s="63">
        <f>PERCENTRANK('FED MODEL FACTORS'!F$2:F$296,'FED MODEL FACTORS'!F83,1)</f>
        <v>0.8</v>
      </c>
      <c r="G83" s="63">
        <f>PERCENTRANK('FED MODEL FACTORS'!G$62:G$296,'FED MODEL FACTORS'!G83,1)</f>
        <v>0.6</v>
      </c>
      <c r="H83" s="63">
        <f>PERCENTRANK('FED MODEL FACTORS'!H$62:H$296,'FED MODEL FACTORS'!H83,1)</f>
        <v>0.7</v>
      </c>
      <c r="I83" s="63">
        <f>PERCENTRANK('FED MODEL FACTORS'!I$2:I$296,'FED MODEL FACTORS'!I83,1)</f>
        <v>0.6</v>
      </c>
      <c r="J83" s="63">
        <f>PERCENTRANK('FED MODEL FACTORS'!J$2:J$296,'FED MODEL FACTORS'!J83,1)</f>
        <v>0.4</v>
      </c>
      <c r="K83" s="63">
        <f>PERCENTRANK('FED MODEL FACTORS'!K$2:K$296,'FED MODEL FACTORS'!K83,1)</f>
        <v>0.6</v>
      </c>
      <c r="L83" s="63">
        <f>PERCENTRANK('FED MODEL FACTORS'!L$2:L$296,'FED MODEL FACTORS'!L83,1)</f>
        <v>0.5</v>
      </c>
      <c r="M83" s="63">
        <f>PERCENTRANK('FED MODEL FACTORS'!M$2:M$296,'FED MODEL FACTORS'!M83,1)</f>
        <v>0.6</v>
      </c>
      <c r="N83" s="63">
        <f>PERCENTRANK('FED MODEL FACTORS'!N$2:N$296,'FED MODEL FACTORS'!N83,1)</f>
        <v>0.7</v>
      </c>
      <c r="O83" s="63"/>
      <c r="P83" s="63"/>
      <c r="Q83" s="63">
        <f>PERCENTRANK('FED MODEL FACTORS'!Q$2:Q$296,'FED MODEL FACTORS'!Q83,1)</f>
        <v>0.5</v>
      </c>
      <c r="R83" s="63">
        <f>PERCENTRANK('FED MODEL FACTORS'!R$2:R$296,'FED MODEL FACTORS'!R83,1)</f>
        <v>0.8</v>
      </c>
      <c r="S83" s="63">
        <f>PERCENTRANK('FED MODEL FACTORS'!S$2:S$296,'FED MODEL FACTORS'!S83,1)</f>
        <v>0.2</v>
      </c>
      <c r="T83" s="63"/>
      <c r="U83" s="63">
        <f>PERCENTRANK('FED MODEL FACTORS'!U$2:U$296,'FED MODEL FACTORS'!U83,1)</f>
        <v>0.1</v>
      </c>
      <c r="V83" s="63">
        <f>PERCENTRANK('FED MODEL FACTORS'!V$2:V$296,'FED MODEL FACTORS'!V83,1)</f>
        <v>0.7</v>
      </c>
      <c r="W83" s="63"/>
      <c r="X83" s="63">
        <f>PERCENTRANK('FED MODEL FACTORS'!X$2:X$296,'FED MODEL FACTORS'!X83,1)</f>
        <v>0.1</v>
      </c>
      <c r="Y83" s="63">
        <f>PERCENTRANK('FED MODEL FACTORS'!Y$2:Y$296,'FED MODEL FACTORS'!Y83,1)</f>
        <v>0.4</v>
      </c>
      <c r="Z83" s="63">
        <f>PERCENTRANK('FED MODEL FACTORS'!Z$2:Z$296,'FED MODEL FACTORS'!Z83,1)</f>
        <v>0.1</v>
      </c>
      <c r="AA83" s="63">
        <f>PERCENTRANK('FED MODEL FACTORS'!AA$2:AA$296,'FED MODEL FACTORS'!AA83,1)</f>
        <v>0.8</v>
      </c>
      <c r="AB83" s="63"/>
      <c r="AC83" s="63">
        <f>PERCENTRANK('FED MODEL FACTORS'!AC$2:AC$296,'FED MODEL FACTORS'!AC83,1)</f>
        <v>0.8</v>
      </c>
      <c r="AD83" s="63">
        <f>PERCENTRANK('FED MODEL FACTORS'!AD$2:AD$296,'FED MODEL FACTORS'!AD83,1)</f>
        <v>0.3</v>
      </c>
      <c r="AE83" s="63">
        <f>PERCENTRANK('FED MODEL FACTORS'!AE$2:AE$296,'FED MODEL FACTORS'!AE83,1)</f>
        <v>0.1</v>
      </c>
      <c r="AF83" s="63">
        <f>PERCENTRANK('FED MODEL FACTORS'!AF$2:AF$296,'FED MODEL FACTORS'!AF83,1)</f>
        <v>0.9</v>
      </c>
      <c r="AG83" s="63">
        <f>PERCENTRANK('FED MODEL FACTORS'!AG$2:AG$296,'FED MODEL FACTORS'!AG83,1)</f>
        <v>0</v>
      </c>
      <c r="AH83" s="63">
        <f>PERCENTRANK('FED MODEL FACTORS'!AH$62:AH$296,'FED MODEL FACTORS'!AH83,1)</f>
        <v>0.7</v>
      </c>
      <c r="AI83" s="63">
        <f>PERCENTRANK('FED MODEL FACTORS'!AI$2:AI$296,'FED MODEL FACTORS'!AI83,1)</f>
        <v>0.9</v>
      </c>
      <c r="AJ83" s="63">
        <f>PERCENTRANK('FED MODEL FACTORS'!AJ$2:AJ$296,'FED MODEL FACTORS'!AJ83,1)</f>
        <v>0.1</v>
      </c>
      <c r="AK83" s="63">
        <f>PERCENTRANK('FED MODEL FACTORS'!AK$2:AK$296,'FED MODEL FACTORS'!AK83,1)</f>
        <v>0.9</v>
      </c>
      <c r="AL83" s="63">
        <f>PERCENTRANK('FED MODEL FACTORS'!AL$2:AL$296,'FED MODEL FACTORS'!AL83,1)</f>
        <v>0.8</v>
      </c>
      <c r="AM83" s="63">
        <f>PERCENTRANK('FED MODEL FACTORS'!AM$2:AM$296,'FED MODEL FACTORS'!AM83,1)</f>
        <v>0.9</v>
      </c>
      <c r="AN83" s="63">
        <f>PERCENTRANK('FED MODEL FACTORS'!AN$2:AN$296,'FED MODEL FACTORS'!AN83,1)</f>
        <v>0.1</v>
      </c>
      <c r="AO83" s="63">
        <f>PERCENTRANK('FED MODEL FACTORS'!AO$2:AO$296,'FED MODEL FACTORS'!AO83,1)</f>
        <v>0.5</v>
      </c>
      <c r="AP83" s="63">
        <f>PERCENTRANK('FED MODEL FACTORS'!AP$2:AP$296,'FED MODEL FACTORS'!AP83,1)</f>
        <v>0.7</v>
      </c>
      <c r="AQ83" s="63">
        <f>PERCENTRANK('FED MODEL FACTORS'!AQ$50:AQ$296,'FED MODEL FACTORS'!AQ83,1)</f>
        <v>0.4</v>
      </c>
      <c r="AR83" s="63">
        <f>PERCENTRANK('FED MODEL FACTORS'!AR$2:AR$296,'FED MODEL FACTORS'!AR83,1)</f>
        <v>0.4</v>
      </c>
      <c r="AS83" s="63">
        <f>PERCENTRANK('FED MODEL FACTORS'!AS$2:AS$296,'FED MODEL FACTORS'!AS83,1)</f>
        <v>0.3</v>
      </c>
      <c r="AT83" s="63">
        <f>PERCENTRANK('FED MODEL FACTORS'!AT$2:AT$296,'FED MODEL FACTORS'!AT83,1)</f>
        <v>0.5</v>
      </c>
      <c r="AU83" s="63">
        <f>PERCENTRANK('FED MODEL FACTORS'!AU$2:AU$296,'FED MODEL FACTORS'!AU83,1)</f>
        <v>0.6</v>
      </c>
      <c r="AV83" s="63">
        <f>PERCENTRANK('FED MODEL FACTORS'!AV$2:AV$296,'FED MODEL FACTORS'!AV83,1)</f>
        <v>0.6</v>
      </c>
      <c r="AW83" s="63">
        <f>PERCENTRANK('FED MODEL FACTORS'!AW$2:AW$296,'FED MODEL FACTORS'!AW83,1)</f>
        <v>0.6</v>
      </c>
      <c r="AX83" s="63">
        <f>PERCENTRANK('FED MODEL FACTORS'!AX$2:AX$296,'FED MODEL FACTORS'!AX83,1)</f>
        <v>0.8</v>
      </c>
      <c r="AY83" s="63">
        <f>PERCENTRANK('FED MODEL FACTORS'!AY$2:AY$296,'FED MODEL FACTORS'!AY83,1)</f>
        <v>0.1</v>
      </c>
      <c r="AZ83" s="63">
        <f>PERCENTRANK('FED MODEL FACTORS'!AZ$2:AZ$296,'FED MODEL FACTORS'!AZ83,1)</f>
        <v>0</v>
      </c>
      <c r="BA83" s="63">
        <f>PERCENTRANK('FED MODEL FACTORS'!BA$2:BA$296,'FED MODEL FACTORS'!BA83,1)</f>
        <v>0.9</v>
      </c>
      <c r="BB83" s="63">
        <f>PERCENTRANK('FED MODEL FACTORS'!BB$2:BB$296,'FED MODEL FACTORS'!BB83,1)</f>
        <v>0.1</v>
      </c>
      <c r="BC83" s="63">
        <f>PERCENTRANK('FED MODEL FACTORS'!BC$2:BC$296,'FED MODEL FACTORS'!BC83,1)</f>
        <v>0.6</v>
      </c>
      <c r="BD83" s="63">
        <f>PERCENTRANK('FED MODEL FACTORS'!BD$2:BD$296,'FED MODEL FACTORS'!BD83,1)</f>
        <v>0.9</v>
      </c>
      <c r="BT83" s="76">
        <v>3.98</v>
      </c>
      <c r="BU83" s="76">
        <v>0.72</v>
      </c>
      <c r="BV83" s="76">
        <v>4.01</v>
      </c>
    </row>
    <row r="84" spans="1:74" x14ac:dyDescent="0.25">
      <c r="A84" s="57">
        <v>36099</v>
      </c>
      <c r="B84" s="63"/>
      <c r="C84" s="63">
        <f>PERCENTRANK('FED MODEL FACTORS'!C84:C366,'FED MODEL FACTORS'!C84,1)</f>
        <v>0.9</v>
      </c>
      <c r="D84" s="63"/>
      <c r="E84" s="63">
        <f>PERCENTRANK('FED MODEL FACTORS'!E$2:E$296,'FED MODEL FACTORS'!E84,1)</f>
        <v>0.6</v>
      </c>
      <c r="F84" s="63">
        <f>PERCENTRANK('FED MODEL FACTORS'!F$2:F$296,'FED MODEL FACTORS'!F84,1)</f>
        <v>0.8</v>
      </c>
      <c r="G84" s="63">
        <f>PERCENTRANK('FED MODEL FACTORS'!G$62:G$296,'FED MODEL FACTORS'!G84,1)</f>
        <v>0.7</v>
      </c>
      <c r="H84" s="63">
        <f>PERCENTRANK('FED MODEL FACTORS'!H$62:H$296,'FED MODEL FACTORS'!H84,1)</f>
        <v>0.7</v>
      </c>
      <c r="I84" s="63">
        <f>PERCENTRANK('FED MODEL FACTORS'!I$2:I$296,'FED MODEL FACTORS'!I84,1)</f>
        <v>0.6</v>
      </c>
      <c r="J84" s="63">
        <f>PERCENTRANK('FED MODEL FACTORS'!J$2:J$296,'FED MODEL FACTORS'!J84,1)</f>
        <v>0.5</v>
      </c>
      <c r="K84" s="63">
        <f>PERCENTRANK('FED MODEL FACTORS'!K$2:K$296,'FED MODEL FACTORS'!K84,1)</f>
        <v>0.5</v>
      </c>
      <c r="L84" s="63">
        <f>PERCENTRANK('FED MODEL FACTORS'!L$2:L$296,'FED MODEL FACTORS'!L84,1)</f>
        <v>0.5</v>
      </c>
      <c r="M84" s="63">
        <f>PERCENTRANK('FED MODEL FACTORS'!M$2:M$296,'FED MODEL FACTORS'!M84,1)</f>
        <v>0.6</v>
      </c>
      <c r="N84" s="63">
        <f>PERCENTRANK('FED MODEL FACTORS'!N$2:N$296,'FED MODEL FACTORS'!N84,1)</f>
        <v>0.6</v>
      </c>
      <c r="O84" s="63"/>
      <c r="P84" s="63"/>
      <c r="Q84" s="63">
        <f>PERCENTRANK('FED MODEL FACTORS'!Q$2:Q$296,'FED MODEL FACTORS'!Q84,1)</f>
        <v>0.5</v>
      </c>
      <c r="R84" s="63">
        <f>PERCENTRANK('FED MODEL FACTORS'!R$2:R$296,'FED MODEL FACTORS'!R84,1)</f>
        <v>0.7</v>
      </c>
      <c r="S84" s="63">
        <f>PERCENTRANK('FED MODEL FACTORS'!S$2:S$296,'FED MODEL FACTORS'!S84,1)</f>
        <v>0.2</v>
      </c>
      <c r="T84" s="63"/>
      <c r="U84" s="63">
        <f>PERCENTRANK('FED MODEL FACTORS'!U$2:U$296,'FED MODEL FACTORS'!U84,1)</f>
        <v>0.8</v>
      </c>
      <c r="V84" s="63">
        <f>PERCENTRANK('FED MODEL FACTORS'!V$2:V$296,'FED MODEL FACTORS'!V84,1)</f>
        <v>0.8</v>
      </c>
      <c r="W84" s="63"/>
      <c r="X84" s="63">
        <f>PERCENTRANK('FED MODEL FACTORS'!X$2:X$296,'FED MODEL FACTORS'!X84,1)</f>
        <v>0.1</v>
      </c>
      <c r="Y84" s="63">
        <f>PERCENTRANK('FED MODEL FACTORS'!Y$2:Y$296,'FED MODEL FACTORS'!Y84,1)</f>
        <v>0.5</v>
      </c>
      <c r="Z84" s="63">
        <f>PERCENTRANK('FED MODEL FACTORS'!Z$2:Z$296,'FED MODEL FACTORS'!Z84,1)</f>
        <v>0.1</v>
      </c>
      <c r="AA84" s="63">
        <f>PERCENTRANK('FED MODEL FACTORS'!AA$2:AA$296,'FED MODEL FACTORS'!AA84,1)</f>
        <v>0.9</v>
      </c>
      <c r="AB84" s="63"/>
      <c r="AC84" s="63">
        <f>PERCENTRANK('FED MODEL FACTORS'!AC$2:AC$296,'FED MODEL FACTORS'!AC84,1)</f>
        <v>0.8</v>
      </c>
      <c r="AD84" s="63">
        <f>PERCENTRANK('FED MODEL FACTORS'!AD$2:AD$296,'FED MODEL FACTORS'!AD84,1)</f>
        <v>0.3</v>
      </c>
      <c r="AE84" s="63">
        <f>PERCENTRANK('FED MODEL FACTORS'!AE$2:AE$296,'FED MODEL FACTORS'!AE84,1)</f>
        <v>0.1</v>
      </c>
      <c r="AF84" s="63">
        <f>PERCENTRANK('FED MODEL FACTORS'!AF$2:AF$296,'FED MODEL FACTORS'!AF84,1)</f>
        <v>0.9</v>
      </c>
      <c r="AG84" s="63">
        <f>PERCENTRANK('FED MODEL FACTORS'!AG$2:AG$296,'FED MODEL FACTORS'!AG84,1)</f>
        <v>0.1</v>
      </c>
      <c r="AH84" s="63">
        <f>PERCENTRANK('FED MODEL FACTORS'!AH$62:AH$296,'FED MODEL FACTORS'!AH84,1)</f>
        <v>0.7</v>
      </c>
      <c r="AI84" s="63">
        <f>PERCENTRANK('FED MODEL FACTORS'!AI$2:AI$296,'FED MODEL FACTORS'!AI84,1)</f>
        <v>0.9</v>
      </c>
      <c r="AJ84" s="63">
        <f>PERCENTRANK('FED MODEL FACTORS'!AJ$2:AJ$296,'FED MODEL FACTORS'!AJ84,1)</f>
        <v>0.2</v>
      </c>
      <c r="AK84" s="63">
        <f>PERCENTRANK('FED MODEL FACTORS'!AK$2:AK$296,'FED MODEL FACTORS'!AK84,1)</f>
        <v>0.9</v>
      </c>
      <c r="AL84" s="63">
        <f>PERCENTRANK('FED MODEL FACTORS'!AL$2:AL$296,'FED MODEL FACTORS'!AL84,1)</f>
        <v>0.6</v>
      </c>
      <c r="AM84" s="63">
        <f>PERCENTRANK('FED MODEL FACTORS'!AM$2:AM$296,'FED MODEL FACTORS'!AM84,1)</f>
        <v>0.9</v>
      </c>
      <c r="AN84" s="63">
        <f>PERCENTRANK('FED MODEL FACTORS'!AN$2:AN$296,'FED MODEL FACTORS'!AN84,1)</f>
        <v>0.1</v>
      </c>
      <c r="AO84" s="63">
        <f>PERCENTRANK('FED MODEL FACTORS'!AO$2:AO$296,'FED MODEL FACTORS'!AO84,1)</f>
        <v>0.4</v>
      </c>
      <c r="AP84" s="63">
        <f>PERCENTRANK('FED MODEL FACTORS'!AP$2:AP$296,'FED MODEL FACTORS'!AP84,1)</f>
        <v>0.7</v>
      </c>
      <c r="AQ84" s="63">
        <f>PERCENTRANK('FED MODEL FACTORS'!AQ$50:AQ$296,'FED MODEL FACTORS'!AQ84,1)</f>
        <v>0.4</v>
      </c>
      <c r="AR84" s="63">
        <f>PERCENTRANK('FED MODEL FACTORS'!AR$2:AR$296,'FED MODEL FACTORS'!AR84,1)</f>
        <v>0.4</v>
      </c>
      <c r="AS84" s="63">
        <f>PERCENTRANK('FED MODEL FACTORS'!AS$2:AS$296,'FED MODEL FACTORS'!AS84,1)</f>
        <v>0.3</v>
      </c>
      <c r="AT84" s="63">
        <f>PERCENTRANK('FED MODEL FACTORS'!AT$2:AT$296,'FED MODEL FACTORS'!AT84,1)</f>
        <v>0.5</v>
      </c>
      <c r="AU84" s="63">
        <f>PERCENTRANK('FED MODEL FACTORS'!AU$2:AU$296,'FED MODEL FACTORS'!AU84,1)</f>
        <v>0.6</v>
      </c>
      <c r="AV84" s="63">
        <f>PERCENTRANK('FED MODEL FACTORS'!AV$2:AV$296,'FED MODEL FACTORS'!AV84,1)</f>
        <v>0.7</v>
      </c>
      <c r="AW84" s="63">
        <f>PERCENTRANK('FED MODEL FACTORS'!AW$2:AW$296,'FED MODEL FACTORS'!AW84,1)</f>
        <v>0.6</v>
      </c>
      <c r="AX84" s="63">
        <f>PERCENTRANK('FED MODEL FACTORS'!AX$2:AX$296,'FED MODEL FACTORS'!AX84,1)</f>
        <v>0.8</v>
      </c>
      <c r="AY84" s="63">
        <f>PERCENTRANK('FED MODEL FACTORS'!AY$2:AY$296,'FED MODEL FACTORS'!AY84,1)</f>
        <v>0.1</v>
      </c>
      <c r="AZ84" s="63">
        <f>PERCENTRANK('FED MODEL FACTORS'!AZ$2:AZ$296,'FED MODEL FACTORS'!AZ84,1)</f>
        <v>0</v>
      </c>
      <c r="BA84" s="63">
        <f>PERCENTRANK('FED MODEL FACTORS'!BA$2:BA$296,'FED MODEL FACTORS'!BA84,1)</f>
        <v>0.2</v>
      </c>
      <c r="BB84" s="63">
        <f>PERCENTRANK('FED MODEL FACTORS'!BB$2:BB$296,'FED MODEL FACTORS'!BB84,1)</f>
        <v>0.1</v>
      </c>
      <c r="BC84" s="63">
        <f>PERCENTRANK('FED MODEL FACTORS'!BC$2:BC$296,'FED MODEL FACTORS'!BC84,1)</f>
        <v>0.7</v>
      </c>
      <c r="BD84" s="63">
        <f>PERCENTRANK('FED MODEL FACTORS'!BD$2:BD$296,'FED MODEL FACTORS'!BD84,1)</f>
        <v>0.3</v>
      </c>
      <c r="BT84" s="76">
        <v>4</v>
      </c>
      <c r="BU84" s="76">
        <v>1.03</v>
      </c>
      <c r="BV84" s="76">
        <v>4.2300000000000004</v>
      </c>
    </row>
    <row r="85" spans="1:74" x14ac:dyDescent="0.25">
      <c r="A85" s="57">
        <v>36129</v>
      </c>
      <c r="B85" s="63"/>
      <c r="C85" s="63">
        <f>PERCENTRANK('FED MODEL FACTORS'!C85:C367,'FED MODEL FACTORS'!C85,1)</f>
        <v>1</v>
      </c>
      <c r="D85" s="63"/>
      <c r="E85" s="63">
        <f>PERCENTRANK('FED MODEL FACTORS'!E$2:E$296,'FED MODEL FACTORS'!E85,1)</f>
        <v>0.5</v>
      </c>
      <c r="F85" s="63">
        <f>PERCENTRANK('FED MODEL FACTORS'!F$2:F$296,'FED MODEL FACTORS'!F85,1)</f>
        <v>0.9</v>
      </c>
      <c r="G85" s="63">
        <f>PERCENTRANK('FED MODEL FACTORS'!G$62:G$296,'FED MODEL FACTORS'!G85,1)</f>
        <v>0.6</v>
      </c>
      <c r="H85" s="63">
        <f>PERCENTRANK('FED MODEL FACTORS'!H$62:H$296,'FED MODEL FACTORS'!H85,1)</f>
        <v>0.6</v>
      </c>
      <c r="I85" s="63">
        <f>PERCENTRANK('FED MODEL FACTORS'!I$2:I$296,'FED MODEL FACTORS'!I85,1)</f>
        <v>0.7</v>
      </c>
      <c r="J85" s="63">
        <f>PERCENTRANK('FED MODEL FACTORS'!J$2:J$296,'FED MODEL FACTORS'!J85,1)</f>
        <v>0.5</v>
      </c>
      <c r="K85" s="63">
        <f>PERCENTRANK('FED MODEL FACTORS'!K$2:K$296,'FED MODEL FACTORS'!K85,1)</f>
        <v>0.6</v>
      </c>
      <c r="L85" s="63">
        <f>PERCENTRANK('FED MODEL FACTORS'!L$2:L$296,'FED MODEL FACTORS'!L85,1)</f>
        <v>0.6</v>
      </c>
      <c r="M85" s="63">
        <f>PERCENTRANK('FED MODEL FACTORS'!M$2:M$296,'FED MODEL FACTORS'!M85,1)</f>
        <v>0.6</v>
      </c>
      <c r="N85" s="63">
        <f>PERCENTRANK('FED MODEL FACTORS'!N$2:N$296,'FED MODEL FACTORS'!N85,1)</f>
        <v>0.6</v>
      </c>
      <c r="O85" s="63"/>
      <c r="P85" s="63"/>
      <c r="Q85" s="63">
        <f>PERCENTRANK('FED MODEL FACTORS'!Q$2:Q$296,'FED MODEL FACTORS'!Q85,1)</f>
        <v>0.5</v>
      </c>
      <c r="R85" s="63">
        <f>PERCENTRANK('FED MODEL FACTORS'!R$2:R$296,'FED MODEL FACTORS'!R85,1)</f>
        <v>0.7</v>
      </c>
      <c r="S85" s="63">
        <f>PERCENTRANK('FED MODEL FACTORS'!S$2:S$296,'FED MODEL FACTORS'!S85,1)</f>
        <v>0.2</v>
      </c>
      <c r="T85" s="63"/>
      <c r="U85" s="63">
        <f>PERCENTRANK('FED MODEL FACTORS'!U$2:U$296,'FED MODEL FACTORS'!U85,1)</f>
        <v>0.3</v>
      </c>
      <c r="V85" s="63">
        <f>PERCENTRANK('FED MODEL FACTORS'!V$2:V$296,'FED MODEL FACTORS'!V85,1)</f>
        <v>0.5</v>
      </c>
      <c r="W85" s="63"/>
      <c r="X85" s="63">
        <f>PERCENTRANK('FED MODEL FACTORS'!X$2:X$296,'FED MODEL FACTORS'!X85,1)</f>
        <v>0.2</v>
      </c>
      <c r="Y85" s="63">
        <f>PERCENTRANK('FED MODEL FACTORS'!Y$2:Y$296,'FED MODEL FACTORS'!Y85,1)</f>
        <v>0.5</v>
      </c>
      <c r="Z85" s="63">
        <f>PERCENTRANK('FED MODEL FACTORS'!Z$2:Z$296,'FED MODEL FACTORS'!Z85,1)</f>
        <v>0.1</v>
      </c>
      <c r="AA85" s="63">
        <f>PERCENTRANK('FED MODEL FACTORS'!AA$2:AA$296,'FED MODEL FACTORS'!AA85,1)</f>
        <v>0.9</v>
      </c>
      <c r="AB85" s="63"/>
      <c r="AC85" s="63">
        <f>PERCENTRANK('FED MODEL FACTORS'!AC$2:AC$296,'FED MODEL FACTORS'!AC85,1)</f>
        <v>0.9</v>
      </c>
      <c r="AD85" s="63">
        <f>PERCENTRANK('FED MODEL FACTORS'!AD$2:AD$296,'FED MODEL FACTORS'!AD85,1)</f>
        <v>0.3</v>
      </c>
      <c r="AE85" s="63">
        <f>PERCENTRANK('FED MODEL FACTORS'!AE$2:AE$296,'FED MODEL FACTORS'!AE85,1)</f>
        <v>0.1</v>
      </c>
      <c r="AF85" s="63">
        <f>PERCENTRANK('FED MODEL FACTORS'!AF$2:AF$296,'FED MODEL FACTORS'!AF85,1)</f>
        <v>0.8</v>
      </c>
      <c r="AG85" s="63">
        <f>PERCENTRANK('FED MODEL FACTORS'!AG$2:AG$296,'FED MODEL FACTORS'!AG85,1)</f>
        <v>0</v>
      </c>
      <c r="AH85" s="63">
        <f>PERCENTRANK('FED MODEL FACTORS'!AH$62:AH$296,'FED MODEL FACTORS'!AH85,1)</f>
        <v>0.6</v>
      </c>
      <c r="AI85" s="63">
        <f>PERCENTRANK('FED MODEL FACTORS'!AI$2:AI$296,'FED MODEL FACTORS'!AI85,1)</f>
        <v>0.8</v>
      </c>
      <c r="AJ85" s="63">
        <f>PERCENTRANK('FED MODEL FACTORS'!AJ$2:AJ$296,'FED MODEL FACTORS'!AJ85,1)</f>
        <v>0.2</v>
      </c>
      <c r="AK85" s="63">
        <f>PERCENTRANK('FED MODEL FACTORS'!AK$2:AK$296,'FED MODEL FACTORS'!AK85,1)</f>
        <v>0.9</v>
      </c>
      <c r="AL85" s="63">
        <f>PERCENTRANK('FED MODEL FACTORS'!AL$2:AL$296,'FED MODEL FACTORS'!AL85,1)</f>
        <v>0.8</v>
      </c>
      <c r="AM85" s="63">
        <f>PERCENTRANK('FED MODEL FACTORS'!AM$2:AM$296,'FED MODEL FACTORS'!AM85,1)</f>
        <v>0.8</v>
      </c>
      <c r="AN85" s="63">
        <f>PERCENTRANK('FED MODEL FACTORS'!AN$2:AN$296,'FED MODEL FACTORS'!AN85,1)</f>
        <v>0.2</v>
      </c>
      <c r="AO85" s="63">
        <f>PERCENTRANK('FED MODEL FACTORS'!AO$2:AO$296,'FED MODEL FACTORS'!AO85,1)</f>
        <v>0.4</v>
      </c>
      <c r="AP85" s="63">
        <f>PERCENTRANK('FED MODEL FACTORS'!AP$2:AP$296,'FED MODEL FACTORS'!AP85,1)</f>
        <v>0.8</v>
      </c>
      <c r="AQ85" s="63">
        <f>PERCENTRANK('FED MODEL FACTORS'!AQ$50:AQ$296,'FED MODEL FACTORS'!AQ85,1)</f>
        <v>0.4</v>
      </c>
      <c r="AR85" s="63">
        <f>PERCENTRANK('FED MODEL FACTORS'!AR$2:AR$296,'FED MODEL FACTORS'!AR85,1)</f>
        <v>0.5</v>
      </c>
      <c r="AS85" s="63">
        <f>PERCENTRANK('FED MODEL FACTORS'!AS$2:AS$296,'FED MODEL FACTORS'!AS85,1)</f>
        <v>0.3</v>
      </c>
      <c r="AT85" s="63">
        <f>PERCENTRANK('FED MODEL FACTORS'!AT$2:AT$296,'FED MODEL FACTORS'!AT85,1)</f>
        <v>0.5</v>
      </c>
      <c r="AU85" s="63">
        <f>PERCENTRANK('FED MODEL FACTORS'!AU$2:AU$296,'FED MODEL FACTORS'!AU85,1)</f>
        <v>0.5</v>
      </c>
      <c r="AV85" s="63">
        <f>PERCENTRANK('FED MODEL FACTORS'!AV$2:AV$296,'FED MODEL FACTORS'!AV85,1)</f>
        <v>0.7</v>
      </c>
      <c r="AW85" s="63">
        <f>PERCENTRANK('FED MODEL FACTORS'!AW$2:AW$296,'FED MODEL FACTORS'!AW85,1)</f>
        <v>0.6</v>
      </c>
      <c r="AX85" s="63">
        <f>PERCENTRANK('FED MODEL FACTORS'!AX$2:AX$296,'FED MODEL FACTORS'!AX85,1)</f>
        <v>0.8</v>
      </c>
      <c r="AY85" s="63">
        <f>PERCENTRANK('FED MODEL FACTORS'!AY$2:AY$296,'FED MODEL FACTORS'!AY85,1)</f>
        <v>0.1</v>
      </c>
      <c r="AZ85" s="63">
        <f>PERCENTRANK('FED MODEL FACTORS'!AZ$2:AZ$296,'FED MODEL FACTORS'!AZ85,1)</f>
        <v>0</v>
      </c>
      <c r="BA85" s="63">
        <f>PERCENTRANK('FED MODEL FACTORS'!BA$2:BA$296,'FED MODEL FACTORS'!BA85,1)</f>
        <v>0</v>
      </c>
      <c r="BB85" s="63">
        <f>PERCENTRANK('FED MODEL FACTORS'!BB$2:BB$296,'FED MODEL FACTORS'!BB85,1)</f>
        <v>0.1</v>
      </c>
      <c r="BC85" s="63">
        <f>PERCENTRANK('FED MODEL FACTORS'!BC$2:BC$296,'FED MODEL FACTORS'!BC85,1)</f>
        <v>0.3</v>
      </c>
      <c r="BD85" s="63">
        <f>PERCENTRANK('FED MODEL FACTORS'!BD$2:BD$296,'FED MODEL FACTORS'!BD85,1)</f>
        <v>0</v>
      </c>
      <c r="BT85" s="76">
        <v>3.69</v>
      </c>
      <c r="BU85" s="76">
        <v>1.07</v>
      </c>
      <c r="BV85" s="76">
        <v>4.03</v>
      </c>
    </row>
    <row r="86" spans="1:74" x14ac:dyDescent="0.25">
      <c r="A86" s="57">
        <v>36160</v>
      </c>
      <c r="B86" s="63"/>
      <c r="C86" s="63">
        <f>PERCENTRANK('FED MODEL FACTORS'!C86:C368,'FED MODEL FACTORS'!C86,1)</f>
        <v>0.9</v>
      </c>
      <c r="D86" s="63"/>
      <c r="E86" s="63">
        <f>PERCENTRANK('FED MODEL FACTORS'!E$2:E$296,'FED MODEL FACTORS'!E86,1)</f>
        <v>0.2</v>
      </c>
      <c r="F86" s="63">
        <f>PERCENTRANK('FED MODEL FACTORS'!F$2:F$296,'FED MODEL FACTORS'!F86,1)</f>
        <v>0.8</v>
      </c>
      <c r="G86" s="63">
        <f>PERCENTRANK('FED MODEL FACTORS'!G$62:G$296,'FED MODEL FACTORS'!G86,1)</f>
        <v>0.6</v>
      </c>
      <c r="H86" s="63">
        <f>PERCENTRANK('FED MODEL FACTORS'!H$62:H$296,'FED MODEL FACTORS'!H86,1)</f>
        <v>0.6</v>
      </c>
      <c r="I86" s="63">
        <f>PERCENTRANK('FED MODEL FACTORS'!I$2:I$296,'FED MODEL FACTORS'!I86,1)</f>
        <v>0.6</v>
      </c>
      <c r="J86" s="63">
        <f>PERCENTRANK('FED MODEL FACTORS'!J$2:J$296,'FED MODEL FACTORS'!J86,1)</f>
        <v>0.5</v>
      </c>
      <c r="K86" s="63">
        <f>PERCENTRANK('FED MODEL FACTORS'!K$2:K$296,'FED MODEL FACTORS'!K86,1)</f>
        <v>0.6</v>
      </c>
      <c r="L86" s="63">
        <f>PERCENTRANK('FED MODEL FACTORS'!L$2:L$296,'FED MODEL FACTORS'!L86,1)</f>
        <v>0.6</v>
      </c>
      <c r="M86" s="63">
        <f>PERCENTRANK('FED MODEL FACTORS'!M$2:M$296,'FED MODEL FACTORS'!M86,1)</f>
        <v>0.6</v>
      </c>
      <c r="N86" s="63">
        <f>PERCENTRANK('FED MODEL FACTORS'!N$2:N$296,'FED MODEL FACTORS'!N86,1)</f>
        <v>0.6</v>
      </c>
      <c r="O86" s="63"/>
      <c r="P86" s="63"/>
      <c r="Q86" s="63">
        <f>PERCENTRANK('FED MODEL FACTORS'!Q$2:Q$296,'FED MODEL FACTORS'!Q86,1)</f>
        <v>0.5</v>
      </c>
      <c r="R86" s="63">
        <f>PERCENTRANK('FED MODEL FACTORS'!R$2:R$296,'FED MODEL FACTORS'!R86,1)</f>
        <v>0.7</v>
      </c>
      <c r="S86" s="63">
        <f>PERCENTRANK('FED MODEL FACTORS'!S$2:S$296,'FED MODEL FACTORS'!S86,1)</f>
        <v>0.2</v>
      </c>
      <c r="T86" s="63"/>
      <c r="U86" s="63">
        <f>PERCENTRANK('FED MODEL FACTORS'!U$2:U$296,'FED MODEL FACTORS'!U86,1)</f>
        <v>0.5</v>
      </c>
      <c r="V86" s="63">
        <f>PERCENTRANK('FED MODEL FACTORS'!V$2:V$296,'FED MODEL FACTORS'!V86,1)</f>
        <v>0.6</v>
      </c>
      <c r="W86" s="63"/>
      <c r="X86" s="63">
        <f>PERCENTRANK('FED MODEL FACTORS'!X$2:X$296,'FED MODEL FACTORS'!X86,1)</f>
        <v>0.4</v>
      </c>
      <c r="Y86" s="63">
        <f>PERCENTRANK('FED MODEL FACTORS'!Y$2:Y$296,'FED MODEL FACTORS'!Y86,1)</f>
        <v>0.6</v>
      </c>
      <c r="Z86" s="63">
        <f>PERCENTRANK('FED MODEL FACTORS'!Z$2:Z$296,'FED MODEL FACTORS'!Z86,1)</f>
        <v>0.1</v>
      </c>
      <c r="AA86" s="63">
        <f>PERCENTRANK('FED MODEL FACTORS'!AA$2:AA$296,'FED MODEL FACTORS'!AA86,1)</f>
        <v>0.8</v>
      </c>
      <c r="AB86" s="63"/>
      <c r="AC86" s="63">
        <f>PERCENTRANK('FED MODEL FACTORS'!AC$2:AC$296,'FED MODEL FACTORS'!AC86,1)</f>
        <v>0.9</v>
      </c>
      <c r="AD86" s="63">
        <f>PERCENTRANK('FED MODEL FACTORS'!AD$2:AD$296,'FED MODEL FACTORS'!AD86,1)</f>
        <v>0.3</v>
      </c>
      <c r="AE86" s="63">
        <f>PERCENTRANK('FED MODEL FACTORS'!AE$2:AE$296,'FED MODEL FACTORS'!AE86,1)</f>
        <v>0.1</v>
      </c>
      <c r="AF86" s="63">
        <f>PERCENTRANK('FED MODEL FACTORS'!AF$2:AF$296,'FED MODEL FACTORS'!AF86,1)</f>
        <v>0.8</v>
      </c>
      <c r="AG86" s="63">
        <f>PERCENTRANK('FED MODEL FACTORS'!AG$2:AG$296,'FED MODEL FACTORS'!AG86,1)</f>
        <v>0</v>
      </c>
      <c r="AH86" s="63">
        <f>PERCENTRANK('FED MODEL FACTORS'!AH$62:AH$296,'FED MODEL FACTORS'!AH86,1)</f>
        <v>0.6</v>
      </c>
      <c r="AI86" s="63">
        <f>PERCENTRANK('FED MODEL FACTORS'!AI$2:AI$296,'FED MODEL FACTORS'!AI86,1)</f>
        <v>0.9</v>
      </c>
      <c r="AJ86" s="63">
        <f>PERCENTRANK('FED MODEL FACTORS'!AJ$2:AJ$296,'FED MODEL FACTORS'!AJ86,1)</f>
        <v>0.2</v>
      </c>
      <c r="AK86" s="63">
        <f>PERCENTRANK('FED MODEL FACTORS'!AK$2:AK$296,'FED MODEL FACTORS'!AK86,1)</f>
        <v>0.9</v>
      </c>
      <c r="AL86" s="63">
        <f>PERCENTRANK('FED MODEL FACTORS'!AL$2:AL$296,'FED MODEL FACTORS'!AL86,1)</f>
        <v>0.8</v>
      </c>
      <c r="AM86" s="63">
        <f>PERCENTRANK('FED MODEL FACTORS'!AM$2:AM$296,'FED MODEL FACTORS'!AM86,1)</f>
        <v>0.8</v>
      </c>
      <c r="AN86" s="63">
        <f>PERCENTRANK('FED MODEL FACTORS'!AN$2:AN$296,'FED MODEL FACTORS'!AN86,1)</f>
        <v>0.2</v>
      </c>
      <c r="AO86" s="63">
        <f>PERCENTRANK('FED MODEL FACTORS'!AO$2:AO$296,'FED MODEL FACTORS'!AO86,1)</f>
        <v>0.7</v>
      </c>
      <c r="AP86" s="63">
        <f>PERCENTRANK('FED MODEL FACTORS'!AP$2:AP$296,'FED MODEL FACTORS'!AP86,1)</f>
        <v>0.5</v>
      </c>
      <c r="AQ86" s="63">
        <f>PERCENTRANK('FED MODEL FACTORS'!AQ$50:AQ$296,'FED MODEL FACTORS'!AQ86,1)</f>
        <v>0.4</v>
      </c>
      <c r="AR86" s="63">
        <f>PERCENTRANK('FED MODEL FACTORS'!AR$2:AR$296,'FED MODEL FACTORS'!AR86,1)</f>
        <v>0.3</v>
      </c>
      <c r="AS86" s="63">
        <f>PERCENTRANK('FED MODEL FACTORS'!AS$2:AS$296,'FED MODEL FACTORS'!AS86,1)</f>
        <v>0.3</v>
      </c>
      <c r="AT86" s="63">
        <f>PERCENTRANK('FED MODEL FACTORS'!AT$2:AT$296,'FED MODEL FACTORS'!AT86,1)</f>
        <v>0.5</v>
      </c>
      <c r="AU86" s="63">
        <f>PERCENTRANK('FED MODEL FACTORS'!AU$2:AU$296,'FED MODEL FACTORS'!AU86,1)</f>
        <v>0.5</v>
      </c>
      <c r="AV86" s="63">
        <f>PERCENTRANK('FED MODEL FACTORS'!AV$2:AV$296,'FED MODEL FACTORS'!AV86,1)</f>
        <v>0.6</v>
      </c>
      <c r="AW86" s="63">
        <f>PERCENTRANK('FED MODEL FACTORS'!AW$2:AW$296,'FED MODEL FACTORS'!AW86,1)</f>
        <v>0.6</v>
      </c>
      <c r="AX86" s="63">
        <f>PERCENTRANK('FED MODEL FACTORS'!AX$2:AX$296,'FED MODEL FACTORS'!AX86,1)</f>
        <v>0.6</v>
      </c>
      <c r="AY86" s="63">
        <f>PERCENTRANK('FED MODEL FACTORS'!AY$2:AY$296,'FED MODEL FACTORS'!AY86,1)</f>
        <v>0.2</v>
      </c>
      <c r="AZ86" s="63">
        <f>PERCENTRANK('FED MODEL FACTORS'!AZ$2:AZ$296,'FED MODEL FACTORS'!AZ86,1)</f>
        <v>0</v>
      </c>
      <c r="BA86" s="63">
        <f>PERCENTRANK('FED MODEL FACTORS'!BA$2:BA$296,'FED MODEL FACTORS'!BA86,1)</f>
        <v>0</v>
      </c>
      <c r="BB86" s="63">
        <f>PERCENTRANK('FED MODEL FACTORS'!BB$2:BB$296,'FED MODEL FACTORS'!BB86,1)</f>
        <v>0.1</v>
      </c>
      <c r="BC86" s="63">
        <f>PERCENTRANK('FED MODEL FACTORS'!BC$2:BC$296,'FED MODEL FACTORS'!BC86,1)</f>
        <v>0.3</v>
      </c>
      <c r="BD86" s="63">
        <f>PERCENTRANK('FED MODEL FACTORS'!BD$2:BD$296,'FED MODEL FACTORS'!BD86,1)</f>
        <v>0</v>
      </c>
      <c r="BT86" s="76">
        <v>3.84</v>
      </c>
      <c r="BU86" s="76">
        <v>0.92</v>
      </c>
      <c r="BV86" s="76">
        <v>3.85</v>
      </c>
    </row>
    <row r="87" spans="1:74" x14ac:dyDescent="0.25">
      <c r="A87" s="57">
        <v>36191</v>
      </c>
      <c r="B87" s="63"/>
      <c r="C87" s="63">
        <f>PERCENTRANK('FED MODEL FACTORS'!C87:C369,'FED MODEL FACTORS'!C87,1)</f>
        <v>0.9</v>
      </c>
      <c r="D87" s="63"/>
      <c r="E87" s="63">
        <f>PERCENTRANK('FED MODEL FACTORS'!E$2:E$296,'FED MODEL FACTORS'!E87,1)</f>
        <v>0.5</v>
      </c>
      <c r="F87" s="63">
        <f>PERCENTRANK('FED MODEL FACTORS'!F$2:F$296,'FED MODEL FACTORS'!F87,1)</f>
        <v>0.9</v>
      </c>
      <c r="G87" s="63">
        <f>PERCENTRANK('FED MODEL FACTORS'!G$62:G$296,'FED MODEL FACTORS'!G87,1)</f>
        <v>0.6</v>
      </c>
      <c r="H87" s="63">
        <f>PERCENTRANK('FED MODEL FACTORS'!H$62:H$296,'FED MODEL FACTORS'!H87,1)</f>
        <v>0.6</v>
      </c>
      <c r="I87" s="63">
        <f>PERCENTRANK('FED MODEL FACTORS'!I$2:I$296,'FED MODEL FACTORS'!I87,1)</f>
        <v>0.6</v>
      </c>
      <c r="J87" s="63">
        <f>PERCENTRANK('FED MODEL FACTORS'!J$2:J$296,'FED MODEL FACTORS'!J87,1)</f>
        <v>0.5</v>
      </c>
      <c r="K87" s="63">
        <f>PERCENTRANK('FED MODEL FACTORS'!K$2:K$296,'FED MODEL FACTORS'!K87,1)</f>
        <v>0.6</v>
      </c>
      <c r="L87" s="63">
        <f>PERCENTRANK('FED MODEL FACTORS'!L$2:L$296,'FED MODEL FACTORS'!L87,1)</f>
        <v>0.6</v>
      </c>
      <c r="M87" s="63">
        <f>PERCENTRANK('FED MODEL FACTORS'!M$2:M$296,'FED MODEL FACTORS'!M87,1)</f>
        <v>0.6</v>
      </c>
      <c r="N87" s="63">
        <f>PERCENTRANK('FED MODEL FACTORS'!N$2:N$296,'FED MODEL FACTORS'!N87,1)</f>
        <v>0.6</v>
      </c>
      <c r="O87" s="63"/>
      <c r="P87" s="63"/>
      <c r="Q87" s="63">
        <f>PERCENTRANK('FED MODEL FACTORS'!Q$2:Q$296,'FED MODEL FACTORS'!Q87,1)</f>
        <v>0.5</v>
      </c>
      <c r="R87" s="63">
        <f>PERCENTRANK('FED MODEL FACTORS'!R$2:R$296,'FED MODEL FACTORS'!R87,1)</f>
        <v>0.7</v>
      </c>
      <c r="S87" s="63">
        <f>PERCENTRANK('FED MODEL FACTORS'!S$2:S$296,'FED MODEL FACTORS'!S87,1)</f>
        <v>0.2</v>
      </c>
      <c r="T87" s="63"/>
      <c r="U87" s="63">
        <f>PERCENTRANK('FED MODEL FACTORS'!U$2:U$296,'FED MODEL FACTORS'!U87,1)</f>
        <v>0.6</v>
      </c>
      <c r="V87" s="63">
        <f>PERCENTRANK('FED MODEL FACTORS'!V$2:V$296,'FED MODEL FACTORS'!V87,1)</f>
        <v>0.4</v>
      </c>
      <c r="W87" s="63"/>
      <c r="X87" s="63">
        <f>PERCENTRANK('FED MODEL FACTORS'!X$2:X$296,'FED MODEL FACTORS'!X87,1)</f>
        <v>0.1</v>
      </c>
      <c r="Y87" s="63">
        <f>PERCENTRANK('FED MODEL FACTORS'!Y$2:Y$296,'FED MODEL FACTORS'!Y87,1)</f>
        <v>0.4</v>
      </c>
      <c r="Z87" s="63">
        <f>PERCENTRANK('FED MODEL FACTORS'!Z$2:Z$296,'FED MODEL FACTORS'!Z87,1)</f>
        <v>0.3</v>
      </c>
      <c r="AA87" s="63">
        <f>PERCENTRANK('FED MODEL FACTORS'!AA$2:AA$296,'FED MODEL FACTORS'!AA87,1)</f>
        <v>0.8</v>
      </c>
      <c r="AB87" s="63"/>
      <c r="AC87" s="63">
        <f>PERCENTRANK('FED MODEL FACTORS'!AC$2:AC$296,'FED MODEL FACTORS'!AC87,1)</f>
        <v>0.9</v>
      </c>
      <c r="AD87" s="63">
        <f>PERCENTRANK('FED MODEL FACTORS'!AD$2:AD$296,'FED MODEL FACTORS'!AD87,1)</f>
        <v>0.3</v>
      </c>
      <c r="AE87" s="63">
        <f>PERCENTRANK('FED MODEL FACTORS'!AE$2:AE$296,'FED MODEL FACTORS'!AE87,1)</f>
        <v>0</v>
      </c>
      <c r="AF87" s="63">
        <f>PERCENTRANK('FED MODEL FACTORS'!AF$2:AF$296,'FED MODEL FACTORS'!AF87,1)</f>
        <v>0.8</v>
      </c>
      <c r="AG87" s="63">
        <f>PERCENTRANK('FED MODEL FACTORS'!AG$2:AG$296,'FED MODEL FACTORS'!AG87,1)</f>
        <v>0</v>
      </c>
      <c r="AH87" s="63">
        <f>PERCENTRANK('FED MODEL FACTORS'!AH$62:AH$296,'FED MODEL FACTORS'!AH87,1)</f>
        <v>0.6</v>
      </c>
      <c r="AI87" s="63">
        <f>PERCENTRANK('FED MODEL FACTORS'!AI$2:AI$296,'FED MODEL FACTORS'!AI87,1)</f>
        <v>0.9</v>
      </c>
      <c r="AJ87" s="63">
        <f>PERCENTRANK('FED MODEL FACTORS'!AJ$2:AJ$296,'FED MODEL FACTORS'!AJ87,1)</f>
        <v>0.2</v>
      </c>
      <c r="AK87" s="63">
        <f>PERCENTRANK('FED MODEL FACTORS'!AK$2:AK$296,'FED MODEL FACTORS'!AK87,1)</f>
        <v>0.8</v>
      </c>
      <c r="AL87" s="63">
        <f>PERCENTRANK('FED MODEL FACTORS'!AL$2:AL$296,'FED MODEL FACTORS'!AL87,1)</f>
        <v>0.8</v>
      </c>
      <c r="AM87" s="63">
        <f>PERCENTRANK('FED MODEL FACTORS'!AM$2:AM$296,'FED MODEL FACTORS'!AM87,1)</f>
        <v>0.7</v>
      </c>
      <c r="AN87" s="63">
        <f>PERCENTRANK('FED MODEL FACTORS'!AN$2:AN$296,'FED MODEL FACTORS'!AN87,1)</f>
        <v>0.2</v>
      </c>
      <c r="AO87" s="63">
        <f>PERCENTRANK('FED MODEL FACTORS'!AO$2:AO$296,'FED MODEL FACTORS'!AO87,1)</f>
        <v>0.7</v>
      </c>
      <c r="AP87" s="63">
        <f>PERCENTRANK('FED MODEL FACTORS'!AP$2:AP$296,'FED MODEL FACTORS'!AP87,1)</f>
        <v>0.8</v>
      </c>
      <c r="AQ87" s="63">
        <f>PERCENTRANK('FED MODEL FACTORS'!AQ$50:AQ$296,'FED MODEL FACTORS'!AQ87,1)</f>
        <v>0.4</v>
      </c>
      <c r="AR87" s="63">
        <f>PERCENTRANK('FED MODEL FACTORS'!AR$2:AR$296,'FED MODEL FACTORS'!AR87,1)</f>
        <v>0.3</v>
      </c>
      <c r="AS87" s="63">
        <f>PERCENTRANK('FED MODEL FACTORS'!AS$2:AS$296,'FED MODEL FACTORS'!AS87,1)</f>
        <v>0.3</v>
      </c>
      <c r="AT87" s="63">
        <f>PERCENTRANK('FED MODEL FACTORS'!AT$2:AT$296,'FED MODEL FACTORS'!AT87,1)</f>
        <v>0.5</v>
      </c>
      <c r="AU87" s="63">
        <f>PERCENTRANK('FED MODEL FACTORS'!AU$2:AU$296,'FED MODEL FACTORS'!AU87,1)</f>
        <v>0.4</v>
      </c>
      <c r="AV87" s="63">
        <f>PERCENTRANK('FED MODEL FACTORS'!AV$2:AV$296,'FED MODEL FACTORS'!AV87,1)</f>
        <v>0.6</v>
      </c>
      <c r="AW87" s="63">
        <f>PERCENTRANK('FED MODEL FACTORS'!AW$2:AW$296,'FED MODEL FACTORS'!AW87,1)</f>
        <v>0.6</v>
      </c>
      <c r="AX87" s="63">
        <f>PERCENTRANK('FED MODEL FACTORS'!AX$2:AX$296,'FED MODEL FACTORS'!AX87,1)</f>
        <v>0.6</v>
      </c>
      <c r="AY87" s="63">
        <f>PERCENTRANK('FED MODEL FACTORS'!AY$2:AY$296,'FED MODEL FACTORS'!AY87,1)</f>
        <v>0.2</v>
      </c>
      <c r="AZ87" s="63">
        <f>PERCENTRANK('FED MODEL FACTORS'!AZ$2:AZ$296,'FED MODEL FACTORS'!AZ87,1)</f>
        <v>0</v>
      </c>
      <c r="BA87" s="63">
        <f>PERCENTRANK('FED MODEL FACTORS'!BA$2:BA$296,'FED MODEL FACTORS'!BA87,1)</f>
        <v>0.8</v>
      </c>
      <c r="BB87" s="63">
        <f>PERCENTRANK('FED MODEL FACTORS'!BB$2:BB$296,'FED MODEL FACTORS'!BB87,1)</f>
        <v>0.1</v>
      </c>
      <c r="BC87" s="63">
        <f>PERCENTRANK('FED MODEL FACTORS'!BC$2:BC$296,'FED MODEL FACTORS'!BC87,1)</f>
        <v>0.2</v>
      </c>
      <c r="BD87" s="63">
        <f>PERCENTRANK('FED MODEL FACTORS'!BD$2:BD$296,'FED MODEL FACTORS'!BD87,1)</f>
        <v>0.8</v>
      </c>
      <c r="BT87" s="76">
        <v>3.81</v>
      </c>
      <c r="BU87" s="76">
        <v>0.89</v>
      </c>
      <c r="BV87" s="76">
        <v>3.5</v>
      </c>
    </row>
    <row r="88" spans="1:74" x14ac:dyDescent="0.25">
      <c r="A88" s="57">
        <v>36219</v>
      </c>
      <c r="B88" s="63"/>
      <c r="C88" s="63">
        <f>PERCENTRANK('FED MODEL FACTORS'!C88:C370,'FED MODEL FACTORS'!C88,1)</f>
        <v>0.9</v>
      </c>
      <c r="D88" s="63"/>
      <c r="E88" s="63">
        <f>PERCENTRANK('FED MODEL FACTORS'!E$2:E$296,'FED MODEL FACTORS'!E88,1)</f>
        <v>0.7</v>
      </c>
      <c r="F88" s="63">
        <f>PERCENTRANK('FED MODEL FACTORS'!F$2:F$296,'FED MODEL FACTORS'!F88,1)</f>
        <v>0.8</v>
      </c>
      <c r="G88" s="63">
        <f>PERCENTRANK('FED MODEL FACTORS'!G$62:G$296,'FED MODEL FACTORS'!G88,1)</f>
        <v>0.7</v>
      </c>
      <c r="H88" s="63">
        <f>PERCENTRANK('FED MODEL FACTORS'!H$62:H$296,'FED MODEL FACTORS'!H88,1)</f>
        <v>0.5</v>
      </c>
      <c r="I88" s="63">
        <f>PERCENTRANK('FED MODEL FACTORS'!I$2:I$296,'FED MODEL FACTORS'!I88,1)</f>
        <v>0.7</v>
      </c>
      <c r="J88" s="63">
        <f>PERCENTRANK('FED MODEL FACTORS'!J$2:J$296,'FED MODEL FACTORS'!J88,1)</f>
        <v>0.6</v>
      </c>
      <c r="K88" s="63">
        <f>PERCENTRANK('FED MODEL FACTORS'!K$2:K$296,'FED MODEL FACTORS'!K88,1)</f>
        <v>0.7</v>
      </c>
      <c r="L88" s="63">
        <f>PERCENTRANK('FED MODEL FACTORS'!L$2:L$296,'FED MODEL FACTORS'!L88,1)</f>
        <v>0.7</v>
      </c>
      <c r="M88" s="63">
        <f>PERCENTRANK('FED MODEL FACTORS'!M$2:M$296,'FED MODEL FACTORS'!M88,1)</f>
        <v>0.7</v>
      </c>
      <c r="N88" s="63">
        <f>PERCENTRANK('FED MODEL FACTORS'!N$2:N$296,'FED MODEL FACTORS'!N88,1)</f>
        <v>0.6</v>
      </c>
      <c r="O88" s="63"/>
      <c r="P88" s="63"/>
      <c r="Q88" s="63">
        <f>PERCENTRANK('FED MODEL FACTORS'!Q$2:Q$296,'FED MODEL FACTORS'!Q88,1)</f>
        <v>0.5</v>
      </c>
      <c r="R88" s="63">
        <f>PERCENTRANK('FED MODEL FACTORS'!R$2:R$296,'FED MODEL FACTORS'!R88,1)</f>
        <v>0.7</v>
      </c>
      <c r="S88" s="63">
        <f>PERCENTRANK('FED MODEL FACTORS'!S$2:S$296,'FED MODEL FACTORS'!S88,1)</f>
        <v>0.2</v>
      </c>
      <c r="T88" s="63"/>
      <c r="U88" s="63">
        <f>PERCENTRANK('FED MODEL FACTORS'!U$2:U$296,'FED MODEL FACTORS'!U88,1)</f>
        <v>0.6</v>
      </c>
      <c r="V88" s="63">
        <f>PERCENTRANK('FED MODEL FACTORS'!V$2:V$296,'FED MODEL FACTORS'!V88,1)</f>
        <v>0.5</v>
      </c>
      <c r="W88" s="63"/>
      <c r="X88" s="63">
        <f>PERCENTRANK('FED MODEL FACTORS'!X$2:X$296,'FED MODEL FACTORS'!X88,1)</f>
        <v>0.1</v>
      </c>
      <c r="Y88" s="63">
        <f>PERCENTRANK('FED MODEL FACTORS'!Y$2:Y$296,'FED MODEL FACTORS'!Y88,1)</f>
        <v>0.5</v>
      </c>
      <c r="Z88" s="63">
        <f>PERCENTRANK('FED MODEL FACTORS'!Z$2:Z$296,'FED MODEL FACTORS'!Z88,1)</f>
        <v>0.4</v>
      </c>
      <c r="AA88" s="63">
        <f>PERCENTRANK('FED MODEL FACTORS'!AA$2:AA$296,'FED MODEL FACTORS'!AA88,1)</f>
        <v>0.8</v>
      </c>
      <c r="AB88" s="63"/>
      <c r="AC88" s="63">
        <f>PERCENTRANK('FED MODEL FACTORS'!AC$2:AC$296,'FED MODEL FACTORS'!AC88,1)</f>
        <v>0.9</v>
      </c>
      <c r="AD88" s="63">
        <f>PERCENTRANK('FED MODEL FACTORS'!AD$2:AD$296,'FED MODEL FACTORS'!AD88,1)</f>
        <v>0.4</v>
      </c>
      <c r="AE88" s="63">
        <f>PERCENTRANK('FED MODEL FACTORS'!AE$2:AE$296,'FED MODEL FACTORS'!AE88,1)</f>
        <v>0</v>
      </c>
      <c r="AF88" s="63">
        <f>PERCENTRANK('FED MODEL FACTORS'!AF$2:AF$296,'FED MODEL FACTORS'!AF88,1)</f>
        <v>0.9</v>
      </c>
      <c r="AG88" s="63">
        <f>PERCENTRANK('FED MODEL FACTORS'!AG$2:AG$296,'FED MODEL FACTORS'!AG88,1)</f>
        <v>0.1</v>
      </c>
      <c r="AH88" s="63">
        <f>PERCENTRANK('FED MODEL FACTORS'!AH$62:AH$296,'FED MODEL FACTORS'!AH88,1)</f>
        <v>0.5</v>
      </c>
      <c r="AI88" s="63">
        <f>PERCENTRANK('FED MODEL FACTORS'!AI$2:AI$296,'FED MODEL FACTORS'!AI88,1)</f>
        <v>0.8</v>
      </c>
      <c r="AJ88" s="63">
        <f>PERCENTRANK('FED MODEL FACTORS'!AJ$2:AJ$296,'FED MODEL FACTORS'!AJ88,1)</f>
        <v>0.2</v>
      </c>
      <c r="AK88" s="63">
        <f>PERCENTRANK('FED MODEL FACTORS'!AK$2:AK$296,'FED MODEL FACTORS'!AK88,1)</f>
        <v>0.7</v>
      </c>
      <c r="AL88" s="63">
        <f>PERCENTRANK('FED MODEL FACTORS'!AL$2:AL$296,'FED MODEL FACTORS'!AL88,1)</f>
        <v>0.8</v>
      </c>
      <c r="AM88" s="63">
        <f>PERCENTRANK('FED MODEL FACTORS'!AM$2:AM$296,'FED MODEL FACTORS'!AM88,1)</f>
        <v>0.6</v>
      </c>
      <c r="AN88" s="63">
        <f>PERCENTRANK('FED MODEL FACTORS'!AN$2:AN$296,'FED MODEL FACTORS'!AN88,1)</f>
        <v>0.2</v>
      </c>
      <c r="AO88" s="63">
        <f>PERCENTRANK('FED MODEL FACTORS'!AO$2:AO$296,'FED MODEL FACTORS'!AO88,1)</f>
        <v>0.5</v>
      </c>
      <c r="AP88" s="63">
        <f>PERCENTRANK('FED MODEL FACTORS'!AP$2:AP$296,'FED MODEL FACTORS'!AP88,1)</f>
        <v>0.3</v>
      </c>
      <c r="AQ88" s="63">
        <f>PERCENTRANK('FED MODEL FACTORS'!AQ$50:AQ$296,'FED MODEL FACTORS'!AQ88,1)</f>
        <v>0.4</v>
      </c>
      <c r="AR88" s="63">
        <f>PERCENTRANK('FED MODEL FACTORS'!AR$2:AR$296,'FED MODEL FACTORS'!AR88,1)</f>
        <v>0.4</v>
      </c>
      <c r="AS88" s="63">
        <f>PERCENTRANK('FED MODEL FACTORS'!AS$2:AS$296,'FED MODEL FACTORS'!AS88,1)</f>
        <v>0.3</v>
      </c>
      <c r="AT88" s="63">
        <f>PERCENTRANK('FED MODEL FACTORS'!AT$2:AT$296,'FED MODEL FACTORS'!AT88,1)</f>
        <v>0.4</v>
      </c>
      <c r="AU88" s="63">
        <f>PERCENTRANK('FED MODEL FACTORS'!AU$2:AU$296,'FED MODEL FACTORS'!AU88,1)</f>
        <v>0.4</v>
      </c>
      <c r="AV88" s="63">
        <f>PERCENTRANK('FED MODEL FACTORS'!AV$2:AV$296,'FED MODEL FACTORS'!AV88,1)</f>
        <v>0.4</v>
      </c>
      <c r="AW88" s="63">
        <f>PERCENTRANK('FED MODEL FACTORS'!AW$2:AW$296,'FED MODEL FACTORS'!AW88,1)</f>
        <v>0.6</v>
      </c>
      <c r="AX88" s="63">
        <f>PERCENTRANK('FED MODEL FACTORS'!AX$2:AX$296,'FED MODEL FACTORS'!AX88,1)</f>
        <v>0.6</v>
      </c>
      <c r="AY88" s="63">
        <f>PERCENTRANK('FED MODEL FACTORS'!AY$2:AY$296,'FED MODEL FACTORS'!AY88,1)</f>
        <v>0.2</v>
      </c>
      <c r="AZ88" s="63">
        <f>PERCENTRANK('FED MODEL FACTORS'!AZ$2:AZ$296,'FED MODEL FACTORS'!AZ88,1)</f>
        <v>0</v>
      </c>
      <c r="BA88" s="63">
        <f>PERCENTRANK('FED MODEL FACTORS'!BA$2:BA$296,'FED MODEL FACTORS'!BA88,1)</f>
        <v>0.2</v>
      </c>
      <c r="BB88" s="63">
        <f>PERCENTRANK('FED MODEL FACTORS'!BB$2:BB$296,'FED MODEL FACTORS'!BB88,1)</f>
        <v>0.1</v>
      </c>
      <c r="BC88" s="63">
        <f>PERCENTRANK('FED MODEL FACTORS'!BC$2:BC$296,'FED MODEL FACTORS'!BC88,1)</f>
        <v>0.4</v>
      </c>
      <c r="BD88" s="63">
        <f>PERCENTRANK('FED MODEL FACTORS'!BD$2:BD$296,'FED MODEL FACTORS'!BD88,1)</f>
        <v>0.2</v>
      </c>
      <c r="BT88" s="76">
        <v>3.72</v>
      </c>
      <c r="BU88" s="76">
        <v>1</v>
      </c>
      <c r="BV88" s="76">
        <v>3.18</v>
      </c>
    </row>
    <row r="89" spans="1:74" x14ac:dyDescent="0.25">
      <c r="A89" s="57">
        <v>36250</v>
      </c>
      <c r="B89" s="63"/>
      <c r="C89" s="63">
        <f>PERCENTRANK('FED MODEL FACTORS'!C89:C371,'FED MODEL FACTORS'!C89,1)</f>
        <v>0.9</v>
      </c>
      <c r="D89" s="63"/>
      <c r="E89" s="63">
        <f>PERCENTRANK('FED MODEL FACTORS'!E$2:E$296,'FED MODEL FACTORS'!E89,1)</f>
        <v>0.7</v>
      </c>
      <c r="F89" s="63">
        <f>PERCENTRANK('FED MODEL FACTORS'!F$2:F$296,'FED MODEL FACTORS'!F89,1)</f>
        <v>0.9</v>
      </c>
      <c r="G89" s="63">
        <f>PERCENTRANK('FED MODEL FACTORS'!G$62:G$296,'FED MODEL FACTORS'!G89,1)</f>
        <v>0.7</v>
      </c>
      <c r="H89" s="63">
        <f>PERCENTRANK('FED MODEL FACTORS'!H$62:H$296,'FED MODEL FACTORS'!H89,1)</f>
        <v>0.5</v>
      </c>
      <c r="I89" s="63">
        <f>PERCENTRANK('FED MODEL FACTORS'!I$2:I$296,'FED MODEL FACTORS'!I89,1)</f>
        <v>0.7</v>
      </c>
      <c r="J89" s="63">
        <f>PERCENTRANK('FED MODEL FACTORS'!J$2:J$296,'FED MODEL FACTORS'!J89,1)</f>
        <v>0.6</v>
      </c>
      <c r="K89" s="63">
        <f>PERCENTRANK('FED MODEL FACTORS'!K$2:K$296,'FED MODEL FACTORS'!K89,1)</f>
        <v>0.7</v>
      </c>
      <c r="L89" s="63">
        <f>PERCENTRANK('FED MODEL FACTORS'!L$2:L$296,'FED MODEL FACTORS'!L89,1)</f>
        <v>0.7</v>
      </c>
      <c r="M89" s="63">
        <f>PERCENTRANK('FED MODEL FACTORS'!M$2:M$296,'FED MODEL FACTORS'!M89,1)</f>
        <v>0.6</v>
      </c>
      <c r="N89" s="63">
        <f>PERCENTRANK('FED MODEL FACTORS'!N$2:N$296,'FED MODEL FACTORS'!N89,1)</f>
        <v>0.6</v>
      </c>
      <c r="O89" s="63"/>
      <c r="P89" s="63"/>
      <c r="Q89" s="63">
        <f>PERCENTRANK('FED MODEL FACTORS'!Q$2:Q$296,'FED MODEL FACTORS'!Q89,1)</f>
        <v>0.5</v>
      </c>
      <c r="R89" s="63">
        <f>PERCENTRANK('FED MODEL FACTORS'!R$2:R$296,'FED MODEL FACTORS'!R89,1)</f>
        <v>0.8</v>
      </c>
      <c r="S89" s="63">
        <f>PERCENTRANK('FED MODEL FACTORS'!S$2:S$296,'FED MODEL FACTORS'!S89,1)</f>
        <v>0.2</v>
      </c>
      <c r="T89" s="63"/>
      <c r="U89" s="63">
        <f>PERCENTRANK('FED MODEL FACTORS'!U$2:U$296,'FED MODEL FACTORS'!U89,1)</f>
        <v>0.4</v>
      </c>
      <c r="V89" s="63">
        <f>PERCENTRANK('FED MODEL FACTORS'!V$2:V$296,'FED MODEL FACTORS'!V89,1)</f>
        <v>0.8</v>
      </c>
      <c r="W89" s="63"/>
      <c r="X89" s="63">
        <f>PERCENTRANK('FED MODEL FACTORS'!X$2:X$296,'FED MODEL FACTORS'!X89,1)</f>
        <v>0.1</v>
      </c>
      <c r="Y89" s="63">
        <f>PERCENTRANK('FED MODEL FACTORS'!Y$2:Y$296,'FED MODEL FACTORS'!Y89,1)</f>
        <v>0.4</v>
      </c>
      <c r="Z89" s="63">
        <f>PERCENTRANK('FED MODEL FACTORS'!Z$2:Z$296,'FED MODEL FACTORS'!Z89,1)</f>
        <v>0.4</v>
      </c>
      <c r="AA89" s="63">
        <f>PERCENTRANK('FED MODEL FACTORS'!AA$2:AA$296,'FED MODEL FACTORS'!AA89,1)</f>
        <v>0.5</v>
      </c>
      <c r="AB89" s="63"/>
      <c r="AC89" s="63">
        <f>PERCENTRANK('FED MODEL FACTORS'!AC$2:AC$296,'FED MODEL FACTORS'!AC89,1)</f>
        <v>0.9</v>
      </c>
      <c r="AD89" s="63">
        <f>PERCENTRANK('FED MODEL FACTORS'!AD$2:AD$296,'FED MODEL FACTORS'!AD89,1)</f>
        <v>0.4</v>
      </c>
      <c r="AE89" s="63">
        <f>PERCENTRANK('FED MODEL FACTORS'!AE$2:AE$296,'FED MODEL FACTORS'!AE89,1)</f>
        <v>0</v>
      </c>
      <c r="AF89" s="63">
        <f>PERCENTRANK('FED MODEL FACTORS'!AF$2:AF$296,'FED MODEL FACTORS'!AF89,1)</f>
        <v>0.8</v>
      </c>
      <c r="AG89" s="63">
        <f>PERCENTRANK('FED MODEL FACTORS'!AG$2:AG$296,'FED MODEL FACTORS'!AG89,1)</f>
        <v>0.2</v>
      </c>
      <c r="AH89" s="63">
        <f>PERCENTRANK('FED MODEL FACTORS'!AH$62:AH$296,'FED MODEL FACTORS'!AH89,1)</f>
        <v>0.5</v>
      </c>
      <c r="AI89" s="63">
        <f>PERCENTRANK('FED MODEL FACTORS'!AI$2:AI$296,'FED MODEL FACTORS'!AI89,1)</f>
        <v>0.8</v>
      </c>
      <c r="AJ89" s="63">
        <f>PERCENTRANK('FED MODEL FACTORS'!AJ$2:AJ$296,'FED MODEL FACTORS'!AJ89,1)</f>
        <v>0.2</v>
      </c>
      <c r="AK89" s="63">
        <f>PERCENTRANK('FED MODEL FACTORS'!AK$2:AK$296,'FED MODEL FACTORS'!AK89,1)</f>
        <v>0.6</v>
      </c>
      <c r="AL89" s="63">
        <f>PERCENTRANK('FED MODEL FACTORS'!AL$2:AL$296,'FED MODEL FACTORS'!AL89,1)</f>
        <v>0.7</v>
      </c>
      <c r="AM89" s="63">
        <f>PERCENTRANK('FED MODEL FACTORS'!AM$2:AM$296,'FED MODEL FACTORS'!AM89,1)</f>
        <v>0.7</v>
      </c>
      <c r="AN89" s="63">
        <f>PERCENTRANK('FED MODEL FACTORS'!AN$2:AN$296,'FED MODEL FACTORS'!AN89,1)</f>
        <v>0.2</v>
      </c>
      <c r="AO89" s="63">
        <f>PERCENTRANK('FED MODEL FACTORS'!AO$2:AO$296,'FED MODEL FACTORS'!AO89,1)</f>
        <v>0.4</v>
      </c>
      <c r="AP89" s="63">
        <f>PERCENTRANK('FED MODEL FACTORS'!AP$2:AP$296,'FED MODEL FACTORS'!AP89,1)</f>
        <v>0.3</v>
      </c>
      <c r="AQ89" s="63">
        <f>PERCENTRANK('FED MODEL FACTORS'!AQ$50:AQ$296,'FED MODEL FACTORS'!AQ89,1)</f>
        <v>0.4</v>
      </c>
      <c r="AR89" s="63">
        <f>PERCENTRANK('FED MODEL FACTORS'!AR$2:AR$296,'FED MODEL FACTORS'!AR89,1)</f>
        <v>0.5</v>
      </c>
      <c r="AS89" s="63">
        <f>PERCENTRANK('FED MODEL FACTORS'!AS$2:AS$296,'FED MODEL FACTORS'!AS89,1)</f>
        <v>0.3</v>
      </c>
      <c r="AT89" s="63">
        <f>PERCENTRANK('FED MODEL FACTORS'!AT$2:AT$296,'FED MODEL FACTORS'!AT89,1)</f>
        <v>0.4</v>
      </c>
      <c r="AU89" s="63">
        <f>PERCENTRANK('FED MODEL FACTORS'!AU$2:AU$296,'FED MODEL FACTORS'!AU89,1)</f>
        <v>0.3</v>
      </c>
      <c r="AV89" s="63">
        <f>PERCENTRANK('FED MODEL FACTORS'!AV$2:AV$296,'FED MODEL FACTORS'!AV89,1)</f>
        <v>0.4</v>
      </c>
      <c r="AW89" s="63">
        <f>PERCENTRANK('FED MODEL FACTORS'!AW$2:AW$296,'FED MODEL FACTORS'!AW89,1)</f>
        <v>0.6</v>
      </c>
      <c r="AX89" s="63">
        <f>PERCENTRANK('FED MODEL FACTORS'!AX$2:AX$296,'FED MODEL FACTORS'!AX89,1)</f>
        <v>0.7</v>
      </c>
      <c r="AY89" s="63">
        <f>PERCENTRANK('FED MODEL FACTORS'!AY$2:AY$296,'FED MODEL FACTORS'!AY89,1)</f>
        <v>0.2</v>
      </c>
      <c r="AZ89" s="63">
        <f>PERCENTRANK('FED MODEL FACTORS'!AZ$2:AZ$296,'FED MODEL FACTORS'!AZ89,1)</f>
        <v>0</v>
      </c>
      <c r="BA89" s="63">
        <f>PERCENTRANK('FED MODEL FACTORS'!BA$2:BA$296,'FED MODEL FACTORS'!BA89,1)</f>
        <v>0.9</v>
      </c>
      <c r="BB89" s="63">
        <f>PERCENTRANK('FED MODEL FACTORS'!BB$2:BB$296,'FED MODEL FACTORS'!BB89,1)</f>
        <v>0.1</v>
      </c>
      <c r="BC89" s="63">
        <f>PERCENTRANK('FED MODEL FACTORS'!BC$2:BC$296,'FED MODEL FACTORS'!BC89,1)</f>
        <v>0.4</v>
      </c>
      <c r="BD89" s="63">
        <f>PERCENTRANK('FED MODEL FACTORS'!BD$2:BD$296,'FED MODEL FACTORS'!BD89,1)</f>
        <v>0.9</v>
      </c>
      <c r="BT89" s="76">
        <v>3.45</v>
      </c>
      <c r="BU89" s="76">
        <v>0.95</v>
      </c>
      <c r="BV89" s="76">
        <v>3</v>
      </c>
    </row>
    <row r="90" spans="1:74" x14ac:dyDescent="0.25">
      <c r="A90" s="57">
        <v>36280</v>
      </c>
      <c r="B90" s="63"/>
      <c r="C90" s="63">
        <f>PERCENTRANK('FED MODEL FACTORS'!C90:C372,'FED MODEL FACTORS'!C90,1)</f>
        <v>0.9</v>
      </c>
      <c r="D90" s="63"/>
      <c r="E90" s="63">
        <f>PERCENTRANK('FED MODEL FACTORS'!E$2:E$296,'FED MODEL FACTORS'!E90,1)</f>
        <v>0.3</v>
      </c>
      <c r="F90" s="63">
        <f>PERCENTRANK('FED MODEL FACTORS'!F$2:F$296,'FED MODEL FACTORS'!F90,1)</f>
        <v>0.9</v>
      </c>
      <c r="G90" s="63">
        <f>PERCENTRANK('FED MODEL FACTORS'!G$62:G$296,'FED MODEL FACTORS'!G90,1)</f>
        <v>0.7</v>
      </c>
      <c r="H90" s="63">
        <f>PERCENTRANK('FED MODEL FACTORS'!H$62:H$296,'FED MODEL FACTORS'!H90,1)</f>
        <v>0.5</v>
      </c>
      <c r="I90" s="63">
        <f>PERCENTRANK('FED MODEL FACTORS'!I$2:I$296,'FED MODEL FACTORS'!I90,1)</f>
        <v>0.6</v>
      </c>
      <c r="J90" s="63">
        <f>PERCENTRANK('FED MODEL FACTORS'!J$2:J$296,'FED MODEL FACTORS'!J90,1)</f>
        <v>0.6</v>
      </c>
      <c r="K90" s="63">
        <f>PERCENTRANK('FED MODEL FACTORS'!K$2:K$296,'FED MODEL FACTORS'!K90,1)</f>
        <v>0.7</v>
      </c>
      <c r="L90" s="63">
        <f>PERCENTRANK('FED MODEL FACTORS'!L$2:L$296,'FED MODEL FACTORS'!L90,1)</f>
        <v>0.7</v>
      </c>
      <c r="M90" s="63">
        <f>PERCENTRANK('FED MODEL FACTORS'!M$2:M$296,'FED MODEL FACTORS'!M90,1)</f>
        <v>0.6</v>
      </c>
      <c r="N90" s="63">
        <f>PERCENTRANK('FED MODEL FACTORS'!N$2:N$296,'FED MODEL FACTORS'!N90,1)</f>
        <v>0.6</v>
      </c>
      <c r="O90" s="63"/>
      <c r="P90" s="63"/>
      <c r="Q90" s="63">
        <f>PERCENTRANK('FED MODEL FACTORS'!Q$2:Q$296,'FED MODEL FACTORS'!Q90,1)</f>
        <v>0.5</v>
      </c>
      <c r="R90" s="63">
        <f>PERCENTRANK('FED MODEL FACTORS'!R$2:R$296,'FED MODEL FACTORS'!R90,1)</f>
        <v>0.8</v>
      </c>
      <c r="S90" s="63">
        <f>PERCENTRANK('FED MODEL FACTORS'!S$2:S$296,'FED MODEL FACTORS'!S90,1)</f>
        <v>0.2</v>
      </c>
      <c r="T90" s="63"/>
      <c r="U90" s="63">
        <f>PERCENTRANK('FED MODEL FACTORS'!U$2:U$296,'FED MODEL FACTORS'!U90,1)</f>
        <v>0.4</v>
      </c>
      <c r="V90" s="63">
        <f>PERCENTRANK('FED MODEL FACTORS'!V$2:V$296,'FED MODEL FACTORS'!V90,1)</f>
        <v>0.8</v>
      </c>
      <c r="W90" s="63"/>
      <c r="X90" s="63">
        <f>PERCENTRANK('FED MODEL FACTORS'!X$2:X$296,'FED MODEL FACTORS'!X90,1)</f>
        <v>0</v>
      </c>
      <c r="Y90" s="63">
        <f>PERCENTRANK('FED MODEL FACTORS'!Y$2:Y$296,'FED MODEL FACTORS'!Y90,1)</f>
        <v>0.4</v>
      </c>
      <c r="Z90" s="63">
        <f>PERCENTRANK('FED MODEL FACTORS'!Z$2:Z$296,'FED MODEL FACTORS'!Z90,1)</f>
        <v>0.4</v>
      </c>
      <c r="AA90" s="63">
        <f>PERCENTRANK('FED MODEL FACTORS'!AA$2:AA$296,'FED MODEL FACTORS'!AA90,1)</f>
        <v>0.3</v>
      </c>
      <c r="AB90" s="63"/>
      <c r="AC90" s="63">
        <f>PERCENTRANK('FED MODEL FACTORS'!AC$2:AC$296,'FED MODEL FACTORS'!AC90,1)</f>
        <v>0.9</v>
      </c>
      <c r="AD90" s="63">
        <f>PERCENTRANK('FED MODEL FACTORS'!AD$2:AD$296,'FED MODEL FACTORS'!AD90,1)</f>
        <v>0.4</v>
      </c>
      <c r="AE90" s="63">
        <f>PERCENTRANK('FED MODEL FACTORS'!AE$2:AE$296,'FED MODEL FACTORS'!AE90,1)</f>
        <v>0</v>
      </c>
      <c r="AF90" s="63">
        <f>PERCENTRANK('FED MODEL FACTORS'!AF$2:AF$296,'FED MODEL FACTORS'!AF90,1)</f>
        <v>0.7</v>
      </c>
      <c r="AG90" s="63">
        <f>PERCENTRANK('FED MODEL FACTORS'!AG$2:AG$296,'FED MODEL FACTORS'!AG90,1)</f>
        <v>0.2</v>
      </c>
      <c r="AH90" s="63">
        <f>PERCENTRANK('FED MODEL FACTORS'!AH$62:AH$296,'FED MODEL FACTORS'!AH90,1)</f>
        <v>0.5</v>
      </c>
      <c r="AI90" s="63">
        <f>PERCENTRANK('FED MODEL FACTORS'!AI$2:AI$296,'FED MODEL FACTORS'!AI90,1)</f>
        <v>0.7</v>
      </c>
      <c r="AJ90" s="63">
        <f>PERCENTRANK('FED MODEL FACTORS'!AJ$2:AJ$296,'FED MODEL FACTORS'!AJ90,1)</f>
        <v>0.2</v>
      </c>
      <c r="AK90" s="63">
        <f>PERCENTRANK('FED MODEL FACTORS'!AK$2:AK$296,'FED MODEL FACTORS'!AK90,1)</f>
        <v>0.8</v>
      </c>
      <c r="AL90" s="63">
        <f>PERCENTRANK('FED MODEL FACTORS'!AL$2:AL$296,'FED MODEL FACTORS'!AL90,1)</f>
        <v>0.7</v>
      </c>
      <c r="AM90" s="63">
        <f>PERCENTRANK('FED MODEL FACTORS'!AM$2:AM$296,'FED MODEL FACTORS'!AM90,1)</f>
        <v>0.7</v>
      </c>
      <c r="AN90" s="63">
        <f>PERCENTRANK('FED MODEL FACTORS'!AN$2:AN$296,'FED MODEL FACTORS'!AN90,1)</f>
        <v>0.4</v>
      </c>
      <c r="AO90" s="63">
        <f>PERCENTRANK('FED MODEL FACTORS'!AO$2:AO$296,'FED MODEL FACTORS'!AO90,1)</f>
        <v>0.6</v>
      </c>
      <c r="AP90" s="63">
        <f>PERCENTRANK('FED MODEL FACTORS'!AP$2:AP$296,'FED MODEL FACTORS'!AP90,1)</f>
        <v>0.6</v>
      </c>
      <c r="AQ90" s="63">
        <f>PERCENTRANK('FED MODEL FACTORS'!AQ$50:AQ$296,'FED MODEL FACTORS'!AQ90,1)</f>
        <v>0.5</v>
      </c>
      <c r="AR90" s="63">
        <f>PERCENTRANK('FED MODEL FACTORS'!AR$2:AR$296,'FED MODEL FACTORS'!AR90,1)</f>
        <v>0.3</v>
      </c>
      <c r="AS90" s="63">
        <f>PERCENTRANK('FED MODEL FACTORS'!AS$2:AS$296,'FED MODEL FACTORS'!AS90,1)</f>
        <v>0.3</v>
      </c>
      <c r="AT90" s="63">
        <f>PERCENTRANK('FED MODEL FACTORS'!AT$2:AT$296,'FED MODEL FACTORS'!AT90,1)</f>
        <v>0.4</v>
      </c>
      <c r="AU90" s="63">
        <f>PERCENTRANK('FED MODEL FACTORS'!AU$2:AU$296,'FED MODEL FACTORS'!AU90,1)</f>
        <v>0.3</v>
      </c>
      <c r="AV90" s="63">
        <f>PERCENTRANK('FED MODEL FACTORS'!AV$2:AV$296,'FED MODEL FACTORS'!AV90,1)</f>
        <v>0.4</v>
      </c>
      <c r="AW90" s="63">
        <f>PERCENTRANK('FED MODEL FACTORS'!AW$2:AW$296,'FED MODEL FACTORS'!AW90,1)</f>
        <v>0.5</v>
      </c>
      <c r="AX90" s="63">
        <f>PERCENTRANK('FED MODEL FACTORS'!AX$2:AX$296,'FED MODEL FACTORS'!AX90,1)</f>
        <v>0.7</v>
      </c>
      <c r="AY90" s="63">
        <f>PERCENTRANK('FED MODEL FACTORS'!AY$2:AY$296,'FED MODEL FACTORS'!AY90,1)</f>
        <v>0.2</v>
      </c>
      <c r="AZ90" s="63">
        <f>PERCENTRANK('FED MODEL FACTORS'!AZ$2:AZ$296,'FED MODEL FACTORS'!AZ90,1)</f>
        <v>0</v>
      </c>
      <c r="BA90" s="63">
        <f>PERCENTRANK('FED MODEL FACTORS'!BA$2:BA$296,'FED MODEL FACTORS'!BA90,1)</f>
        <v>0.9</v>
      </c>
      <c r="BB90" s="63">
        <f>PERCENTRANK('FED MODEL FACTORS'!BB$2:BB$296,'FED MODEL FACTORS'!BB90,1)</f>
        <v>0</v>
      </c>
      <c r="BC90" s="63">
        <f>PERCENTRANK('FED MODEL FACTORS'!BC$2:BC$296,'FED MODEL FACTORS'!BC90,1)</f>
        <v>0.3</v>
      </c>
      <c r="BD90" s="63">
        <f>PERCENTRANK('FED MODEL FACTORS'!BD$2:BD$296,'FED MODEL FACTORS'!BD90,1)</f>
        <v>0.9</v>
      </c>
      <c r="BT90" s="76">
        <v>3.29</v>
      </c>
      <c r="BU90" s="76">
        <v>0.96</v>
      </c>
      <c r="BV90" s="76">
        <v>3.54</v>
      </c>
    </row>
    <row r="91" spans="1:74" x14ac:dyDescent="0.25">
      <c r="A91" s="57">
        <v>36311</v>
      </c>
      <c r="B91" s="63"/>
      <c r="C91" s="63">
        <f>PERCENTRANK('FED MODEL FACTORS'!C91:C373,'FED MODEL FACTORS'!C91,1)</f>
        <v>0.9</v>
      </c>
      <c r="D91" s="63"/>
      <c r="E91" s="63">
        <f>PERCENTRANK('FED MODEL FACTORS'!E$2:E$296,'FED MODEL FACTORS'!E91,1)</f>
        <v>0.6</v>
      </c>
      <c r="F91" s="63">
        <f>PERCENTRANK('FED MODEL FACTORS'!F$2:F$296,'FED MODEL FACTORS'!F91,1)</f>
        <v>0.9</v>
      </c>
      <c r="G91" s="63">
        <f>PERCENTRANK('FED MODEL FACTORS'!G$62:G$296,'FED MODEL FACTORS'!G91,1)</f>
        <v>0.8</v>
      </c>
      <c r="H91" s="63">
        <f>PERCENTRANK('FED MODEL FACTORS'!H$62:H$296,'FED MODEL FACTORS'!H91,1)</f>
        <v>0.5</v>
      </c>
      <c r="I91" s="63">
        <f>PERCENTRANK('FED MODEL FACTORS'!I$2:I$296,'FED MODEL FACTORS'!I91,1)</f>
        <v>0.7</v>
      </c>
      <c r="J91" s="63">
        <f>PERCENTRANK('FED MODEL FACTORS'!J$2:J$296,'FED MODEL FACTORS'!J91,1)</f>
        <v>0.7</v>
      </c>
      <c r="K91" s="63">
        <f>PERCENTRANK('FED MODEL FACTORS'!K$2:K$296,'FED MODEL FACTORS'!K91,1)</f>
        <v>0.7</v>
      </c>
      <c r="L91" s="63">
        <f>PERCENTRANK('FED MODEL FACTORS'!L$2:L$296,'FED MODEL FACTORS'!L91,1)</f>
        <v>0.7</v>
      </c>
      <c r="M91" s="63">
        <f>PERCENTRANK('FED MODEL FACTORS'!M$2:M$296,'FED MODEL FACTORS'!M91,1)</f>
        <v>0.7</v>
      </c>
      <c r="N91" s="63">
        <f>PERCENTRANK('FED MODEL FACTORS'!N$2:N$296,'FED MODEL FACTORS'!N91,1)</f>
        <v>0.7</v>
      </c>
      <c r="O91" s="63"/>
      <c r="P91" s="63"/>
      <c r="Q91" s="63">
        <f>PERCENTRANK('FED MODEL FACTORS'!Q$2:Q$296,'FED MODEL FACTORS'!Q91,1)</f>
        <v>0.5</v>
      </c>
      <c r="R91" s="63">
        <f>PERCENTRANK('FED MODEL FACTORS'!R$2:R$296,'FED MODEL FACTORS'!R91,1)</f>
        <v>0.8</v>
      </c>
      <c r="S91" s="63">
        <f>PERCENTRANK('FED MODEL FACTORS'!S$2:S$296,'FED MODEL FACTORS'!S91,1)</f>
        <v>0.3</v>
      </c>
      <c r="T91" s="63"/>
      <c r="U91" s="63">
        <f>PERCENTRANK('FED MODEL FACTORS'!U$2:U$296,'FED MODEL FACTORS'!U91,1)</f>
        <v>0.8</v>
      </c>
      <c r="V91" s="63">
        <f>PERCENTRANK('FED MODEL FACTORS'!V$2:V$296,'FED MODEL FACTORS'!V91,1)</f>
        <v>0.7</v>
      </c>
      <c r="W91" s="63"/>
      <c r="X91" s="63">
        <f>PERCENTRANK('FED MODEL FACTORS'!X$2:X$296,'FED MODEL FACTORS'!X91,1)</f>
        <v>0.1</v>
      </c>
      <c r="Y91" s="63">
        <f>PERCENTRANK('FED MODEL FACTORS'!Y$2:Y$296,'FED MODEL FACTORS'!Y91,1)</f>
        <v>0.5</v>
      </c>
      <c r="Z91" s="63">
        <f>PERCENTRANK('FED MODEL FACTORS'!Z$2:Z$296,'FED MODEL FACTORS'!Z91,1)</f>
        <v>0.6</v>
      </c>
      <c r="AA91" s="63">
        <f>PERCENTRANK('FED MODEL FACTORS'!AA$2:AA$296,'FED MODEL FACTORS'!AA91,1)</f>
        <v>0.3</v>
      </c>
      <c r="AB91" s="63"/>
      <c r="AC91" s="63">
        <f>PERCENTRANK('FED MODEL FACTORS'!AC$2:AC$296,'FED MODEL FACTORS'!AC91,1)</f>
        <v>0.9</v>
      </c>
      <c r="AD91" s="63">
        <f>PERCENTRANK('FED MODEL FACTORS'!AD$2:AD$296,'FED MODEL FACTORS'!AD91,1)</f>
        <v>0.4</v>
      </c>
      <c r="AE91" s="63">
        <f>PERCENTRANK('FED MODEL FACTORS'!AE$2:AE$296,'FED MODEL FACTORS'!AE91,1)</f>
        <v>0</v>
      </c>
      <c r="AF91" s="63">
        <f>PERCENTRANK('FED MODEL FACTORS'!AF$2:AF$296,'FED MODEL FACTORS'!AF91,1)</f>
        <v>0.8</v>
      </c>
      <c r="AG91" s="63">
        <f>PERCENTRANK('FED MODEL FACTORS'!AG$2:AG$296,'FED MODEL FACTORS'!AG91,1)</f>
        <v>0.2</v>
      </c>
      <c r="AH91" s="63">
        <f>PERCENTRANK('FED MODEL FACTORS'!AH$62:AH$296,'FED MODEL FACTORS'!AH91,1)</f>
        <v>0.5</v>
      </c>
      <c r="AI91" s="63">
        <f>PERCENTRANK('FED MODEL FACTORS'!AI$2:AI$296,'FED MODEL FACTORS'!AI91,1)</f>
        <v>0.7</v>
      </c>
      <c r="AJ91" s="63">
        <f>PERCENTRANK('FED MODEL FACTORS'!AJ$2:AJ$296,'FED MODEL FACTORS'!AJ91,1)</f>
        <v>0.2</v>
      </c>
      <c r="AK91" s="63">
        <f>PERCENTRANK('FED MODEL FACTORS'!AK$2:AK$296,'FED MODEL FACTORS'!AK91,1)</f>
        <v>0.6</v>
      </c>
      <c r="AL91" s="63">
        <f>PERCENTRANK('FED MODEL FACTORS'!AL$2:AL$296,'FED MODEL FACTORS'!AL91,1)</f>
        <v>0.8</v>
      </c>
      <c r="AM91" s="63">
        <f>PERCENTRANK('FED MODEL FACTORS'!AM$2:AM$296,'FED MODEL FACTORS'!AM91,1)</f>
        <v>0.6</v>
      </c>
      <c r="AN91" s="63">
        <f>PERCENTRANK('FED MODEL FACTORS'!AN$2:AN$296,'FED MODEL FACTORS'!AN91,1)</f>
        <v>0.3</v>
      </c>
      <c r="AO91" s="63">
        <f>PERCENTRANK('FED MODEL FACTORS'!AO$2:AO$296,'FED MODEL FACTORS'!AO91,1)</f>
        <v>0.4</v>
      </c>
      <c r="AP91" s="63">
        <f>PERCENTRANK('FED MODEL FACTORS'!AP$2:AP$296,'FED MODEL FACTORS'!AP91,1)</f>
        <v>0.5</v>
      </c>
      <c r="AQ91" s="63">
        <f>PERCENTRANK('FED MODEL FACTORS'!AQ$50:AQ$296,'FED MODEL FACTORS'!AQ91,1)</f>
        <v>0.5</v>
      </c>
      <c r="AR91" s="63">
        <f>PERCENTRANK('FED MODEL FACTORS'!AR$2:AR$296,'FED MODEL FACTORS'!AR91,1)</f>
        <v>0.5</v>
      </c>
      <c r="AS91" s="63">
        <f>PERCENTRANK('FED MODEL FACTORS'!AS$2:AS$296,'FED MODEL FACTORS'!AS91,1)</f>
        <v>0.4</v>
      </c>
      <c r="AT91" s="63">
        <f>PERCENTRANK('FED MODEL FACTORS'!AT$2:AT$296,'FED MODEL FACTORS'!AT91,1)</f>
        <v>0.4</v>
      </c>
      <c r="AU91" s="63">
        <f>PERCENTRANK('FED MODEL FACTORS'!AU$2:AU$296,'FED MODEL FACTORS'!AU91,1)</f>
        <v>0.3</v>
      </c>
      <c r="AV91" s="63">
        <f>PERCENTRANK('FED MODEL FACTORS'!AV$2:AV$296,'FED MODEL FACTORS'!AV91,1)</f>
        <v>0.4</v>
      </c>
      <c r="AW91" s="63">
        <f>PERCENTRANK('FED MODEL FACTORS'!AW$2:AW$296,'FED MODEL FACTORS'!AW91,1)</f>
        <v>0.5</v>
      </c>
      <c r="AX91" s="63">
        <f>PERCENTRANK('FED MODEL FACTORS'!AX$2:AX$296,'FED MODEL FACTORS'!AX91,1)</f>
        <v>0.7</v>
      </c>
      <c r="AY91" s="63">
        <f>PERCENTRANK('FED MODEL FACTORS'!AY$2:AY$296,'FED MODEL FACTORS'!AY91,1)</f>
        <v>0.2</v>
      </c>
      <c r="AZ91" s="63">
        <f>PERCENTRANK('FED MODEL FACTORS'!AZ$2:AZ$296,'FED MODEL FACTORS'!AZ91,1)</f>
        <v>0</v>
      </c>
      <c r="BA91" s="63">
        <f>PERCENTRANK('FED MODEL FACTORS'!BA$2:BA$296,'FED MODEL FACTORS'!BA91,1)</f>
        <v>0.5</v>
      </c>
      <c r="BB91" s="63">
        <f>PERCENTRANK('FED MODEL FACTORS'!BB$2:BB$296,'FED MODEL FACTORS'!BB91,1)</f>
        <v>0</v>
      </c>
      <c r="BC91" s="63">
        <f>PERCENTRANK('FED MODEL FACTORS'!BC$2:BC$296,'FED MODEL FACTORS'!BC91,1)</f>
        <v>0.1</v>
      </c>
      <c r="BD91" s="63">
        <f>PERCENTRANK('FED MODEL FACTORS'!BD$2:BD$296,'FED MODEL FACTORS'!BD91,1)</f>
        <v>0.4</v>
      </c>
      <c r="BT91" s="76">
        <v>3.17</v>
      </c>
      <c r="BU91" s="76">
        <v>0.89</v>
      </c>
      <c r="BV91" s="76">
        <v>2.83</v>
      </c>
    </row>
    <row r="92" spans="1:74" x14ac:dyDescent="0.25">
      <c r="A92" s="57">
        <v>36341</v>
      </c>
      <c r="B92" s="63"/>
      <c r="C92" s="63">
        <f>PERCENTRANK('FED MODEL FACTORS'!C92:C374,'FED MODEL FACTORS'!C92,1)</f>
        <v>0.9</v>
      </c>
      <c r="D92" s="63"/>
      <c r="E92" s="63">
        <f>PERCENTRANK('FED MODEL FACTORS'!E$2:E$296,'FED MODEL FACTORS'!E92,1)</f>
        <v>0.3</v>
      </c>
      <c r="F92" s="63">
        <f>PERCENTRANK('FED MODEL FACTORS'!F$2:F$296,'FED MODEL FACTORS'!F92,1)</f>
        <v>0.9</v>
      </c>
      <c r="G92" s="63">
        <f>PERCENTRANK('FED MODEL FACTORS'!G$62:G$296,'FED MODEL FACTORS'!G92,1)</f>
        <v>0.8</v>
      </c>
      <c r="H92" s="63">
        <f>PERCENTRANK('FED MODEL FACTORS'!H$62:H$296,'FED MODEL FACTORS'!H92,1)</f>
        <v>0.5</v>
      </c>
      <c r="I92" s="63">
        <f>PERCENTRANK('FED MODEL FACTORS'!I$2:I$296,'FED MODEL FACTORS'!I92,1)</f>
        <v>0.8</v>
      </c>
      <c r="J92" s="63">
        <f>PERCENTRANK('FED MODEL FACTORS'!J$2:J$296,'FED MODEL FACTORS'!J92,1)</f>
        <v>0.7</v>
      </c>
      <c r="K92" s="63">
        <f>PERCENTRANK('FED MODEL FACTORS'!K$2:K$296,'FED MODEL FACTORS'!K92,1)</f>
        <v>0.7</v>
      </c>
      <c r="L92" s="63">
        <f>PERCENTRANK('FED MODEL FACTORS'!L$2:L$296,'FED MODEL FACTORS'!L92,1)</f>
        <v>0.7</v>
      </c>
      <c r="M92" s="63">
        <f>PERCENTRANK('FED MODEL FACTORS'!M$2:M$296,'FED MODEL FACTORS'!M92,1)</f>
        <v>0.7</v>
      </c>
      <c r="N92" s="63">
        <f>PERCENTRANK('FED MODEL FACTORS'!N$2:N$296,'FED MODEL FACTORS'!N92,1)</f>
        <v>0.7</v>
      </c>
      <c r="O92" s="63"/>
      <c r="P92" s="63"/>
      <c r="Q92" s="63">
        <f>PERCENTRANK('FED MODEL FACTORS'!Q$2:Q$296,'FED MODEL FACTORS'!Q92,1)</f>
        <v>0.5</v>
      </c>
      <c r="R92" s="63">
        <f>PERCENTRANK('FED MODEL FACTORS'!R$2:R$296,'FED MODEL FACTORS'!R92,1)</f>
        <v>0.8</v>
      </c>
      <c r="S92" s="63">
        <f>PERCENTRANK('FED MODEL FACTORS'!S$2:S$296,'FED MODEL FACTORS'!S92,1)</f>
        <v>0.3</v>
      </c>
      <c r="T92" s="63"/>
      <c r="U92" s="63">
        <f>PERCENTRANK('FED MODEL FACTORS'!U$2:U$296,'FED MODEL FACTORS'!U92,1)</f>
        <v>0.2</v>
      </c>
      <c r="V92" s="63">
        <f>PERCENTRANK('FED MODEL FACTORS'!V$2:V$296,'FED MODEL FACTORS'!V92,1)</f>
        <v>0.9</v>
      </c>
      <c r="W92" s="63"/>
      <c r="X92" s="63">
        <f>PERCENTRANK('FED MODEL FACTORS'!X$2:X$296,'FED MODEL FACTORS'!X92,1)</f>
        <v>0</v>
      </c>
      <c r="Y92" s="63">
        <f>PERCENTRANK('FED MODEL FACTORS'!Y$2:Y$296,'FED MODEL FACTORS'!Y92,1)</f>
        <v>0.4</v>
      </c>
      <c r="Z92" s="63">
        <f>PERCENTRANK('FED MODEL FACTORS'!Z$2:Z$296,'FED MODEL FACTORS'!Z92,1)</f>
        <v>0.7</v>
      </c>
      <c r="AA92" s="63">
        <f>PERCENTRANK('FED MODEL FACTORS'!AA$2:AA$296,'FED MODEL FACTORS'!AA92,1)</f>
        <v>0.6</v>
      </c>
      <c r="AB92" s="63"/>
      <c r="AC92" s="63">
        <f>PERCENTRANK('FED MODEL FACTORS'!AC$2:AC$296,'FED MODEL FACTORS'!AC92,1)</f>
        <v>0.9</v>
      </c>
      <c r="AD92" s="63">
        <f>PERCENTRANK('FED MODEL FACTORS'!AD$2:AD$296,'FED MODEL FACTORS'!AD92,1)</f>
        <v>0.3</v>
      </c>
      <c r="AE92" s="63">
        <f>PERCENTRANK('FED MODEL FACTORS'!AE$2:AE$296,'FED MODEL FACTORS'!AE92,1)</f>
        <v>0</v>
      </c>
      <c r="AF92" s="63">
        <f>PERCENTRANK('FED MODEL FACTORS'!AF$2:AF$296,'FED MODEL FACTORS'!AF92,1)</f>
        <v>0.7</v>
      </c>
      <c r="AG92" s="63">
        <f>PERCENTRANK('FED MODEL FACTORS'!AG$2:AG$296,'FED MODEL FACTORS'!AG92,1)</f>
        <v>0.2</v>
      </c>
      <c r="AH92" s="63">
        <f>PERCENTRANK('FED MODEL FACTORS'!AH$62:AH$296,'FED MODEL FACTORS'!AH92,1)</f>
        <v>0.5</v>
      </c>
      <c r="AI92" s="63">
        <f>PERCENTRANK('FED MODEL FACTORS'!AI$2:AI$296,'FED MODEL FACTORS'!AI92,1)</f>
        <v>0.6</v>
      </c>
      <c r="AJ92" s="63">
        <f>PERCENTRANK('FED MODEL FACTORS'!AJ$2:AJ$296,'FED MODEL FACTORS'!AJ92,1)</f>
        <v>0.2</v>
      </c>
      <c r="AK92" s="63">
        <f>PERCENTRANK('FED MODEL FACTORS'!AK$2:AK$296,'FED MODEL FACTORS'!AK92,1)</f>
        <v>0.7</v>
      </c>
      <c r="AL92" s="63">
        <f>PERCENTRANK('FED MODEL FACTORS'!AL$2:AL$296,'FED MODEL FACTORS'!AL92,1)</f>
        <v>0.7</v>
      </c>
      <c r="AM92" s="63">
        <f>PERCENTRANK('FED MODEL FACTORS'!AM$2:AM$296,'FED MODEL FACTORS'!AM92,1)</f>
        <v>0.8</v>
      </c>
      <c r="AN92" s="63">
        <f>PERCENTRANK('FED MODEL FACTORS'!AN$2:AN$296,'FED MODEL FACTORS'!AN92,1)</f>
        <v>0.3</v>
      </c>
      <c r="AO92" s="63">
        <f>PERCENTRANK('FED MODEL FACTORS'!AO$2:AO$296,'FED MODEL FACTORS'!AO92,1)</f>
        <v>0.2</v>
      </c>
      <c r="AP92" s="63">
        <f>PERCENTRANK('FED MODEL FACTORS'!AP$2:AP$296,'FED MODEL FACTORS'!AP92,1)</f>
        <v>0.2</v>
      </c>
      <c r="AQ92" s="63">
        <f>PERCENTRANK('FED MODEL FACTORS'!AQ$50:AQ$296,'FED MODEL FACTORS'!AQ92,1)</f>
        <v>0.5</v>
      </c>
      <c r="AR92" s="63">
        <f>PERCENTRANK('FED MODEL FACTORS'!AR$2:AR$296,'FED MODEL FACTORS'!AR92,1)</f>
        <v>0.6</v>
      </c>
      <c r="AS92" s="63">
        <f>PERCENTRANK('FED MODEL FACTORS'!AS$2:AS$296,'FED MODEL FACTORS'!AS92,1)</f>
        <v>0.4</v>
      </c>
      <c r="AT92" s="63">
        <f>PERCENTRANK('FED MODEL FACTORS'!AT$2:AT$296,'FED MODEL FACTORS'!AT92,1)</f>
        <v>0.4</v>
      </c>
      <c r="AU92" s="63">
        <f>PERCENTRANK('FED MODEL FACTORS'!AU$2:AU$296,'FED MODEL FACTORS'!AU92,1)</f>
        <v>0.3</v>
      </c>
      <c r="AV92" s="63">
        <f>PERCENTRANK('FED MODEL FACTORS'!AV$2:AV$296,'FED MODEL FACTORS'!AV92,1)</f>
        <v>0.4</v>
      </c>
      <c r="AW92" s="63">
        <f>PERCENTRANK('FED MODEL FACTORS'!AW$2:AW$296,'FED MODEL FACTORS'!AW92,1)</f>
        <v>0.5</v>
      </c>
      <c r="AX92" s="63">
        <f>PERCENTRANK('FED MODEL FACTORS'!AX$2:AX$296,'FED MODEL FACTORS'!AX92,1)</f>
        <v>0.6</v>
      </c>
      <c r="AY92" s="63">
        <f>PERCENTRANK('FED MODEL FACTORS'!AY$2:AY$296,'FED MODEL FACTORS'!AY92,1)</f>
        <v>0.3</v>
      </c>
      <c r="AZ92" s="63">
        <f>PERCENTRANK('FED MODEL FACTORS'!AZ$2:AZ$296,'FED MODEL FACTORS'!AZ92,1)</f>
        <v>0.1</v>
      </c>
      <c r="BA92" s="63">
        <f>PERCENTRANK('FED MODEL FACTORS'!BA$2:BA$296,'FED MODEL FACTORS'!BA92,1)</f>
        <v>0.4</v>
      </c>
      <c r="BB92" s="63">
        <f>PERCENTRANK('FED MODEL FACTORS'!BB$2:BB$296,'FED MODEL FACTORS'!BB92,1)</f>
        <v>0</v>
      </c>
      <c r="BC92" s="63">
        <f>PERCENTRANK('FED MODEL FACTORS'!BC$2:BC$296,'FED MODEL FACTORS'!BC92,1)</f>
        <v>0</v>
      </c>
      <c r="BD92" s="63">
        <f>PERCENTRANK('FED MODEL FACTORS'!BD$2:BD$296,'FED MODEL FACTORS'!BD92,1)</f>
        <v>0.2</v>
      </c>
      <c r="BT92" s="76">
        <v>2.97</v>
      </c>
      <c r="BU92" s="76">
        <v>0.92</v>
      </c>
      <c r="BV92" s="76">
        <v>3.17</v>
      </c>
    </row>
    <row r="93" spans="1:74" x14ac:dyDescent="0.25">
      <c r="A93" s="57">
        <v>36372</v>
      </c>
      <c r="B93" s="63"/>
      <c r="C93" s="63">
        <f>PERCENTRANK('FED MODEL FACTORS'!C93:C375,'FED MODEL FACTORS'!C93,1)</f>
        <v>0.9</v>
      </c>
      <c r="D93" s="63"/>
      <c r="E93" s="63">
        <f>PERCENTRANK('FED MODEL FACTORS'!E$2:E$296,'FED MODEL FACTORS'!E93,1)</f>
        <v>0.9</v>
      </c>
      <c r="F93" s="63">
        <f>PERCENTRANK('FED MODEL FACTORS'!F$2:F$296,'FED MODEL FACTORS'!F93,1)</f>
        <v>0.9</v>
      </c>
      <c r="G93" s="63">
        <f>PERCENTRANK('FED MODEL FACTORS'!G$62:G$296,'FED MODEL FACTORS'!G93,1)</f>
        <v>0.8</v>
      </c>
      <c r="H93" s="63">
        <f>PERCENTRANK('FED MODEL FACTORS'!H$62:H$296,'FED MODEL FACTORS'!H93,1)</f>
        <v>0.5</v>
      </c>
      <c r="I93" s="63">
        <f>PERCENTRANK('FED MODEL FACTORS'!I$2:I$296,'FED MODEL FACTORS'!I93,1)</f>
        <v>0.8</v>
      </c>
      <c r="J93" s="63">
        <f>PERCENTRANK('FED MODEL FACTORS'!J$2:J$296,'FED MODEL FACTORS'!J93,1)</f>
        <v>0.7</v>
      </c>
      <c r="K93" s="63">
        <f>PERCENTRANK('FED MODEL FACTORS'!K$2:K$296,'FED MODEL FACTORS'!K93,1)</f>
        <v>0.8</v>
      </c>
      <c r="L93" s="63">
        <f>PERCENTRANK('FED MODEL FACTORS'!L$2:L$296,'FED MODEL FACTORS'!L93,1)</f>
        <v>0.7</v>
      </c>
      <c r="M93" s="63">
        <f>PERCENTRANK('FED MODEL FACTORS'!M$2:M$296,'FED MODEL FACTORS'!M93,1)</f>
        <v>0.7</v>
      </c>
      <c r="N93" s="63">
        <f>PERCENTRANK('FED MODEL FACTORS'!N$2:N$296,'FED MODEL FACTORS'!N93,1)</f>
        <v>0.7</v>
      </c>
      <c r="O93" s="63"/>
      <c r="P93" s="63"/>
      <c r="Q93" s="63">
        <f>PERCENTRANK('FED MODEL FACTORS'!Q$2:Q$296,'FED MODEL FACTORS'!Q93,1)</f>
        <v>0.5</v>
      </c>
      <c r="R93" s="63">
        <f>PERCENTRANK('FED MODEL FACTORS'!R$2:R$296,'FED MODEL FACTORS'!R93,1)</f>
        <v>0.8</v>
      </c>
      <c r="S93" s="63">
        <f>PERCENTRANK('FED MODEL FACTORS'!S$2:S$296,'FED MODEL FACTORS'!S93,1)</f>
        <v>0.3</v>
      </c>
      <c r="T93" s="63"/>
      <c r="U93" s="63">
        <f>PERCENTRANK('FED MODEL FACTORS'!U$2:U$296,'FED MODEL FACTORS'!U93,1)</f>
        <v>0.7</v>
      </c>
      <c r="V93" s="63">
        <f>PERCENTRANK('FED MODEL FACTORS'!V$2:V$296,'FED MODEL FACTORS'!V93,1)</f>
        <v>0.8</v>
      </c>
      <c r="W93" s="63"/>
      <c r="X93" s="63">
        <f>PERCENTRANK('FED MODEL FACTORS'!X$2:X$296,'FED MODEL FACTORS'!X93,1)</f>
        <v>0.1</v>
      </c>
      <c r="Y93" s="63">
        <f>PERCENTRANK('FED MODEL FACTORS'!Y$2:Y$296,'FED MODEL FACTORS'!Y93,1)</f>
        <v>0.5</v>
      </c>
      <c r="Z93" s="63">
        <f>PERCENTRANK('FED MODEL FACTORS'!Z$2:Z$296,'FED MODEL FACTORS'!Z93,1)</f>
        <v>0.6</v>
      </c>
      <c r="AA93" s="63">
        <f>PERCENTRANK('FED MODEL FACTORS'!AA$2:AA$296,'FED MODEL FACTORS'!AA93,1)</f>
        <v>0.4</v>
      </c>
      <c r="AB93" s="63"/>
      <c r="AC93" s="63">
        <f>PERCENTRANK('FED MODEL FACTORS'!AC$2:AC$296,'FED MODEL FACTORS'!AC93,1)</f>
        <v>0.9</v>
      </c>
      <c r="AD93" s="63">
        <f>PERCENTRANK('FED MODEL FACTORS'!AD$2:AD$296,'FED MODEL FACTORS'!AD93,1)</f>
        <v>0.4</v>
      </c>
      <c r="AE93" s="63">
        <f>PERCENTRANK('FED MODEL FACTORS'!AE$2:AE$296,'FED MODEL FACTORS'!AE93,1)</f>
        <v>0</v>
      </c>
      <c r="AF93" s="63">
        <f>PERCENTRANK('FED MODEL FACTORS'!AF$2:AF$296,'FED MODEL FACTORS'!AF93,1)</f>
        <v>0.6</v>
      </c>
      <c r="AG93" s="63">
        <f>PERCENTRANK('FED MODEL FACTORS'!AG$2:AG$296,'FED MODEL FACTORS'!AG93,1)</f>
        <v>0.2</v>
      </c>
      <c r="AH93" s="63">
        <f>PERCENTRANK('FED MODEL FACTORS'!AH$62:AH$296,'FED MODEL FACTORS'!AH93,1)</f>
        <v>0.5</v>
      </c>
      <c r="AI93" s="63">
        <f>PERCENTRANK('FED MODEL FACTORS'!AI$2:AI$296,'FED MODEL FACTORS'!AI93,1)</f>
        <v>0.6</v>
      </c>
      <c r="AJ93" s="63">
        <f>PERCENTRANK('FED MODEL FACTORS'!AJ$2:AJ$296,'FED MODEL FACTORS'!AJ93,1)</f>
        <v>0.1</v>
      </c>
      <c r="AK93" s="63">
        <f>PERCENTRANK('FED MODEL FACTORS'!AK$2:AK$296,'FED MODEL FACTORS'!AK93,1)</f>
        <v>0.8</v>
      </c>
      <c r="AL93" s="63">
        <f>PERCENTRANK('FED MODEL FACTORS'!AL$2:AL$296,'FED MODEL FACTORS'!AL93,1)</f>
        <v>0.7</v>
      </c>
      <c r="AM93" s="63">
        <f>PERCENTRANK('FED MODEL FACTORS'!AM$2:AM$296,'FED MODEL FACTORS'!AM93,1)</f>
        <v>0.8</v>
      </c>
      <c r="AN93" s="63">
        <f>PERCENTRANK('FED MODEL FACTORS'!AN$2:AN$296,'FED MODEL FACTORS'!AN93,1)</f>
        <v>0.4</v>
      </c>
      <c r="AO93" s="63">
        <f>PERCENTRANK('FED MODEL FACTORS'!AO$2:AO$296,'FED MODEL FACTORS'!AO93,1)</f>
        <v>0.2</v>
      </c>
      <c r="AP93" s="63">
        <f>PERCENTRANK('FED MODEL FACTORS'!AP$2:AP$296,'FED MODEL FACTORS'!AP93,1)</f>
        <v>0.5</v>
      </c>
      <c r="AQ93" s="63">
        <f>PERCENTRANK('FED MODEL FACTORS'!AQ$50:AQ$296,'FED MODEL FACTORS'!AQ93,1)</f>
        <v>0.5</v>
      </c>
      <c r="AR93" s="63">
        <f>PERCENTRANK('FED MODEL FACTORS'!AR$2:AR$296,'FED MODEL FACTORS'!AR93,1)</f>
        <v>0.6</v>
      </c>
      <c r="AS93" s="63">
        <f>PERCENTRANK('FED MODEL FACTORS'!AS$2:AS$296,'FED MODEL FACTORS'!AS93,1)</f>
        <v>0.4</v>
      </c>
      <c r="AT93" s="63">
        <f>PERCENTRANK('FED MODEL FACTORS'!AT$2:AT$296,'FED MODEL FACTORS'!AT93,1)</f>
        <v>0.4</v>
      </c>
      <c r="AU93" s="63">
        <f>PERCENTRANK('FED MODEL FACTORS'!AU$2:AU$296,'FED MODEL FACTORS'!AU93,1)</f>
        <v>0.3</v>
      </c>
      <c r="AV93" s="63">
        <f>PERCENTRANK('FED MODEL FACTORS'!AV$2:AV$296,'FED MODEL FACTORS'!AV93,1)</f>
        <v>0.5</v>
      </c>
      <c r="AW93" s="63">
        <f>PERCENTRANK('FED MODEL FACTORS'!AW$2:AW$296,'FED MODEL FACTORS'!AW93,1)</f>
        <v>0.7</v>
      </c>
      <c r="AX93" s="63">
        <f>PERCENTRANK('FED MODEL FACTORS'!AX$2:AX$296,'FED MODEL FACTORS'!AX93,1)</f>
        <v>0.6</v>
      </c>
      <c r="AY93" s="63">
        <f>PERCENTRANK('FED MODEL FACTORS'!AY$2:AY$296,'FED MODEL FACTORS'!AY93,1)</f>
        <v>0.3</v>
      </c>
      <c r="AZ93" s="63">
        <f>PERCENTRANK('FED MODEL FACTORS'!AZ$2:AZ$296,'FED MODEL FACTORS'!AZ93,1)</f>
        <v>0.2</v>
      </c>
      <c r="BA93" s="63">
        <f>PERCENTRANK('FED MODEL FACTORS'!BA$2:BA$296,'FED MODEL FACTORS'!BA93,1)</f>
        <v>0.9</v>
      </c>
      <c r="BB93" s="63">
        <f>PERCENTRANK('FED MODEL FACTORS'!BB$2:BB$296,'FED MODEL FACTORS'!BB93,1)</f>
        <v>0</v>
      </c>
      <c r="BC93" s="63">
        <f>PERCENTRANK('FED MODEL FACTORS'!BC$2:BC$296,'FED MODEL FACTORS'!BC93,1)</f>
        <v>0.2</v>
      </c>
      <c r="BD93" s="63">
        <f>PERCENTRANK('FED MODEL FACTORS'!BD$2:BD$296,'FED MODEL FACTORS'!BD93,1)</f>
        <v>0.8</v>
      </c>
      <c r="BT93" s="76">
        <v>2.84</v>
      </c>
      <c r="BU93" s="76">
        <v>0.86</v>
      </c>
      <c r="BV93" s="76">
        <v>3.57</v>
      </c>
    </row>
    <row r="94" spans="1:74" x14ac:dyDescent="0.25">
      <c r="A94" s="57">
        <v>36403</v>
      </c>
      <c r="B94" s="63"/>
      <c r="C94" s="63">
        <f>PERCENTRANK('FED MODEL FACTORS'!C94:C376,'FED MODEL FACTORS'!C94,1)</f>
        <v>0.9</v>
      </c>
      <c r="D94" s="63"/>
      <c r="E94" s="63">
        <f>PERCENTRANK('FED MODEL FACTORS'!E$2:E$296,'FED MODEL FACTORS'!E94,1)</f>
        <v>0.2</v>
      </c>
      <c r="F94" s="63">
        <f>PERCENTRANK('FED MODEL FACTORS'!F$2:F$296,'FED MODEL FACTORS'!F94,1)</f>
        <v>0.9</v>
      </c>
      <c r="G94" s="63">
        <f>PERCENTRANK('FED MODEL FACTORS'!G$62:G$296,'FED MODEL FACTORS'!G94,1)</f>
        <v>0.9</v>
      </c>
      <c r="H94" s="63">
        <f>PERCENTRANK('FED MODEL FACTORS'!H$62:H$296,'FED MODEL FACTORS'!H94,1)</f>
        <v>0.6</v>
      </c>
      <c r="I94" s="63">
        <f>PERCENTRANK('FED MODEL FACTORS'!I$2:I$296,'FED MODEL FACTORS'!I94,1)</f>
        <v>0.7</v>
      </c>
      <c r="J94" s="63">
        <f>PERCENTRANK('FED MODEL FACTORS'!J$2:J$296,'FED MODEL FACTORS'!J94,1)</f>
        <v>0.7</v>
      </c>
      <c r="K94" s="63">
        <f>PERCENTRANK('FED MODEL FACTORS'!K$2:K$296,'FED MODEL FACTORS'!K94,1)</f>
        <v>0.8</v>
      </c>
      <c r="L94" s="63">
        <f>PERCENTRANK('FED MODEL FACTORS'!L$2:L$296,'FED MODEL FACTORS'!L94,1)</f>
        <v>0.8</v>
      </c>
      <c r="M94" s="63">
        <f>PERCENTRANK('FED MODEL FACTORS'!M$2:M$296,'FED MODEL FACTORS'!M94,1)</f>
        <v>0.7</v>
      </c>
      <c r="N94" s="63">
        <f>PERCENTRANK('FED MODEL FACTORS'!N$2:N$296,'FED MODEL FACTORS'!N94,1)</f>
        <v>0.7</v>
      </c>
      <c r="O94" s="63"/>
      <c r="P94" s="63"/>
      <c r="Q94" s="63">
        <f>PERCENTRANK('FED MODEL FACTORS'!Q$2:Q$296,'FED MODEL FACTORS'!Q94,1)</f>
        <v>0.5</v>
      </c>
      <c r="R94" s="63">
        <f>PERCENTRANK('FED MODEL FACTORS'!R$2:R$296,'FED MODEL FACTORS'!R94,1)</f>
        <v>0.7</v>
      </c>
      <c r="S94" s="63">
        <f>PERCENTRANK('FED MODEL FACTORS'!S$2:S$296,'FED MODEL FACTORS'!S94,1)</f>
        <v>0.3</v>
      </c>
      <c r="T94" s="63"/>
      <c r="U94" s="63">
        <f>PERCENTRANK('FED MODEL FACTORS'!U$2:U$296,'FED MODEL FACTORS'!U94,1)</f>
        <v>0.6</v>
      </c>
      <c r="V94" s="63">
        <f>PERCENTRANK('FED MODEL FACTORS'!V$2:V$296,'FED MODEL FACTORS'!V94,1)</f>
        <v>0.8</v>
      </c>
      <c r="W94" s="63"/>
      <c r="X94" s="63">
        <f>PERCENTRANK('FED MODEL FACTORS'!X$2:X$296,'FED MODEL FACTORS'!X94,1)</f>
        <v>0</v>
      </c>
      <c r="Y94" s="63">
        <f>PERCENTRANK('FED MODEL FACTORS'!Y$2:Y$296,'FED MODEL FACTORS'!Y94,1)</f>
        <v>0.6</v>
      </c>
      <c r="Z94" s="63">
        <f>PERCENTRANK('FED MODEL FACTORS'!Z$2:Z$296,'FED MODEL FACTORS'!Z94,1)</f>
        <v>0.6</v>
      </c>
      <c r="AA94" s="63">
        <f>PERCENTRANK('FED MODEL FACTORS'!AA$2:AA$296,'FED MODEL FACTORS'!AA94,1)</f>
        <v>0.7</v>
      </c>
      <c r="AB94" s="63"/>
      <c r="AC94" s="63">
        <f>PERCENTRANK('FED MODEL FACTORS'!AC$2:AC$296,'FED MODEL FACTORS'!AC94,1)</f>
        <v>0.9</v>
      </c>
      <c r="AD94" s="63">
        <f>PERCENTRANK('FED MODEL FACTORS'!AD$2:AD$296,'FED MODEL FACTORS'!AD94,1)</f>
        <v>0.4</v>
      </c>
      <c r="AE94" s="63">
        <f>PERCENTRANK('FED MODEL FACTORS'!AE$2:AE$296,'FED MODEL FACTORS'!AE94,1)</f>
        <v>0</v>
      </c>
      <c r="AF94" s="63">
        <f>PERCENTRANK('FED MODEL FACTORS'!AF$2:AF$296,'FED MODEL FACTORS'!AF94,1)</f>
        <v>0.7</v>
      </c>
      <c r="AG94" s="63">
        <f>PERCENTRANK('FED MODEL FACTORS'!AG$2:AG$296,'FED MODEL FACTORS'!AG94,1)</f>
        <v>0.2</v>
      </c>
      <c r="AH94" s="63">
        <f>PERCENTRANK('FED MODEL FACTORS'!AH$62:AH$296,'FED MODEL FACTORS'!AH94,1)</f>
        <v>0.6</v>
      </c>
      <c r="AI94" s="63">
        <f>PERCENTRANK('FED MODEL FACTORS'!AI$2:AI$296,'FED MODEL FACTORS'!AI94,1)</f>
        <v>0.6</v>
      </c>
      <c r="AJ94" s="63">
        <f>PERCENTRANK('FED MODEL FACTORS'!AJ$2:AJ$296,'FED MODEL FACTORS'!AJ94,1)</f>
        <v>0.1</v>
      </c>
      <c r="AK94" s="63">
        <f>PERCENTRANK('FED MODEL FACTORS'!AK$2:AK$296,'FED MODEL FACTORS'!AK94,1)</f>
        <v>0.8</v>
      </c>
      <c r="AL94" s="63">
        <f>PERCENTRANK('FED MODEL FACTORS'!AL$2:AL$296,'FED MODEL FACTORS'!AL94,1)</f>
        <v>0.7</v>
      </c>
      <c r="AM94" s="63">
        <f>PERCENTRANK('FED MODEL FACTORS'!AM$2:AM$296,'FED MODEL FACTORS'!AM94,1)</f>
        <v>0.8</v>
      </c>
      <c r="AN94" s="63">
        <f>PERCENTRANK('FED MODEL FACTORS'!AN$2:AN$296,'FED MODEL FACTORS'!AN94,1)</f>
        <v>0.4</v>
      </c>
      <c r="AO94" s="63">
        <f>PERCENTRANK('FED MODEL FACTORS'!AO$2:AO$296,'FED MODEL FACTORS'!AO94,1)</f>
        <v>0.3</v>
      </c>
      <c r="AP94" s="63">
        <f>PERCENTRANK('FED MODEL FACTORS'!AP$2:AP$296,'FED MODEL FACTORS'!AP94,1)</f>
        <v>0.3</v>
      </c>
      <c r="AQ94" s="63">
        <f>PERCENTRANK('FED MODEL FACTORS'!AQ$50:AQ$296,'FED MODEL FACTORS'!AQ94,1)</f>
        <v>0.5</v>
      </c>
      <c r="AR94" s="63">
        <f>PERCENTRANK('FED MODEL FACTORS'!AR$2:AR$296,'FED MODEL FACTORS'!AR94,1)</f>
        <v>0.6</v>
      </c>
      <c r="AS94" s="63">
        <f>PERCENTRANK('FED MODEL FACTORS'!AS$2:AS$296,'FED MODEL FACTORS'!AS94,1)</f>
        <v>0.4</v>
      </c>
      <c r="AT94" s="63">
        <f>PERCENTRANK('FED MODEL FACTORS'!AT$2:AT$296,'FED MODEL FACTORS'!AT94,1)</f>
        <v>0.4</v>
      </c>
      <c r="AU94" s="63">
        <f>PERCENTRANK('FED MODEL FACTORS'!AU$2:AU$296,'FED MODEL FACTORS'!AU94,1)</f>
        <v>0.5</v>
      </c>
      <c r="AV94" s="63">
        <f>PERCENTRANK('FED MODEL FACTORS'!AV$2:AV$296,'FED MODEL FACTORS'!AV94,1)</f>
        <v>0.5</v>
      </c>
      <c r="AW94" s="63">
        <f>PERCENTRANK('FED MODEL FACTORS'!AW$2:AW$296,'FED MODEL FACTORS'!AW94,1)</f>
        <v>0.7</v>
      </c>
      <c r="AX94" s="63">
        <f>PERCENTRANK('FED MODEL FACTORS'!AX$2:AX$296,'FED MODEL FACTORS'!AX94,1)</f>
        <v>0.6</v>
      </c>
      <c r="AY94" s="63">
        <f>PERCENTRANK('FED MODEL FACTORS'!AY$2:AY$296,'FED MODEL FACTORS'!AY94,1)</f>
        <v>0.3</v>
      </c>
      <c r="AZ94" s="63">
        <f>PERCENTRANK('FED MODEL FACTORS'!AZ$2:AZ$296,'FED MODEL FACTORS'!AZ94,1)</f>
        <v>0.2</v>
      </c>
      <c r="BA94" s="63">
        <f>PERCENTRANK('FED MODEL FACTORS'!BA$2:BA$296,'FED MODEL FACTORS'!BA94,1)</f>
        <v>0.7</v>
      </c>
      <c r="BB94" s="63">
        <f>PERCENTRANK('FED MODEL FACTORS'!BB$2:BB$296,'FED MODEL FACTORS'!BB94,1)</f>
        <v>0</v>
      </c>
      <c r="BC94" s="63">
        <f>PERCENTRANK('FED MODEL FACTORS'!BC$2:BC$296,'FED MODEL FACTORS'!BC94,1)</f>
        <v>0.5</v>
      </c>
      <c r="BD94" s="63">
        <f>PERCENTRANK('FED MODEL FACTORS'!BD$2:BD$296,'FED MODEL FACTORS'!BD94,1)</f>
        <v>0.7</v>
      </c>
      <c r="BT94" s="76">
        <v>2.9</v>
      </c>
      <c r="BU94" s="76">
        <v>0.81</v>
      </c>
      <c r="BV94" s="76">
        <v>3.57</v>
      </c>
    </row>
    <row r="95" spans="1:74" x14ac:dyDescent="0.25">
      <c r="A95" s="57">
        <v>36433</v>
      </c>
      <c r="B95" s="63"/>
      <c r="C95" s="63">
        <f>PERCENTRANK('FED MODEL FACTORS'!C95:C377,'FED MODEL FACTORS'!C95,1)</f>
        <v>0.8</v>
      </c>
      <c r="D95" s="63"/>
      <c r="E95" s="63">
        <f>PERCENTRANK('FED MODEL FACTORS'!E$2:E$296,'FED MODEL FACTORS'!E95,1)</f>
        <v>0.7</v>
      </c>
      <c r="F95" s="63">
        <f>PERCENTRANK('FED MODEL FACTORS'!F$2:F$296,'FED MODEL FACTORS'!F95,1)</f>
        <v>0.9</v>
      </c>
      <c r="G95" s="63">
        <f>PERCENTRANK('FED MODEL FACTORS'!G$62:G$296,'FED MODEL FACTORS'!G95,1)</f>
        <v>0.8</v>
      </c>
      <c r="H95" s="63">
        <f>PERCENTRANK('FED MODEL FACTORS'!H$62:H$296,'FED MODEL FACTORS'!H95,1)</f>
        <v>0.6</v>
      </c>
      <c r="I95" s="63">
        <f>PERCENTRANK('FED MODEL FACTORS'!I$2:I$296,'FED MODEL FACTORS'!I95,1)</f>
        <v>0.7</v>
      </c>
      <c r="J95" s="63">
        <f>PERCENTRANK('FED MODEL FACTORS'!J$2:J$296,'FED MODEL FACTORS'!J95,1)</f>
        <v>0.7</v>
      </c>
      <c r="K95" s="63">
        <f>PERCENTRANK('FED MODEL FACTORS'!K$2:K$296,'FED MODEL FACTORS'!K95,1)</f>
        <v>0.8</v>
      </c>
      <c r="L95" s="63">
        <f>PERCENTRANK('FED MODEL FACTORS'!L$2:L$296,'FED MODEL FACTORS'!L95,1)</f>
        <v>0.7</v>
      </c>
      <c r="M95" s="63">
        <f>PERCENTRANK('FED MODEL FACTORS'!M$2:M$296,'FED MODEL FACTORS'!M95,1)</f>
        <v>0.7</v>
      </c>
      <c r="N95" s="63">
        <f>PERCENTRANK('FED MODEL FACTORS'!N$2:N$296,'FED MODEL FACTORS'!N95,1)</f>
        <v>0.7</v>
      </c>
      <c r="O95" s="63"/>
      <c r="P95" s="63"/>
      <c r="Q95" s="63">
        <f>PERCENTRANK('FED MODEL FACTORS'!Q$2:Q$296,'FED MODEL FACTORS'!Q95,1)</f>
        <v>0.6</v>
      </c>
      <c r="R95" s="63">
        <f>PERCENTRANK('FED MODEL FACTORS'!R$2:R$296,'FED MODEL FACTORS'!R95,1)</f>
        <v>0.7</v>
      </c>
      <c r="S95" s="63">
        <f>PERCENTRANK('FED MODEL FACTORS'!S$2:S$296,'FED MODEL FACTORS'!S95,1)</f>
        <v>0.3</v>
      </c>
      <c r="T95" s="63"/>
      <c r="U95" s="63">
        <f>PERCENTRANK('FED MODEL FACTORS'!U$2:U$296,'FED MODEL FACTORS'!U95,1)</f>
        <v>0.1</v>
      </c>
      <c r="V95" s="63">
        <f>PERCENTRANK('FED MODEL FACTORS'!V$2:V$296,'FED MODEL FACTORS'!V95,1)</f>
        <v>0.7</v>
      </c>
      <c r="W95" s="63"/>
      <c r="X95" s="63">
        <f>PERCENTRANK('FED MODEL FACTORS'!X$2:X$296,'FED MODEL FACTORS'!X95,1)</f>
        <v>0.1</v>
      </c>
      <c r="Y95" s="63">
        <f>PERCENTRANK('FED MODEL FACTORS'!Y$2:Y$296,'FED MODEL FACTORS'!Y95,1)</f>
        <v>0.5</v>
      </c>
      <c r="Z95" s="63">
        <f>PERCENTRANK('FED MODEL FACTORS'!Z$2:Z$296,'FED MODEL FACTORS'!Z95,1)</f>
        <v>0.8</v>
      </c>
      <c r="AA95" s="63">
        <f>PERCENTRANK('FED MODEL FACTORS'!AA$2:AA$296,'FED MODEL FACTORS'!AA95,1)</f>
        <v>0.7</v>
      </c>
      <c r="AB95" s="63"/>
      <c r="AC95" s="63">
        <f>PERCENTRANK('FED MODEL FACTORS'!AC$2:AC$296,'FED MODEL FACTORS'!AC95,1)</f>
        <v>0.9</v>
      </c>
      <c r="AD95" s="63">
        <f>PERCENTRANK('FED MODEL FACTORS'!AD$2:AD$296,'FED MODEL FACTORS'!AD95,1)</f>
        <v>0.4</v>
      </c>
      <c r="AE95" s="63">
        <f>PERCENTRANK('FED MODEL FACTORS'!AE$2:AE$296,'FED MODEL FACTORS'!AE95,1)</f>
        <v>0</v>
      </c>
      <c r="AF95" s="63">
        <f>PERCENTRANK('FED MODEL FACTORS'!AF$2:AF$296,'FED MODEL FACTORS'!AF95,1)</f>
        <v>0.7</v>
      </c>
      <c r="AG95" s="63">
        <f>PERCENTRANK('FED MODEL FACTORS'!AG$2:AG$296,'FED MODEL FACTORS'!AG95,1)</f>
        <v>0.2</v>
      </c>
      <c r="AH95" s="63">
        <f>PERCENTRANK('FED MODEL FACTORS'!AH$62:AH$296,'FED MODEL FACTORS'!AH95,1)</f>
        <v>0.6</v>
      </c>
      <c r="AI95" s="63">
        <f>PERCENTRANK('FED MODEL FACTORS'!AI$2:AI$296,'FED MODEL FACTORS'!AI95,1)</f>
        <v>0.6</v>
      </c>
      <c r="AJ95" s="63">
        <f>PERCENTRANK('FED MODEL FACTORS'!AJ$2:AJ$296,'FED MODEL FACTORS'!AJ95,1)</f>
        <v>0.1</v>
      </c>
      <c r="AK95" s="63">
        <f>PERCENTRANK('FED MODEL FACTORS'!AK$2:AK$296,'FED MODEL FACTORS'!AK95,1)</f>
        <v>0.8</v>
      </c>
      <c r="AL95" s="63">
        <f>PERCENTRANK('FED MODEL FACTORS'!AL$2:AL$296,'FED MODEL FACTORS'!AL95,1)</f>
        <v>0.7</v>
      </c>
      <c r="AM95" s="63">
        <f>PERCENTRANK('FED MODEL FACTORS'!AM$2:AM$296,'FED MODEL FACTORS'!AM95,1)</f>
        <v>0.9</v>
      </c>
      <c r="AN95" s="63">
        <f>PERCENTRANK('FED MODEL FACTORS'!AN$2:AN$296,'FED MODEL FACTORS'!AN95,1)</f>
        <v>0.5</v>
      </c>
      <c r="AO95" s="63">
        <f>PERCENTRANK('FED MODEL FACTORS'!AO$2:AO$296,'FED MODEL FACTORS'!AO95,1)</f>
        <v>0.4</v>
      </c>
      <c r="AP95" s="63">
        <f>PERCENTRANK('FED MODEL FACTORS'!AP$2:AP$296,'FED MODEL FACTORS'!AP95,1)</f>
        <v>0.1</v>
      </c>
      <c r="AQ95" s="63">
        <f>PERCENTRANK('FED MODEL FACTORS'!AQ$50:AQ$296,'FED MODEL FACTORS'!AQ95,1)</f>
        <v>0.5</v>
      </c>
      <c r="AR95" s="63">
        <f>PERCENTRANK('FED MODEL FACTORS'!AR$2:AR$296,'FED MODEL FACTORS'!AR95,1)</f>
        <v>0.5</v>
      </c>
      <c r="AS95" s="63">
        <f>PERCENTRANK('FED MODEL FACTORS'!AS$2:AS$296,'FED MODEL FACTORS'!AS95,1)</f>
        <v>0.5</v>
      </c>
      <c r="AT95" s="63">
        <f>PERCENTRANK('FED MODEL FACTORS'!AT$2:AT$296,'FED MODEL FACTORS'!AT95,1)</f>
        <v>0.4</v>
      </c>
      <c r="AU95" s="63">
        <f>PERCENTRANK('FED MODEL FACTORS'!AU$2:AU$296,'FED MODEL FACTORS'!AU95,1)</f>
        <v>0.5</v>
      </c>
      <c r="AV95" s="63">
        <f>PERCENTRANK('FED MODEL FACTORS'!AV$2:AV$296,'FED MODEL FACTORS'!AV95,1)</f>
        <v>0.6</v>
      </c>
      <c r="AW95" s="63">
        <f>PERCENTRANK('FED MODEL FACTORS'!AW$2:AW$296,'FED MODEL FACTORS'!AW95,1)</f>
        <v>0.7</v>
      </c>
      <c r="AX95" s="63">
        <f>PERCENTRANK('FED MODEL FACTORS'!AX$2:AX$296,'FED MODEL FACTORS'!AX95,1)</f>
        <v>0.7</v>
      </c>
      <c r="AY95" s="63">
        <f>PERCENTRANK('FED MODEL FACTORS'!AY$2:AY$296,'FED MODEL FACTORS'!AY95,1)</f>
        <v>0.2</v>
      </c>
      <c r="AZ95" s="63">
        <f>PERCENTRANK('FED MODEL FACTORS'!AZ$2:AZ$296,'FED MODEL FACTORS'!AZ95,1)</f>
        <v>0.3</v>
      </c>
      <c r="BA95" s="63">
        <f>PERCENTRANK('FED MODEL FACTORS'!BA$2:BA$296,'FED MODEL FACTORS'!BA95,1)</f>
        <v>0.9</v>
      </c>
      <c r="BB95" s="63">
        <f>PERCENTRANK('FED MODEL FACTORS'!BB$2:BB$296,'FED MODEL FACTORS'!BB95,1)</f>
        <v>0</v>
      </c>
      <c r="BC95" s="63">
        <f>PERCENTRANK('FED MODEL FACTORS'!BC$2:BC$296,'FED MODEL FACTORS'!BC95,1)</f>
        <v>0.8</v>
      </c>
      <c r="BD95" s="63">
        <f>PERCENTRANK('FED MODEL FACTORS'!BD$2:BD$296,'FED MODEL FACTORS'!BD95,1)</f>
        <v>0.9</v>
      </c>
      <c r="BT95" s="76">
        <v>2.98</v>
      </c>
      <c r="BU95" s="76">
        <v>0.73</v>
      </c>
      <c r="BV95" s="76">
        <v>3.64</v>
      </c>
    </row>
    <row r="96" spans="1:74" x14ac:dyDescent="0.25">
      <c r="A96" s="57">
        <v>36464</v>
      </c>
      <c r="B96" s="63"/>
      <c r="C96" s="63">
        <f>PERCENTRANK('FED MODEL FACTORS'!C96:C378,'FED MODEL FACTORS'!C96,1)</f>
        <v>0.8</v>
      </c>
      <c r="D96" s="63"/>
      <c r="E96" s="63">
        <f>PERCENTRANK('FED MODEL FACTORS'!E$2:E$296,'FED MODEL FACTORS'!E96,1)</f>
        <v>0.8</v>
      </c>
      <c r="F96" s="63">
        <f>PERCENTRANK('FED MODEL FACTORS'!F$2:F$296,'FED MODEL FACTORS'!F96,1)</f>
        <v>0.9</v>
      </c>
      <c r="G96" s="63">
        <f>PERCENTRANK('FED MODEL FACTORS'!G$62:G$296,'FED MODEL FACTORS'!G96,1)</f>
        <v>0.9</v>
      </c>
      <c r="H96" s="63">
        <f>PERCENTRANK('FED MODEL FACTORS'!H$62:H$296,'FED MODEL FACTORS'!H96,1)</f>
        <v>0.5</v>
      </c>
      <c r="I96" s="63">
        <f>PERCENTRANK('FED MODEL FACTORS'!I$2:I$296,'FED MODEL FACTORS'!I96,1)</f>
        <v>0.7</v>
      </c>
      <c r="J96" s="63">
        <f>PERCENTRANK('FED MODEL FACTORS'!J$2:J$296,'FED MODEL FACTORS'!J96,1)</f>
        <v>0.7</v>
      </c>
      <c r="K96" s="63">
        <f>PERCENTRANK('FED MODEL FACTORS'!K$2:K$296,'FED MODEL FACTORS'!K96,1)</f>
        <v>0.8</v>
      </c>
      <c r="L96" s="63">
        <f>PERCENTRANK('FED MODEL FACTORS'!L$2:L$296,'FED MODEL FACTORS'!L96,1)</f>
        <v>0.8</v>
      </c>
      <c r="M96" s="63">
        <f>PERCENTRANK('FED MODEL FACTORS'!M$2:M$296,'FED MODEL FACTORS'!M96,1)</f>
        <v>0.8</v>
      </c>
      <c r="N96" s="63">
        <f>PERCENTRANK('FED MODEL FACTORS'!N$2:N$296,'FED MODEL FACTORS'!N96,1)</f>
        <v>0.7</v>
      </c>
      <c r="O96" s="63"/>
      <c r="P96" s="63"/>
      <c r="Q96" s="63">
        <f>PERCENTRANK('FED MODEL FACTORS'!Q$2:Q$296,'FED MODEL FACTORS'!Q96,1)</f>
        <v>0.6</v>
      </c>
      <c r="R96" s="63">
        <f>PERCENTRANK('FED MODEL FACTORS'!R$2:R$296,'FED MODEL FACTORS'!R96,1)</f>
        <v>0.7</v>
      </c>
      <c r="S96" s="63">
        <f>PERCENTRANK('FED MODEL FACTORS'!S$2:S$296,'FED MODEL FACTORS'!S96,1)</f>
        <v>0.3</v>
      </c>
      <c r="T96" s="63"/>
      <c r="U96" s="63">
        <f>PERCENTRANK('FED MODEL FACTORS'!U$2:U$296,'FED MODEL FACTORS'!U96,1)</f>
        <v>0.9</v>
      </c>
      <c r="V96" s="63">
        <f>PERCENTRANK('FED MODEL FACTORS'!V$2:V$296,'FED MODEL FACTORS'!V96,1)</f>
        <v>0.7</v>
      </c>
      <c r="W96" s="63"/>
      <c r="X96" s="63">
        <f>PERCENTRANK('FED MODEL FACTORS'!X$2:X$296,'FED MODEL FACTORS'!X96,1)</f>
        <v>0</v>
      </c>
      <c r="Y96" s="63">
        <f>PERCENTRANK('FED MODEL FACTORS'!Y$2:Y$296,'FED MODEL FACTORS'!Y96,1)</f>
        <v>0.5</v>
      </c>
      <c r="Z96" s="63">
        <f>PERCENTRANK('FED MODEL FACTORS'!Z$2:Z$296,'FED MODEL FACTORS'!Z96,1)</f>
        <v>0.8</v>
      </c>
      <c r="AA96" s="63">
        <f>PERCENTRANK('FED MODEL FACTORS'!AA$2:AA$296,'FED MODEL FACTORS'!AA96,1)</f>
        <v>0.8</v>
      </c>
      <c r="AB96" s="63"/>
      <c r="AC96" s="63">
        <f>PERCENTRANK('FED MODEL FACTORS'!AC$2:AC$296,'FED MODEL FACTORS'!AC96,1)</f>
        <v>0.9</v>
      </c>
      <c r="AD96" s="63">
        <f>PERCENTRANK('FED MODEL FACTORS'!AD$2:AD$296,'FED MODEL FACTORS'!AD96,1)</f>
        <v>0.4</v>
      </c>
      <c r="AE96" s="63">
        <f>PERCENTRANK('FED MODEL FACTORS'!AE$2:AE$296,'FED MODEL FACTORS'!AE96,1)</f>
        <v>0</v>
      </c>
      <c r="AF96" s="63">
        <f>PERCENTRANK('FED MODEL FACTORS'!AF$2:AF$296,'FED MODEL FACTORS'!AF96,1)</f>
        <v>0.7</v>
      </c>
      <c r="AG96" s="63">
        <f>PERCENTRANK('FED MODEL FACTORS'!AG$2:AG$296,'FED MODEL FACTORS'!AG96,1)</f>
        <v>0.2</v>
      </c>
      <c r="AH96" s="63">
        <f>PERCENTRANK('FED MODEL FACTORS'!AH$62:AH$296,'FED MODEL FACTORS'!AH96,1)</f>
        <v>0.5</v>
      </c>
      <c r="AI96" s="63">
        <f>PERCENTRANK('FED MODEL FACTORS'!AI$2:AI$296,'FED MODEL FACTORS'!AI96,1)</f>
        <v>0.6</v>
      </c>
      <c r="AJ96" s="63">
        <f>PERCENTRANK('FED MODEL FACTORS'!AJ$2:AJ$296,'FED MODEL FACTORS'!AJ96,1)</f>
        <v>0.1</v>
      </c>
      <c r="AK96" s="63">
        <f>PERCENTRANK('FED MODEL FACTORS'!AK$2:AK$296,'FED MODEL FACTORS'!AK96,1)</f>
        <v>0.9</v>
      </c>
      <c r="AL96" s="63">
        <f>PERCENTRANK('FED MODEL FACTORS'!AL$2:AL$296,'FED MODEL FACTORS'!AL96,1)</f>
        <v>0.7</v>
      </c>
      <c r="AM96" s="63">
        <f>PERCENTRANK('FED MODEL FACTORS'!AM$2:AM$296,'FED MODEL FACTORS'!AM96,1)</f>
        <v>0.9</v>
      </c>
      <c r="AN96" s="63">
        <f>PERCENTRANK('FED MODEL FACTORS'!AN$2:AN$296,'FED MODEL FACTORS'!AN96,1)</f>
        <v>0.5</v>
      </c>
      <c r="AO96" s="63">
        <f>PERCENTRANK('FED MODEL FACTORS'!AO$2:AO$296,'FED MODEL FACTORS'!AO96,1)</f>
        <v>0.4</v>
      </c>
      <c r="AP96" s="63">
        <f>PERCENTRANK('FED MODEL FACTORS'!AP$2:AP$296,'FED MODEL FACTORS'!AP96,1)</f>
        <v>0.2</v>
      </c>
      <c r="AQ96" s="63">
        <f>PERCENTRANK('FED MODEL FACTORS'!AQ$50:AQ$296,'FED MODEL FACTORS'!AQ96,1)</f>
        <v>0.5</v>
      </c>
      <c r="AR96" s="63">
        <f>PERCENTRANK('FED MODEL FACTORS'!AR$2:AR$296,'FED MODEL FACTORS'!AR96,1)</f>
        <v>0.5</v>
      </c>
      <c r="AS96" s="63">
        <f>PERCENTRANK('FED MODEL FACTORS'!AS$2:AS$296,'FED MODEL FACTORS'!AS96,1)</f>
        <v>0.5</v>
      </c>
      <c r="AT96" s="63">
        <f>PERCENTRANK('FED MODEL FACTORS'!AT$2:AT$296,'FED MODEL FACTORS'!AT96,1)</f>
        <v>0.4</v>
      </c>
      <c r="AU96" s="63">
        <f>PERCENTRANK('FED MODEL FACTORS'!AU$2:AU$296,'FED MODEL FACTORS'!AU96,1)</f>
        <v>0.5</v>
      </c>
      <c r="AV96" s="63">
        <f>PERCENTRANK('FED MODEL FACTORS'!AV$2:AV$296,'FED MODEL FACTORS'!AV96,1)</f>
        <v>0.6</v>
      </c>
      <c r="AW96" s="63">
        <f>PERCENTRANK('FED MODEL FACTORS'!AW$2:AW$296,'FED MODEL FACTORS'!AW96,1)</f>
        <v>0.7</v>
      </c>
      <c r="AX96" s="63">
        <f>PERCENTRANK('FED MODEL FACTORS'!AX$2:AX$296,'FED MODEL FACTORS'!AX96,1)</f>
        <v>0.7</v>
      </c>
      <c r="AY96" s="63">
        <f>PERCENTRANK('FED MODEL FACTORS'!AY$2:AY$296,'FED MODEL FACTORS'!AY96,1)</f>
        <v>0.2</v>
      </c>
      <c r="AZ96" s="63">
        <f>PERCENTRANK('FED MODEL FACTORS'!AZ$2:AZ$296,'FED MODEL FACTORS'!AZ96,1)</f>
        <v>0.3</v>
      </c>
      <c r="BA96" s="63">
        <f>PERCENTRANK('FED MODEL FACTORS'!BA$2:BA$296,'FED MODEL FACTORS'!BA96,1)</f>
        <v>0.2</v>
      </c>
      <c r="BB96" s="63">
        <f>PERCENTRANK('FED MODEL FACTORS'!BB$2:BB$296,'FED MODEL FACTORS'!BB96,1)</f>
        <v>0.1</v>
      </c>
      <c r="BC96" s="63">
        <f>PERCENTRANK('FED MODEL FACTORS'!BC$2:BC$296,'FED MODEL FACTORS'!BC96,1)</f>
        <v>1</v>
      </c>
      <c r="BD96" s="63">
        <f>PERCENTRANK('FED MODEL FACTORS'!BD$2:BD$296,'FED MODEL FACTORS'!BD96,1)</f>
        <v>0.8</v>
      </c>
      <c r="BT96" s="76">
        <v>2.91</v>
      </c>
      <c r="BU96" s="76">
        <v>0.81</v>
      </c>
      <c r="BV96" s="76">
        <v>3.87</v>
      </c>
    </row>
    <row r="97" spans="1:74" x14ac:dyDescent="0.25">
      <c r="A97" s="57">
        <v>36494</v>
      </c>
      <c r="B97" s="63"/>
      <c r="C97" s="63">
        <f>PERCENTRANK('FED MODEL FACTORS'!C97:C379,'FED MODEL FACTORS'!C97,1)</f>
        <v>0.9</v>
      </c>
      <c r="D97" s="63"/>
      <c r="E97" s="63">
        <f>PERCENTRANK('FED MODEL FACTORS'!E$2:E$296,'FED MODEL FACTORS'!E97,1)</f>
        <v>0.7</v>
      </c>
      <c r="F97" s="63">
        <f>PERCENTRANK('FED MODEL FACTORS'!F$2:F$296,'FED MODEL FACTORS'!F97,1)</f>
        <v>0.9</v>
      </c>
      <c r="G97" s="63">
        <f>PERCENTRANK('FED MODEL FACTORS'!G$62:G$296,'FED MODEL FACTORS'!G97,1)</f>
        <v>0.9</v>
      </c>
      <c r="H97" s="63">
        <f>PERCENTRANK('FED MODEL FACTORS'!H$62:H$296,'FED MODEL FACTORS'!H97,1)</f>
        <v>0.5</v>
      </c>
      <c r="I97" s="63">
        <f>PERCENTRANK('FED MODEL FACTORS'!I$2:I$296,'FED MODEL FACTORS'!I97,1)</f>
        <v>0.7</v>
      </c>
      <c r="J97" s="63">
        <f>PERCENTRANK('FED MODEL FACTORS'!J$2:J$296,'FED MODEL FACTORS'!J97,1)</f>
        <v>0.8</v>
      </c>
      <c r="K97" s="63">
        <f>PERCENTRANK('FED MODEL FACTORS'!K$2:K$296,'FED MODEL FACTORS'!K97,1)</f>
        <v>0.8</v>
      </c>
      <c r="L97" s="63">
        <f>PERCENTRANK('FED MODEL FACTORS'!L$2:L$296,'FED MODEL FACTORS'!L97,1)</f>
        <v>0.8</v>
      </c>
      <c r="M97" s="63">
        <f>PERCENTRANK('FED MODEL FACTORS'!M$2:M$296,'FED MODEL FACTORS'!M97,1)</f>
        <v>0.8</v>
      </c>
      <c r="N97" s="63">
        <f>PERCENTRANK('FED MODEL FACTORS'!N$2:N$296,'FED MODEL FACTORS'!N97,1)</f>
        <v>0.8</v>
      </c>
      <c r="O97" s="63"/>
      <c r="P97" s="63"/>
      <c r="Q97" s="63">
        <f>PERCENTRANK('FED MODEL FACTORS'!Q$2:Q$296,'FED MODEL FACTORS'!Q97,1)</f>
        <v>0.6</v>
      </c>
      <c r="R97" s="63">
        <f>PERCENTRANK('FED MODEL FACTORS'!R$2:R$296,'FED MODEL FACTORS'!R97,1)</f>
        <v>0.7</v>
      </c>
      <c r="S97" s="63">
        <f>PERCENTRANK('FED MODEL FACTORS'!S$2:S$296,'FED MODEL FACTORS'!S97,1)</f>
        <v>0.3</v>
      </c>
      <c r="T97" s="63"/>
      <c r="U97" s="63">
        <f>PERCENTRANK('FED MODEL FACTORS'!U$2:U$296,'FED MODEL FACTORS'!U97,1)</f>
        <v>0.7</v>
      </c>
      <c r="V97" s="63">
        <f>PERCENTRANK('FED MODEL FACTORS'!V$2:V$296,'FED MODEL FACTORS'!V97,1)</f>
        <v>0.6</v>
      </c>
      <c r="W97" s="63"/>
      <c r="X97" s="63">
        <f>PERCENTRANK('FED MODEL FACTORS'!X$2:X$296,'FED MODEL FACTORS'!X97,1)</f>
        <v>0</v>
      </c>
      <c r="Y97" s="63">
        <f>PERCENTRANK('FED MODEL FACTORS'!Y$2:Y$296,'FED MODEL FACTORS'!Y97,1)</f>
        <v>0.5</v>
      </c>
      <c r="Z97" s="63">
        <f>PERCENTRANK('FED MODEL FACTORS'!Z$2:Z$296,'FED MODEL FACTORS'!Z97,1)</f>
        <v>0.9</v>
      </c>
      <c r="AA97" s="63">
        <f>PERCENTRANK('FED MODEL FACTORS'!AA$2:AA$296,'FED MODEL FACTORS'!AA97,1)</f>
        <v>0.5</v>
      </c>
      <c r="AB97" s="63"/>
      <c r="AC97" s="63">
        <f>PERCENTRANK('FED MODEL FACTORS'!AC$2:AC$296,'FED MODEL FACTORS'!AC97,1)</f>
        <v>0.9</v>
      </c>
      <c r="AD97" s="63">
        <f>PERCENTRANK('FED MODEL FACTORS'!AD$2:AD$296,'FED MODEL FACTORS'!AD97,1)</f>
        <v>0.4</v>
      </c>
      <c r="AE97" s="63">
        <f>PERCENTRANK('FED MODEL FACTORS'!AE$2:AE$296,'FED MODEL FACTORS'!AE97,1)</f>
        <v>0</v>
      </c>
      <c r="AF97" s="63">
        <f>PERCENTRANK('FED MODEL FACTORS'!AF$2:AF$296,'FED MODEL FACTORS'!AF97,1)</f>
        <v>0.6</v>
      </c>
      <c r="AG97" s="63">
        <f>PERCENTRANK('FED MODEL FACTORS'!AG$2:AG$296,'FED MODEL FACTORS'!AG97,1)</f>
        <v>0.2</v>
      </c>
      <c r="AH97" s="63">
        <f>PERCENTRANK('FED MODEL FACTORS'!AH$62:AH$296,'FED MODEL FACTORS'!AH97,1)</f>
        <v>0.5</v>
      </c>
      <c r="AI97" s="63">
        <f>PERCENTRANK('FED MODEL FACTORS'!AI$2:AI$296,'FED MODEL FACTORS'!AI97,1)</f>
        <v>0.6</v>
      </c>
      <c r="AJ97" s="63">
        <f>PERCENTRANK('FED MODEL FACTORS'!AJ$2:AJ$296,'FED MODEL FACTORS'!AJ97,1)</f>
        <v>0.1</v>
      </c>
      <c r="AK97" s="63">
        <f>PERCENTRANK('FED MODEL FACTORS'!AK$2:AK$296,'FED MODEL FACTORS'!AK97,1)</f>
        <v>0.9</v>
      </c>
      <c r="AL97" s="63">
        <f>PERCENTRANK('FED MODEL FACTORS'!AL$2:AL$296,'FED MODEL FACTORS'!AL97,1)</f>
        <v>0.8</v>
      </c>
      <c r="AM97" s="63">
        <f>PERCENTRANK('FED MODEL FACTORS'!AM$2:AM$296,'FED MODEL FACTORS'!AM97,1)</f>
        <v>0.9</v>
      </c>
      <c r="AN97" s="63">
        <f>PERCENTRANK('FED MODEL FACTORS'!AN$2:AN$296,'FED MODEL FACTORS'!AN97,1)</f>
        <v>0.5</v>
      </c>
      <c r="AO97" s="63">
        <f>PERCENTRANK('FED MODEL FACTORS'!AO$2:AO$296,'FED MODEL FACTORS'!AO97,1)</f>
        <v>0.3</v>
      </c>
      <c r="AP97" s="63">
        <f>PERCENTRANK('FED MODEL FACTORS'!AP$2:AP$296,'FED MODEL FACTORS'!AP97,1)</f>
        <v>0.3</v>
      </c>
      <c r="AQ97" s="63">
        <f>PERCENTRANK('FED MODEL FACTORS'!AQ$50:AQ$296,'FED MODEL FACTORS'!AQ97,1)</f>
        <v>0.5</v>
      </c>
      <c r="AR97" s="63">
        <f>PERCENTRANK('FED MODEL FACTORS'!AR$2:AR$296,'FED MODEL FACTORS'!AR97,1)</f>
        <v>0.5</v>
      </c>
      <c r="AS97" s="63">
        <f>PERCENTRANK('FED MODEL FACTORS'!AS$2:AS$296,'FED MODEL FACTORS'!AS97,1)</f>
        <v>0.5</v>
      </c>
      <c r="AT97" s="63">
        <f>PERCENTRANK('FED MODEL FACTORS'!AT$2:AT$296,'FED MODEL FACTORS'!AT97,1)</f>
        <v>0.5</v>
      </c>
      <c r="AU97" s="63">
        <f>PERCENTRANK('FED MODEL FACTORS'!AU$2:AU$296,'FED MODEL FACTORS'!AU97,1)</f>
        <v>0.5</v>
      </c>
      <c r="AV97" s="63">
        <f>PERCENTRANK('FED MODEL FACTORS'!AV$2:AV$296,'FED MODEL FACTORS'!AV97,1)</f>
        <v>0.6</v>
      </c>
      <c r="AW97" s="63">
        <f>PERCENTRANK('FED MODEL FACTORS'!AW$2:AW$296,'FED MODEL FACTORS'!AW97,1)</f>
        <v>0.7</v>
      </c>
      <c r="AX97" s="63">
        <f>PERCENTRANK('FED MODEL FACTORS'!AX$2:AX$296,'FED MODEL FACTORS'!AX97,1)</f>
        <v>0.7</v>
      </c>
      <c r="AY97" s="63">
        <f>PERCENTRANK('FED MODEL FACTORS'!AY$2:AY$296,'FED MODEL FACTORS'!AY97,1)</f>
        <v>0.2</v>
      </c>
      <c r="AZ97" s="63">
        <f>PERCENTRANK('FED MODEL FACTORS'!AZ$2:AZ$296,'FED MODEL FACTORS'!AZ97,1)</f>
        <v>0.3</v>
      </c>
      <c r="BA97" s="63">
        <f>PERCENTRANK('FED MODEL FACTORS'!BA$2:BA$296,'FED MODEL FACTORS'!BA97,1)</f>
        <v>0.8</v>
      </c>
      <c r="BB97" s="63">
        <f>PERCENTRANK('FED MODEL FACTORS'!BB$2:BB$296,'FED MODEL FACTORS'!BB97,1)</f>
        <v>0.1</v>
      </c>
      <c r="BC97" s="63">
        <f>PERCENTRANK('FED MODEL FACTORS'!BC$2:BC$296,'FED MODEL FACTORS'!BC97,1)</f>
        <v>0</v>
      </c>
      <c r="BD97" s="63">
        <f>PERCENTRANK('FED MODEL FACTORS'!BD$2:BD$296,'FED MODEL FACTORS'!BD97,1)</f>
        <v>0.6</v>
      </c>
      <c r="BT97" s="76">
        <v>2.96</v>
      </c>
      <c r="BU97" s="76">
        <v>0.65</v>
      </c>
      <c r="BV97" s="76">
        <v>3.75</v>
      </c>
    </row>
    <row r="98" spans="1:74" x14ac:dyDescent="0.25">
      <c r="A98" s="57">
        <v>36525</v>
      </c>
      <c r="B98" s="63"/>
      <c r="C98" s="63">
        <f>PERCENTRANK('FED MODEL FACTORS'!C98:C380,'FED MODEL FACTORS'!C98,1)</f>
        <v>1</v>
      </c>
      <c r="D98" s="63"/>
      <c r="E98" s="63">
        <f>PERCENTRANK('FED MODEL FACTORS'!E$2:E$296,'FED MODEL FACTORS'!E98,1)</f>
        <v>0.9</v>
      </c>
      <c r="F98" s="63">
        <f>PERCENTRANK('FED MODEL FACTORS'!F$2:F$296,'FED MODEL FACTORS'!F98,1)</f>
        <v>0.9</v>
      </c>
      <c r="G98" s="63">
        <f>PERCENTRANK('FED MODEL FACTORS'!G$62:G$296,'FED MODEL FACTORS'!G98,1)</f>
        <v>0.9</v>
      </c>
      <c r="H98" s="63">
        <f>PERCENTRANK('FED MODEL FACTORS'!H$62:H$296,'FED MODEL FACTORS'!H98,1)</f>
        <v>0.5</v>
      </c>
      <c r="I98" s="63">
        <f>PERCENTRANK('FED MODEL FACTORS'!I$2:I$296,'FED MODEL FACTORS'!I98,1)</f>
        <v>0.8</v>
      </c>
      <c r="J98" s="63">
        <f>PERCENTRANK('FED MODEL FACTORS'!J$2:J$296,'FED MODEL FACTORS'!J98,1)</f>
        <v>0.8</v>
      </c>
      <c r="K98" s="63">
        <f>PERCENTRANK('FED MODEL FACTORS'!K$2:K$296,'FED MODEL FACTORS'!K98,1)</f>
        <v>0.9</v>
      </c>
      <c r="L98" s="63">
        <f>PERCENTRANK('FED MODEL FACTORS'!L$2:L$296,'FED MODEL FACTORS'!L98,1)</f>
        <v>0.9</v>
      </c>
      <c r="M98" s="63">
        <f>PERCENTRANK('FED MODEL FACTORS'!M$2:M$296,'FED MODEL FACTORS'!M98,1)</f>
        <v>0.9</v>
      </c>
      <c r="N98" s="63">
        <f>PERCENTRANK('FED MODEL FACTORS'!N$2:N$296,'FED MODEL FACTORS'!N98,1)</f>
        <v>0.9</v>
      </c>
      <c r="O98" s="63"/>
      <c r="P98" s="63"/>
      <c r="Q98" s="63">
        <f>PERCENTRANK('FED MODEL FACTORS'!Q$2:Q$296,'FED MODEL FACTORS'!Q98,1)</f>
        <v>0.6</v>
      </c>
      <c r="R98" s="63">
        <f>PERCENTRANK('FED MODEL FACTORS'!R$2:R$296,'FED MODEL FACTORS'!R98,1)</f>
        <v>0.7</v>
      </c>
      <c r="S98" s="63">
        <f>PERCENTRANK('FED MODEL FACTORS'!S$2:S$296,'FED MODEL FACTORS'!S98,1)</f>
        <v>0.3</v>
      </c>
      <c r="T98" s="63"/>
      <c r="U98" s="63">
        <f>PERCENTRANK('FED MODEL FACTORS'!U$2:U$296,'FED MODEL FACTORS'!U98,1)</f>
        <v>0.8</v>
      </c>
      <c r="V98" s="63">
        <f>PERCENTRANK('FED MODEL FACTORS'!V$2:V$296,'FED MODEL FACTORS'!V98,1)</f>
        <v>0.5</v>
      </c>
      <c r="W98" s="63"/>
      <c r="X98" s="63">
        <f>PERCENTRANK('FED MODEL FACTORS'!X$2:X$296,'FED MODEL FACTORS'!X98,1)</f>
        <v>0</v>
      </c>
      <c r="Y98" s="63">
        <f>PERCENTRANK('FED MODEL FACTORS'!Y$2:Y$296,'FED MODEL FACTORS'!Y98,1)</f>
        <v>0.5</v>
      </c>
      <c r="Z98" s="63">
        <f>PERCENTRANK('FED MODEL FACTORS'!Z$2:Z$296,'FED MODEL FACTORS'!Z98,1)</f>
        <v>0.9</v>
      </c>
      <c r="AA98" s="63">
        <f>PERCENTRANK('FED MODEL FACTORS'!AA$2:AA$296,'FED MODEL FACTORS'!AA98,1)</f>
        <v>0.6</v>
      </c>
      <c r="AB98" s="63"/>
      <c r="AC98" s="63">
        <f>PERCENTRANK('FED MODEL FACTORS'!AC$2:AC$296,'FED MODEL FACTORS'!AC98,1)</f>
        <v>1</v>
      </c>
      <c r="AD98" s="63">
        <f>PERCENTRANK('FED MODEL FACTORS'!AD$2:AD$296,'FED MODEL FACTORS'!AD98,1)</f>
        <v>0.4</v>
      </c>
      <c r="AE98" s="63">
        <f>PERCENTRANK('FED MODEL FACTORS'!AE$2:AE$296,'FED MODEL FACTORS'!AE98,1)</f>
        <v>0</v>
      </c>
      <c r="AF98" s="63">
        <f>PERCENTRANK('FED MODEL FACTORS'!AF$2:AF$296,'FED MODEL FACTORS'!AF98,1)</f>
        <v>0.7</v>
      </c>
      <c r="AG98" s="63">
        <f>PERCENTRANK('FED MODEL FACTORS'!AG$2:AG$296,'FED MODEL FACTORS'!AG98,1)</f>
        <v>0.2</v>
      </c>
      <c r="AH98" s="63">
        <f>PERCENTRANK('FED MODEL FACTORS'!AH$62:AH$296,'FED MODEL FACTORS'!AH98,1)</f>
        <v>0.5</v>
      </c>
      <c r="AI98" s="63">
        <f>PERCENTRANK('FED MODEL FACTORS'!AI$2:AI$296,'FED MODEL FACTORS'!AI98,1)</f>
        <v>0.6</v>
      </c>
      <c r="AJ98" s="63">
        <f>PERCENTRANK('FED MODEL FACTORS'!AJ$2:AJ$296,'FED MODEL FACTORS'!AJ98,1)</f>
        <v>0</v>
      </c>
      <c r="AK98" s="63">
        <f>PERCENTRANK('FED MODEL FACTORS'!AK$2:AK$296,'FED MODEL FACTORS'!AK98,1)</f>
        <v>0.8</v>
      </c>
      <c r="AL98" s="63">
        <f>PERCENTRANK('FED MODEL FACTORS'!AL$2:AL$296,'FED MODEL FACTORS'!AL98,1)</f>
        <v>0.8</v>
      </c>
      <c r="AM98" s="63">
        <f>PERCENTRANK('FED MODEL FACTORS'!AM$2:AM$296,'FED MODEL FACTORS'!AM98,1)</f>
        <v>0.9</v>
      </c>
      <c r="AN98" s="63">
        <f>PERCENTRANK('FED MODEL FACTORS'!AN$2:AN$296,'FED MODEL FACTORS'!AN98,1)</f>
        <v>0.5</v>
      </c>
      <c r="AO98" s="63">
        <f>PERCENTRANK('FED MODEL FACTORS'!AO$2:AO$296,'FED MODEL FACTORS'!AO98,1)</f>
        <v>0.3</v>
      </c>
      <c r="AP98" s="63">
        <f>PERCENTRANK('FED MODEL FACTORS'!AP$2:AP$296,'FED MODEL FACTORS'!AP98,1)</f>
        <v>0.5</v>
      </c>
      <c r="AQ98" s="63">
        <f>PERCENTRANK('FED MODEL FACTORS'!AQ$50:AQ$296,'FED MODEL FACTORS'!AQ98,1)</f>
        <v>0.5</v>
      </c>
      <c r="AR98" s="63">
        <f>PERCENTRANK('FED MODEL FACTORS'!AR$2:AR$296,'FED MODEL FACTORS'!AR98,1)</f>
        <v>0.6</v>
      </c>
      <c r="AS98" s="63">
        <f>PERCENTRANK('FED MODEL FACTORS'!AS$2:AS$296,'FED MODEL FACTORS'!AS98,1)</f>
        <v>0.5</v>
      </c>
      <c r="AT98" s="63">
        <f>PERCENTRANK('FED MODEL FACTORS'!AT$2:AT$296,'FED MODEL FACTORS'!AT98,1)</f>
        <v>0.5</v>
      </c>
      <c r="AU98" s="63">
        <f>PERCENTRANK('FED MODEL FACTORS'!AU$2:AU$296,'FED MODEL FACTORS'!AU98,1)</f>
        <v>0.4</v>
      </c>
      <c r="AV98" s="63">
        <f>PERCENTRANK('FED MODEL FACTORS'!AV$2:AV$296,'FED MODEL FACTORS'!AV98,1)</f>
        <v>0.4</v>
      </c>
      <c r="AW98" s="63">
        <f>PERCENTRANK('FED MODEL FACTORS'!AW$2:AW$296,'FED MODEL FACTORS'!AW98,1)</f>
        <v>0.7</v>
      </c>
      <c r="AX98" s="63">
        <f>PERCENTRANK('FED MODEL FACTORS'!AX$2:AX$296,'FED MODEL FACTORS'!AX98,1)</f>
        <v>0.7</v>
      </c>
      <c r="AY98" s="63">
        <f>PERCENTRANK('FED MODEL FACTORS'!AY$2:AY$296,'FED MODEL FACTORS'!AY98,1)</f>
        <v>0.2</v>
      </c>
      <c r="AZ98" s="63">
        <f>PERCENTRANK('FED MODEL FACTORS'!AZ$2:AZ$296,'FED MODEL FACTORS'!AZ98,1)</f>
        <v>0.3</v>
      </c>
      <c r="BA98" s="63">
        <f>PERCENTRANK('FED MODEL FACTORS'!BA$2:BA$296,'FED MODEL FACTORS'!BA98,1)</f>
        <v>0.6</v>
      </c>
      <c r="BB98" s="63">
        <f>PERCENTRANK('FED MODEL FACTORS'!BB$2:BB$296,'FED MODEL FACTORS'!BB98,1)</f>
        <v>0</v>
      </c>
      <c r="BC98" s="63">
        <f>PERCENTRANK('FED MODEL FACTORS'!BC$2:BC$296,'FED MODEL FACTORS'!BC98,1)</f>
        <v>0.1</v>
      </c>
      <c r="BD98" s="63">
        <f>PERCENTRANK('FED MODEL FACTORS'!BD$2:BD$296,'FED MODEL FACTORS'!BD98,1)</f>
        <v>0.4</v>
      </c>
      <c r="BT98" s="76">
        <v>3</v>
      </c>
      <c r="BU98" s="76">
        <v>0.37</v>
      </c>
      <c r="BV98" s="76">
        <v>3.62</v>
      </c>
    </row>
    <row r="99" spans="1:74" x14ac:dyDescent="0.25">
      <c r="A99" s="57">
        <v>36556</v>
      </c>
      <c r="B99" s="63"/>
      <c r="C99" s="63">
        <f>PERCENTRANK('FED MODEL FACTORS'!C99:C381,'FED MODEL FACTORS'!C99,1)</f>
        <v>0.9</v>
      </c>
      <c r="D99" s="63"/>
      <c r="E99" s="63">
        <f>PERCENTRANK('FED MODEL FACTORS'!E$2:E$296,'FED MODEL FACTORS'!E99,1)</f>
        <v>0</v>
      </c>
      <c r="F99" s="63">
        <f>PERCENTRANK('FED MODEL FACTORS'!F$2:F$296,'FED MODEL FACTORS'!F99,1)</f>
        <v>0.9</v>
      </c>
      <c r="G99" s="63">
        <f>PERCENTRANK('FED MODEL FACTORS'!G$62:G$296,'FED MODEL FACTORS'!G99,1)</f>
        <v>0.9</v>
      </c>
      <c r="H99" s="63">
        <f>PERCENTRANK('FED MODEL FACTORS'!H$62:H$296,'FED MODEL FACTORS'!H99,1)</f>
        <v>0.4</v>
      </c>
      <c r="I99" s="63">
        <f>PERCENTRANK('FED MODEL FACTORS'!I$2:I$296,'FED MODEL FACTORS'!I99,1)</f>
        <v>0.8</v>
      </c>
      <c r="J99" s="63">
        <f>PERCENTRANK('FED MODEL FACTORS'!J$2:J$296,'FED MODEL FACTORS'!J99,1)</f>
        <v>0.8</v>
      </c>
      <c r="K99" s="63">
        <f>PERCENTRANK('FED MODEL FACTORS'!K$2:K$296,'FED MODEL FACTORS'!K99,1)</f>
        <v>0.9</v>
      </c>
      <c r="L99" s="63">
        <f>PERCENTRANK('FED MODEL FACTORS'!L$2:L$296,'FED MODEL FACTORS'!L99,1)</f>
        <v>0.9</v>
      </c>
      <c r="M99" s="63">
        <f>PERCENTRANK('FED MODEL FACTORS'!M$2:M$296,'FED MODEL FACTORS'!M99,1)</f>
        <v>0.9</v>
      </c>
      <c r="N99" s="63">
        <f>PERCENTRANK('FED MODEL FACTORS'!N$2:N$296,'FED MODEL FACTORS'!N99,1)</f>
        <v>0.9</v>
      </c>
      <c r="O99" s="63"/>
      <c r="P99" s="63"/>
      <c r="Q99" s="63">
        <f>PERCENTRANK('FED MODEL FACTORS'!Q$2:Q$296,'FED MODEL FACTORS'!Q99,1)</f>
        <v>0.6</v>
      </c>
      <c r="R99" s="63">
        <f>PERCENTRANK('FED MODEL FACTORS'!R$2:R$296,'FED MODEL FACTORS'!R99,1)</f>
        <v>0.7</v>
      </c>
      <c r="S99" s="63">
        <f>PERCENTRANK('FED MODEL FACTORS'!S$2:S$296,'FED MODEL FACTORS'!S99,1)</f>
        <v>0.3</v>
      </c>
      <c r="T99" s="63"/>
      <c r="U99" s="63">
        <f>PERCENTRANK('FED MODEL FACTORS'!U$2:U$296,'FED MODEL FACTORS'!U99,1)</f>
        <v>0.3</v>
      </c>
      <c r="V99" s="63">
        <f>PERCENTRANK('FED MODEL FACTORS'!V$2:V$296,'FED MODEL FACTORS'!V99,1)</f>
        <v>0.4</v>
      </c>
      <c r="W99" s="63"/>
      <c r="X99" s="63">
        <f>PERCENTRANK('FED MODEL FACTORS'!X$2:X$296,'FED MODEL FACTORS'!X99,1)</f>
        <v>0</v>
      </c>
      <c r="Y99" s="63">
        <f>PERCENTRANK('FED MODEL FACTORS'!Y$2:Y$296,'FED MODEL FACTORS'!Y99,1)</f>
        <v>0.6</v>
      </c>
      <c r="Z99" s="63">
        <f>PERCENTRANK('FED MODEL FACTORS'!Z$2:Z$296,'FED MODEL FACTORS'!Z99,1)</f>
        <v>0.8</v>
      </c>
      <c r="AA99" s="63">
        <f>PERCENTRANK('FED MODEL FACTORS'!AA$2:AA$296,'FED MODEL FACTORS'!AA99,1)</f>
        <v>0.7</v>
      </c>
      <c r="AB99" s="63"/>
      <c r="AC99" s="63">
        <f>PERCENTRANK('FED MODEL FACTORS'!AC$2:AC$296,'FED MODEL FACTORS'!AC99,1)</f>
        <v>0.9</v>
      </c>
      <c r="AD99" s="63">
        <f>PERCENTRANK('FED MODEL FACTORS'!AD$2:AD$296,'FED MODEL FACTORS'!AD99,1)</f>
        <v>0.4</v>
      </c>
      <c r="AE99" s="63">
        <f>PERCENTRANK('FED MODEL FACTORS'!AE$2:AE$296,'FED MODEL FACTORS'!AE99,1)</f>
        <v>0</v>
      </c>
      <c r="AF99" s="63">
        <f>PERCENTRANK('FED MODEL FACTORS'!AF$2:AF$296,'FED MODEL FACTORS'!AF99,1)</f>
        <v>0.7</v>
      </c>
      <c r="AG99" s="63">
        <f>PERCENTRANK('FED MODEL FACTORS'!AG$2:AG$296,'FED MODEL FACTORS'!AG99,1)</f>
        <v>0.2</v>
      </c>
      <c r="AH99" s="63">
        <f>PERCENTRANK('FED MODEL FACTORS'!AH$62:AH$296,'FED MODEL FACTORS'!AH99,1)</f>
        <v>0.4</v>
      </c>
      <c r="AI99" s="63">
        <f>PERCENTRANK('FED MODEL FACTORS'!AI$2:AI$296,'FED MODEL FACTORS'!AI99,1)</f>
        <v>0.6</v>
      </c>
      <c r="AJ99" s="63">
        <f>PERCENTRANK('FED MODEL FACTORS'!AJ$2:AJ$296,'FED MODEL FACTORS'!AJ99,1)</f>
        <v>0</v>
      </c>
      <c r="AK99" s="63">
        <f>PERCENTRANK('FED MODEL FACTORS'!AK$2:AK$296,'FED MODEL FACTORS'!AK99,1)</f>
        <v>0.7</v>
      </c>
      <c r="AL99" s="63">
        <f>PERCENTRANK('FED MODEL FACTORS'!AL$2:AL$296,'FED MODEL FACTORS'!AL99,1)</f>
        <v>0.8</v>
      </c>
      <c r="AM99" s="63">
        <f>PERCENTRANK('FED MODEL FACTORS'!AM$2:AM$296,'FED MODEL FACTORS'!AM99,1)</f>
        <v>0.7</v>
      </c>
      <c r="AN99" s="63">
        <f>PERCENTRANK('FED MODEL FACTORS'!AN$2:AN$296,'FED MODEL FACTORS'!AN99,1)</f>
        <v>0.6</v>
      </c>
      <c r="AO99" s="63">
        <f>PERCENTRANK('FED MODEL FACTORS'!AO$2:AO$296,'FED MODEL FACTORS'!AO99,1)</f>
        <v>0.2</v>
      </c>
      <c r="AP99" s="63">
        <f>PERCENTRANK('FED MODEL FACTORS'!AP$2:AP$296,'FED MODEL FACTORS'!AP99,1)</f>
        <v>0.1</v>
      </c>
      <c r="AQ99" s="63">
        <f>PERCENTRANK('FED MODEL FACTORS'!AQ$50:AQ$296,'FED MODEL FACTORS'!AQ99,1)</f>
        <v>0.5</v>
      </c>
      <c r="AR99" s="63">
        <f>PERCENTRANK('FED MODEL FACTORS'!AR$2:AR$296,'FED MODEL FACTORS'!AR99,1)</f>
        <v>0.6</v>
      </c>
      <c r="AS99" s="63">
        <f>PERCENTRANK('FED MODEL FACTORS'!AS$2:AS$296,'FED MODEL FACTORS'!AS99,1)</f>
        <v>0.5</v>
      </c>
      <c r="AT99" s="63">
        <f>PERCENTRANK('FED MODEL FACTORS'!AT$2:AT$296,'FED MODEL FACTORS'!AT99,1)</f>
        <v>0.5</v>
      </c>
      <c r="AU99" s="63">
        <f>PERCENTRANK('FED MODEL FACTORS'!AU$2:AU$296,'FED MODEL FACTORS'!AU99,1)</f>
        <v>0.4</v>
      </c>
      <c r="AV99" s="63">
        <f>PERCENTRANK('FED MODEL FACTORS'!AV$2:AV$296,'FED MODEL FACTORS'!AV99,1)</f>
        <v>0.6</v>
      </c>
      <c r="AW99" s="63">
        <f>PERCENTRANK('FED MODEL FACTORS'!AW$2:AW$296,'FED MODEL FACTORS'!AW99,1)</f>
        <v>0.9</v>
      </c>
      <c r="AX99" s="63">
        <f>PERCENTRANK('FED MODEL FACTORS'!AX$2:AX$296,'FED MODEL FACTORS'!AX99,1)</f>
        <v>0.7</v>
      </c>
      <c r="AY99" s="63">
        <f>PERCENTRANK('FED MODEL FACTORS'!AY$2:AY$296,'FED MODEL FACTORS'!AY99,1)</f>
        <v>0.2</v>
      </c>
      <c r="AZ99" s="63">
        <f>PERCENTRANK('FED MODEL FACTORS'!AZ$2:AZ$296,'FED MODEL FACTORS'!AZ99,1)</f>
        <v>0.3</v>
      </c>
      <c r="BA99" s="63">
        <f>PERCENTRANK('FED MODEL FACTORS'!BA$2:BA$296,'FED MODEL FACTORS'!BA99,1)</f>
        <v>0.6</v>
      </c>
      <c r="BB99" s="63">
        <f>PERCENTRANK('FED MODEL FACTORS'!BB$2:BB$296,'FED MODEL FACTORS'!BB99,1)</f>
        <v>0</v>
      </c>
      <c r="BC99" s="63">
        <f>PERCENTRANK('FED MODEL FACTORS'!BC$2:BC$296,'FED MODEL FACTORS'!BC99,1)</f>
        <v>0.5</v>
      </c>
      <c r="BD99" s="63">
        <f>PERCENTRANK('FED MODEL FACTORS'!BD$2:BD$296,'FED MODEL FACTORS'!BD99,1)</f>
        <v>0.6</v>
      </c>
      <c r="BT99" s="76">
        <v>2.82</v>
      </c>
      <c r="BU99" s="76">
        <v>0.26</v>
      </c>
      <c r="BV99" s="76">
        <v>3.32</v>
      </c>
    </row>
    <row r="100" spans="1:74" x14ac:dyDescent="0.25">
      <c r="A100" s="57">
        <v>36585</v>
      </c>
      <c r="B100" s="63"/>
      <c r="C100" s="63">
        <f>PERCENTRANK('FED MODEL FACTORS'!C100:C382,'FED MODEL FACTORS'!C100,1)</f>
        <v>0.9</v>
      </c>
      <c r="D100" s="63"/>
      <c r="E100" s="63">
        <f>PERCENTRANK('FED MODEL FACTORS'!E$2:E$296,'FED MODEL FACTORS'!E100,1)</f>
        <v>0.6</v>
      </c>
      <c r="F100" s="63">
        <f>PERCENTRANK('FED MODEL FACTORS'!F$2:F$296,'FED MODEL FACTORS'!F100,1)</f>
        <v>0.9</v>
      </c>
      <c r="G100" s="63">
        <f>PERCENTRANK('FED MODEL FACTORS'!G$62:G$296,'FED MODEL FACTORS'!G100,1)</f>
        <v>0.9</v>
      </c>
      <c r="H100" s="63">
        <f>PERCENTRANK('FED MODEL FACTORS'!H$62:H$296,'FED MODEL FACTORS'!H100,1)</f>
        <v>0.5</v>
      </c>
      <c r="I100" s="63">
        <f>PERCENTRANK('FED MODEL FACTORS'!I$2:I$296,'FED MODEL FACTORS'!I100,1)</f>
        <v>0.7</v>
      </c>
      <c r="J100" s="63">
        <f>PERCENTRANK('FED MODEL FACTORS'!J$2:J$296,'FED MODEL FACTORS'!J100,1)</f>
        <v>0.8</v>
      </c>
      <c r="K100" s="63">
        <f>PERCENTRANK('FED MODEL FACTORS'!K$2:K$296,'FED MODEL FACTORS'!K100,1)</f>
        <v>0.9</v>
      </c>
      <c r="L100" s="63">
        <f>PERCENTRANK('FED MODEL FACTORS'!L$2:L$296,'FED MODEL FACTORS'!L100,1)</f>
        <v>0.9</v>
      </c>
      <c r="M100" s="63">
        <f>PERCENTRANK('FED MODEL FACTORS'!M$2:M$296,'FED MODEL FACTORS'!M100,1)</f>
        <v>0.9</v>
      </c>
      <c r="N100" s="63">
        <f>PERCENTRANK('FED MODEL FACTORS'!N$2:N$296,'FED MODEL FACTORS'!N100,1)</f>
        <v>0.9</v>
      </c>
      <c r="O100" s="63"/>
      <c r="P100" s="63"/>
      <c r="Q100" s="63">
        <f>PERCENTRANK('FED MODEL FACTORS'!Q$2:Q$296,'FED MODEL FACTORS'!Q100,1)</f>
        <v>0.6</v>
      </c>
      <c r="R100" s="63">
        <f>PERCENTRANK('FED MODEL FACTORS'!R$2:R$296,'FED MODEL FACTORS'!R100,1)</f>
        <v>0.8</v>
      </c>
      <c r="S100" s="63">
        <f>PERCENTRANK('FED MODEL FACTORS'!S$2:S$296,'FED MODEL FACTORS'!S100,1)</f>
        <v>0.3</v>
      </c>
      <c r="T100" s="63"/>
      <c r="U100" s="63">
        <f>PERCENTRANK('FED MODEL FACTORS'!U$2:U$296,'FED MODEL FACTORS'!U100,1)</f>
        <v>0.5</v>
      </c>
      <c r="V100" s="63">
        <f>PERCENTRANK('FED MODEL FACTORS'!V$2:V$296,'FED MODEL FACTORS'!V100,1)</f>
        <v>0.5</v>
      </c>
      <c r="W100" s="63"/>
      <c r="X100" s="63">
        <f>PERCENTRANK('FED MODEL FACTORS'!X$2:X$296,'FED MODEL FACTORS'!X100,1)</f>
        <v>0</v>
      </c>
      <c r="Y100" s="63">
        <f>PERCENTRANK('FED MODEL FACTORS'!Y$2:Y$296,'FED MODEL FACTORS'!Y100,1)</f>
        <v>0.6</v>
      </c>
      <c r="Z100" s="63">
        <f>PERCENTRANK('FED MODEL FACTORS'!Z$2:Z$296,'FED MODEL FACTORS'!Z100,1)</f>
        <v>0.7</v>
      </c>
      <c r="AA100" s="63">
        <f>PERCENTRANK('FED MODEL FACTORS'!AA$2:AA$296,'FED MODEL FACTORS'!AA100,1)</f>
        <v>0.7</v>
      </c>
      <c r="AB100" s="63"/>
      <c r="AC100" s="63">
        <f>PERCENTRANK('FED MODEL FACTORS'!AC$2:AC$296,'FED MODEL FACTORS'!AC100,1)</f>
        <v>0.9</v>
      </c>
      <c r="AD100" s="63">
        <f>PERCENTRANK('FED MODEL FACTORS'!AD$2:AD$296,'FED MODEL FACTORS'!AD100,1)</f>
        <v>0.4</v>
      </c>
      <c r="AE100" s="63">
        <f>PERCENTRANK('FED MODEL FACTORS'!AE$2:AE$296,'FED MODEL FACTORS'!AE100,1)</f>
        <v>0</v>
      </c>
      <c r="AF100" s="63">
        <f>PERCENTRANK('FED MODEL FACTORS'!AF$2:AF$296,'FED MODEL FACTORS'!AF100,1)</f>
        <v>0.7</v>
      </c>
      <c r="AG100" s="63">
        <f>PERCENTRANK('FED MODEL FACTORS'!AG$2:AG$296,'FED MODEL FACTORS'!AG100,1)</f>
        <v>0.1</v>
      </c>
      <c r="AH100" s="63">
        <f>PERCENTRANK('FED MODEL FACTORS'!AH$62:AH$296,'FED MODEL FACTORS'!AH100,1)</f>
        <v>0.5</v>
      </c>
      <c r="AI100" s="63">
        <f>PERCENTRANK('FED MODEL FACTORS'!AI$2:AI$296,'FED MODEL FACTORS'!AI100,1)</f>
        <v>0.6</v>
      </c>
      <c r="AJ100" s="63">
        <f>PERCENTRANK('FED MODEL FACTORS'!AJ$2:AJ$296,'FED MODEL FACTORS'!AJ100,1)</f>
        <v>0</v>
      </c>
      <c r="AK100" s="63">
        <f>PERCENTRANK('FED MODEL FACTORS'!AK$2:AK$296,'FED MODEL FACTORS'!AK100,1)</f>
        <v>0.6</v>
      </c>
      <c r="AL100" s="63">
        <f>PERCENTRANK('FED MODEL FACTORS'!AL$2:AL$296,'FED MODEL FACTORS'!AL100,1)</f>
        <v>0.9</v>
      </c>
      <c r="AM100" s="63">
        <f>PERCENTRANK('FED MODEL FACTORS'!AM$2:AM$296,'FED MODEL FACTORS'!AM100,1)</f>
        <v>0.6</v>
      </c>
      <c r="AN100" s="63">
        <f>PERCENTRANK('FED MODEL FACTORS'!AN$2:AN$296,'FED MODEL FACTORS'!AN100,1)</f>
        <v>0.8</v>
      </c>
      <c r="AO100" s="63">
        <f>PERCENTRANK('FED MODEL FACTORS'!AO$2:AO$296,'FED MODEL FACTORS'!AO100,1)</f>
        <v>0.5</v>
      </c>
      <c r="AP100" s="63">
        <f>PERCENTRANK('FED MODEL FACTORS'!AP$2:AP$296,'FED MODEL FACTORS'!AP100,1)</f>
        <v>0.3</v>
      </c>
      <c r="AQ100" s="63">
        <f>PERCENTRANK('FED MODEL FACTORS'!AQ$50:AQ$296,'FED MODEL FACTORS'!AQ100,1)</f>
        <v>0.5</v>
      </c>
      <c r="AR100" s="63">
        <f>PERCENTRANK('FED MODEL FACTORS'!AR$2:AR$296,'FED MODEL FACTORS'!AR100,1)</f>
        <v>0.4</v>
      </c>
      <c r="AS100" s="63">
        <f>PERCENTRANK('FED MODEL FACTORS'!AS$2:AS$296,'FED MODEL FACTORS'!AS100,1)</f>
        <v>0.5</v>
      </c>
      <c r="AT100" s="63">
        <f>PERCENTRANK('FED MODEL FACTORS'!AT$2:AT$296,'FED MODEL FACTORS'!AT100,1)</f>
        <v>0.5</v>
      </c>
      <c r="AU100" s="63">
        <f>PERCENTRANK('FED MODEL FACTORS'!AU$2:AU$296,'FED MODEL FACTORS'!AU100,1)</f>
        <v>0.6</v>
      </c>
      <c r="AV100" s="63">
        <f>PERCENTRANK('FED MODEL FACTORS'!AV$2:AV$296,'FED MODEL FACTORS'!AV100,1)</f>
        <v>0.6</v>
      </c>
      <c r="AW100" s="63">
        <f>PERCENTRANK('FED MODEL FACTORS'!AW$2:AW$296,'FED MODEL FACTORS'!AW100,1)</f>
        <v>0.9</v>
      </c>
      <c r="AX100" s="63">
        <f>PERCENTRANK('FED MODEL FACTORS'!AX$2:AX$296,'FED MODEL FACTORS'!AX100,1)</f>
        <v>0.7</v>
      </c>
      <c r="AY100" s="63">
        <f>PERCENTRANK('FED MODEL FACTORS'!AY$2:AY$296,'FED MODEL FACTORS'!AY100,1)</f>
        <v>0.2</v>
      </c>
      <c r="AZ100" s="63">
        <f>PERCENTRANK('FED MODEL FACTORS'!AZ$2:AZ$296,'FED MODEL FACTORS'!AZ100,1)</f>
        <v>0.4</v>
      </c>
      <c r="BA100" s="63">
        <f>PERCENTRANK('FED MODEL FACTORS'!BA$2:BA$296,'FED MODEL FACTORS'!BA100,1)</f>
        <v>0.8</v>
      </c>
      <c r="BB100" s="63">
        <f>PERCENTRANK('FED MODEL FACTORS'!BB$2:BB$296,'FED MODEL FACTORS'!BB100,1)</f>
        <v>0.1</v>
      </c>
      <c r="BC100" s="63">
        <f>PERCENTRANK('FED MODEL FACTORS'!BC$2:BC$296,'FED MODEL FACTORS'!BC100,1)</f>
        <v>0.9</v>
      </c>
      <c r="BD100" s="63">
        <f>PERCENTRANK('FED MODEL FACTORS'!BD$2:BD$296,'FED MODEL FACTORS'!BD100,1)</f>
        <v>0.9</v>
      </c>
      <c r="BT100" s="76">
        <v>2.77</v>
      </c>
      <c r="BU100" s="76">
        <v>0.26</v>
      </c>
      <c r="BV100" s="76">
        <v>2.76</v>
      </c>
    </row>
    <row r="101" spans="1:74" x14ac:dyDescent="0.25">
      <c r="A101" s="57">
        <v>36616</v>
      </c>
      <c r="B101" s="63"/>
      <c r="C101" s="63">
        <f>PERCENTRANK('FED MODEL FACTORS'!C101:C383,'FED MODEL FACTORS'!C101,1)</f>
        <v>0.9</v>
      </c>
      <c r="D101" s="63"/>
      <c r="E101" s="63">
        <f>PERCENTRANK('FED MODEL FACTORS'!E$2:E$296,'FED MODEL FACTORS'!E101,1)</f>
        <v>0.7</v>
      </c>
      <c r="F101" s="63">
        <f>PERCENTRANK('FED MODEL FACTORS'!F$2:F$296,'FED MODEL FACTORS'!F101,1)</f>
        <v>0.9</v>
      </c>
      <c r="G101" s="63">
        <f>PERCENTRANK('FED MODEL FACTORS'!G$62:G$296,'FED MODEL FACTORS'!G101,1)</f>
        <v>0.9</v>
      </c>
      <c r="H101" s="63">
        <f>PERCENTRANK('FED MODEL FACTORS'!H$62:H$296,'FED MODEL FACTORS'!H101,1)</f>
        <v>0.7</v>
      </c>
      <c r="I101" s="63">
        <f>PERCENTRANK('FED MODEL FACTORS'!I$2:I$296,'FED MODEL FACTORS'!I101,1)</f>
        <v>0.5</v>
      </c>
      <c r="J101" s="63">
        <f>PERCENTRANK('FED MODEL FACTORS'!J$2:J$296,'FED MODEL FACTORS'!J101,1)</f>
        <v>0.7</v>
      </c>
      <c r="K101" s="63">
        <f>PERCENTRANK('FED MODEL FACTORS'!K$2:K$296,'FED MODEL FACTORS'!K101,1)</f>
        <v>0.9</v>
      </c>
      <c r="L101" s="63">
        <f>PERCENTRANK('FED MODEL FACTORS'!L$2:L$296,'FED MODEL FACTORS'!L101,1)</f>
        <v>0.9</v>
      </c>
      <c r="M101" s="63">
        <f>PERCENTRANK('FED MODEL FACTORS'!M$2:M$296,'FED MODEL FACTORS'!M101,1)</f>
        <v>0.9</v>
      </c>
      <c r="N101" s="63">
        <f>PERCENTRANK('FED MODEL FACTORS'!N$2:N$296,'FED MODEL FACTORS'!N101,1)</f>
        <v>0.9</v>
      </c>
      <c r="O101" s="63"/>
      <c r="P101" s="63"/>
      <c r="Q101" s="63">
        <f>PERCENTRANK('FED MODEL FACTORS'!Q$2:Q$296,'FED MODEL FACTORS'!Q101,1)</f>
        <v>0.6</v>
      </c>
      <c r="R101" s="63">
        <f>PERCENTRANK('FED MODEL FACTORS'!R$2:R$296,'FED MODEL FACTORS'!R101,1)</f>
        <v>0.8</v>
      </c>
      <c r="S101" s="63">
        <f>PERCENTRANK('FED MODEL FACTORS'!S$2:S$296,'FED MODEL FACTORS'!S101,1)</f>
        <v>0.3</v>
      </c>
      <c r="T101" s="63"/>
      <c r="U101" s="63">
        <f>PERCENTRANK('FED MODEL FACTORS'!U$2:U$296,'FED MODEL FACTORS'!U101,1)</f>
        <v>0.6</v>
      </c>
      <c r="V101" s="63">
        <f>PERCENTRANK('FED MODEL FACTORS'!V$2:V$296,'FED MODEL FACTORS'!V101,1)</f>
        <v>0.8</v>
      </c>
      <c r="W101" s="63"/>
      <c r="X101" s="63">
        <f>PERCENTRANK('FED MODEL FACTORS'!X$2:X$296,'FED MODEL FACTORS'!X101,1)</f>
        <v>0</v>
      </c>
      <c r="Y101" s="63">
        <f>PERCENTRANK('FED MODEL FACTORS'!Y$2:Y$296,'FED MODEL FACTORS'!Y101,1)</f>
        <v>0.5</v>
      </c>
      <c r="Z101" s="63">
        <f>PERCENTRANK('FED MODEL FACTORS'!Z$2:Z$296,'FED MODEL FACTORS'!Z101,1)</f>
        <v>0.6</v>
      </c>
      <c r="AA101" s="63">
        <f>PERCENTRANK('FED MODEL FACTORS'!AA$2:AA$296,'FED MODEL FACTORS'!AA101,1)</f>
        <v>0.7</v>
      </c>
      <c r="AB101" s="63"/>
      <c r="AC101" s="63">
        <f>PERCENTRANK('FED MODEL FACTORS'!AC$2:AC$296,'FED MODEL FACTORS'!AC101,1)</f>
        <v>0.9</v>
      </c>
      <c r="AD101" s="63">
        <f>PERCENTRANK('FED MODEL FACTORS'!AD$2:AD$296,'FED MODEL FACTORS'!AD101,1)</f>
        <v>0.4</v>
      </c>
      <c r="AE101" s="63">
        <f>PERCENTRANK('FED MODEL FACTORS'!AE$2:AE$296,'FED MODEL FACTORS'!AE101,1)</f>
        <v>0</v>
      </c>
      <c r="AF101" s="63">
        <f>PERCENTRANK('FED MODEL FACTORS'!AF$2:AF$296,'FED MODEL FACTORS'!AF101,1)</f>
        <v>0.7</v>
      </c>
      <c r="AG101" s="63">
        <f>PERCENTRANK('FED MODEL FACTORS'!AG$2:AG$296,'FED MODEL FACTORS'!AG101,1)</f>
        <v>0</v>
      </c>
      <c r="AH101" s="63">
        <f>PERCENTRANK('FED MODEL FACTORS'!AH$62:AH$296,'FED MODEL FACTORS'!AH101,1)</f>
        <v>0.7</v>
      </c>
      <c r="AI101" s="63">
        <f>PERCENTRANK('FED MODEL FACTORS'!AI$2:AI$296,'FED MODEL FACTORS'!AI101,1)</f>
        <v>0.7</v>
      </c>
      <c r="AJ101" s="63">
        <f>PERCENTRANK('FED MODEL FACTORS'!AJ$2:AJ$296,'FED MODEL FACTORS'!AJ101,1)</f>
        <v>0</v>
      </c>
      <c r="AK101" s="63">
        <f>PERCENTRANK('FED MODEL FACTORS'!AK$2:AK$296,'FED MODEL FACTORS'!AK101,1)</f>
        <v>0.5</v>
      </c>
      <c r="AL101" s="63">
        <f>PERCENTRANK('FED MODEL FACTORS'!AL$2:AL$296,'FED MODEL FACTORS'!AL101,1)</f>
        <v>0.9</v>
      </c>
      <c r="AM101" s="63">
        <f>PERCENTRANK('FED MODEL FACTORS'!AM$2:AM$296,'FED MODEL FACTORS'!AM101,1)</f>
        <v>0.7</v>
      </c>
      <c r="AN101" s="63">
        <f>PERCENTRANK('FED MODEL FACTORS'!AN$2:AN$296,'FED MODEL FACTORS'!AN101,1)</f>
        <v>0.9</v>
      </c>
      <c r="AO101" s="63">
        <f>PERCENTRANK('FED MODEL FACTORS'!AO$2:AO$296,'FED MODEL FACTORS'!AO101,1)</f>
        <v>0.6</v>
      </c>
      <c r="AP101" s="63">
        <f>PERCENTRANK('FED MODEL FACTORS'!AP$2:AP$296,'FED MODEL FACTORS'!AP101,1)</f>
        <v>0.6</v>
      </c>
      <c r="AQ101" s="63">
        <f>PERCENTRANK('FED MODEL FACTORS'!AQ$50:AQ$296,'FED MODEL FACTORS'!AQ101,1)</f>
        <v>0.5</v>
      </c>
      <c r="AR101" s="63">
        <f>PERCENTRANK('FED MODEL FACTORS'!AR$2:AR$296,'FED MODEL FACTORS'!AR101,1)</f>
        <v>0.3</v>
      </c>
      <c r="AS101" s="63">
        <f>PERCENTRANK('FED MODEL FACTORS'!AS$2:AS$296,'FED MODEL FACTORS'!AS101,1)</f>
        <v>0.5</v>
      </c>
      <c r="AT101" s="63">
        <f>PERCENTRANK('FED MODEL FACTORS'!AT$2:AT$296,'FED MODEL FACTORS'!AT101,1)</f>
        <v>0.5</v>
      </c>
      <c r="AU101" s="63">
        <f>PERCENTRANK('FED MODEL FACTORS'!AU$2:AU$296,'FED MODEL FACTORS'!AU101,1)</f>
        <v>0.7</v>
      </c>
      <c r="AV101" s="63">
        <f>PERCENTRANK('FED MODEL FACTORS'!AV$2:AV$296,'FED MODEL FACTORS'!AV101,1)</f>
        <v>0.7</v>
      </c>
      <c r="AW101" s="63">
        <f>PERCENTRANK('FED MODEL FACTORS'!AW$2:AW$296,'FED MODEL FACTORS'!AW101,1)</f>
        <v>0.9</v>
      </c>
      <c r="AX101" s="63">
        <f>PERCENTRANK('FED MODEL FACTORS'!AX$2:AX$296,'FED MODEL FACTORS'!AX101,1)</f>
        <v>0.8</v>
      </c>
      <c r="AY101" s="63">
        <f>PERCENTRANK('FED MODEL FACTORS'!AY$2:AY$296,'FED MODEL FACTORS'!AY101,1)</f>
        <v>0.1</v>
      </c>
      <c r="AZ101" s="63">
        <f>PERCENTRANK('FED MODEL FACTORS'!AZ$2:AZ$296,'FED MODEL FACTORS'!AZ101,1)</f>
        <v>0.4</v>
      </c>
      <c r="BA101" s="63">
        <f>PERCENTRANK('FED MODEL FACTORS'!BA$2:BA$296,'FED MODEL FACTORS'!BA101,1)</f>
        <v>0.5</v>
      </c>
      <c r="BB101" s="63">
        <f>PERCENTRANK('FED MODEL FACTORS'!BB$2:BB$296,'FED MODEL FACTORS'!BB101,1)</f>
        <v>0.1</v>
      </c>
      <c r="BC101" s="63">
        <f>PERCENTRANK('FED MODEL FACTORS'!BC$2:BC$296,'FED MODEL FACTORS'!BC101,1)</f>
        <v>0</v>
      </c>
      <c r="BD101" s="63">
        <f>PERCENTRANK('FED MODEL FACTORS'!BD$2:BD$296,'FED MODEL FACTORS'!BD101,1)</f>
        <v>0.3</v>
      </c>
      <c r="BT101" s="76">
        <v>3.07</v>
      </c>
      <c r="BU101" s="76">
        <v>0.15</v>
      </c>
      <c r="BV101" s="76">
        <v>2.4700000000000002</v>
      </c>
    </row>
    <row r="102" spans="1:74" x14ac:dyDescent="0.25">
      <c r="A102" s="57">
        <v>36646</v>
      </c>
      <c r="B102" s="63"/>
      <c r="C102" s="63">
        <f>PERCENTRANK('FED MODEL FACTORS'!C102:C384,'FED MODEL FACTORS'!C102,1)</f>
        <v>0.9</v>
      </c>
      <c r="D102" s="63"/>
      <c r="E102" s="63">
        <f>PERCENTRANK('FED MODEL FACTORS'!E$2:E$296,'FED MODEL FACTORS'!E102,1)</f>
        <v>0.9</v>
      </c>
      <c r="F102" s="63">
        <f>PERCENTRANK('FED MODEL FACTORS'!F$2:F$296,'FED MODEL FACTORS'!F102,1)</f>
        <v>1</v>
      </c>
      <c r="G102" s="63">
        <f>PERCENTRANK('FED MODEL FACTORS'!G$62:G$296,'FED MODEL FACTORS'!G102,1)</f>
        <v>0.9</v>
      </c>
      <c r="H102" s="63">
        <f>PERCENTRANK('FED MODEL FACTORS'!H$62:H$296,'FED MODEL FACTORS'!H102,1)</f>
        <v>0.8</v>
      </c>
      <c r="I102" s="63">
        <f>PERCENTRANK('FED MODEL FACTORS'!I$2:I$296,'FED MODEL FACTORS'!I102,1)</f>
        <v>0.6</v>
      </c>
      <c r="J102" s="63">
        <f>PERCENTRANK('FED MODEL FACTORS'!J$2:J$296,'FED MODEL FACTORS'!J102,1)</f>
        <v>0.8</v>
      </c>
      <c r="K102" s="63">
        <f>PERCENTRANK('FED MODEL FACTORS'!K$2:K$296,'FED MODEL FACTORS'!K102,1)</f>
        <v>0.9</v>
      </c>
      <c r="L102" s="63">
        <f>PERCENTRANK('FED MODEL FACTORS'!L$2:L$296,'FED MODEL FACTORS'!L102,1)</f>
        <v>0.9</v>
      </c>
      <c r="M102" s="63">
        <f>PERCENTRANK('FED MODEL FACTORS'!M$2:M$296,'FED MODEL FACTORS'!M102,1)</f>
        <v>0.9</v>
      </c>
      <c r="N102" s="63">
        <f>PERCENTRANK('FED MODEL FACTORS'!N$2:N$296,'FED MODEL FACTORS'!N102,1)</f>
        <v>0.9</v>
      </c>
      <c r="O102" s="63"/>
      <c r="P102" s="63"/>
      <c r="Q102" s="63">
        <f>PERCENTRANK('FED MODEL FACTORS'!Q$2:Q$296,'FED MODEL FACTORS'!Q102,1)</f>
        <v>0.6</v>
      </c>
      <c r="R102" s="63">
        <f>PERCENTRANK('FED MODEL FACTORS'!R$2:R$296,'FED MODEL FACTORS'!R102,1)</f>
        <v>0.8</v>
      </c>
      <c r="S102" s="63">
        <f>PERCENTRANK('FED MODEL FACTORS'!S$2:S$296,'FED MODEL FACTORS'!S102,1)</f>
        <v>0.3</v>
      </c>
      <c r="T102" s="63"/>
      <c r="U102" s="63">
        <f>PERCENTRANK('FED MODEL FACTORS'!U$2:U$296,'FED MODEL FACTORS'!U102,1)</f>
        <v>0.8</v>
      </c>
      <c r="V102" s="63">
        <f>PERCENTRANK('FED MODEL FACTORS'!V$2:V$296,'FED MODEL FACTORS'!V102,1)</f>
        <v>0.7</v>
      </c>
      <c r="W102" s="63"/>
      <c r="X102" s="63">
        <f>PERCENTRANK('FED MODEL FACTORS'!X$2:X$296,'FED MODEL FACTORS'!X102,1)</f>
        <v>0</v>
      </c>
      <c r="Y102" s="63">
        <f>PERCENTRANK('FED MODEL FACTORS'!Y$2:Y$296,'FED MODEL FACTORS'!Y102,1)</f>
        <v>0.7</v>
      </c>
      <c r="Z102" s="63">
        <f>PERCENTRANK('FED MODEL FACTORS'!Z$2:Z$296,'FED MODEL FACTORS'!Z102,1)</f>
        <v>0.6</v>
      </c>
      <c r="AA102" s="63">
        <f>PERCENTRANK('FED MODEL FACTORS'!AA$2:AA$296,'FED MODEL FACTORS'!AA102,1)</f>
        <v>0.7</v>
      </c>
      <c r="AB102" s="63"/>
      <c r="AC102" s="63">
        <f>PERCENTRANK('FED MODEL FACTORS'!AC$2:AC$296,'FED MODEL FACTORS'!AC102,1)</f>
        <v>0.9</v>
      </c>
      <c r="AD102" s="63">
        <f>PERCENTRANK('FED MODEL FACTORS'!AD$2:AD$296,'FED MODEL FACTORS'!AD102,1)</f>
        <v>0.4</v>
      </c>
      <c r="AE102" s="63">
        <f>PERCENTRANK('FED MODEL FACTORS'!AE$2:AE$296,'FED MODEL FACTORS'!AE102,1)</f>
        <v>0</v>
      </c>
      <c r="AF102" s="63">
        <f>PERCENTRANK('FED MODEL FACTORS'!AF$2:AF$296,'FED MODEL FACTORS'!AF102,1)</f>
        <v>0.8</v>
      </c>
      <c r="AG102" s="63">
        <f>PERCENTRANK('FED MODEL FACTORS'!AG$2:AG$296,'FED MODEL FACTORS'!AG102,1)</f>
        <v>0.1</v>
      </c>
      <c r="AH102" s="63">
        <f>PERCENTRANK('FED MODEL FACTORS'!AH$62:AH$296,'FED MODEL FACTORS'!AH102,1)</f>
        <v>0.8</v>
      </c>
      <c r="AI102" s="63">
        <f>PERCENTRANK('FED MODEL FACTORS'!AI$2:AI$296,'FED MODEL FACTORS'!AI102,1)</f>
        <v>0.7</v>
      </c>
      <c r="AJ102" s="63">
        <f>PERCENTRANK('FED MODEL FACTORS'!AJ$2:AJ$296,'FED MODEL FACTORS'!AJ102,1)</f>
        <v>0.1</v>
      </c>
      <c r="AK102" s="63">
        <f>PERCENTRANK('FED MODEL FACTORS'!AK$2:AK$296,'FED MODEL FACTORS'!AK102,1)</f>
        <v>0.6</v>
      </c>
      <c r="AL102" s="63">
        <f>PERCENTRANK('FED MODEL FACTORS'!AL$2:AL$296,'FED MODEL FACTORS'!AL102,1)</f>
        <v>0.9</v>
      </c>
      <c r="AM102" s="63">
        <f>PERCENTRANK('FED MODEL FACTORS'!AM$2:AM$296,'FED MODEL FACTORS'!AM102,1)</f>
        <v>0.8</v>
      </c>
      <c r="AN102" s="63">
        <f>PERCENTRANK('FED MODEL FACTORS'!AN$2:AN$296,'FED MODEL FACTORS'!AN102,1)</f>
        <v>0.7</v>
      </c>
      <c r="AO102" s="63">
        <f>PERCENTRANK('FED MODEL FACTORS'!AO$2:AO$296,'FED MODEL FACTORS'!AO102,1)</f>
        <v>0.3</v>
      </c>
      <c r="AP102" s="63">
        <f>PERCENTRANK('FED MODEL FACTORS'!AP$2:AP$296,'FED MODEL FACTORS'!AP102,1)</f>
        <v>0.6</v>
      </c>
      <c r="AQ102" s="63">
        <f>PERCENTRANK('FED MODEL FACTORS'!AQ$50:AQ$296,'FED MODEL FACTORS'!AQ102,1)</f>
        <v>0.5</v>
      </c>
      <c r="AR102" s="63">
        <f>PERCENTRANK('FED MODEL FACTORS'!AR$2:AR$296,'FED MODEL FACTORS'!AR102,1)</f>
        <v>0.6</v>
      </c>
      <c r="AS102" s="63">
        <f>PERCENTRANK('FED MODEL FACTORS'!AS$2:AS$296,'FED MODEL FACTORS'!AS102,1)</f>
        <v>0.5</v>
      </c>
      <c r="AT102" s="63">
        <f>PERCENTRANK('FED MODEL FACTORS'!AT$2:AT$296,'FED MODEL FACTORS'!AT102,1)</f>
        <v>0.5</v>
      </c>
      <c r="AU102" s="63">
        <f>PERCENTRANK('FED MODEL FACTORS'!AU$2:AU$296,'FED MODEL FACTORS'!AU102,1)</f>
        <v>0.7</v>
      </c>
      <c r="AV102" s="63">
        <f>PERCENTRANK('FED MODEL FACTORS'!AV$2:AV$296,'FED MODEL FACTORS'!AV102,1)</f>
        <v>0.8</v>
      </c>
      <c r="AW102" s="63">
        <f>PERCENTRANK('FED MODEL FACTORS'!AW$2:AW$296,'FED MODEL FACTORS'!AW102,1)</f>
        <v>0.9</v>
      </c>
      <c r="AX102" s="63">
        <f>PERCENTRANK('FED MODEL FACTORS'!AX$2:AX$296,'FED MODEL FACTORS'!AX102,1)</f>
        <v>0.8</v>
      </c>
      <c r="AY102" s="63">
        <f>PERCENTRANK('FED MODEL FACTORS'!AY$2:AY$296,'FED MODEL FACTORS'!AY102,1)</f>
        <v>0.1</v>
      </c>
      <c r="AZ102" s="63">
        <f>PERCENTRANK('FED MODEL FACTORS'!AZ$2:AZ$296,'FED MODEL FACTORS'!AZ102,1)</f>
        <v>0.3</v>
      </c>
      <c r="BA102" s="63">
        <f>PERCENTRANK('FED MODEL FACTORS'!BA$2:BA$296,'FED MODEL FACTORS'!BA102,1)</f>
        <v>0</v>
      </c>
      <c r="BB102" s="63">
        <f>PERCENTRANK('FED MODEL FACTORS'!BB$2:BB$296,'FED MODEL FACTORS'!BB102,1)</f>
        <v>0</v>
      </c>
      <c r="BC102" s="63">
        <f>PERCENTRANK('FED MODEL FACTORS'!BC$2:BC$296,'FED MODEL FACTORS'!BC102,1)</f>
        <v>0.1</v>
      </c>
      <c r="BD102" s="63">
        <f>PERCENTRANK('FED MODEL FACTORS'!BD$2:BD$296,'FED MODEL FACTORS'!BD102,1)</f>
        <v>0</v>
      </c>
      <c r="BT102" s="76">
        <v>3.42</v>
      </c>
      <c r="BU102" s="76">
        <v>0.7</v>
      </c>
      <c r="BV102" s="76">
        <v>3.01</v>
      </c>
    </row>
    <row r="103" spans="1:74" x14ac:dyDescent="0.25">
      <c r="A103" s="57">
        <v>36677</v>
      </c>
      <c r="B103" s="63"/>
      <c r="C103" s="63">
        <f>PERCENTRANK('FED MODEL FACTORS'!C103:C385,'FED MODEL FACTORS'!C103,1)</f>
        <v>0.9</v>
      </c>
      <c r="D103" s="63"/>
      <c r="E103" s="63">
        <f>PERCENTRANK('FED MODEL FACTORS'!E$2:E$296,'FED MODEL FACTORS'!E103,1)</f>
        <v>0.3</v>
      </c>
      <c r="F103" s="63">
        <f>PERCENTRANK('FED MODEL FACTORS'!F$2:F$296,'FED MODEL FACTORS'!F103,1)</f>
        <v>0.9</v>
      </c>
      <c r="G103" s="63">
        <f>PERCENTRANK('FED MODEL FACTORS'!G$62:G$296,'FED MODEL FACTORS'!G103,1)</f>
        <v>0.9</v>
      </c>
      <c r="H103" s="63">
        <f>PERCENTRANK('FED MODEL FACTORS'!H$62:H$296,'FED MODEL FACTORS'!H103,1)</f>
        <v>0.8</v>
      </c>
      <c r="I103" s="63">
        <f>PERCENTRANK('FED MODEL FACTORS'!I$2:I$296,'FED MODEL FACTORS'!I103,1)</f>
        <v>0.6</v>
      </c>
      <c r="J103" s="63">
        <f>PERCENTRANK('FED MODEL FACTORS'!J$2:J$296,'FED MODEL FACTORS'!J103,1)</f>
        <v>0.8</v>
      </c>
      <c r="K103" s="63">
        <f>PERCENTRANK('FED MODEL FACTORS'!K$2:K$296,'FED MODEL FACTORS'!K103,1)</f>
        <v>0.9</v>
      </c>
      <c r="L103" s="63">
        <f>PERCENTRANK('FED MODEL FACTORS'!L$2:L$296,'FED MODEL FACTORS'!L103,1)</f>
        <v>0.9</v>
      </c>
      <c r="M103" s="63">
        <f>PERCENTRANK('FED MODEL FACTORS'!M$2:M$296,'FED MODEL FACTORS'!M103,1)</f>
        <v>0.9</v>
      </c>
      <c r="N103" s="63">
        <f>PERCENTRANK('FED MODEL FACTORS'!N$2:N$296,'FED MODEL FACTORS'!N103,1)</f>
        <v>0.9</v>
      </c>
      <c r="O103" s="63"/>
      <c r="P103" s="63"/>
      <c r="Q103" s="63">
        <f>PERCENTRANK('FED MODEL FACTORS'!Q$2:Q$296,'FED MODEL FACTORS'!Q103,1)</f>
        <v>0.6</v>
      </c>
      <c r="R103" s="63">
        <f>PERCENTRANK('FED MODEL FACTORS'!R$2:R$296,'FED MODEL FACTORS'!R103,1)</f>
        <v>0.8</v>
      </c>
      <c r="S103" s="63">
        <f>PERCENTRANK('FED MODEL FACTORS'!S$2:S$296,'FED MODEL FACTORS'!S103,1)</f>
        <v>0.3</v>
      </c>
      <c r="T103" s="63"/>
      <c r="U103" s="63">
        <f>PERCENTRANK('FED MODEL FACTORS'!U$2:U$296,'FED MODEL FACTORS'!U103,1)</f>
        <v>0.4</v>
      </c>
      <c r="V103" s="63">
        <f>PERCENTRANK('FED MODEL FACTORS'!V$2:V$296,'FED MODEL FACTORS'!V103,1)</f>
        <v>0.8</v>
      </c>
      <c r="W103" s="63"/>
      <c r="X103" s="63">
        <f>PERCENTRANK('FED MODEL FACTORS'!X$2:X$296,'FED MODEL FACTORS'!X103,1)</f>
        <v>0</v>
      </c>
      <c r="Y103" s="63">
        <f>PERCENTRANK('FED MODEL FACTORS'!Y$2:Y$296,'FED MODEL FACTORS'!Y103,1)</f>
        <v>0.4</v>
      </c>
      <c r="Z103" s="63">
        <f>PERCENTRANK('FED MODEL FACTORS'!Z$2:Z$296,'FED MODEL FACTORS'!Z103,1)</f>
        <v>0.5</v>
      </c>
      <c r="AA103" s="63">
        <f>PERCENTRANK('FED MODEL FACTORS'!AA$2:AA$296,'FED MODEL FACTORS'!AA103,1)</f>
        <v>0.7</v>
      </c>
      <c r="AB103" s="63"/>
      <c r="AC103" s="63">
        <f>PERCENTRANK('FED MODEL FACTORS'!AC$2:AC$296,'FED MODEL FACTORS'!AC103,1)</f>
        <v>0.9</v>
      </c>
      <c r="AD103" s="63">
        <f>PERCENTRANK('FED MODEL FACTORS'!AD$2:AD$296,'FED MODEL FACTORS'!AD103,1)</f>
        <v>0.4</v>
      </c>
      <c r="AE103" s="63">
        <f>PERCENTRANK('FED MODEL FACTORS'!AE$2:AE$296,'FED MODEL FACTORS'!AE103,1)</f>
        <v>0</v>
      </c>
      <c r="AF103" s="63">
        <f>PERCENTRANK('FED MODEL FACTORS'!AF$2:AF$296,'FED MODEL FACTORS'!AF103,1)</f>
        <v>0.8</v>
      </c>
      <c r="AG103" s="63">
        <f>PERCENTRANK('FED MODEL FACTORS'!AG$2:AG$296,'FED MODEL FACTORS'!AG103,1)</f>
        <v>0.2</v>
      </c>
      <c r="AH103" s="63">
        <f>PERCENTRANK('FED MODEL FACTORS'!AH$62:AH$296,'FED MODEL FACTORS'!AH103,1)</f>
        <v>0.8</v>
      </c>
      <c r="AI103" s="63">
        <f>PERCENTRANK('FED MODEL FACTORS'!AI$2:AI$296,'FED MODEL FACTORS'!AI103,1)</f>
        <v>0.7</v>
      </c>
      <c r="AJ103" s="63">
        <f>PERCENTRANK('FED MODEL FACTORS'!AJ$2:AJ$296,'FED MODEL FACTORS'!AJ103,1)</f>
        <v>0.2</v>
      </c>
      <c r="AK103" s="63">
        <f>PERCENTRANK('FED MODEL FACTORS'!AK$2:AK$296,'FED MODEL FACTORS'!AK103,1)</f>
        <v>0.8</v>
      </c>
      <c r="AL103" s="63">
        <f>PERCENTRANK('FED MODEL FACTORS'!AL$2:AL$296,'FED MODEL FACTORS'!AL103,1)</f>
        <v>0.9</v>
      </c>
      <c r="AM103" s="63">
        <f>PERCENTRANK('FED MODEL FACTORS'!AM$2:AM$296,'FED MODEL FACTORS'!AM103,1)</f>
        <v>0.9</v>
      </c>
      <c r="AN103" s="63">
        <f>PERCENTRANK('FED MODEL FACTORS'!AN$2:AN$296,'FED MODEL FACTORS'!AN103,1)</f>
        <v>0.7</v>
      </c>
      <c r="AO103" s="63">
        <f>PERCENTRANK('FED MODEL FACTORS'!AO$2:AO$296,'FED MODEL FACTORS'!AO103,1)</f>
        <v>0.4</v>
      </c>
      <c r="AP103" s="63">
        <f>PERCENTRANK('FED MODEL FACTORS'!AP$2:AP$296,'FED MODEL FACTORS'!AP103,1)</f>
        <v>0.6</v>
      </c>
      <c r="AQ103" s="63">
        <f>PERCENTRANK('FED MODEL FACTORS'!AQ$50:AQ$296,'FED MODEL FACTORS'!AQ103,1)</f>
        <v>0.5</v>
      </c>
      <c r="AR103" s="63">
        <f>PERCENTRANK('FED MODEL FACTORS'!AR$2:AR$296,'FED MODEL FACTORS'!AR103,1)</f>
        <v>0.5</v>
      </c>
      <c r="AS103" s="63">
        <f>PERCENTRANK('FED MODEL FACTORS'!AS$2:AS$296,'FED MODEL FACTORS'!AS103,1)</f>
        <v>0.5</v>
      </c>
      <c r="AT103" s="63">
        <f>PERCENTRANK('FED MODEL FACTORS'!AT$2:AT$296,'FED MODEL FACTORS'!AT103,1)</f>
        <v>0.5</v>
      </c>
      <c r="AU103" s="63">
        <f>PERCENTRANK('FED MODEL FACTORS'!AU$2:AU$296,'FED MODEL FACTORS'!AU103,1)</f>
        <v>0.8</v>
      </c>
      <c r="AV103" s="63">
        <f>PERCENTRANK('FED MODEL FACTORS'!AV$2:AV$296,'FED MODEL FACTORS'!AV103,1)</f>
        <v>0.8</v>
      </c>
      <c r="AW103" s="63">
        <f>PERCENTRANK('FED MODEL FACTORS'!AW$2:AW$296,'FED MODEL FACTORS'!AW103,1)</f>
        <v>0.9</v>
      </c>
      <c r="AX103" s="63">
        <f>PERCENTRANK('FED MODEL FACTORS'!AX$2:AX$296,'FED MODEL FACTORS'!AX103,1)</f>
        <v>0.8</v>
      </c>
      <c r="AY103" s="63">
        <f>PERCENTRANK('FED MODEL FACTORS'!AY$2:AY$296,'FED MODEL FACTORS'!AY103,1)</f>
        <v>0.1</v>
      </c>
      <c r="AZ103" s="63">
        <f>PERCENTRANK('FED MODEL FACTORS'!AZ$2:AZ$296,'FED MODEL FACTORS'!AZ103,1)</f>
        <v>0.4</v>
      </c>
      <c r="BA103" s="63">
        <f>PERCENTRANK('FED MODEL FACTORS'!BA$2:BA$296,'FED MODEL FACTORS'!BA103,1)</f>
        <v>0.9</v>
      </c>
      <c r="BB103" s="63">
        <f>PERCENTRANK('FED MODEL FACTORS'!BB$2:BB$296,'FED MODEL FACTORS'!BB103,1)</f>
        <v>0</v>
      </c>
      <c r="BC103" s="63">
        <f>PERCENTRANK('FED MODEL FACTORS'!BC$2:BC$296,'FED MODEL FACTORS'!BC103,1)</f>
        <v>0.2</v>
      </c>
      <c r="BD103" s="63">
        <f>PERCENTRANK('FED MODEL FACTORS'!BD$2:BD$296,'FED MODEL FACTORS'!BD103,1)</f>
        <v>0.8</v>
      </c>
      <c r="BT103" s="76">
        <v>3.38</v>
      </c>
      <c r="BU103" s="76">
        <v>1.42</v>
      </c>
      <c r="BV103" s="76">
        <v>3.49</v>
      </c>
    </row>
    <row r="104" spans="1:74" x14ac:dyDescent="0.25">
      <c r="A104" s="57">
        <v>36707</v>
      </c>
      <c r="B104" s="63"/>
      <c r="C104" s="63">
        <f>PERCENTRANK('FED MODEL FACTORS'!C104:C386,'FED MODEL FACTORS'!C104,1)</f>
        <v>0.9</v>
      </c>
      <c r="D104" s="63"/>
      <c r="E104" s="63">
        <f>PERCENTRANK('FED MODEL FACTORS'!E$2:E$296,'FED MODEL FACTORS'!E104,1)</f>
        <v>0.5</v>
      </c>
      <c r="F104" s="63">
        <f>PERCENTRANK('FED MODEL FACTORS'!F$2:F$296,'FED MODEL FACTORS'!F104,1)</f>
        <v>0.9</v>
      </c>
      <c r="G104" s="63">
        <f>PERCENTRANK('FED MODEL FACTORS'!G$62:G$296,'FED MODEL FACTORS'!G104,1)</f>
        <v>0.9</v>
      </c>
      <c r="H104" s="63">
        <f>PERCENTRANK('FED MODEL FACTORS'!H$62:H$296,'FED MODEL FACTORS'!H104,1)</f>
        <v>0.8</v>
      </c>
      <c r="I104" s="63">
        <f>PERCENTRANK('FED MODEL FACTORS'!I$2:I$296,'FED MODEL FACTORS'!I104,1)</f>
        <v>0.5</v>
      </c>
      <c r="J104" s="63">
        <f>PERCENTRANK('FED MODEL FACTORS'!J$2:J$296,'FED MODEL FACTORS'!J104,1)</f>
        <v>0.7</v>
      </c>
      <c r="K104" s="63">
        <f>PERCENTRANK('FED MODEL FACTORS'!K$2:K$296,'FED MODEL FACTORS'!K104,1)</f>
        <v>0.9</v>
      </c>
      <c r="L104" s="63">
        <f>PERCENTRANK('FED MODEL FACTORS'!L$2:L$296,'FED MODEL FACTORS'!L104,1)</f>
        <v>0.9</v>
      </c>
      <c r="M104" s="63">
        <f>PERCENTRANK('FED MODEL FACTORS'!M$2:M$296,'FED MODEL FACTORS'!M104,1)</f>
        <v>0.9</v>
      </c>
      <c r="N104" s="63">
        <f>PERCENTRANK('FED MODEL FACTORS'!N$2:N$296,'FED MODEL FACTORS'!N104,1)</f>
        <v>0.9</v>
      </c>
      <c r="O104" s="63"/>
      <c r="P104" s="63"/>
      <c r="Q104" s="63">
        <f>PERCENTRANK('FED MODEL FACTORS'!Q$2:Q$296,'FED MODEL FACTORS'!Q104,1)</f>
        <v>0.7</v>
      </c>
      <c r="R104" s="63">
        <f>PERCENTRANK('FED MODEL FACTORS'!R$2:R$296,'FED MODEL FACTORS'!R104,1)</f>
        <v>0.8</v>
      </c>
      <c r="S104" s="63">
        <f>PERCENTRANK('FED MODEL FACTORS'!S$2:S$296,'FED MODEL FACTORS'!S104,1)</f>
        <v>0.3</v>
      </c>
      <c r="T104" s="63"/>
      <c r="U104" s="63">
        <f>PERCENTRANK('FED MODEL FACTORS'!U$2:U$296,'FED MODEL FACTORS'!U104,1)</f>
        <v>0.4</v>
      </c>
      <c r="V104" s="63">
        <f>PERCENTRANK('FED MODEL FACTORS'!V$2:V$296,'FED MODEL FACTORS'!V104,1)</f>
        <v>0.8</v>
      </c>
      <c r="W104" s="63"/>
      <c r="X104" s="63">
        <f>PERCENTRANK('FED MODEL FACTORS'!X$2:X$296,'FED MODEL FACTORS'!X104,1)</f>
        <v>0.1</v>
      </c>
      <c r="Y104" s="63">
        <f>PERCENTRANK('FED MODEL FACTORS'!Y$2:Y$296,'FED MODEL FACTORS'!Y104,1)</f>
        <v>0.4</v>
      </c>
      <c r="Z104" s="63">
        <f>PERCENTRANK('FED MODEL FACTORS'!Z$2:Z$296,'FED MODEL FACTORS'!Z104,1)</f>
        <v>0.3</v>
      </c>
      <c r="AA104" s="63">
        <f>PERCENTRANK('FED MODEL FACTORS'!AA$2:AA$296,'FED MODEL FACTORS'!AA104,1)</f>
        <v>0.6</v>
      </c>
      <c r="AB104" s="63"/>
      <c r="AC104" s="63">
        <f>PERCENTRANK('FED MODEL FACTORS'!AC$2:AC$296,'FED MODEL FACTORS'!AC104,1)</f>
        <v>0.9</v>
      </c>
      <c r="AD104" s="63">
        <f>PERCENTRANK('FED MODEL FACTORS'!AD$2:AD$296,'FED MODEL FACTORS'!AD104,1)</f>
        <v>0.4</v>
      </c>
      <c r="AE104" s="63">
        <f>PERCENTRANK('FED MODEL FACTORS'!AE$2:AE$296,'FED MODEL FACTORS'!AE104,1)</f>
        <v>0</v>
      </c>
      <c r="AF104" s="63">
        <f>PERCENTRANK('FED MODEL FACTORS'!AF$2:AF$296,'FED MODEL FACTORS'!AF104,1)</f>
        <v>0.6</v>
      </c>
      <c r="AG104" s="63">
        <f>PERCENTRANK('FED MODEL FACTORS'!AG$2:AG$296,'FED MODEL FACTORS'!AG104,1)</f>
        <v>0</v>
      </c>
      <c r="AH104" s="63">
        <f>PERCENTRANK('FED MODEL FACTORS'!AH$62:AH$296,'FED MODEL FACTORS'!AH104,1)</f>
        <v>0.8</v>
      </c>
      <c r="AI104" s="63">
        <f>PERCENTRANK('FED MODEL FACTORS'!AI$2:AI$296,'FED MODEL FACTORS'!AI104,1)</f>
        <v>0.7</v>
      </c>
      <c r="AJ104" s="63">
        <f>PERCENTRANK('FED MODEL FACTORS'!AJ$2:AJ$296,'FED MODEL FACTORS'!AJ104,1)</f>
        <v>0.2</v>
      </c>
      <c r="AK104" s="63">
        <f>PERCENTRANK('FED MODEL FACTORS'!AK$2:AK$296,'FED MODEL FACTORS'!AK104,1)</f>
        <v>0.8</v>
      </c>
      <c r="AL104" s="63">
        <f>PERCENTRANK('FED MODEL FACTORS'!AL$2:AL$296,'FED MODEL FACTORS'!AL104,1)</f>
        <v>0.9</v>
      </c>
      <c r="AM104" s="63">
        <f>PERCENTRANK('FED MODEL FACTORS'!AM$2:AM$296,'FED MODEL FACTORS'!AM104,1)</f>
        <v>0.9</v>
      </c>
      <c r="AN104" s="63">
        <f>PERCENTRANK('FED MODEL FACTORS'!AN$2:AN$296,'FED MODEL FACTORS'!AN104,1)</f>
        <v>0.9</v>
      </c>
      <c r="AO104" s="63">
        <f>PERCENTRANK('FED MODEL FACTORS'!AO$2:AO$296,'FED MODEL FACTORS'!AO104,1)</f>
        <v>0.8</v>
      </c>
      <c r="AP104" s="63">
        <f>PERCENTRANK('FED MODEL FACTORS'!AP$2:AP$296,'FED MODEL FACTORS'!AP104,1)</f>
        <v>0.9</v>
      </c>
      <c r="AQ104" s="63">
        <f>PERCENTRANK('FED MODEL FACTORS'!AQ$50:AQ$296,'FED MODEL FACTORS'!AQ104,1)</f>
        <v>0.5</v>
      </c>
      <c r="AR104" s="63">
        <f>PERCENTRANK('FED MODEL FACTORS'!AR$2:AR$296,'FED MODEL FACTORS'!AR104,1)</f>
        <v>0.1</v>
      </c>
      <c r="AS104" s="63">
        <f>PERCENTRANK('FED MODEL FACTORS'!AS$2:AS$296,'FED MODEL FACTORS'!AS104,1)</f>
        <v>0.5</v>
      </c>
      <c r="AT104" s="63">
        <f>PERCENTRANK('FED MODEL FACTORS'!AT$2:AT$296,'FED MODEL FACTORS'!AT104,1)</f>
        <v>0.5</v>
      </c>
      <c r="AU104" s="63">
        <f>PERCENTRANK('FED MODEL FACTORS'!AU$2:AU$296,'FED MODEL FACTORS'!AU104,1)</f>
        <v>0.8</v>
      </c>
      <c r="AV104" s="63">
        <f>PERCENTRANK('FED MODEL FACTORS'!AV$2:AV$296,'FED MODEL FACTORS'!AV104,1)</f>
        <v>0.8</v>
      </c>
      <c r="AW104" s="63">
        <f>PERCENTRANK('FED MODEL FACTORS'!AW$2:AW$296,'FED MODEL FACTORS'!AW104,1)</f>
        <v>0.9</v>
      </c>
      <c r="AX104" s="63">
        <f>PERCENTRANK('FED MODEL FACTORS'!AX$2:AX$296,'FED MODEL FACTORS'!AX104,1)</f>
        <v>0.8</v>
      </c>
      <c r="AY104" s="63">
        <f>PERCENTRANK('FED MODEL FACTORS'!AY$2:AY$296,'FED MODEL FACTORS'!AY104,1)</f>
        <v>0.1</v>
      </c>
      <c r="AZ104" s="63">
        <f>PERCENTRANK('FED MODEL FACTORS'!AZ$2:AZ$296,'FED MODEL FACTORS'!AZ104,1)</f>
        <v>0.4</v>
      </c>
      <c r="BA104" s="63">
        <f>PERCENTRANK('FED MODEL FACTORS'!BA$2:BA$296,'FED MODEL FACTORS'!BA104,1)</f>
        <v>0.9</v>
      </c>
      <c r="BB104" s="63">
        <f>PERCENTRANK('FED MODEL FACTORS'!BB$2:BB$296,'FED MODEL FACTORS'!BB104,1)</f>
        <v>0.1</v>
      </c>
      <c r="BC104" s="63">
        <f>PERCENTRANK('FED MODEL FACTORS'!BC$2:BC$296,'FED MODEL FACTORS'!BC104,1)</f>
        <v>0.8</v>
      </c>
      <c r="BD104" s="63">
        <f>PERCENTRANK('FED MODEL FACTORS'!BD$2:BD$296,'FED MODEL FACTORS'!BD104,1)</f>
        <v>0.9</v>
      </c>
      <c r="BT104" s="76">
        <v>3.3</v>
      </c>
      <c r="BU104" s="76">
        <v>1.4</v>
      </c>
      <c r="BV104" s="76">
        <v>3.62</v>
      </c>
    </row>
    <row r="105" spans="1:74" x14ac:dyDescent="0.25">
      <c r="A105" s="57">
        <v>36738</v>
      </c>
      <c r="B105" s="63"/>
      <c r="C105" s="63">
        <f>PERCENTRANK('FED MODEL FACTORS'!C105:C387,'FED MODEL FACTORS'!C105,1)</f>
        <v>0.9</v>
      </c>
      <c r="D105" s="63"/>
      <c r="E105" s="63">
        <f>PERCENTRANK('FED MODEL FACTORS'!E$2:E$296,'FED MODEL FACTORS'!E105,1)</f>
        <v>0</v>
      </c>
      <c r="F105" s="63">
        <f>PERCENTRANK('FED MODEL FACTORS'!F$2:F$296,'FED MODEL FACTORS'!F105,1)</f>
        <v>0.9</v>
      </c>
      <c r="G105" s="63">
        <f>PERCENTRANK('FED MODEL FACTORS'!G$62:G$296,'FED MODEL FACTORS'!G105,1)</f>
        <v>0.9</v>
      </c>
      <c r="H105" s="63">
        <f>PERCENTRANK('FED MODEL FACTORS'!H$62:H$296,'FED MODEL FACTORS'!H105,1)</f>
        <v>0.7</v>
      </c>
      <c r="I105" s="63">
        <f>PERCENTRANK('FED MODEL FACTORS'!I$2:I$296,'FED MODEL FACTORS'!I105,1)</f>
        <v>0.5</v>
      </c>
      <c r="J105" s="63">
        <f>PERCENTRANK('FED MODEL FACTORS'!J$2:J$296,'FED MODEL FACTORS'!J105,1)</f>
        <v>0.7</v>
      </c>
      <c r="K105" s="63">
        <f>PERCENTRANK('FED MODEL FACTORS'!K$2:K$296,'FED MODEL FACTORS'!K105,1)</f>
        <v>0.9</v>
      </c>
      <c r="L105" s="63">
        <f>PERCENTRANK('FED MODEL FACTORS'!L$2:L$296,'FED MODEL FACTORS'!L105,1)</f>
        <v>0.9</v>
      </c>
      <c r="M105" s="63">
        <f>PERCENTRANK('FED MODEL FACTORS'!M$2:M$296,'FED MODEL FACTORS'!M105,1)</f>
        <v>0.9</v>
      </c>
      <c r="N105" s="63">
        <f>PERCENTRANK('FED MODEL FACTORS'!N$2:N$296,'FED MODEL FACTORS'!N105,1)</f>
        <v>0.9</v>
      </c>
      <c r="O105" s="63"/>
      <c r="P105" s="63"/>
      <c r="Q105" s="63">
        <f>PERCENTRANK('FED MODEL FACTORS'!Q$2:Q$296,'FED MODEL FACTORS'!Q105,1)</f>
        <v>0.7</v>
      </c>
      <c r="R105" s="63">
        <f>PERCENTRANK('FED MODEL FACTORS'!R$2:R$296,'FED MODEL FACTORS'!R105,1)</f>
        <v>0.8</v>
      </c>
      <c r="S105" s="63">
        <f>PERCENTRANK('FED MODEL FACTORS'!S$2:S$296,'FED MODEL FACTORS'!S105,1)</f>
        <v>0.3</v>
      </c>
      <c r="T105" s="63"/>
      <c r="U105" s="63">
        <f>PERCENTRANK('FED MODEL FACTORS'!U$2:U$296,'FED MODEL FACTORS'!U105,1)</f>
        <v>0.2</v>
      </c>
      <c r="V105" s="63">
        <f>PERCENTRANK('FED MODEL FACTORS'!V$2:V$296,'FED MODEL FACTORS'!V105,1)</f>
        <v>0.6</v>
      </c>
      <c r="W105" s="63"/>
      <c r="X105" s="63">
        <f>PERCENTRANK('FED MODEL FACTORS'!X$2:X$296,'FED MODEL FACTORS'!X105,1)</f>
        <v>0.1</v>
      </c>
      <c r="Y105" s="63">
        <f>PERCENTRANK('FED MODEL FACTORS'!Y$2:Y$296,'FED MODEL FACTORS'!Y105,1)</f>
        <v>0.6</v>
      </c>
      <c r="Z105" s="63">
        <f>PERCENTRANK('FED MODEL FACTORS'!Z$2:Z$296,'FED MODEL FACTORS'!Z105,1)</f>
        <v>0.4</v>
      </c>
      <c r="AA105" s="63">
        <f>PERCENTRANK('FED MODEL FACTORS'!AA$2:AA$296,'FED MODEL FACTORS'!AA105,1)</f>
        <v>0.7</v>
      </c>
      <c r="AB105" s="63"/>
      <c r="AC105" s="63">
        <f>PERCENTRANK('FED MODEL FACTORS'!AC$2:AC$296,'FED MODEL FACTORS'!AC105,1)</f>
        <v>0.9</v>
      </c>
      <c r="AD105" s="63">
        <f>PERCENTRANK('FED MODEL FACTORS'!AD$2:AD$296,'FED MODEL FACTORS'!AD105,1)</f>
        <v>0.4</v>
      </c>
      <c r="AE105" s="63">
        <f>PERCENTRANK('FED MODEL FACTORS'!AE$2:AE$296,'FED MODEL FACTORS'!AE105,1)</f>
        <v>0</v>
      </c>
      <c r="AF105" s="63">
        <f>PERCENTRANK('FED MODEL FACTORS'!AF$2:AF$296,'FED MODEL FACTORS'!AF105,1)</f>
        <v>0.5</v>
      </c>
      <c r="AG105" s="63">
        <f>PERCENTRANK('FED MODEL FACTORS'!AG$2:AG$296,'FED MODEL FACTORS'!AG105,1)</f>
        <v>0</v>
      </c>
      <c r="AH105" s="63">
        <f>PERCENTRANK('FED MODEL FACTORS'!AH$62:AH$296,'FED MODEL FACTORS'!AH105,1)</f>
        <v>0.7</v>
      </c>
      <c r="AI105" s="63">
        <f>PERCENTRANK('FED MODEL FACTORS'!AI$2:AI$296,'FED MODEL FACTORS'!AI105,1)</f>
        <v>0.8</v>
      </c>
      <c r="AJ105" s="63">
        <f>PERCENTRANK('FED MODEL FACTORS'!AJ$2:AJ$296,'FED MODEL FACTORS'!AJ105,1)</f>
        <v>0.2</v>
      </c>
      <c r="AK105" s="63">
        <f>PERCENTRANK('FED MODEL FACTORS'!AK$2:AK$296,'FED MODEL FACTORS'!AK105,1)</f>
        <v>0.8</v>
      </c>
      <c r="AL105" s="63">
        <f>PERCENTRANK('FED MODEL FACTORS'!AL$2:AL$296,'FED MODEL FACTORS'!AL105,1)</f>
        <v>0.9</v>
      </c>
      <c r="AM105" s="63">
        <f>PERCENTRANK('FED MODEL FACTORS'!AM$2:AM$296,'FED MODEL FACTORS'!AM105,1)</f>
        <v>0.8</v>
      </c>
      <c r="AN105" s="63">
        <f>PERCENTRANK('FED MODEL FACTORS'!AN$2:AN$296,'FED MODEL FACTORS'!AN105,1)</f>
        <v>0.9</v>
      </c>
      <c r="AO105" s="63">
        <f>PERCENTRANK('FED MODEL FACTORS'!AO$2:AO$296,'FED MODEL FACTORS'!AO105,1)</f>
        <v>0.8</v>
      </c>
      <c r="AP105" s="63">
        <f>PERCENTRANK('FED MODEL FACTORS'!AP$2:AP$296,'FED MODEL FACTORS'!AP105,1)</f>
        <v>0.4</v>
      </c>
      <c r="AQ105" s="63">
        <f>PERCENTRANK('FED MODEL FACTORS'!AQ$50:AQ$296,'FED MODEL FACTORS'!AQ105,1)</f>
        <v>0.6</v>
      </c>
      <c r="AR105" s="63">
        <f>PERCENTRANK('FED MODEL FACTORS'!AR$2:AR$296,'FED MODEL FACTORS'!AR105,1)</f>
        <v>0.1</v>
      </c>
      <c r="AS105" s="63">
        <f>PERCENTRANK('FED MODEL FACTORS'!AS$2:AS$296,'FED MODEL FACTORS'!AS105,1)</f>
        <v>0.6</v>
      </c>
      <c r="AT105" s="63">
        <f>PERCENTRANK('FED MODEL FACTORS'!AT$2:AT$296,'FED MODEL FACTORS'!AT105,1)</f>
        <v>0.5</v>
      </c>
      <c r="AU105" s="63">
        <f>PERCENTRANK('FED MODEL FACTORS'!AU$2:AU$296,'FED MODEL FACTORS'!AU105,1)</f>
        <v>0.8</v>
      </c>
      <c r="AV105" s="63">
        <f>PERCENTRANK('FED MODEL FACTORS'!AV$2:AV$296,'FED MODEL FACTORS'!AV105,1)</f>
        <v>0.8</v>
      </c>
      <c r="AW105" s="63">
        <f>PERCENTRANK('FED MODEL FACTORS'!AW$2:AW$296,'FED MODEL FACTORS'!AW105,1)</f>
        <v>0.8</v>
      </c>
      <c r="AX105" s="63">
        <f>PERCENTRANK('FED MODEL FACTORS'!AX$2:AX$296,'FED MODEL FACTORS'!AX105,1)</f>
        <v>0.8</v>
      </c>
      <c r="AY105" s="63">
        <f>PERCENTRANK('FED MODEL FACTORS'!AY$2:AY$296,'FED MODEL FACTORS'!AY105,1)</f>
        <v>0.1</v>
      </c>
      <c r="AZ105" s="63">
        <f>PERCENTRANK('FED MODEL FACTORS'!AZ$2:AZ$296,'FED MODEL FACTORS'!AZ105,1)</f>
        <v>0.4</v>
      </c>
      <c r="BA105" s="63">
        <f>PERCENTRANK('FED MODEL FACTORS'!BA$2:BA$296,'FED MODEL FACTORS'!BA105,1)</f>
        <v>0.1</v>
      </c>
      <c r="BB105" s="63">
        <f>PERCENTRANK('FED MODEL FACTORS'!BB$2:BB$296,'FED MODEL FACTORS'!BB105,1)</f>
        <v>0</v>
      </c>
      <c r="BC105" s="63">
        <f>PERCENTRANK('FED MODEL FACTORS'!BC$2:BC$296,'FED MODEL FACTORS'!BC105,1)</f>
        <v>0.2</v>
      </c>
      <c r="BD105" s="63">
        <f>PERCENTRANK('FED MODEL FACTORS'!BD$2:BD$296,'FED MODEL FACTORS'!BD105,1)</f>
        <v>0.1</v>
      </c>
      <c r="BT105" s="76">
        <v>3.51</v>
      </c>
      <c r="BU105" s="76">
        <v>1.19</v>
      </c>
      <c r="BV105" s="76">
        <v>3.45</v>
      </c>
    </row>
    <row r="106" spans="1:74" x14ac:dyDescent="0.25">
      <c r="A106" s="57">
        <v>36769</v>
      </c>
      <c r="B106" s="63"/>
      <c r="C106" s="63">
        <f>PERCENTRANK('FED MODEL FACTORS'!C106:C388,'FED MODEL FACTORS'!C106,1)</f>
        <v>0.9</v>
      </c>
      <c r="D106" s="63"/>
      <c r="E106" s="63">
        <f>PERCENTRANK('FED MODEL FACTORS'!E$2:E$296,'FED MODEL FACTORS'!E106,1)</f>
        <v>0.9</v>
      </c>
      <c r="F106" s="63">
        <f>PERCENTRANK('FED MODEL FACTORS'!F$2:F$296,'FED MODEL FACTORS'!F106,1)</f>
        <v>0.9</v>
      </c>
      <c r="G106" s="63">
        <f>PERCENTRANK('FED MODEL FACTORS'!G$62:G$296,'FED MODEL FACTORS'!G106,1)</f>
        <v>0.9</v>
      </c>
      <c r="H106" s="63">
        <f>PERCENTRANK('FED MODEL FACTORS'!H$62:H$296,'FED MODEL FACTORS'!H106,1)</f>
        <v>0.8</v>
      </c>
      <c r="I106" s="63">
        <f>PERCENTRANK('FED MODEL FACTORS'!I$2:I$296,'FED MODEL FACTORS'!I106,1)</f>
        <v>0.5</v>
      </c>
      <c r="J106" s="63">
        <f>PERCENTRANK('FED MODEL FACTORS'!J$2:J$296,'FED MODEL FACTORS'!J106,1)</f>
        <v>0.7</v>
      </c>
      <c r="K106" s="63">
        <f>PERCENTRANK('FED MODEL FACTORS'!K$2:K$296,'FED MODEL FACTORS'!K106,1)</f>
        <v>0.9</v>
      </c>
      <c r="L106" s="63">
        <f>PERCENTRANK('FED MODEL FACTORS'!L$2:L$296,'FED MODEL FACTORS'!L106,1)</f>
        <v>0.8</v>
      </c>
      <c r="M106" s="63">
        <f>PERCENTRANK('FED MODEL FACTORS'!M$2:M$296,'FED MODEL FACTORS'!M106,1)</f>
        <v>0.9</v>
      </c>
      <c r="N106" s="63">
        <f>PERCENTRANK('FED MODEL FACTORS'!N$2:N$296,'FED MODEL FACTORS'!N106,1)</f>
        <v>0.9</v>
      </c>
      <c r="O106" s="63"/>
      <c r="P106" s="63"/>
      <c r="Q106" s="63">
        <f>PERCENTRANK('FED MODEL FACTORS'!Q$2:Q$296,'FED MODEL FACTORS'!Q106,1)</f>
        <v>0.7</v>
      </c>
      <c r="R106" s="63">
        <f>PERCENTRANK('FED MODEL FACTORS'!R$2:R$296,'FED MODEL FACTORS'!R106,1)</f>
        <v>0.8</v>
      </c>
      <c r="S106" s="63">
        <f>PERCENTRANK('FED MODEL FACTORS'!S$2:S$296,'FED MODEL FACTORS'!S106,1)</f>
        <v>0.3</v>
      </c>
      <c r="T106" s="63"/>
      <c r="U106" s="63">
        <f>PERCENTRANK('FED MODEL FACTORS'!U$2:U$296,'FED MODEL FACTORS'!U106,1)</f>
        <v>0.1</v>
      </c>
      <c r="V106" s="63">
        <f>PERCENTRANK('FED MODEL FACTORS'!V$2:V$296,'FED MODEL FACTORS'!V106,1)</f>
        <v>0.7</v>
      </c>
      <c r="W106" s="63"/>
      <c r="X106" s="63">
        <f>PERCENTRANK('FED MODEL FACTORS'!X$2:X$296,'FED MODEL FACTORS'!X106,1)</f>
        <v>0.2</v>
      </c>
      <c r="Y106" s="63">
        <f>PERCENTRANK('FED MODEL FACTORS'!Y$2:Y$296,'FED MODEL FACTORS'!Y106,1)</f>
        <v>0.3</v>
      </c>
      <c r="Z106" s="63">
        <f>PERCENTRANK('FED MODEL FACTORS'!Z$2:Z$296,'FED MODEL FACTORS'!Z106,1)</f>
        <v>0.2</v>
      </c>
      <c r="AA106" s="63">
        <f>PERCENTRANK('FED MODEL FACTORS'!AA$2:AA$296,'FED MODEL FACTORS'!AA106,1)</f>
        <v>0.3</v>
      </c>
      <c r="AB106" s="63"/>
      <c r="AC106" s="63">
        <f>PERCENTRANK('FED MODEL FACTORS'!AC$2:AC$296,'FED MODEL FACTORS'!AC106,1)</f>
        <v>0.9</v>
      </c>
      <c r="AD106" s="63">
        <f>PERCENTRANK('FED MODEL FACTORS'!AD$2:AD$296,'FED MODEL FACTORS'!AD106,1)</f>
        <v>0.4</v>
      </c>
      <c r="AE106" s="63">
        <f>PERCENTRANK('FED MODEL FACTORS'!AE$2:AE$296,'FED MODEL FACTORS'!AE106,1)</f>
        <v>0</v>
      </c>
      <c r="AF106" s="63">
        <f>PERCENTRANK('FED MODEL FACTORS'!AF$2:AF$296,'FED MODEL FACTORS'!AF106,1)</f>
        <v>0.5</v>
      </c>
      <c r="AG106" s="63">
        <f>PERCENTRANK('FED MODEL FACTORS'!AG$2:AG$296,'FED MODEL FACTORS'!AG106,1)</f>
        <v>0</v>
      </c>
      <c r="AH106" s="63">
        <f>PERCENTRANK('FED MODEL FACTORS'!AH$62:AH$296,'FED MODEL FACTORS'!AH106,1)</f>
        <v>0.8</v>
      </c>
      <c r="AI106" s="63">
        <f>PERCENTRANK('FED MODEL FACTORS'!AI$2:AI$296,'FED MODEL FACTORS'!AI106,1)</f>
        <v>0.8</v>
      </c>
      <c r="AJ106" s="63">
        <f>PERCENTRANK('FED MODEL FACTORS'!AJ$2:AJ$296,'FED MODEL FACTORS'!AJ106,1)</f>
        <v>0.2</v>
      </c>
      <c r="AK106" s="63">
        <f>PERCENTRANK('FED MODEL FACTORS'!AK$2:AK$296,'FED MODEL FACTORS'!AK106,1)</f>
        <v>0.6</v>
      </c>
      <c r="AL106" s="63">
        <f>PERCENTRANK('FED MODEL FACTORS'!AL$2:AL$296,'FED MODEL FACTORS'!AL106,1)</f>
        <v>1</v>
      </c>
      <c r="AM106" s="63">
        <f>PERCENTRANK('FED MODEL FACTORS'!AM$2:AM$296,'FED MODEL FACTORS'!AM106,1)</f>
        <v>0.7</v>
      </c>
      <c r="AN106" s="63">
        <f>PERCENTRANK('FED MODEL FACTORS'!AN$2:AN$296,'FED MODEL FACTORS'!AN106,1)</f>
        <v>0.8</v>
      </c>
      <c r="AO106" s="63">
        <f>PERCENTRANK('FED MODEL FACTORS'!AO$2:AO$296,'FED MODEL FACTORS'!AO106,1)</f>
        <v>0.8</v>
      </c>
      <c r="AP106" s="63">
        <f>PERCENTRANK('FED MODEL FACTORS'!AP$2:AP$296,'FED MODEL FACTORS'!AP106,1)</f>
        <v>0.7</v>
      </c>
      <c r="AQ106" s="63">
        <f>PERCENTRANK('FED MODEL FACTORS'!AQ$50:AQ$296,'FED MODEL FACTORS'!AQ106,1)</f>
        <v>0.6</v>
      </c>
      <c r="AR106" s="63">
        <f>PERCENTRANK('FED MODEL FACTORS'!AR$2:AR$296,'FED MODEL FACTORS'!AR106,1)</f>
        <v>0.1</v>
      </c>
      <c r="AS106" s="63">
        <f>PERCENTRANK('FED MODEL FACTORS'!AS$2:AS$296,'FED MODEL FACTORS'!AS106,1)</f>
        <v>0.6</v>
      </c>
      <c r="AT106" s="63">
        <f>PERCENTRANK('FED MODEL FACTORS'!AT$2:AT$296,'FED MODEL FACTORS'!AT106,1)</f>
        <v>0.5</v>
      </c>
      <c r="AU106" s="63">
        <f>PERCENTRANK('FED MODEL FACTORS'!AU$2:AU$296,'FED MODEL FACTORS'!AU106,1)</f>
        <v>0.8</v>
      </c>
      <c r="AV106" s="63">
        <f>PERCENTRANK('FED MODEL FACTORS'!AV$2:AV$296,'FED MODEL FACTORS'!AV106,1)</f>
        <v>0.9</v>
      </c>
      <c r="AW106" s="63">
        <f>PERCENTRANK('FED MODEL FACTORS'!AW$2:AW$296,'FED MODEL FACTORS'!AW106,1)</f>
        <v>0.8</v>
      </c>
      <c r="AX106" s="63">
        <f>PERCENTRANK('FED MODEL FACTORS'!AX$2:AX$296,'FED MODEL FACTORS'!AX106,1)</f>
        <v>0.8</v>
      </c>
      <c r="AY106" s="63">
        <f>PERCENTRANK('FED MODEL FACTORS'!AY$2:AY$296,'FED MODEL FACTORS'!AY106,1)</f>
        <v>0.1</v>
      </c>
      <c r="AZ106" s="63">
        <f>PERCENTRANK('FED MODEL FACTORS'!AZ$2:AZ$296,'FED MODEL FACTORS'!AZ106,1)</f>
        <v>0.4</v>
      </c>
      <c r="BA106" s="63">
        <f>PERCENTRANK('FED MODEL FACTORS'!BA$2:BA$296,'FED MODEL FACTORS'!BA106,1)</f>
        <v>0.7</v>
      </c>
      <c r="BB106" s="63">
        <f>PERCENTRANK('FED MODEL FACTORS'!BB$2:BB$296,'FED MODEL FACTORS'!BB106,1)</f>
        <v>0</v>
      </c>
      <c r="BC106" s="63">
        <f>PERCENTRANK('FED MODEL FACTORS'!BC$2:BC$296,'FED MODEL FACTORS'!BC106,1)</f>
        <v>0.1</v>
      </c>
      <c r="BD106" s="63">
        <f>PERCENTRANK('FED MODEL FACTORS'!BD$2:BD$296,'FED MODEL FACTORS'!BD106,1)</f>
        <v>0.5</v>
      </c>
      <c r="BT106" s="76">
        <v>3.66</v>
      </c>
      <c r="BU106" s="76">
        <v>1.28</v>
      </c>
      <c r="BV106" s="76">
        <v>2.98</v>
      </c>
    </row>
    <row r="107" spans="1:74" x14ac:dyDescent="0.25">
      <c r="A107" s="57">
        <v>36799</v>
      </c>
      <c r="B107" s="63"/>
      <c r="C107" s="63">
        <f>PERCENTRANK('FED MODEL FACTORS'!C107:C389,'FED MODEL FACTORS'!C107,1)</f>
        <v>0.9</v>
      </c>
      <c r="D107" s="63"/>
      <c r="E107" s="63">
        <f>PERCENTRANK('FED MODEL FACTORS'!E$2:E$296,'FED MODEL FACTORS'!E107,1)</f>
        <v>0.3</v>
      </c>
      <c r="F107" s="63">
        <f>PERCENTRANK('FED MODEL FACTORS'!F$2:F$296,'FED MODEL FACTORS'!F107,1)</f>
        <v>0.9</v>
      </c>
      <c r="G107" s="63">
        <f>PERCENTRANK('FED MODEL FACTORS'!G$62:G$296,'FED MODEL FACTORS'!G107,1)</f>
        <v>0.9</v>
      </c>
      <c r="H107" s="63">
        <f>PERCENTRANK('FED MODEL FACTORS'!H$62:H$296,'FED MODEL FACTORS'!H107,1)</f>
        <v>0.8</v>
      </c>
      <c r="I107" s="63">
        <f>PERCENTRANK('FED MODEL FACTORS'!I$2:I$296,'FED MODEL FACTORS'!I107,1)</f>
        <v>0.5</v>
      </c>
      <c r="J107" s="63">
        <f>PERCENTRANK('FED MODEL FACTORS'!J$2:J$296,'FED MODEL FACTORS'!J107,1)</f>
        <v>0.7</v>
      </c>
      <c r="K107" s="63">
        <f>PERCENTRANK('FED MODEL FACTORS'!K$2:K$296,'FED MODEL FACTORS'!K107,1)</f>
        <v>0.8</v>
      </c>
      <c r="L107" s="63">
        <f>PERCENTRANK('FED MODEL FACTORS'!L$2:L$296,'FED MODEL FACTORS'!L107,1)</f>
        <v>0.8</v>
      </c>
      <c r="M107" s="63">
        <f>PERCENTRANK('FED MODEL FACTORS'!M$2:M$296,'FED MODEL FACTORS'!M107,1)</f>
        <v>0.9</v>
      </c>
      <c r="N107" s="63">
        <f>PERCENTRANK('FED MODEL FACTORS'!N$2:N$296,'FED MODEL FACTORS'!N107,1)</f>
        <v>0.9</v>
      </c>
      <c r="O107" s="63"/>
      <c r="P107" s="63"/>
      <c r="Q107" s="63">
        <f>PERCENTRANK('FED MODEL FACTORS'!Q$2:Q$296,'FED MODEL FACTORS'!Q107,1)</f>
        <v>0.8</v>
      </c>
      <c r="R107" s="63">
        <f>PERCENTRANK('FED MODEL FACTORS'!R$2:R$296,'FED MODEL FACTORS'!R107,1)</f>
        <v>0.8</v>
      </c>
      <c r="S107" s="63">
        <f>PERCENTRANK('FED MODEL FACTORS'!S$2:S$296,'FED MODEL FACTORS'!S107,1)</f>
        <v>0.3</v>
      </c>
      <c r="T107" s="63"/>
      <c r="U107" s="63">
        <f>PERCENTRANK('FED MODEL FACTORS'!U$2:U$296,'FED MODEL FACTORS'!U107,1)</f>
        <v>0.6</v>
      </c>
      <c r="V107" s="63">
        <f>PERCENTRANK('FED MODEL FACTORS'!V$2:V$296,'FED MODEL FACTORS'!V107,1)</f>
        <v>0.6</v>
      </c>
      <c r="W107" s="63"/>
      <c r="X107" s="63">
        <f>PERCENTRANK('FED MODEL FACTORS'!X$2:X$296,'FED MODEL FACTORS'!X107,1)</f>
        <v>0.1</v>
      </c>
      <c r="Y107" s="63">
        <f>PERCENTRANK('FED MODEL FACTORS'!Y$2:Y$296,'FED MODEL FACTORS'!Y107,1)</f>
        <v>0.3</v>
      </c>
      <c r="Z107" s="63">
        <f>PERCENTRANK('FED MODEL FACTORS'!Z$2:Z$296,'FED MODEL FACTORS'!Z107,1)</f>
        <v>0.2</v>
      </c>
      <c r="AA107" s="63">
        <f>PERCENTRANK('FED MODEL FACTORS'!AA$2:AA$296,'FED MODEL FACTORS'!AA107,1)</f>
        <v>0.3</v>
      </c>
      <c r="AB107" s="63"/>
      <c r="AC107" s="63">
        <f>PERCENTRANK('FED MODEL FACTORS'!AC$2:AC$296,'FED MODEL FACTORS'!AC107,1)</f>
        <v>0.9</v>
      </c>
      <c r="AD107" s="63">
        <f>PERCENTRANK('FED MODEL FACTORS'!AD$2:AD$296,'FED MODEL FACTORS'!AD107,1)</f>
        <v>0.4</v>
      </c>
      <c r="AE107" s="63">
        <f>PERCENTRANK('FED MODEL FACTORS'!AE$2:AE$296,'FED MODEL FACTORS'!AE107,1)</f>
        <v>0</v>
      </c>
      <c r="AF107" s="63">
        <f>PERCENTRANK('FED MODEL FACTORS'!AF$2:AF$296,'FED MODEL FACTORS'!AF107,1)</f>
        <v>0.5</v>
      </c>
      <c r="AG107" s="63">
        <f>PERCENTRANK('FED MODEL FACTORS'!AG$2:AG$296,'FED MODEL FACTORS'!AG107,1)</f>
        <v>0</v>
      </c>
      <c r="AH107" s="63">
        <f>PERCENTRANK('FED MODEL FACTORS'!AH$62:AH$296,'FED MODEL FACTORS'!AH107,1)</f>
        <v>0.8</v>
      </c>
      <c r="AI107" s="63">
        <f>PERCENTRANK('FED MODEL FACTORS'!AI$2:AI$296,'FED MODEL FACTORS'!AI107,1)</f>
        <v>0.9</v>
      </c>
      <c r="AJ107" s="63">
        <f>PERCENTRANK('FED MODEL FACTORS'!AJ$2:AJ$296,'FED MODEL FACTORS'!AJ107,1)</f>
        <v>0.2</v>
      </c>
      <c r="AK107" s="63">
        <f>PERCENTRANK('FED MODEL FACTORS'!AK$2:AK$296,'FED MODEL FACTORS'!AK107,1)</f>
        <v>0.7</v>
      </c>
      <c r="AL107" s="63">
        <f>PERCENTRANK('FED MODEL FACTORS'!AL$2:AL$296,'FED MODEL FACTORS'!AL107,1)</f>
        <v>0.9</v>
      </c>
      <c r="AM107" s="63">
        <f>PERCENTRANK('FED MODEL FACTORS'!AM$2:AM$296,'FED MODEL FACTORS'!AM107,1)</f>
        <v>0.8</v>
      </c>
      <c r="AN107" s="63">
        <f>PERCENTRANK('FED MODEL FACTORS'!AN$2:AN$296,'FED MODEL FACTORS'!AN107,1)</f>
        <v>0.8</v>
      </c>
      <c r="AO107" s="63">
        <f>PERCENTRANK('FED MODEL FACTORS'!AO$2:AO$296,'FED MODEL FACTORS'!AO107,1)</f>
        <v>0.5</v>
      </c>
      <c r="AP107" s="63">
        <f>PERCENTRANK('FED MODEL FACTORS'!AP$2:AP$296,'FED MODEL FACTORS'!AP107,1)</f>
        <v>0.5</v>
      </c>
      <c r="AQ107" s="63">
        <f>PERCENTRANK('FED MODEL FACTORS'!AQ$50:AQ$296,'FED MODEL FACTORS'!AQ107,1)</f>
        <v>0.6</v>
      </c>
      <c r="AR107" s="63">
        <f>PERCENTRANK('FED MODEL FACTORS'!AR$2:AR$296,'FED MODEL FACTORS'!AR107,1)</f>
        <v>0.4</v>
      </c>
      <c r="AS107" s="63">
        <f>PERCENTRANK('FED MODEL FACTORS'!AS$2:AS$296,'FED MODEL FACTORS'!AS107,1)</f>
        <v>0.6</v>
      </c>
      <c r="AT107" s="63">
        <f>PERCENTRANK('FED MODEL FACTORS'!AT$2:AT$296,'FED MODEL FACTORS'!AT107,1)</f>
        <v>0.5</v>
      </c>
      <c r="AU107" s="63">
        <f>PERCENTRANK('FED MODEL FACTORS'!AU$2:AU$296,'FED MODEL FACTORS'!AU107,1)</f>
        <v>0.8</v>
      </c>
      <c r="AV107" s="63">
        <f>PERCENTRANK('FED MODEL FACTORS'!AV$2:AV$296,'FED MODEL FACTORS'!AV107,1)</f>
        <v>0.9</v>
      </c>
      <c r="AW107" s="63">
        <f>PERCENTRANK('FED MODEL FACTORS'!AW$2:AW$296,'FED MODEL FACTORS'!AW107,1)</f>
        <v>0.8</v>
      </c>
      <c r="AX107" s="63">
        <f>PERCENTRANK('FED MODEL FACTORS'!AX$2:AX$296,'FED MODEL FACTORS'!AX107,1)</f>
        <v>0.9</v>
      </c>
      <c r="AY107" s="63">
        <f>PERCENTRANK('FED MODEL FACTORS'!AY$2:AY$296,'FED MODEL FACTORS'!AY107,1)</f>
        <v>0</v>
      </c>
      <c r="AZ107" s="63">
        <f>PERCENTRANK('FED MODEL FACTORS'!AZ$2:AZ$296,'FED MODEL FACTORS'!AZ107,1)</f>
        <v>0.4</v>
      </c>
      <c r="BA107" s="63">
        <f>PERCENTRANK('FED MODEL FACTORS'!BA$2:BA$296,'FED MODEL FACTORS'!BA107,1)</f>
        <v>0.8</v>
      </c>
      <c r="BB107" s="63">
        <f>PERCENTRANK('FED MODEL FACTORS'!BB$2:BB$296,'FED MODEL FACTORS'!BB107,1)</f>
        <v>0</v>
      </c>
      <c r="BC107" s="63">
        <f>PERCENTRANK('FED MODEL FACTORS'!BC$2:BC$296,'FED MODEL FACTORS'!BC107,1)</f>
        <v>0.4</v>
      </c>
      <c r="BD107" s="63">
        <f>PERCENTRANK('FED MODEL FACTORS'!BD$2:BD$296,'FED MODEL FACTORS'!BD107,1)</f>
        <v>0.7</v>
      </c>
      <c r="BT107" s="76">
        <v>3.76</v>
      </c>
      <c r="BU107" s="76">
        <v>1.32</v>
      </c>
      <c r="BV107" s="76">
        <v>3.05</v>
      </c>
    </row>
    <row r="108" spans="1:74" x14ac:dyDescent="0.25">
      <c r="A108" s="57">
        <v>36830</v>
      </c>
      <c r="B108" s="63"/>
      <c r="C108" s="63">
        <f>PERCENTRANK('FED MODEL FACTORS'!C108:C390,'FED MODEL FACTORS'!C108,1)</f>
        <v>0.9</v>
      </c>
      <c r="D108" s="63"/>
      <c r="E108" s="63">
        <f>PERCENTRANK('FED MODEL FACTORS'!E$2:E$296,'FED MODEL FACTORS'!E108,1)</f>
        <v>0.5</v>
      </c>
      <c r="F108" s="63">
        <f>PERCENTRANK('FED MODEL FACTORS'!F$2:F$296,'FED MODEL FACTORS'!F108,1)</f>
        <v>0.9</v>
      </c>
      <c r="G108" s="63">
        <f>PERCENTRANK('FED MODEL FACTORS'!G$62:G$296,'FED MODEL FACTORS'!G108,1)</f>
        <v>0.9</v>
      </c>
      <c r="H108" s="63">
        <f>PERCENTRANK('FED MODEL FACTORS'!H$62:H$296,'FED MODEL FACTORS'!H108,1)</f>
        <v>0.8</v>
      </c>
      <c r="I108" s="63">
        <f>PERCENTRANK('FED MODEL FACTORS'!I$2:I$296,'FED MODEL FACTORS'!I108,1)</f>
        <v>0.5</v>
      </c>
      <c r="J108" s="63">
        <f>PERCENTRANK('FED MODEL FACTORS'!J$2:J$296,'FED MODEL FACTORS'!J108,1)</f>
        <v>0.7</v>
      </c>
      <c r="K108" s="63">
        <f>PERCENTRANK('FED MODEL FACTORS'!K$2:K$296,'FED MODEL FACTORS'!K108,1)</f>
        <v>0.8</v>
      </c>
      <c r="L108" s="63">
        <f>PERCENTRANK('FED MODEL FACTORS'!L$2:L$296,'FED MODEL FACTORS'!L108,1)</f>
        <v>0.8</v>
      </c>
      <c r="M108" s="63">
        <f>PERCENTRANK('FED MODEL FACTORS'!M$2:M$296,'FED MODEL FACTORS'!M108,1)</f>
        <v>1</v>
      </c>
      <c r="N108" s="63">
        <f>PERCENTRANK('FED MODEL FACTORS'!N$2:N$296,'FED MODEL FACTORS'!N108,1)</f>
        <v>0.9</v>
      </c>
      <c r="O108" s="63"/>
      <c r="P108" s="63"/>
      <c r="Q108" s="63">
        <f>PERCENTRANK('FED MODEL FACTORS'!Q$2:Q$296,'FED MODEL FACTORS'!Q108,1)</f>
        <v>0.8</v>
      </c>
      <c r="R108" s="63">
        <f>PERCENTRANK('FED MODEL FACTORS'!R$2:R$296,'FED MODEL FACTORS'!R108,1)</f>
        <v>0.9</v>
      </c>
      <c r="S108" s="63">
        <f>PERCENTRANK('FED MODEL FACTORS'!S$2:S$296,'FED MODEL FACTORS'!S108,1)</f>
        <v>0.3</v>
      </c>
      <c r="T108" s="63"/>
      <c r="U108" s="63">
        <f>PERCENTRANK('FED MODEL FACTORS'!U$2:U$296,'FED MODEL FACTORS'!U108,1)</f>
        <v>0.1</v>
      </c>
      <c r="V108" s="63">
        <f>PERCENTRANK('FED MODEL FACTORS'!V$2:V$296,'FED MODEL FACTORS'!V108,1)</f>
        <v>0.7</v>
      </c>
      <c r="W108" s="63"/>
      <c r="X108" s="63">
        <f>PERCENTRANK('FED MODEL FACTORS'!X$2:X$296,'FED MODEL FACTORS'!X108,1)</f>
        <v>0.1</v>
      </c>
      <c r="Y108" s="63">
        <f>PERCENTRANK('FED MODEL FACTORS'!Y$2:Y$296,'FED MODEL FACTORS'!Y108,1)</f>
        <v>0.3</v>
      </c>
      <c r="Z108" s="63">
        <f>PERCENTRANK('FED MODEL FACTORS'!Z$2:Z$296,'FED MODEL FACTORS'!Z108,1)</f>
        <v>0.1</v>
      </c>
      <c r="AA108" s="63">
        <f>PERCENTRANK('FED MODEL FACTORS'!AA$2:AA$296,'FED MODEL FACTORS'!AA108,1)</f>
        <v>0.6</v>
      </c>
      <c r="AB108" s="63"/>
      <c r="AC108" s="63">
        <f>PERCENTRANK('FED MODEL FACTORS'!AC$2:AC$296,'FED MODEL FACTORS'!AC108,1)</f>
        <v>0.9</v>
      </c>
      <c r="AD108" s="63">
        <f>PERCENTRANK('FED MODEL FACTORS'!AD$2:AD$296,'FED MODEL FACTORS'!AD108,1)</f>
        <v>0.4</v>
      </c>
      <c r="AE108" s="63">
        <f>PERCENTRANK('FED MODEL FACTORS'!AE$2:AE$296,'FED MODEL FACTORS'!AE108,1)</f>
        <v>0</v>
      </c>
      <c r="AF108" s="63">
        <f>PERCENTRANK('FED MODEL FACTORS'!AF$2:AF$296,'FED MODEL FACTORS'!AF108,1)</f>
        <v>0.8</v>
      </c>
      <c r="AG108" s="63">
        <f>PERCENTRANK('FED MODEL FACTORS'!AG$2:AG$296,'FED MODEL FACTORS'!AG108,1)</f>
        <v>0</v>
      </c>
      <c r="AH108" s="63">
        <f>PERCENTRANK('FED MODEL FACTORS'!AH$62:AH$296,'FED MODEL FACTORS'!AH108,1)</f>
        <v>0.8</v>
      </c>
      <c r="AI108" s="63">
        <f>PERCENTRANK('FED MODEL FACTORS'!AI$2:AI$296,'FED MODEL FACTORS'!AI108,1)</f>
        <v>0.9</v>
      </c>
      <c r="AJ108" s="63">
        <f>PERCENTRANK('FED MODEL FACTORS'!AJ$2:AJ$296,'FED MODEL FACTORS'!AJ108,1)</f>
        <v>0.2</v>
      </c>
      <c r="AK108" s="63">
        <f>PERCENTRANK('FED MODEL FACTORS'!AK$2:AK$296,'FED MODEL FACTORS'!AK108,1)</f>
        <v>0.6</v>
      </c>
      <c r="AL108" s="63">
        <f>PERCENTRANK('FED MODEL FACTORS'!AL$2:AL$296,'FED MODEL FACTORS'!AL108,1)</f>
        <v>0.9</v>
      </c>
      <c r="AM108" s="63">
        <f>PERCENTRANK('FED MODEL FACTORS'!AM$2:AM$296,'FED MODEL FACTORS'!AM108,1)</f>
        <v>0.7</v>
      </c>
      <c r="AN108" s="63">
        <f>PERCENTRANK('FED MODEL FACTORS'!AN$2:AN$296,'FED MODEL FACTORS'!AN108,1)</f>
        <v>0.8</v>
      </c>
      <c r="AO108" s="63">
        <f>PERCENTRANK('FED MODEL FACTORS'!AO$2:AO$296,'FED MODEL FACTORS'!AO108,1)</f>
        <v>0.6</v>
      </c>
      <c r="AP108" s="63">
        <f>PERCENTRANK('FED MODEL FACTORS'!AP$2:AP$296,'FED MODEL FACTORS'!AP108,1)</f>
        <v>0.5</v>
      </c>
      <c r="AQ108" s="63">
        <f>PERCENTRANK('FED MODEL FACTORS'!AQ$50:AQ$296,'FED MODEL FACTORS'!AQ108,1)</f>
        <v>0.6</v>
      </c>
      <c r="AR108" s="63">
        <f>PERCENTRANK('FED MODEL FACTORS'!AR$2:AR$296,'FED MODEL FACTORS'!AR108,1)</f>
        <v>0.4</v>
      </c>
      <c r="AS108" s="63">
        <f>PERCENTRANK('FED MODEL FACTORS'!AS$2:AS$296,'FED MODEL FACTORS'!AS108,1)</f>
        <v>0.5</v>
      </c>
      <c r="AT108" s="63">
        <f>PERCENTRANK('FED MODEL FACTORS'!AT$2:AT$296,'FED MODEL FACTORS'!AT108,1)</f>
        <v>0.6</v>
      </c>
      <c r="AU108" s="63">
        <f>PERCENTRANK('FED MODEL FACTORS'!AU$2:AU$296,'FED MODEL FACTORS'!AU108,1)</f>
        <v>0.9</v>
      </c>
      <c r="AV108" s="63">
        <f>PERCENTRANK('FED MODEL FACTORS'!AV$2:AV$296,'FED MODEL FACTORS'!AV108,1)</f>
        <v>0.9</v>
      </c>
      <c r="AW108" s="63">
        <f>PERCENTRANK('FED MODEL FACTORS'!AW$2:AW$296,'FED MODEL FACTORS'!AW108,1)</f>
        <v>0.4</v>
      </c>
      <c r="AX108" s="63">
        <f>PERCENTRANK('FED MODEL FACTORS'!AX$2:AX$296,'FED MODEL FACTORS'!AX108,1)</f>
        <v>0.9</v>
      </c>
      <c r="AY108" s="63">
        <f>PERCENTRANK('FED MODEL FACTORS'!AY$2:AY$296,'FED MODEL FACTORS'!AY108,1)</f>
        <v>0</v>
      </c>
      <c r="AZ108" s="63">
        <f>PERCENTRANK('FED MODEL FACTORS'!AZ$2:AZ$296,'FED MODEL FACTORS'!AZ108,1)</f>
        <v>0.4</v>
      </c>
      <c r="BA108" s="63">
        <f>PERCENTRANK('FED MODEL FACTORS'!BA$2:BA$296,'FED MODEL FACTORS'!BA108,1)</f>
        <v>0.3</v>
      </c>
      <c r="BB108" s="63">
        <f>PERCENTRANK('FED MODEL FACTORS'!BB$2:BB$296,'FED MODEL FACTORS'!BB108,1)</f>
        <v>0</v>
      </c>
      <c r="BC108" s="63">
        <f>PERCENTRANK('FED MODEL FACTORS'!BC$2:BC$296,'FED MODEL FACTORS'!BC108,1)</f>
        <v>0.3</v>
      </c>
      <c r="BD108" s="63">
        <f>PERCENTRANK('FED MODEL FACTORS'!BD$2:BD$296,'FED MODEL FACTORS'!BD108,1)</f>
        <v>0.2</v>
      </c>
      <c r="BT108" s="76">
        <v>3.75</v>
      </c>
      <c r="BU108" s="76">
        <v>1.35</v>
      </c>
      <c r="BV108" s="76">
        <v>3.04</v>
      </c>
    </row>
    <row r="109" spans="1:74" x14ac:dyDescent="0.25">
      <c r="A109" s="57">
        <v>36860</v>
      </c>
      <c r="B109" s="63"/>
      <c r="C109" s="63">
        <f>PERCENTRANK('FED MODEL FACTORS'!C109:C391,'FED MODEL FACTORS'!C109,1)</f>
        <v>0.8</v>
      </c>
      <c r="D109" s="63"/>
      <c r="E109" s="63">
        <f>PERCENTRANK('FED MODEL FACTORS'!E$2:E$296,'FED MODEL FACTORS'!E109,1)</f>
        <v>0.2</v>
      </c>
      <c r="F109" s="63">
        <f>PERCENTRANK('FED MODEL FACTORS'!F$2:F$296,'FED MODEL FACTORS'!F109,1)</f>
        <v>0.9</v>
      </c>
      <c r="G109" s="63">
        <f>PERCENTRANK('FED MODEL FACTORS'!G$62:G$296,'FED MODEL FACTORS'!G109,1)</f>
        <v>0.9</v>
      </c>
      <c r="H109" s="63">
        <f>PERCENTRANK('FED MODEL FACTORS'!H$62:H$296,'FED MODEL FACTORS'!H109,1)</f>
        <v>0.9</v>
      </c>
      <c r="I109" s="63">
        <f>PERCENTRANK('FED MODEL FACTORS'!I$2:I$296,'FED MODEL FACTORS'!I109,1)</f>
        <v>0.4</v>
      </c>
      <c r="J109" s="63">
        <f>PERCENTRANK('FED MODEL FACTORS'!J$2:J$296,'FED MODEL FACTORS'!J109,1)</f>
        <v>0.6</v>
      </c>
      <c r="K109" s="63">
        <f>PERCENTRANK('FED MODEL FACTORS'!K$2:K$296,'FED MODEL FACTORS'!K109,1)</f>
        <v>0.8</v>
      </c>
      <c r="L109" s="63">
        <f>PERCENTRANK('FED MODEL FACTORS'!L$2:L$296,'FED MODEL FACTORS'!L109,1)</f>
        <v>0.7</v>
      </c>
      <c r="M109" s="63">
        <f>PERCENTRANK('FED MODEL FACTORS'!M$2:M$296,'FED MODEL FACTORS'!M109,1)</f>
        <v>0.9</v>
      </c>
      <c r="N109" s="63">
        <f>PERCENTRANK('FED MODEL FACTORS'!N$2:N$296,'FED MODEL FACTORS'!N109,1)</f>
        <v>1</v>
      </c>
      <c r="O109" s="63"/>
      <c r="P109" s="63"/>
      <c r="Q109" s="63">
        <f>PERCENTRANK('FED MODEL FACTORS'!Q$2:Q$296,'FED MODEL FACTORS'!Q109,1)</f>
        <v>0.8</v>
      </c>
      <c r="R109" s="63">
        <f>PERCENTRANK('FED MODEL FACTORS'!R$2:R$296,'FED MODEL FACTORS'!R109,1)</f>
        <v>0.9</v>
      </c>
      <c r="S109" s="63">
        <f>PERCENTRANK('FED MODEL FACTORS'!S$2:S$296,'FED MODEL FACTORS'!S109,1)</f>
        <v>0.3</v>
      </c>
      <c r="T109" s="63"/>
      <c r="U109" s="63">
        <f>PERCENTRANK('FED MODEL FACTORS'!U$2:U$296,'FED MODEL FACTORS'!U109,1)</f>
        <v>0.3</v>
      </c>
      <c r="V109" s="63">
        <f>PERCENTRANK('FED MODEL FACTORS'!V$2:V$296,'FED MODEL FACTORS'!V109,1)</f>
        <v>0.5</v>
      </c>
      <c r="W109" s="63"/>
      <c r="X109" s="63">
        <f>PERCENTRANK('FED MODEL FACTORS'!X$2:X$296,'FED MODEL FACTORS'!X109,1)</f>
        <v>0.5</v>
      </c>
      <c r="Y109" s="63">
        <f>PERCENTRANK('FED MODEL FACTORS'!Y$2:Y$296,'FED MODEL FACTORS'!Y109,1)</f>
        <v>0.3</v>
      </c>
      <c r="Z109" s="63">
        <f>PERCENTRANK('FED MODEL FACTORS'!Z$2:Z$296,'FED MODEL FACTORS'!Z109,1)</f>
        <v>0.1</v>
      </c>
      <c r="AA109" s="63">
        <f>PERCENTRANK('FED MODEL FACTORS'!AA$2:AA$296,'FED MODEL FACTORS'!AA109,1)</f>
        <v>0.6</v>
      </c>
      <c r="AB109" s="63"/>
      <c r="AC109" s="63">
        <f>PERCENTRANK('FED MODEL FACTORS'!AC$2:AC$296,'FED MODEL FACTORS'!AC109,1)</f>
        <v>0.9</v>
      </c>
      <c r="AD109" s="63">
        <f>PERCENTRANK('FED MODEL FACTORS'!AD$2:AD$296,'FED MODEL FACTORS'!AD109,1)</f>
        <v>0.4</v>
      </c>
      <c r="AE109" s="63">
        <f>PERCENTRANK('FED MODEL FACTORS'!AE$2:AE$296,'FED MODEL FACTORS'!AE109,1)</f>
        <v>0</v>
      </c>
      <c r="AF109" s="63">
        <f>PERCENTRANK('FED MODEL FACTORS'!AF$2:AF$296,'FED MODEL FACTORS'!AF109,1)</f>
        <v>0.8</v>
      </c>
      <c r="AG109" s="63">
        <f>PERCENTRANK('FED MODEL FACTORS'!AG$2:AG$296,'FED MODEL FACTORS'!AG109,1)</f>
        <v>0</v>
      </c>
      <c r="AH109" s="63">
        <f>PERCENTRANK('FED MODEL FACTORS'!AH$62:AH$296,'FED MODEL FACTORS'!AH109,1)</f>
        <v>0.9</v>
      </c>
      <c r="AI109" s="63">
        <f>PERCENTRANK('FED MODEL FACTORS'!AI$2:AI$296,'FED MODEL FACTORS'!AI109,1)</f>
        <v>0.9</v>
      </c>
      <c r="AJ109" s="63">
        <f>PERCENTRANK('FED MODEL FACTORS'!AJ$2:AJ$296,'FED MODEL FACTORS'!AJ109,1)</f>
        <v>0.2</v>
      </c>
      <c r="AK109" s="63">
        <f>PERCENTRANK('FED MODEL FACTORS'!AK$2:AK$296,'FED MODEL FACTORS'!AK109,1)</f>
        <v>0.5</v>
      </c>
      <c r="AL109" s="63">
        <f>PERCENTRANK('FED MODEL FACTORS'!AL$2:AL$296,'FED MODEL FACTORS'!AL109,1)</f>
        <v>0.9</v>
      </c>
      <c r="AM109" s="63">
        <f>PERCENTRANK('FED MODEL FACTORS'!AM$2:AM$296,'FED MODEL FACTORS'!AM109,1)</f>
        <v>0.8</v>
      </c>
      <c r="AN109" s="63">
        <f>PERCENTRANK('FED MODEL FACTORS'!AN$2:AN$296,'FED MODEL FACTORS'!AN109,1)</f>
        <v>0.8</v>
      </c>
      <c r="AO109" s="63">
        <f>PERCENTRANK('FED MODEL FACTORS'!AO$2:AO$296,'FED MODEL FACTORS'!AO109,1)</f>
        <v>0.6</v>
      </c>
      <c r="AP109" s="63">
        <f>PERCENTRANK('FED MODEL FACTORS'!AP$2:AP$296,'FED MODEL FACTORS'!AP109,1)</f>
        <v>0.4</v>
      </c>
      <c r="AQ109" s="63">
        <f>PERCENTRANK('FED MODEL FACTORS'!AQ$50:AQ$296,'FED MODEL FACTORS'!AQ109,1)</f>
        <v>0.7</v>
      </c>
      <c r="AR109" s="63">
        <f>PERCENTRANK('FED MODEL FACTORS'!AR$2:AR$296,'FED MODEL FACTORS'!AR109,1)</f>
        <v>0.3</v>
      </c>
      <c r="AS109" s="63">
        <f>PERCENTRANK('FED MODEL FACTORS'!AS$2:AS$296,'FED MODEL FACTORS'!AS109,1)</f>
        <v>0.5</v>
      </c>
      <c r="AT109" s="63">
        <f>PERCENTRANK('FED MODEL FACTORS'!AT$2:AT$296,'FED MODEL FACTORS'!AT109,1)</f>
        <v>0.6</v>
      </c>
      <c r="AU109" s="63">
        <f>PERCENTRANK('FED MODEL FACTORS'!AU$2:AU$296,'FED MODEL FACTORS'!AU109,1)</f>
        <v>0.9</v>
      </c>
      <c r="AV109" s="63">
        <f>PERCENTRANK('FED MODEL FACTORS'!AV$2:AV$296,'FED MODEL FACTORS'!AV109,1)</f>
        <v>0.9</v>
      </c>
      <c r="AW109" s="63">
        <f>PERCENTRANK('FED MODEL FACTORS'!AW$2:AW$296,'FED MODEL FACTORS'!AW109,1)</f>
        <v>0.4</v>
      </c>
      <c r="AX109" s="63">
        <f>PERCENTRANK('FED MODEL FACTORS'!AX$2:AX$296,'FED MODEL FACTORS'!AX109,1)</f>
        <v>0.9</v>
      </c>
      <c r="AY109" s="63">
        <f>PERCENTRANK('FED MODEL FACTORS'!AY$2:AY$296,'FED MODEL FACTORS'!AY109,1)</f>
        <v>0</v>
      </c>
      <c r="AZ109" s="63">
        <f>PERCENTRANK('FED MODEL FACTORS'!AZ$2:AZ$296,'FED MODEL FACTORS'!AZ109,1)</f>
        <v>0.4</v>
      </c>
      <c r="BA109" s="63">
        <f>PERCENTRANK('FED MODEL FACTORS'!BA$2:BA$296,'FED MODEL FACTORS'!BA109,1)</f>
        <v>0.6</v>
      </c>
      <c r="BB109" s="63">
        <f>PERCENTRANK('FED MODEL FACTORS'!BB$2:BB$296,'FED MODEL FACTORS'!BB109,1)</f>
        <v>0</v>
      </c>
      <c r="BC109" s="63">
        <f>PERCENTRANK('FED MODEL FACTORS'!BC$2:BC$296,'FED MODEL FACTORS'!BC109,1)</f>
        <v>0.2</v>
      </c>
      <c r="BD109" s="63">
        <f>PERCENTRANK('FED MODEL FACTORS'!BD$2:BD$296,'FED MODEL FACTORS'!BD109,1)</f>
        <v>0.5</v>
      </c>
      <c r="BT109" s="76">
        <v>3.86</v>
      </c>
      <c r="BU109" s="76">
        <v>1.3</v>
      </c>
      <c r="BV109" s="76">
        <v>2.59</v>
      </c>
    </row>
    <row r="110" spans="1:74" x14ac:dyDescent="0.25">
      <c r="A110" s="57">
        <v>36891</v>
      </c>
      <c r="B110" s="63"/>
      <c r="C110" s="63">
        <f>PERCENTRANK('FED MODEL FACTORS'!C110:C392,'FED MODEL FACTORS'!C110,1)</f>
        <v>0.4</v>
      </c>
      <c r="D110" s="63"/>
      <c r="E110" s="63">
        <f>PERCENTRANK('FED MODEL FACTORS'!E$2:E$296,'FED MODEL FACTORS'!E110,1)</f>
        <v>0.1</v>
      </c>
      <c r="F110" s="63">
        <f>PERCENTRANK('FED MODEL FACTORS'!F$2:F$296,'FED MODEL FACTORS'!F110,1)</f>
        <v>0.9</v>
      </c>
      <c r="G110" s="63">
        <f>PERCENTRANK('FED MODEL FACTORS'!G$62:G$296,'FED MODEL FACTORS'!G110,1)</f>
        <v>0.9</v>
      </c>
      <c r="H110" s="63">
        <f>PERCENTRANK('FED MODEL FACTORS'!H$62:H$296,'FED MODEL FACTORS'!H110,1)</f>
        <v>0.9</v>
      </c>
      <c r="I110" s="63">
        <f>PERCENTRANK('FED MODEL FACTORS'!I$2:I$296,'FED MODEL FACTORS'!I110,1)</f>
        <v>0.4</v>
      </c>
      <c r="J110" s="63">
        <f>PERCENTRANK('FED MODEL FACTORS'!J$2:J$296,'FED MODEL FACTORS'!J110,1)</f>
        <v>0.6</v>
      </c>
      <c r="K110" s="63">
        <f>PERCENTRANK('FED MODEL FACTORS'!K$2:K$296,'FED MODEL FACTORS'!K110,1)</f>
        <v>0.7</v>
      </c>
      <c r="L110" s="63">
        <f>PERCENTRANK('FED MODEL FACTORS'!L$2:L$296,'FED MODEL FACTORS'!L110,1)</f>
        <v>0.7</v>
      </c>
      <c r="M110" s="63">
        <f>PERCENTRANK('FED MODEL FACTORS'!M$2:M$296,'FED MODEL FACTORS'!M110,1)</f>
        <v>0.9</v>
      </c>
      <c r="N110" s="63">
        <f>PERCENTRANK('FED MODEL FACTORS'!N$2:N$296,'FED MODEL FACTORS'!N110,1)</f>
        <v>0.9</v>
      </c>
      <c r="O110" s="63"/>
      <c r="P110" s="63"/>
      <c r="Q110" s="63">
        <f>PERCENTRANK('FED MODEL FACTORS'!Q$2:Q$296,'FED MODEL FACTORS'!Q110,1)</f>
        <v>0.8</v>
      </c>
      <c r="R110" s="63">
        <f>PERCENTRANK('FED MODEL FACTORS'!R$2:R$296,'FED MODEL FACTORS'!R110,1)</f>
        <v>0.9</v>
      </c>
      <c r="S110" s="63">
        <f>PERCENTRANK('FED MODEL FACTORS'!S$2:S$296,'FED MODEL FACTORS'!S110,1)</f>
        <v>0.3</v>
      </c>
      <c r="T110" s="63"/>
      <c r="U110" s="63">
        <f>PERCENTRANK('FED MODEL FACTORS'!U$2:U$296,'FED MODEL FACTORS'!U110,1)</f>
        <v>0.1</v>
      </c>
      <c r="V110" s="63">
        <f>PERCENTRANK('FED MODEL FACTORS'!V$2:V$296,'FED MODEL FACTORS'!V110,1)</f>
        <v>0.4</v>
      </c>
      <c r="W110" s="63"/>
      <c r="X110" s="63">
        <f>PERCENTRANK('FED MODEL FACTORS'!X$2:X$296,'FED MODEL FACTORS'!X110,1)</f>
        <v>0.5</v>
      </c>
      <c r="Y110" s="63">
        <f>PERCENTRANK('FED MODEL FACTORS'!Y$2:Y$296,'FED MODEL FACTORS'!Y110,1)</f>
        <v>0</v>
      </c>
      <c r="Z110" s="63">
        <f>PERCENTRANK('FED MODEL FACTORS'!Z$2:Z$296,'FED MODEL FACTORS'!Z110,1)</f>
        <v>0</v>
      </c>
      <c r="AA110" s="63">
        <f>PERCENTRANK('FED MODEL FACTORS'!AA$2:AA$296,'FED MODEL FACTORS'!AA110,1)</f>
        <v>0.6</v>
      </c>
      <c r="AB110" s="63"/>
      <c r="AC110" s="63">
        <f>PERCENTRANK('FED MODEL FACTORS'!AC$2:AC$296,'FED MODEL FACTORS'!AC110,1)</f>
        <v>0.9</v>
      </c>
      <c r="AD110" s="63">
        <f>PERCENTRANK('FED MODEL FACTORS'!AD$2:AD$296,'FED MODEL FACTORS'!AD110,1)</f>
        <v>0.3</v>
      </c>
      <c r="AE110" s="63">
        <f>PERCENTRANK('FED MODEL FACTORS'!AE$2:AE$296,'FED MODEL FACTORS'!AE110,1)</f>
        <v>0</v>
      </c>
      <c r="AF110" s="63">
        <f>PERCENTRANK('FED MODEL FACTORS'!AF$2:AF$296,'FED MODEL FACTORS'!AF110,1)</f>
        <v>0.8</v>
      </c>
      <c r="AG110" s="63">
        <f>PERCENTRANK('FED MODEL FACTORS'!AG$2:AG$296,'FED MODEL FACTORS'!AG110,1)</f>
        <v>0</v>
      </c>
      <c r="AH110" s="63">
        <f>PERCENTRANK('FED MODEL FACTORS'!AH$62:AH$296,'FED MODEL FACTORS'!AH110,1)</f>
        <v>0.9</v>
      </c>
      <c r="AI110" s="63">
        <f>PERCENTRANK('FED MODEL FACTORS'!AI$2:AI$296,'FED MODEL FACTORS'!AI110,1)</f>
        <v>0.9</v>
      </c>
      <c r="AJ110" s="63">
        <f>PERCENTRANK('FED MODEL FACTORS'!AJ$2:AJ$296,'FED MODEL FACTORS'!AJ110,1)</f>
        <v>0.2</v>
      </c>
      <c r="AK110" s="63">
        <f>PERCENTRANK('FED MODEL FACTORS'!AK$2:AK$296,'FED MODEL FACTORS'!AK110,1)</f>
        <v>0.7</v>
      </c>
      <c r="AL110" s="63">
        <f>PERCENTRANK('FED MODEL FACTORS'!AL$2:AL$296,'FED MODEL FACTORS'!AL110,1)</f>
        <v>0.9</v>
      </c>
      <c r="AM110" s="63">
        <f>PERCENTRANK('FED MODEL FACTORS'!AM$2:AM$296,'FED MODEL FACTORS'!AM110,1)</f>
        <v>0.7</v>
      </c>
      <c r="AN110" s="63">
        <f>PERCENTRANK('FED MODEL FACTORS'!AN$2:AN$296,'FED MODEL FACTORS'!AN110,1)</f>
        <v>0.8</v>
      </c>
      <c r="AO110" s="63">
        <f>PERCENTRANK('FED MODEL FACTORS'!AO$2:AO$296,'FED MODEL FACTORS'!AO110,1)</f>
        <v>0.4</v>
      </c>
      <c r="AP110" s="63">
        <f>PERCENTRANK('FED MODEL FACTORS'!AP$2:AP$296,'FED MODEL FACTORS'!AP110,1)</f>
        <v>0.2</v>
      </c>
      <c r="AQ110" s="63">
        <f>PERCENTRANK('FED MODEL FACTORS'!AQ$50:AQ$296,'FED MODEL FACTORS'!AQ110,1)</f>
        <v>0.7</v>
      </c>
      <c r="AR110" s="63">
        <f>PERCENTRANK('FED MODEL FACTORS'!AR$2:AR$296,'FED MODEL FACTORS'!AR110,1)</f>
        <v>0.6</v>
      </c>
      <c r="AS110" s="63">
        <f>PERCENTRANK('FED MODEL FACTORS'!AS$2:AS$296,'FED MODEL FACTORS'!AS110,1)</f>
        <v>0.5</v>
      </c>
      <c r="AT110" s="63">
        <f>PERCENTRANK('FED MODEL FACTORS'!AT$2:AT$296,'FED MODEL FACTORS'!AT110,1)</f>
        <v>0.6</v>
      </c>
      <c r="AU110" s="63">
        <f>PERCENTRANK('FED MODEL FACTORS'!AU$2:AU$296,'FED MODEL FACTORS'!AU110,1)</f>
        <v>0.9</v>
      </c>
      <c r="AV110" s="63">
        <f>PERCENTRANK('FED MODEL FACTORS'!AV$2:AV$296,'FED MODEL FACTORS'!AV110,1)</f>
        <v>0.9</v>
      </c>
      <c r="AW110" s="63">
        <f>PERCENTRANK('FED MODEL FACTORS'!AW$2:AW$296,'FED MODEL FACTORS'!AW110,1)</f>
        <v>0.4</v>
      </c>
      <c r="AX110" s="63">
        <f>PERCENTRANK('FED MODEL FACTORS'!AX$2:AX$296,'FED MODEL FACTORS'!AX110,1)</f>
        <v>0.9</v>
      </c>
      <c r="AY110" s="63">
        <f>PERCENTRANK('FED MODEL FACTORS'!AY$2:AY$296,'FED MODEL FACTORS'!AY110,1)</f>
        <v>0</v>
      </c>
      <c r="AZ110" s="63">
        <f>PERCENTRANK('FED MODEL FACTORS'!AZ$2:AZ$296,'FED MODEL FACTORS'!AZ110,1)</f>
        <v>0.4</v>
      </c>
      <c r="BA110" s="63">
        <f>PERCENTRANK('FED MODEL FACTORS'!BA$2:BA$296,'FED MODEL FACTORS'!BA110,1)</f>
        <v>0</v>
      </c>
      <c r="BB110" s="63">
        <f>PERCENTRANK('FED MODEL FACTORS'!BB$2:BB$296,'FED MODEL FACTORS'!BB110,1)</f>
        <v>0</v>
      </c>
      <c r="BC110" s="63">
        <f>PERCENTRANK('FED MODEL FACTORS'!BC$2:BC$296,'FED MODEL FACTORS'!BC110,1)</f>
        <v>0.7</v>
      </c>
      <c r="BD110" s="63">
        <f>PERCENTRANK('FED MODEL FACTORS'!BD$2:BD$296,'FED MODEL FACTORS'!BD110,1)</f>
        <v>0</v>
      </c>
      <c r="BT110" s="76">
        <v>3.93</v>
      </c>
      <c r="BU110" s="76">
        <v>1.42</v>
      </c>
      <c r="BV110" s="76">
        <v>3.28</v>
      </c>
    </row>
    <row r="111" spans="1:74" x14ac:dyDescent="0.25">
      <c r="A111" s="57">
        <v>36922</v>
      </c>
      <c r="B111" s="63"/>
      <c r="C111" s="63">
        <f>PERCENTRANK('FED MODEL FACTORS'!C111:C393,'FED MODEL FACTORS'!C111,1)</f>
        <v>0.9</v>
      </c>
      <c r="D111" s="63"/>
      <c r="E111" s="63">
        <f>PERCENTRANK('FED MODEL FACTORS'!E$2:E$296,'FED MODEL FACTORS'!E111,1)</f>
        <v>0.3</v>
      </c>
      <c r="F111" s="63">
        <f>PERCENTRANK('FED MODEL FACTORS'!F$2:F$296,'FED MODEL FACTORS'!F111,1)</f>
        <v>0.9</v>
      </c>
      <c r="G111" s="63">
        <f>PERCENTRANK('FED MODEL FACTORS'!G$62:G$296,'FED MODEL FACTORS'!G111,1)</f>
        <v>0.8</v>
      </c>
      <c r="H111" s="63">
        <f>PERCENTRANK('FED MODEL FACTORS'!H$62:H$296,'FED MODEL FACTORS'!H111,1)</f>
        <v>0.8</v>
      </c>
      <c r="I111" s="63">
        <f>PERCENTRANK('FED MODEL FACTORS'!I$2:I$296,'FED MODEL FACTORS'!I111,1)</f>
        <v>0.3</v>
      </c>
      <c r="J111" s="63">
        <f>PERCENTRANK('FED MODEL FACTORS'!J$2:J$296,'FED MODEL FACTORS'!J111,1)</f>
        <v>0.6</v>
      </c>
      <c r="K111" s="63">
        <f>PERCENTRANK('FED MODEL FACTORS'!K$2:K$296,'FED MODEL FACTORS'!K111,1)</f>
        <v>0.6</v>
      </c>
      <c r="L111" s="63">
        <f>PERCENTRANK('FED MODEL FACTORS'!L$2:L$296,'FED MODEL FACTORS'!L111,1)</f>
        <v>0.6</v>
      </c>
      <c r="M111" s="63">
        <f>PERCENTRANK('FED MODEL FACTORS'!M$2:M$296,'FED MODEL FACTORS'!M111,1)</f>
        <v>0.7</v>
      </c>
      <c r="N111" s="63">
        <f>PERCENTRANK('FED MODEL FACTORS'!N$2:N$296,'FED MODEL FACTORS'!N111,1)</f>
        <v>0.9</v>
      </c>
      <c r="O111" s="63"/>
      <c r="P111" s="63"/>
      <c r="Q111" s="63">
        <f>PERCENTRANK('FED MODEL FACTORS'!Q$2:Q$296,'FED MODEL FACTORS'!Q111,1)</f>
        <v>0.8</v>
      </c>
      <c r="R111" s="63">
        <f>PERCENTRANK('FED MODEL FACTORS'!R$2:R$296,'FED MODEL FACTORS'!R111,1)</f>
        <v>0.9</v>
      </c>
      <c r="S111" s="63">
        <f>PERCENTRANK('FED MODEL FACTORS'!S$2:S$296,'FED MODEL FACTORS'!S111,1)</f>
        <v>0.3</v>
      </c>
      <c r="T111" s="63"/>
      <c r="U111" s="63">
        <f>PERCENTRANK('FED MODEL FACTORS'!U$2:U$296,'FED MODEL FACTORS'!U111,1)</f>
        <v>0</v>
      </c>
      <c r="V111" s="63">
        <f>PERCENTRANK('FED MODEL FACTORS'!V$2:V$296,'FED MODEL FACTORS'!V111,1)</f>
        <v>0.5</v>
      </c>
      <c r="W111" s="63"/>
      <c r="X111" s="63">
        <f>PERCENTRANK('FED MODEL FACTORS'!X$2:X$296,'FED MODEL FACTORS'!X111,1)</f>
        <v>0.6</v>
      </c>
      <c r="Y111" s="63">
        <f>PERCENTRANK('FED MODEL FACTORS'!Y$2:Y$296,'FED MODEL FACTORS'!Y111,1)</f>
        <v>0.1</v>
      </c>
      <c r="Z111" s="63">
        <f>PERCENTRANK('FED MODEL FACTORS'!Z$2:Z$296,'FED MODEL FACTORS'!Z111,1)</f>
        <v>0</v>
      </c>
      <c r="AA111" s="63">
        <f>PERCENTRANK('FED MODEL FACTORS'!AA$2:AA$296,'FED MODEL FACTORS'!AA111,1)</f>
        <v>0.6</v>
      </c>
      <c r="AB111" s="63"/>
      <c r="AC111" s="63">
        <f>PERCENTRANK('FED MODEL FACTORS'!AC$2:AC$296,'FED MODEL FACTORS'!AC111,1)</f>
        <v>0.9</v>
      </c>
      <c r="AD111" s="63">
        <f>PERCENTRANK('FED MODEL FACTORS'!AD$2:AD$296,'FED MODEL FACTORS'!AD111,1)</f>
        <v>0.3</v>
      </c>
      <c r="AE111" s="63">
        <f>PERCENTRANK('FED MODEL FACTORS'!AE$2:AE$296,'FED MODEL FACTORS'!AE111,1)</f>
        <v>0</v>
      </c>
      <c r="AF111" s="63">
        <f>PERCENTRANK('FED MODEL FACTORS'!AF$2:AF$296,'FED MODEL FACTORS'!AF111,1)</f>
        <v>0.8</v>
      </c>
      <c r="AG111" s="63">
        <f>PERCENTRANK('FED MODEL FACTORS'!AG$2:AG$296,'FED MODEL FACTORS'!AG111,1)</f>
        <v>0</v>
      </c>
      <c r="AH111" s="63">
        <f>PERCENTRANK('FED MODEL FACTORS'!AH$62:AH$296,'FED MODEL FACTORS'!AH111,1)</f>
        <v>0.8</v>
      </c>
      <c r="AI111" s="63">
        <f>PERCENTRANK('FED MODEL FACTORS'!AI$2:AI$296,'FED MODEL FACTORS'!AI111,1)</f>
        <v>0.9</v>
      </c>
      <c r="AJ111" s="63">
        <f>PERCENTRANK('FED MODEL FACTORS'!AJ$2:AJ$296,'FED MODEL FACTORS'!AJ111,1)</f>
        <v>0.2</v>
      </c>
      <c r="AK111" s="63">
        <f>PERCENTRANK('FED MODEL FACTORS'!AK$2:AK$296,'FED MODEL FACTORS'!AK111,1)</f>
        <v>0.6</v>
      </c>
      <c r="AL111" s="63">
        <f>PERCENTRANK('FED MODEL FACTORS'!AL$2:AL$296,'FED MODEL FACTORS'!AL111,1)</f>
        <v>0.6</v>
      </c>
      <c r="AM111" s="63">
        <f>PERCENTRANK('FED MODEL FACTORS'!AM$2:AM$296,'FED MODEL FACTORS'!AM111,1)</f>
        <v>0.7</v>
      </c>
      <c r="AN111" s="63">
        <f>PERCENTRANK('FED MODEL FACTORS'!AN$2:AN$296,'FED MODEL FACTORS'!AN111,1)</f>
        <v>0.9</v>
      </c>
      <c r="AO111" s="63">
        <f>PERCENTRANK('FED MODEL FACTORS'!AO$2:AO$296,'FED MODEL FACTORS'!AO111,1)</f>
        <v>0.5</v>
      </c>
      <c r="AP111" s="63">
        <f>PERCENTRANK('FED MODEL FACTORS'!AP$2:AP$296,'FED MODEL FACTORS'!AP111,1)</f>
        <v>0.6</v>
      </c>
      <c r="AQ111" s="63">
        <f>PERCENTRANK('FED MODEL FACTORS'!AQ$50:AQ$296,'FED MODEL FACTORS'!AQ111,1)</f>
        <v>0.7</v>
      </c>
      <c r="AR111" s="63">
        <f>PERCENTRANK('FED MODEL FACTORS'!AR$2:AR$296,'FED MODEL FACTORS'!AR111,1)</f>
        <v>0.5</v>
      </c>
      <c r="AS111" s="63">
        <f>PERCENTRANK('FED MODEL FACTORS'!AS$2:AS$296,'FED MODEL FACTORS'!AS111,1)</f>
        <v>0.5</v>
      </c>
      <c r="AT111" s="63">
        <f>PERCENTRANK('FED MODEL FACTORS'!AT$2:AT$296,'FED MODEL FACTORS'!AT111,1)</f>
        <v>0.6</v>
      </c>
      <c r="AU111" s="63">
        <f>PERCENTRANK('FED MODEL FACTORS'!AU$2:AU$296,'FED MODEL FACTORS'!AU111,1)</f>
        <v>0.9</v>
      </c>
      <c r="AV111" s="63">
        <f>PERCENTRANK('FED MODEL FACTORS'!AV$2:AV$296,'FED MODEL FACTORS'!AV111,1)</f>
        <v>0.9</v>
      </c>
      <c r="AW111" s="63">
        <f>PERCENTRANK('FED MODEL FACTORS'!AW$2:AW$296,'FED MODEL FACTORS'!AW111,1)</f>
        <v>0.5</v>
      </c>
      <c r="AX111" s="63">
        <f>PERCENTRANK('FED MODEL FACTORS'!AX$2:AX$296,'FED MODEL FACTORS'!AX111,1)</f>
        <v>0.9</v>
      </c>
      <c r="AY111" s="63">
        <f>PERCENTRANK('FED MODEL FACTORS'!AY$2:AY$296,'FED MODEL FACTORS'!AY111,1)</f>
        <v>0</v>
      </c>
      <c r="AZ111" s="63">
        <f>PERCENTRANK('FED MODEL FACTORS'!AZ$2:AZ$296,'FED MODEL FACTORS'!AZ111,1)</f>
        <v>0.4</v>
      </c>
      <c r="BA111" s="63">
        <f>PERCENTRANK('FED MODEL FACTORS'!BA$2:BA$296,'FED MODEL FACTORS'!BA111,1)</f>
        <v>0.6</v>
      </c>
      <c r="BB111" s="63">
        <f>PERCENTRANK('FED MODEL FACTORS'!BB$2:BB$296,'FED MODEL FACTORS'!BB111,1)</f>
        <v>0</v>
      </c>
      <c r="BC111" s="63">
        <f>PERCENTRANK('FED MODEL FACTORS'!BC$2:BC$296,'FED MODEL FACTORS'!BC111,1)</f>
        <v>0.1</v>
      </c>
      <c r="BD111" s="63">
        <f>PERCENTRANK('FED MODEL FACTORS'!BD$2:BD$296,'FED MODEL FACTORS'!BD111,1)</f>
        <v>0.5</v>
      </c>
      <c r="BT111" s="76">
        <v>3.94</v>
      </c>
      <c r="BU111" s="76">
        <v>1.45</v>
      </c>
      <c r="BV111" s="76">
        <v>2.96</v>
      </c>
    </row>
    <row r="112" spans="1:74" x14ac:dyDescent="0.25">
      <c r="A112" s="57">
        <v>36950</v>
      </c>
      <c r="B112" s="63"/>
      <c r="C112" s="63">
        <f>PERCENTRANK('FED MODEL FACTORS'!C112:C394,'FED MODEL FACTORS'!C112,1)</f>
        <v>0.6</v>
      </c>
      <c r="D112" s="63"/>
      <c r="E112" s="63">
        <f>PERCENTRANK('FED MODEL FACTORS'!E$2:E$296,'FED MODEL FACTORS'!E112,1)</f>
        <v>0.2</v>
      </c>
      <c r="F112" s="63">
        <f>PERCENTRANK('FED MODEL FACTORS'!F$2:F$296,'FED MODEL FACTORS'!F112,1)</f>
        <v>0.9</v>
      </c>
      <c r="G112" s="63">
        <f>PERCENTRANK('FED MODEL FACTORS'!G$62:G$296,'FED MODEL FACTORS'!G112,1)</f>
        <v>0.8</v>
      </c>
      <c r="H112" s="63">
        <f>PERCENTRANK('FED MODEL FACTORS'!H$62:H$296,'FED MODEL FACTORS'!H112,1)</f>
        <v>0.8</v>
      </c>
      <c r="I112" s="63">
        <f>PERCENTRANK('FED MODEL FACTORS'!I$2:I$296,'FED MODEL FACTORS'!I112,1)</f>
        <v>0.3</v>
      </c>
      <c r="J112" s="63">
        <f>PERCENTRANK('FED MODEL FACTORS'!J$2:J$296,'FED MODEL FACTORS'!J112,1)</f>
        <v>0.5</v>
      </c>
      <c r="K112" s="63">
        <f>PERCENTRANK('FED MODEL FACTORS'!K$2:K$296,'FED MODEL FACTORS'!K112,1)</f>
        <v>0.6</v>
      </c>
      <c r="L112" s="63">
        <f>PERCENTRANK('FED MODEL FACTORS'!L$2:L$296,'FED MODEL FACTORS'!L112,1)</f>
        <v>0.5</v>
      </c>
      <c r="M112" s="63">
        <f>PERCENTRANK('FED MODEL FACTORS'!M$2:M$296,'FED MODEL FACTORS'!M112,1)</f>
        <v>0.7</v>
      </c>
      <c r="N112" s="63">
        <f>PERCENTRANK('FED MODEL FACTORS'!N$2:N$296,'FED MODEL FACTORS'!N112,1)</f>
        <v>0.7</v>
      </c>
      <c r="O112" s="63"/>
      <c r="P112" s="63"/>
      <c r="Q112" s="63">
        <f>PERCENTRANK('FED MODEL FACTORS'!Q$2:Q$296,'FED MODEL FACTORS'!Q112,1)</f>
        <v>0.8</v>
      </c>
      <c r="R112" s="63">
        <f>PERCENTRANK('FED MODEL FACTORS'!R$2:R$296,'FED MODEL FACTORS'!R112,1)</f>
        <v>0.9</v>
      </c>
      <c r="S112" s="63">
        <f>PERCENTRANK('FED MODEL FACTORS'!S$2:S$296,'FED MODEL FACTORS'!S112,1)</f>
        <v>0.3</v>
      </c>
      <c r="T112" s="63"/>
      <c r="U112" s="63">
        <f>PERCENTRANK('FED MODEL FACTORS'!U$2:U$296,'FED MODEL FACTORS'!U112,1)</f>
        <v>0</v>
      </c>
      <c r="V112" s="63">
        <f>PERCENTRANK('FED MODEL FACTORS'!V$2:V$296,'FED MODEL FACTORS'!V112,1)</f>
        <v>0.5</v>
      </c>
      <c r="W112" s="63"/>
      <c r="X112" s="63">
        <f>PERCENTRANK('FED MODEL FACTORS'!X$2:X$296,'FED MODEL FACTORS'!X112,1)</f>
        <v>0.7</v>
      </c>
      <c r="Y112" s="63">
        <f>PERCENTRANK('FED MODEL FACTORS'!Y$2:Y$296,'FED MODEL FACTORS'!Y112,1)</f>
        <v>0.1</v>
      </c>
      <c r="Z112" s="63">
        <f>PERCENTRANK('FED MODEL FACTORS'!Z$2:Z$296,'FED MODEL FACTORS'!Z112,1)</f>
        <v>0</v>
      </c>
      <c r="AA112" s="63">
        <f>PERCENTRANK('FED MODEL FACTORS'!AA$2:AA$296,'FED MODEL FACTORS'!AA112,1)</f>
        <v>0.6</v>
      </c>
      <c r="AB112" s="63"/>
      <c r="AC112" s="63">
        <f>PERCENTRANK('FED MODEL FACTORS'!AC$2:AC$296,'FED MODEL FACTORS'!AC112,1)</f>
        <v>0.8</v>
      </c>
      <c r="AD112" s="63">
        <f>PERCENTRANK('FED MODEL FACTORS'!AD$2:AD$296,'FED MODEL FACTORS'!AD112,1)</f>
        <v>0.3</v>
      </c>
      <c r="AE112" s="63">
        <f>PERCENTRANK('FED MODEL FACTORS'!AE$2:AE$296,'FED MODEL FACTORS'!AE112,1)</f>
        <v>0</v>
      </c>
      <c r="AF112" s="63">
        <f>PERCENTRANK('FED MODEL FACTORS'!AF$2:AF$296,'FED MODEL FACTORS'!AF112,1)</f>
        <v>0.7</v>
      </c>
      <c r="AG112" s="63">
        <f>PERCENTRANK('FED MODEL FACTORS'!AG$2:AG$296,'FED MODEL FACTORS'!AG112,1)</f>
        <v>0</v>
      </c>
      <c r="AH112" s="63">
        <f>PERCENTRANK('FED MODEL FACTORS'!AH$62:AH$296,'FED MODEL FACTORS'!AH112,1)</f>
        <v>0.8</v>
      </c>
      <c r="AI112" s="63">
        <f>PERCENTRANK('FED MODEL FACTORS'!AI$2:AI$296,'FED MODEL FACTORS'!AI112,1)</f>
        <v>0.9</v>
      </c>
      <c r="AJ112" s="63">
        <f>PERCENTRANK('FED MODEL FACTORS'!AJ$2:AJ$296,'FED MODEL FACTORS'!AJ112,1)</f>
        <v>0.3</v>
      </c>
      <c r="AK112" s="63">
        <f>PERCENTRANK('FED MODEL FACTORS'!AK$2:AK$296,'FED MODEL FACTORS'!AK112,1)</f>
        <v>0.5</v>
      </c>
      <c r="AL112" s="63">
        <f>PERCENTRANK('FED MODEL FACTORS'!AL$2:AL$296,'FED MODEL FACTORS'!AL112,1)</f>
        <v>0.7</v>
      </c>
      <c r="AM112" s="63">
        <f>PERCENTRANK('FED MODEL FACTORS'!AM$2:AM$296,'FED MODEL FACTORS'!AM112,1)</f>
        <v>0.4</v>
      </c>
      <c r="AN112" s="63">
        <f>PERCENTRANK('FED MODEL FACTORS'!AN$2:AN$296,'FED MODEL FACTORS'!AN112,1)</f>
        <v>0.8</v>
      </c>
      <c r="AO112" s="63">
        <f>PERCENTRANK('FED MODEL FACTORS'!AO$2:AO$296,'FED MODEL FACTORS'!AO112,1)</f>
        <v>0.5</v>
      </c>
      <c r="AP112" s="63">
        <f>PERCENTRANK('FED MODEL FACTORS'!AP$2:AP$296,'FED MODEL FACTORS'!AP112,1)</f>
        <v>0.4</v>
      </c>
      <c r="AQ112" s="63">
        <f>PERCENTRANK('FED MODEL FACTORS'!AQ$50:AQ$296,'FED MODEL FACTORS'!AQ112,1)</f>
        <v>0.7</v>
      </c>
      <c r="AR112" s="63">
        <f>PERCENTRANK('FED MODEL FACTORS'!AR$2:AR$296,'FED MODEL FACTORS'!AR112,1)</f>
        <v>0.5</v>
      </c>
      <c r="AS112" s="63">
        <f>PERCENTRANK('FED MODEL FACTORS'!AS$2:AS$296,'FED MODEL FACTORS'!AS112,1)</f>
        <v>0.5</v>
      </c>
      <c r="AT112" s="63">
        <f>PERCENTRANK('FED MODEL FACTORS'!AT$2:AT$296,'FED MODEL FACTORS'!AT112,1)</f>
        <v>0.6</v>
      </c>
      <c r="AU112" s="63">
        <f>PERCENTRANK('FED MODEL FACTORS'!AU$2:AU$296,'FED MODEL FACTORS'!AU112,1)</f>
        <v>0.8</v>
      </c>
      <c r="AV112" s="63">
        <f>PERCENTRANK('FED MODEL FACTORS'!AV$2:AV$296,'FED MODEL FACTORS'!AV112,1)</f>
        <v>0.9</v>
      </c>
      <c r="AW112" s="63">
        <f>PERCENTRANK('FED MODEL FACTORS'!AW$2:AW$296,'FED MODEL FACTORS'!AW112,1)</f>
        <v>0.5</v>
      </c>
      <c r="AX112" s="63">
        <f>PERCENTRANK('FED MODEL FACTORS'!AX$2:AX$296,'FED MODEL FACTORS'!AX112,1)</f>
        <v>0.9</v>
      </c>
      <c r="AY112" s="63">
        <f>PERCENTRANK('FED MODEL FACTORS'!AY$2:AY$296,'FED MODEL FACTORS'!AY112,1)</f>
        <v>0</v>
      </c>
      <c r="AZ112" s="63">
        <f>PERCENTRANK('FED MODEL FACTORS'!AZ$2:AZ$296,'FED MODEL FACTORS'!AZ112,1)</f>
        <v>0.4</v>
      </c>
      <c r="BA112" s="63">
        <f>PERCENTRANK('FED MODEL FACTORS'!BA$2:BA$296,'FED MODEL FACTORS'!BA112,1)</f>
        <v>0.4</v>
      </c>
      <c r="BB112" s="63">
        <f>PERCENTRANK('FED MODEL FACTORS'!BB$2:BB$296,'FED MODEL FACTORS'!BB112,1)</f>
        <v>0</v>
      </c>
      <c r="BC112" s="63">
        <f>PERCENTRANK('FED MODEL FACTORS'!BC$2:BC$296,'FED MODEL FACTORS'!BC112,1)</f>
        <v>0.3</v>
      </c>
      <c r="BD112" s="63">
        <f>PERCENTRANK('FED MODEL FACTORS'!BD$2:BD$296,'FED MODEL FACTORS'!BD112,1)</f>
        <v>0.3</v>
      </c>
      <c r="BT112" s="76">
        <v>3.82</v>
      </c>
      <c r="BU112" s="76">
        <v>1.75</v>
      </c>
      <c r="BV112" s="76">
        <v>2.65</v>
      </c>
    </row>
    <row r="113" spans="1:74" x14ac:dyDescent="0.25">
      <c r="A113" s="57">
        <v>36981</v>
      </c>
      <c r="B113" s="63"/>
      <c r="C113" s="63">
        <f>PERCENTRANK('FED MODEL FACTORS'!C113:C395,'FED MODEL FACTORS'!C113,1)</f>
        <v>0.5</v>
      </c>
      <c r="D113" s="63"/>
      <c r="E113" s="63">
        <f>PERCENTRANK('FED MODEL FACTORS'!E$2:E$296,'FED MODEL FACTORS'!E113,1)</f>
        <v>0.3</v>
      </c>
      <c r="F113" s="63">
        <f>PERCENTRANK('FED MODEL FACTORS'!F$2:F$296,'FED MODEL FACTORS'!F113,1)</f>
        <v>0.9</v>
      </c>
      <c r="G113" s="63">
        <f>PERCENTRANK('FED MODEL FACTORS'!G$62:G$296,'FED MODEL FACTORS'!G113,1)</f>
        <v>0.8</v>
      </c>
      <c r="H113" s="63">
        <f>PERCENTRANK('FED MODEL FACTORS'!H$62:H$296,'FED MODEL FACTORS'!H113,1)</f>
        <v>0.8</v>
      </c>
      <c r="I113" s="63">
        <f>PERCENTRANK('FED MODEL FACTORS'!I$2:I$296,'FED MODEL FACTORS'!I113,1)</f>
        <v>0.4</v>
      </c>
      <c r="J113" s="63">
        <f>PERCENTRANK('FED MODEL FACTORS'!J$2:J$296,'FED MODEL FACTORS'!J113,1)</f>
        <v>0.5</v>
      </c>
      <c r="K113" s="63">
        <f>PERCENTRANK('FED MODEL FACTORS'!K$2:K$296,'FED MODEL FACTORS'!K113,1)</f>
        <v>0.5</v>
      </c>
      <c r="L113" s="63">
        <f>PERCENTRANK('FED MODEL FACTORS'!L$2:L$296,'FED MODEL FACTORS'!L113,1)</f>
        <v>0.5</v>
      </c>
      <c r="M113" s="63">
        <f>PERCENTRANK('FED MODEL FACTORS'!M$2:M$296,'FED MODEL FACTORS'!M113,1)</f>
        <v>0.6</v>
      </c>
      <c r="N113" s="63">
        <f>PERCENTRANK('FED MODEL FACTORS'!N$2:N$296,'FED MODEL FACTORS'!N113,1)</f>
        <v>0.6</v>
      </c>
      <c r="O113" s="63"/>
      <c r="P113" s="63"/>
      <c r="Q113" s="63">
        <f>PERCENTRANK('FED MODEL FACTORS'!Q$2:Q$296,'FED MODEL FACTORS'!Q113,1)</f>
        <v>0.8</v>
      </c>
      <c r="R113" s="63">
        <f>PERCENTRANK('FED MODEL FACTORS'!R$2:R$296,'FED MODEL FACTORS'!R113,1)</f>
        <v>0.9</v>
      </c>
      <c r="S113" s="63">
        <f>PERCENTRANK('FED MODEL FACTORS'!S$2:S$296,'FED MODEL FACTORS'!S113,1)</f>
        <v>0.3</v>
      </c>
      <c r="T113" s="63"/>
      <c r="U113" s="63">
        <f>PERCENTRANK('FED MODEL FACTORS'!U$2:U$296,'FED MODEL FACTORS'!U113,1)</f>
        <v>0.1</v>
      </c>
      <c r="V113" s="63">
        <f>PERCENTRANK('FED MODEL FACTORS'!V$2:V$296,'FED MODEL FACTORS'!V113,1)</f>
        <v>0.7</v>
      </c>
      <c r="W113" s="63"/>
      <c r="X113" s="63">
        <f>PERCENTRANK('FED MODEL FACTORS'!X$2:X$296,'FED MODEL FACTORS'!X113,1)</f>
        <v>0.7</v>
      </c>
      <c r="Y113" s="63">
        <f>PERCENTRANK('FED MODEL FACTORS'!Y$2:Y$296,'FED MODEL FACTORS'!Y113,1)</f>
        <v>0.1</v>
      </c>
      <c r="Z113" s="63">
        <f>PERCENTRANK('FED MODEL FACTORS'!Z$2:Z$296,'FED MODEL FACTORS'!Z113,1)</f>
        <v>0</v>
      </c>
      <c r="AA113" s="63">
        <f>PERCENTRANK('FED MODEL FACTORS'!AA$2:AA$296,'FED MODEL FACTORS'!AA113,1)</f>
        <v>0.8</v>
      </c>
      <c r="AB113" s="63"/>
      <c r="AC113" s="63">
        <f>PERCENTRANK('FED MODEL FACTORS'!AC$2:AC$296,'FED MODEL FACTORS'!AC113,1)</f>
        <v>0.8</v>
      </c>
      <c r="AD113" s="63">
        <f>PERCENTRANK('FED MODEL FACTORS'!AD$2:AD$296,'FED MODEL FACTORS'!AD113,1)</f>
        <v>0.3</v>
      </c>
      <c r="AE113" s="63">
        <f>PERCENTRANK('FED MODEL FACTORS'!AE$2:AE$296,'FED MODEL FACTORS'!AE113,1)</f>
        <v>0.1</v>
      </c>
      <c r="AF113" s="63">
        <f>PERCENTRANK('FED MODEL FACTORS'!AF$2:AF$296,'FED MODEL FACTORS'!AF113,1)</f>
        <v>0.9</v>
      </c>
      <c r="AG113" s="63">
        <f>PERCENTRANK('FED MODEL FACTORS'!AG$2:AG$296,'FED MODEL FACTORS'!AG113,1)</f>
        <v>0.1</v>
      </c>
      <c r="AH113" s="63">
        <f>PERCENTRANK('FED MODEL FACTORS'!AH$62:AH$296,'FED MODEL FACTORS'!AH113,1)</f>
        <v>0.8</v>
      </c>
      <c r="AI113" s="63">
        <f>PERCENTRANK('FED MODEL FACTORS'!AI$2:AI$296,'FED MODEL FACTORS'!AI113,1)</f>
        <v>0.9</v>
      </c>
      <c r="AJ113" s="63">
        <f>PERCENTRANK('FED MODEL FACTORS'!AJ$2:AJ$296,'FED MODEL FACTORS'!AJ113,1)</f>
        <v>0.5</v>
      </c>
      <c r="AK113" s="63">
        <f>PERCENTRANK('FED MODEL FACTORS'!AK$2:AK$296,'FED MODEL FACTORS'!AK113,1)</f>
        <v>0.6</v>
      </c>
      <c r="AL113" s="63">
        <f>PERCENTRANK('FED MODEL FACTORS'!AL$2:AL$296,'FED MODEL FACTORS'!AL113,1)</f>
        <v>0.6</v>
      </c>
      <c r="AM113" s="63">
        <f>PERCENTRANK('FED MODEL FACTORS'!AM$2:AM$296,'FED MODEL FACTORS'!AM113,1)</f>
        <v>0.8</v>
      </c>
      <c r="AN113" s="63">
        <f>PERCENTRANK('FED MODEL FACTORS'!AN$2:AN$296,'FED MODEL FACTORS'!AN113,1)</f>
        <v>0.6</v>
      </c>
      <c r="AO113" s="63">
        <f>PERCENTRANK('FED MODEL FACTORS'!AO$2:AO$296,'FED MODEL FACTORS'!AO113,1)</f>
        <v>0.1</v>
      </c>
      <c r="AP113" s="63">
        <f>PERCENTRANK('FED MODEL FACTORS'!AP$2:AP$296,'FED MODEL FACTORS'!AP113,1)</f>
        <v>0.2</v>
      </c>
      <c r="AQ113" s="63">
        <f>PERCENTRANK('FED MODEL FACTORS'!AQ$50:AQ$296,'FED MODEL FACTORS'!AQ113,1)</f>
        <v>0.7</v>
      </c>
      <c r="AR113" s="63">
        <f>PERCENTRANK('FED MODEL FACTORS'!AR$2:AR$296,'FED MODEL FACTORS'!AR113,1)</f>
        <v>0.7</v>
      </c>
      <c r="AS113" s="63">
        <f>PERCENTRANK('FED MODEL FACTORS'!AS$2:AS$296,'FED MODEL FACTORS'!AS113,1)</f>
        <v>0.4</v>
      </c>
      <c r="AT113" s="63">
        <f>PERCENTRANK('FED MODEL FACTORS'!AT$2:AT$296,'FED MODEL FACTORS'!AT113,1)</f>
        <v>0.6</v>
      </c>
      <c r="AU113" s="63">
        <f>PERCENTRANK('FED MODEL FACTORS'!AU$2:AU$296,'FED MODEL FACTORS'!AU113,1)</f>
        <v>0.8</v>
      </c>
      <c r="AV113" s="63">
        <f>PERCENTRANK('FED MODEL FACTORS'!AV$2:AV$296,'FED MODEL FACTORS'!AV113,1)</f>
        <v>0.9</v>
      </c>
      <c r="AW113" s="63">
        <f>PERCENTRANK('FED MODEL FACTORS'!AW$2:AW$296,'FED MODEL FACTORS'!AW113,1)</f>
        <v>0.5</v>
      </c>
      <c r="AX113" s="63">
        <f>PERCENTRANK('FED MODEL FACTORS'!AX$2:AX$296,'FED MODEL FACTORS'!AX113,1)</f>
        <v>0.9</v>
      </c>
      <c r="AY113" s="63">
        <f>PERCENTRANK('FED MODEL FACTORS'!AY$2:AY$296,'FED MODEL FACTORS'!AY113,1)</f>
        <v>0</v>
      </c>
      <c r="AZ113" s="63">
        <f>PERCENTRANK('FED MODEL FACTORS'!AZ$2:AZ$296,'FED MODEL FACTORS'!AZ113,1)</f>
        <v>0.3</v>
      </c>
      <c r="BA113" s="63">
        <f>PERCENTRANK('FED MODEL FACTORS'!BA$2:BA$296,'FED MODEL FACTORS'!BA113,1)</f>
        <v>0.1</v>
      </c>
      <c r="BB113" s="63">
        <f>PERCENTRANK('FED MODEL FACTORS'!BB$2:BB$296,'FED MODEL FACTORS'!BB113,1)</f>
        <v>0</v>
      </c>
      <c r="BC113" s="63">
        <f>PERCENTRANK('FED MODEL FACTORS'!BC$2:BC$296,'FED MODEL FACTORS'!BC113,1)</f>
        <v>0.5</v>
      </c>
      <c r="BD113" s="63">
        <f>PERCENTRANK('FED MODEL FACTORS'!BD$2:BD$296,'FED MODEL FACTORS'!BD113,1)</f>
        <v>0.1</v>
      </c>
      <c r="BT113" s="76">
        <v>3.79</v>
      </c>
      <c r="BU113" s="76">
        <v>2.13</v>
      </c>
      <c r="BV113" s="76">
        <v>2.83</v>
      </c>
    </row>
    <row r="114" spans="1:74" x14ac:dyDescent="0.25">
      <c r="A114" s="57">
        <v>37011</v>
      </c>
      <c r="B114" s="63"/>
      <c r="C114" s="63">
        <f>PERCENTRANK('FED MODEL FACTORS'!C114:C396,'FED MODEL FACTORS'!C114,1)</f>
        <v>0.3</v>
      </c>
      <c r="D114" s="63"/>
      <c r="E114" s="63">
        <f>PERCENTRANK('FED MODEL FACTORS'!E$2:E$296,'FED MODEL FACTORS'!E114,1)</f>
        <v>0.7</v>
      </c>
      <c r="F114" s="63">
        <f>PERCENTRANK('FED MODEL FACTORS'!F$2:F$296,'FED MODEL FACTORS'!F114,1)</f>
        <v>0.8</v>
      </c>
      <c r="G114" s="63">
        <f>PERCENTRANK('FED MODEL FACTORS'!G$62:G$296,'FED MODEL FACTORS'!G114,1)</f>
        <v>0.8</v>
      </c>
      <c r="H114" s="63">
        <f>PERCENTRANK('FED MODEL FACTORS'!H$62:H$296,'FED MODEL FACTORS'!H114,1)</f>
        <v>0.7</v>
      </c>
      <c r="I114" s="63">
        <f>PERCENTRANK('FED MODEL FACTORS'!I$2:I$296,'FED MODEL FACTORS'!I114,1)</f>
        <v>0.4</v>
      </c>
      <c r="J114" s="63">
        <f>PERCENTRANK('FED MODEL FACTORS'!J$2:J$296,'FED MODEL FACTORS'!J114,1)</f>
        <v>0.6</v>
      </c>
      <c r="K114" s="63">
        <f>PERCENTRANK('FED MODEL FACTORS'!K$2:K$296,'FED MODEL FACTORS'!K114,1)</f>
        <v>0.6</v>
      </c>
      <c r="L114" s="63">
        <f>PERCENTRANK('FED MODEL FACTORS'!L$2:L$296,'FED MODEL FACTORS'!L114,1)</f>
        <v>0.6</v>
      </c>
      <c r="M114" s="63">
        <f>PERCENTRANK('FED MODEL FACTORS'!M$2:M$296,'FED MODEL FACTORS'!M114,1)</f>
        <v>0.6</v>
      </c>
      <c r="N114" s="63">
        <f>PERCENTRANK('FED MODEL FACTORS'!N$2:N$296,'FED MODEL FACTORS'!N114,1)</f>
        <v>0.6</v>
      </c>
      <c r="O114" s="63"/>
      <c r="P114" s="63"/>
      <c r="Q114" s="63">
        <f>PERCENTRANK('FED MODEL FACTORS'!Q$2:Q$296,'FED MODEL FACTORS'!Q114,1)</f>
        <v>0.8</v>
      </c>
      <c r="R114" s="63">
        <f>PERCENTRANK('FED MODEL FACTORS'!R$2:R$296,'FED MODEL FACTORS'!R114,1)</f>
        <v>0.9</v>
      </c>
      <c r="S114" s="63">
        <f>PERCENTRANK('FED MODEL FACTORS'!S$2:S$296,'FED MODEL FACTORS'!S114,1)</f>
        <v>0.3</v>
      </c>
      <c r="T114" s="63"/>
      <c r="U114" s="63">
        <f>PERCENTRANK('FED MODEL FACTORS'!U$2:U$296,'FED MODEL FACTORS'!U114,1)</f>
        <v>0.1</v>
      </c>
      <c r="V114" s="63">
        <f>PERCENTRANK('FED MODEL FACTORS'!V$2:V$296,'FED MODEL FACTORS'!V114,1)</f>
        <v>0.8</v>
      </c>
      <c r="W114" s="63"/>
      <c r="X114" s="63">
        <f>PERCENTRANK('FED MODEL FACTORS'!X$2:X$296,'FED MODEL FACTORS'!X114,1)</f>
        <v>0.7</v>
      </c>
      <c r="Y114" s="63">
        <f>PERCENTRANK('FED MODEL FACTORS'!Y$2:Y$296,'FED MODEL FACTORS'!Y114,1)</f>
        <v>0</v>
      </c>
      <c r="Z114" s="63">
        <f>PERCENTRANK('FED MODEL FACTORS'!Z$2:Z$296,'FED MODEL FACTORS'!Z114,1)</f>
        <v>0</v>
      </c>
      <c r="AA114" s="63">
        <f>PERCENTRANK('FED MODEL FACTORS'!AA$2:AA$296,'FED MODEL FACTORS'!AA114,1)</f>
        <v>0.7</v>
      </c>
      <c r="AB114" s="63"/>
      <c r="AC114" s="63">
        <f>PERCENTRANK('FED MODEL FACTORS'!AC$2:AC$296,'FED MODEL FACTORS'!AC114,1)</f>
        <v>0.8</v>
      </c>
      <c r="AD114" s="63">
        <f>PERCENTRANK('FED MODEL FACTORS'!AD$2:AD$296,'FED MODEL FACTORS'!AD114,1)</f>
        <v>0.3</v>
      </c>
      <c r="AE114" s="63">
        <f>PERCENTRANK('FED MODEL FACTORS'!AE$2:AE$296,'FED MODEL FACTORS'!AE114,1)</f>
        <v>0.1</v>
      </c>
      <c r="AF114" s="63">
        <f>PERCENTRANK('FED MODEL FACTORS'!AF$2:AF$296,'FED MODEL FACTORS'!AF114,1)</f>
        <v>0.8</v>
      </c>
      <c r="AG114" s="63">
        <f>PERCENTRANK('FED MODEL FACTORS'!AG$2:AG$296,'FED MODEL FACTORS'!AG114,1)</f>
        <v>0.3</v>
      </c>
      <c r="AH114" s="63">
        <f>PERCENTRANK('FED MODEL FACTORS'!AH$62:AH$296,'FED MODEL FACTORS'!AH114,1)</f>
        <v>0.7</v>
      </c>
      <c r="AI114" s="63">
        <f>PERCENTRANK('FED MODEL FACTORS'!AI$2:AI$296,'FED MODEL FACTORS'!AI114,1)</f>
        <v>0.7</v>
      </c>
      <c r="AJ114" s="63">
        <f>PERCENTRANK('FED MODEL FACTORS'!AJ$2:AJ$296,'FED MODEL FACTORS'!AJ114,1)</f>
        <v>0.4</v>
      </c>
      <c r="AK114" s="63">
        <f>PERCENTRANK('FED MODEL FACTORS'!AK$2:AK$296,'FED MODEL FACTORS'!AK114,1)</f>
        <v>0.8</v>
      </c>
      <c r="AL114" s="63">
        <f>PERCENTRANK('FED MODEL FACTORS'!AL$2:AL$296,'FED MODEL FACTORS'!AL114,1)</f>
        <v>0.5</v>
      </c>
      <c r="AM114" s="63">
        <f>PERCENTRANK('FED MODEL FACTORS'!AM$2:AM$296,'FED MODEL FACTORS'!AM114,1)</f>
        <v>0.6</v>
      </c>
      <c r="AN114" s="63">
        <f>PERCENTRANK('FED MODEL FACTORS'!AN$2:AN$296,'FED MODEL FACTORS'!AN114,1)</f>
        <v>0.8</v>
      </c>
      <c r="AO114" s="63">
        <f>PERCENTRANK('FED MODEL FACTORS'!AO$2:AO$296,'FED MODEL FACTORS'!AO114,1)</f>
        <v>0.1</v>
      </c>
      <c r="AP114" s="63">
        <f>PERCENTRANK('FED MODEL FACTORS'!AP$2:AP$296,'FED MODEL FACTORS'!AP114,1)</f>
        <v>0.1</v>
      </c>
      <c r="AQ114" s="63">
        <f>PERCENTRANK('FED MODEL FACTORS'!AQ$50:AQ$296,'FED MODEL FACTORS'!AQ114,1)</f>
        <v>0.7</v>
      </c>
      <c r="AR114" s="63">
        <f>PERCENTRANK('FED MODEL FACTORS'!AR$2:AR$296,'FED MODEL FACTORS'!AR114,1)</f>
        <v>0.8</v>
      </c>
      <c r="AS114" s="63">
        <f>PERCENTRANK('FED MODEL FACTORS'!AS$2:AS$296,'FED MODEL FACTORS'!AS114,1)</f>
        <v>0.4</v>
      </c>
      <c r="AT114" s="63">
        <f>PERCENTRANK('FED MODEL FACTORS'!AT$2:AT$296,'FED MODEL FACTORS'!AT114,1)</f>
        <v>0.6</v>
      </c>
      <c r="AU114" s="63">
        <f>PERCENTRANK('FED MODEL FACTORS'!AU$2:AU$296,'FED MODEL FACTORS'!AU114,1)</f>
        <v>0.8</v>
      </c>
      <c r="AV114" s="63">
        <f>PERCENTRANK('FED MODEL FACTORS'!AV$2:AV$296,'FED MODEL FACTORS'!AV114,1)</f>
        <v>0.9</v>
      </c>
      <c r="AW114" s="63">
        <f>PERCENTRANK('FED MODEL FACTORS'!AW$2:AW$296,'FED MODEL FACTORS'!AW114,1)</f>
        <v>0.5</v>
      </c>
      <c r="AX114" s="63">
        <f>PERCENTRANK('FED MODEL FACTORS'!AX$2:AX$296,'FED MODEL FACTORS'!AX114,1)</f>
        <v>0.9</v>
      </c>
      <c r="AY114" s="63">
        <f>PERCENTRANK('FED MODEL FACTORS'!AY$2:AY$296,'FED MODEL FACTORS'!AY114,1)</f>
        <v>0</v>
      </c>
      <c r="AZ114" s="63">
        <f>PERCENTRANK('FED MODEL FACTORS'!AZ$2:AZ$296,'FED MODEL FACTORS'!AZ114,1)</f>
        <v>0.3</v>
      </c>
      <c r="BA114" s="63">
        <f>PERCENTRANK('FED MODEL FACTORS'!BA$2:BA$296,'FED MODEL FACTORS'!BA114,1)</f>
        <v>0.4</v>
      </c>
      <c r="BB114" s="63">
        <f>PERCENTRANK('FED MODEL FACTORS'!BB$2:BB$296,'FED MODEL FACTORS'!BB114,1)</f>
        <v>0</v>
      </c>
      <c r="BC114" s="63">
        <f>PERCENTRANK('FED MODEL FACTORS'!BC$2:BC$296,'FED MODEL FACTORS'!BC114,1)</f>
        <v>0.3</v>
      </c>
      <c r="BD114" s="63">
        <f>PERCENTRANK('FED MODEL FACTORS'!BD$2:BD$296,'FED MODEL FACTORS'!BD114,1)</f>
        <v>0.4</v>
      </c>
      <c r="BT114" s="76">
        <v>3.39</v>
      </c>
      <c r="BU114" s="76">
        <v>1.79</v>
      </c>
      <c r="BV114" s="76">
        <v>3.67</v>
      </c>
    </row>
    <row r="115" spans="1:74" x14ac:dyDescent="0.25">
      <c r="A115" s="57">
        <v>37042</v>
      </c>
      <c r="B115" s="63"/>
      <c r="C115" s="63">
        <f>PERCENTRANK('FED MODEL FACTORS'!C115:C397,'FED MODEL FACTORS'!C115,1)</f>
        <v>0.4</v>
      </c>
      <c r="D115" s="63"/>
      <c r="E115" s="63">
        <f>PERCENTRANK('FED MODEL FACTORS'!E$2:E$296,'FED MODEL FACTORS'!E115,1)</f>
        <v>0.7</v>
      </c>
      <c r="F115" s="63">
        <f>PERCENTRANK('FED MODEL FACTORS'!F$2:F$296,'FED MODEL FACTORS'!F115,1)</f>
        <v>0.9</v>
      </c>
      <c r="G115" s="63">
        <f>PERCENTRANK('FED MODEL FACTORS'!G$62:G$296,'FED MODEL FACTORS'!G115,1)</f>
        <v>0.8</v>
      </c>
      <c r="H115" s="63">
        <f>PERCENTRANK('FED MODEL FACTORS'!H$62:H$296,'FED MODEL FACTORS'!H115,1)</f>
        <v>0.6</v>
      </c>
      <c r="I115" s="63">
        <f>PERCENTRANK('FED MODEL FACTORS'!I$2:I$296,'FED MODEL FACTORS'!I115,1)</f>
        <v>0.4</v>
      </c>
      <c r="J115" s="63">
        <f>PERCENTRANK('FED MODEL FACTORS'!J$2:J$296,'FED MODEL FACTORS'!J115,1)</f>
        <v>0.6</v>
      </c>
      <c r="K115" s="63">
        <f>PERCENTRANK('FED MODEL FACTORS'!K$2:K$296,'FED MODEL FACTORS'!K115,1)</f>
        <v>0.5</v>
      </c>
      <c r="L115" s="63">
        <f>PERCENTRANK('FED MODEL FACTORS'!L$2:L$296,'FED MODEL FACTORS'!L115,1)</f>
        <v>0.5</v>
      </c>
      <c r="M115" s="63">
        <f>PERCENTRANK('FED MODEL FACTORS'!M$2:M$296,'FED MODEL FACTORS'!M115,1)</f>
        <v>0.5</v>
      </c>
      <c r="N115" s="63">
        <f>PERCENTRANK('FED MODEL FACTORS'!N$2:N$296,'FED MODEL FACTORS'!N115,1)</f>
        <v>0.6</v>
      </c>
      <c r="O115" s="63"/>
      <c r="P115" s="63"/>
      <c r="Q115" s="63">
        <f>PERCENTRANK('FED MODEL FACTORS'!Q$2:Q$296,'FED MODEL FACTORS'!Q115,1)</f>
        <v>0.8</v>
      </c>
      <c r="R115" s="63">
        <f>PERCENTRANK('FED MODEL FACTORS'!R$2:R$296,'FED MODEL FACTORS'!R115,1)</f>
        <v>0.9</v>
      </c>
      <c r="S115" s="63">
        <f>PERCENTRANK('FED MODEL FACTORS'!S$2:S$296,'FED MODEL FACTORS'!S115,1)</f>
        <v>0.3</v>
      </c>
      <c r="T115" s="63"/>
      <c r="U115" s="63">
        <f>PERCENTRANK('FED MODEL FACTORS'!U$2:U$296,'FED MODEL FACTORS'!U115,1)</f>
        <v>0</v>
      </c>
      <c r="V115" s="63">
        <f>PERCENTRANK('FED MODEL FACTORS'!V$2:V$296,'FED MODEL FACTORS'!V115,1)</f>
        <v>0.8</v>
      </c>
      <c r="W115" s="63"/>
      <c r="X115" s="63">
        <f>PERCENTRANK('FED MODEL FACTORS'!X$2:X$296,'FED MODEL FACTORS'!X115,1)</f>
        <v>0.7</v>
      </c>
      <c r="Y115" s="63">
        <f>PERCENTRANK('FED MODEL FACTORS'!Y$2:Y$296,'FED MODEL FACTORS'!Y115,1)</f>
        <v>0</v>
      </c>
      <c r="Z115" s="63">
        <f>PERCENTRANK('FED MODEL FACTORS'!Z$2:Z$296,'FED MODEL FACTORS'!Z115,1)</f>
        <v>0</v>
      </c>
      <c r="AA115" s="63">
        <f>PERCENTRANK('FED MODEL FACTORS'!AA$2:AA$296,'FED MODEL FACTORS'!AA115,1)</f>
        <v>0.5</v>
      </c>
      <c r="AB115" s="63"/>
      <c r="AC115" s="63">
        <f>PERCENTRANK('FED MODEL FACTORS'!AC$2:AC$296,'FED MODEL FACTORS'!AC115,1)</f>
        <v>0.8</v>
      </c>
      <c r="AD115" s="63">
        <f>PERCENTRANK('FED MODEL FACTORS'!AD$2:AD$296,'FED MODEL FACTORS'!AD115,1)</f>
        <v>0.2</v>
      </c>
      <c r="AE115" s="63">
        <f>PERCENTRANK('FED MODEL FACTORS'!AE$2:AE$296,'FED MODEL FACTORS'!AE115,1)</f>
        <v>0</v>
      </c>
      <c r="AF115" s="63">
        <f>PERCENTRANK('FED MODEL FACTORS'!AF$2:AF$296,'FED MODEL FACTORS'!AF115,1)</f>
        <v>0.7</v>
      </c>
      <c r="AG115" s="63">
        <f>PERCENTRANK('FED MODEL FACTORS'!AG$2:AG$296,'FED MODEL FACTORS'!AG115,1)</f>
        <v>0.4</v>
      </c>
      <c r="AH115" s="63">
        <f>PERCENTRANK('FED MODEL FACTORS'!AH$62:AH$296,'FED MODEL FACTORS'!AH115,1)</f>
        <v>0.6</v>
      </c>
      <c r="AI115" s="63">
        <f>PERCENTRANK('FED MODEL FACTORS'!AI$2:AI$296,'FED MODEL FACTORS'!AI115,1)</f>
        <v>0.6</v>
      </c>
      <c r="AJ115" s="63">
        <f>PERCENTRANK('FED MODEL FACTORS'!AJ$2:AJ$296,'FED MODEL FACTORS'!AJ115,1)</f>
        <v>0.4</v>
      </c>
      <c r="AK115" s="63">
        <f>PERCENTRANK('FED MODEL FACTORS'!AK$2:AK$296,'FED MODEL FACTORS'!AK115,1)</f>
        <v>0.6</v>
      </c>
      <c r="AL115" s="63">
        <f>PERCENTRANK('FED MODEL FACTORS'!AL$2:AL$296,'FED MODEL FACTORS'!AL115,1)</f>
        <v>0.5</v>
      </c>
      <c r="AM115" s="63">
        <f>PERCENTRANK('FED MODEL FACTORS'!AM$2:AM$296,'FED MODEL FACTORS'!AM115,1)</f>
        <v>0.5</v>
      </c>
      <c r="AN115" s="63">
        <f>PERCENTRANK('FED MODEL FACTORS'!AN$2:AN$296,'FED MODEL FACTORS'!AN115,1)</f>
        <v>0.9</v>
      </c>
      <c r="AO115" s="63">
        <f>PERCENTRANK('FED MODEL FACTORS'!AO$2:AO$296,'FED MODEL FACTORS'!AO115,1)</f>
        <v>0.2</v>
      </c>
      <c r="AP115" s="63">
        <f>PERCENTRANK('FED MODEL FACTORS'!AP$2:AP$296,'FED MODEL FACTORS'!AP115,1)</f>
        <v>0.2</v>
      </c>
      <c r="AQ115" s="63">
        <f>PERCENTRANK('FED MODEL FACTORS'!AQ$50:AQ$296,'FED MODEL FACTORS'!AQ115,1)</f>
        <v>0.7</v>
      </c>
      <c r="AR115" s="63">
        <f>PERCENTRANK('FED MODEL FACTORS'!AR$2:AR$296,'FED MODEL FACTORS'!AR115,1)</f>
        <v>0.7</v>
      </c>
      <c r="AS115" s="63">
        <f>PERCENTRANK('FED MODEL FACTORS'!AS$2:AS$296,'FED MODEL FACTORS'!AS115,1)</f>
        <v>0.3</v>
      </c>
      <c r="AT115" s="63">
        <f>PERCENTRANK('FED MODEL FACTORS'!AT$2:AT$296,'FED MODEL FACTORS'!AT115,1)</f>
        <v>0.6</v>
      </c>
      <c r="AU115" s="63">
        <f>PERCENTRANK('FED MODEL FACTORS'!AU$2:AU$296,'FED MODEL FACTORS'!AU115,1)</f>
        <v>0.8</v>
      </c>
      <c r="AV115" s="63">
        <f>PERCENTRANK('FED MODEL FACTORS'!AV$2:AV$296,'FED MODEL FACTORS'!AV115,1)</f>
        <v>0.8</v>
      </c>
      <c r="AW115" s="63">
        <f>PERCENTRANK('FED MODEL FACTORS'!AW$2:AW$296,'FED MODEL FACTORS'!AW115,1)</f>
        <v>0.5</v>
      </c>
      <c r="AX115" s="63">
        <f>PERCENTRANK('FED MODEL FACTORS'!AX$2:AX$296,'FED MODEL FACTORS'!AX115,1)</f>
        <v>0.9</v>
      </c>
      <c r="AY115" s="63">
        <f>PERCENTRANK('FED MODEL FACTORS'!AY$2:AY$296,'FED MODEL FACTORS'!AY115,1)</f>
        <v>0</v>
      </c>
      <c r="AZ115" s="63">
        <f>PERCENTRANK('FED MODEL FACTORS'!AZ$2:AZ$296,'FED MODEL FACTORS'!AZ115,1)</f>
        <v>0.4</v>
      </c>
      <c r="BA115" s="63">
        <f>PERCENTRANK('FED MODEL FACTORS'!BA$2:BA$296,'FED MODEL FACTORS'!BA115,1)</f>
        <v>0.6</v>
      </c>
      <c r="BB115" s="63">
        <f>PERCENTRANK('FED MODEL FACTORS'!BB$2:BB$296,'FED MODEL FACTORS'!BB115,1)</f>
        <v>0</v>
      </c>
      <c r="BC115" s="63">
        <f>PERCENTRANK('FED MODEL FACTORS'!BC$2:BC$296,'FED MODEL FACTORS'!BC115,1)</f>
        <v>0.8</v>
      </c>
      <c r="BD115" s="63">
        <f>PERCENTRANK('FED MODEL FACTORS'!BD$2:BD$296,'FED MODEL FACTORS'!BD115,1)</f>
        <v>0.8</v>
      </c>
      <c r="BT115" s="76">
        <v>2.73</v>
      </c>
      <c r="BU115" s="76">
        <v>1.92</v>
      </c>
      <c r="BV115" s="76">
        <v>2.94</v>
      </c>
    </row>
    <row r="116" spans="1:74" x14ac:dyDescent="0.25">
      <c r="A116" s="57">
        <v>37072</v>
      </c>
      <c r="B116" s="63"/>
      <c r="C116" s="63">
        <f>PERCENTRANK('FED MODEL FACTORS'!C116:C398,'FED MODEL FACTORS'!C116,1)</f>
        <v>0.2</v>
      </c>
      <c r="D116" s="63"/>
      <c r="E116" s="63">
        <f>PERCENTRANK('FED MODEL FACTORS'!E$2:E$296,'FED MODEL FACTORS'!E116,1)</f>
        <v>0</v>
      </c>
      <c r="F116" s="63">
        <f>PERCENTRANK('FED MODEL FACTORS'!F$2:F$296,'FED MODEL FACTORS'!F116,1)</f>
        <v>0.8</v>
      </c>
      <c r="G116" s="63">
        <f>PERCENTRANK('FED MODEL FACTORS'!G$62:G$296,'FED MODEL FACTORS'!G116,1)</f>
        <v>0.8</v>
      </c>
      <c r="H116" s="63">
        <f>PERCENTRANK('FED MODEL FACTORS'!H$62:H$296,'FED MODEL FACTORS'!H116,1)</f>
        <v>0.6</v>
      </c>
      <c r="I116" s="63">
        <f>PERCENTRANK('FED MODEL FACTORS'!I$2:I$296,'FED MODEL FACTORS'!I116,1)</f>
        <v>0.5</v>
      </c>
      <c r="J116" s="63">
        <f>PERCENTRANK('FED MODEL FACTORS'!J$2:J$296,'FED MODEL FACTORS'!J116,1)</f>
        <v>0.6</v>
      </c>
      <c r="K116" s="63">
        <f>PERCENTRANK('FED MODEL FACTORS'!K$2:K$296,'FED MODEL FACTORS'!K116,1)</f>
        <v>0.5</v>
      </c>
      <c r="L116" s="63">
        <f>PERCENTRANK('FED MODEL FACTORS'!L$2:L$296,'FED MODEL FACTORS'!L116,1)</f>
        <v>0.6</v>
      </c>
      <c r="M116" s="63">
        <f>PERCENTRANK('FED MODEL FACTORS'!M$2:M$296,'FED MODEL FACTORS'!M116,1)</f>
        <v>0.6</v>
      </c>
      <c r="N116" s="63">
        <f>PERCENTRANK('FED MODEL FACTORS'!N$2:N$296,'FED MODEL FACTORS'!N116,1)</f>
        <v>0.5</v>
      </c>
      <c r="O116" s="63"/>
      <c r="P116" s="63"/>
      <c r="Q116" s="63">
        <f>PERCENTRANK('FED MODEL FACTORS'!Q$2:Q$296,'FED MODEL FACTORS'!Q116,1)</f>
        <v>0.8</v>
      </c>
      <c r="R116" s="63">
        <f>PERCENTRANK('FED MODEL FACTORS'!R$2:R$296,'FED MODEL FACTORS'!R116,1)</f>
        <v>0.9</v>
      </c>
      <c r="S116" s="63">
        <f>PERCENTRANK('FED MODEL FACTORS'!S$2:S$296,'FED MODEL FACTORS'!S116,1)</f>
        <v>0.3</v>
      </c>
      <c r="T116" s="63"/>
      <c r="U116" s="63">
        <f>PERCENTRANK('FED MODEL FACTORS'!U$2:U$296,'FED MODEL FACTORS'!U116,1)</f>
        <v>0</v>
      </c>
      <c r="V116" s="63">
        <f>PERCENTRANK('FED MODEL FACTORS'!V$2:V$296,'FED MODEL FACTORS'!V116,1)</f>
        <v>0.8</v>
      </c>
      <c r="W116" s="63"/>
      <c r="X116" s="63">
        <f>PERCENTRANK('FED MODEL FACTORS'!X$2:X$296,'FED MODEL FACTORS'!X116,1)</f>
        <v>0.7</v>
      </c>
      <c r="Y116" s="63">
        <f>PERCENTRANK('FED MODEL FACTORS'!Y$2:Y$296,'FED MODEL FACTORS'!Y116,1)</f>
        <v>0</v>
      </c>
      <c r="Z116" s="63">
        <f>PERCENTRANK('FED MODEL FACTORS'!Z$2:Z$296,'FED MODEL FACTORS'!Z116,1)</f>
        <v>0</v>
      </c>
      <c r="AA116" s="63">
        <f>PERCENTRANK('FED MODEL FACTORS'!AA$2:AA$296,'FED MODEL FACTORS'!AA116,1)</f>
        <v>0.4</v>
      </c>
      <c r="AB116" s="63"/>
      <c r="AC116" s="63">
        <f>PERCENTRANK('FED MODEL FACTORS'!AC$2:AC$296,'FED MODEL FACTORS'!AC116,1)</f>
        <v>0.8</v>
      </c>
      <c r="AD116" s="63">
        <f>PERCENTRANK('FED MODEL FACTORS'!AD$2:AD$296,'FED MODEL FACTORS'!AD116,1)</f>
        <v>0.2</v>
      </c>
      <c r="AE116" s="63">
        <f>PERCENTRANK('FED MODEL FACTORS'!AE$2:AE$296,'FED MODEL FACTORS'!AE116,1)</f>
        <v>0</v>
      </c>
      <c r="AF116" s="63">
        <f>PERCENTRANK('FED MODEL FACTORS'!AF$2:AF$296,'FED MODEL FACTORS'!AF116,1)</f>
        <v>0.6</v>
      </c>
      <c r="AG116" s="63">
        <f>PERCENTRANK('FED MODEL FACTORS'!AG$2:AG$296,'FED MODEL FACTORS'!AG116,1)</f>
        <v>0.4</v>
      </c>
      <c r="AH116" s="63">
        <f>PERCENTRANK('FED MODEL FACTORS'!AH$62:AH$296,'FED MODEL FACTORS'!AH116,1)</f>
        <v>0.6</v>
      </c>
      <c r="AI116" s="63">
        <f>PERCENTRANK('FED MODEL FACTORS'!AI$2:AI$296,'FED MODEL FACTORS'!AI116,1)</f>
        <v>0.5</v>
      </c>
      <c r="AJ116" s="63">
        <f>PERCENTRANK('FED MODEL FACTORS'!AJ$2:AJ$296,'FED MODEL FACTORS'!AJ116,1)</f>
        <v>0.4</v>
      </c>
      <c r="AK116" s="63">
        <f>PERCENTRANK('FED MODEL FACTORS'!AK$2:AK$296,'FED MODEL FACTORS'!AK116,1)</f>
        <v>0.4</v>
      </c>
      <c r="AL116" s="63">
        <f>PERCENTRANK('FED MODEL FACTORS'!AL$2:AL$296,'FED MODEL FACTORS'!AL116,1)</f>
        <v>0.5</v>
      </c>
      <c r="AM116" s="63">
        <f>PERCENTRANK('FED MODEL FACTORS'!AM$2:AM$296,'FED MODEL FACTORS'!AM116,1)</f>
        <v>0.3</v>
      </c>
      <c r="AN116" s="63">
        <f>PERCENTRANK('FED MODEL FACTORS'!AN$2:AN$296,'FED MODEL FACTORS'!AN116,1)</f>
        <v>0.8</v>
      </c>
      <c r="AO116" s="63">
        <f>PERCENTRANK('FED MODEL FACTORS'!AO$2:AO$296,'FED MODEL FACTORS'!AO116,1)</f>
        <v>0</v>
      </c>
      <c r="AP116" s="63">
        <f>PERCENTRANK('FED MODEL FACTORS'!AP$2:AP$296,'FED MODEL FACTORS'!AP116,1)</f>
        <v>0</v>
      </c>
      <c r="AQ116" s="63">
        <f>PERCENTRANK('FED MODEL FACTORS'!AQ$50:AQ$296,'FED MODEL FACTORS'!AQ116,1)</f>
        <v>0.7</v>
      </c>
      <c r="AR116" s="63">
        <f>PERCENTRANK('FED MODEL FACTORS'!AR$2:AR$296,'FED MODEL FACTORS'!AR116,1)</f>
        <v>0.9</v>
      </c>
      <c r="AS116" s="63">
        <f>PERCENTRANK('FED MODEL FACTORS'!AS$2:AS$296,'FED MODEL FACTORS'!AS116,1)</f>
        <v>0.2</v>
      </c>
      <c r="AT116" s="63">
        <f>PERCENTRANK('FED MODEL FACTORS'!AT$2:AT$296,'FED MODEL FACTORS'!AT116,1)</f>
        <v>0.6</v>
      </c>
      <c r="AU116" s="63">
        <f>PERCENTRANK('FED MODEL FACTORS'!AU$2:AU$296,'FED MODEL FACTORS'!AU116,1)</f>
        <v>0.8</v>
      </c>
      <c r="AV116" s="63">
        <f>PERCENTRANK('FED MODEL FACTORS'!AV$2:AV$296,'FED MODEL FACTORS'!AV116,1)</f>
        <v>0.9</v>
      </c>
      <c r="AW116" s="63">
        <f>PERCENTRANK('FED MODEL FACTORS'!AW$2:AW$296,'FED MODEL FACTORS'!AW116,1)</f>
        <v>0.5</v>
      </c>
      <c r="AX116" s="63">
        <f>PERCENTRANK('FED MODEL FACTORS'!AX$2:AX$296,'FED MODEL FACTORS'!AX116,1)</f>
        <v>0.9</v>
      </c>
      <c r="AY116" s="63">
        <f>PERCENTRANK('FED MODEL FACTORS'!AY$2:AY$296,'FED MODEL FACTORS'!AY116,1)</f>
        <v>0</v>
      </c>
      <c r="AZ116" s="63">
        <f>PERCENTRANK('FED MODEL FACTORS'!AZ$2:AZ$296,'FED MODEL FACTORS'!AZ116,1)</f>
        <v>0.3</v>
      </c>
      <c r="BA116" s="63">
        <f>PERCENTRANK('FED MODEL FACTORS'!BA$2:BA$296,'FED MODEL FACTORS'!BA116,1)</f>
        <v>0.2</v>
      </c>
      <c r="BB116" s="63">
        <f>PERCENTRANK('FED MODEL FACTORS'!BB$2:BB$296,'FED MODEL FACTORS'!BB116,1)</f>
        <v>0</v>
      </c>
      <c r="BC116" s="63">
        <f>PERCENTRANK('FED MODEL FACTORS'!BC$2:BC$296,'FED MODEL FACTORS'!BC116,1)</f>
        <v>0.3</v>
      </c>
      <c r="BD116" s="63">
        <f>PERCENTRANK('FED MODEL FACTORS'!BD$2:BD$296,'FED MODEL FACTORS'!BD116,1)</f>
        <v>0.2</v>
      </c>
      <c r="BT116" s="76">
        <v>2.31</v>
      </c>
      <c r="BU116" s="76">
        <v>1.93</v>
      </c>
      <c r="BV116" s="76">
        <v>2.09</v>
      </c>
    </row>
    <row r="117" spans="1:74" x14ac:dyDescent="0.25">
      <c r="A117" s="57">
        <v>37103</v>
      </c>
      <c r="B117" s="63"/>
      <c r="C117" s="63">
        <f>PERCENTRANK('FED MODEL FACTORS'!C117:C399,'FED MODEL FACTORS'!C117,1)</f>
        <v>0.3</v>
      </c>
      <c r="D117" s="63"/>
      <c r="E117" s="63">
        <f>PERCENTRANK('FED MODEL FACTORS'!E$2:E$296,'FED MODEL FACTORS'!E117,1)</f>
        <v>0.1</v>
      </c>
      <c r="F117" s="63">
        <f>PERCENTRANK('FED MODEL FACTORS'!F$2:F$296,'FED MODEL FACTORS'!F117,1)</f>
        <v>0.8</v>
      </c>
      <c r="G117" s="63">
        <f>PERCENTRANK('FED MODEL FACTORS'!G$62:G$296,'FED MODEL FACTORS'!G117,1)</f>
        <v>0.7</v>
      </c>
      <c r="H117" s="63">
        <f>PERCENTRANK('FED MODEL FACTORS'!H$62:H$296,'FED MODEL FACTORS'!H117,1)</f>
        <v>0.6</v>
      </c>
      <c r="I117" s="63">
        <f>PERCENTRANK('FED MODEL FACTORS'!I$2:I$296,'FED MODEL FACTORS'!I117,1)</f>
        <v>0.5</v>
      </c>
      <c r="J117" s="63">
        <f>PERCENTRANK('FED MODEL FACTORS'!J$2:J$296,'FED MODEL FACTORS'!J117,1)</f>
        <v>0.6</v>
      </c>
      <c r="K117" s="63">
        <f>PERCENTRANK('FED MODEL FACTORS'!K$2:K$296,'FED MODEL FACTORS'!K117,1)</f>
        <v>0.5</v>
      </c>
      <c r="L117" s="63">
        <f>PERCENTRANK('FED MODEL FACTORS'!L$2:L$296,'FED MODEL FACTORS'!L117,1)</f>
        <v>0.5</v>
      </c>
      <c r="M117" s="63">
        <f>PERCENTRANK('FED MODEL FACTORS'!M$2:M$296,'FED MODEL FACTORS'!M117,1)</f>
        <v>0.5</v>
      </c>
      <c r="N117" s="63">
        <f>PERCENTRANK('FED MODEL FACTORS'!N$2:N$296,'FED MODEL FACTORS'!N117,1)</f>
        <v>0.5</v>
      </c>
      <c r="O117" s="63"/>
      <c r="P117" s="63"/>
      <c r="Q117" s="63">
        <f>PERCENTRANK('FED MODEL FACTORS'!Q$2:Q$296,'FED MODEL FACTORS'!Q117,1)</f>
        <v>0.8</v>
      </c>
      <c r="R117" s="63">
        <f>PERCENTRANK('FED MODEL FACTORS'!R$2:R$296,'FED MODEL FACTORS'!R117,1)</f>
        <v>0.9</v>
      </c>
      <c r="S117" s="63">
        <f>PERCENTRANK('FED MODEL FACTORS'!S$2:S$296,'FED MODEL FACTORS'!S117,1)</f>
        <v>0.3</v>
      </c>
      <c r="T117" s="63"/>
      <c r="U117" s="63">
        <f>PERCENTRANK('FED MODEL FACTORS'!U$2:U$296,'FED MODEL FACTORS'!U117,1)</f>
        <v>0</v>
      </c>
      <c r="V117" s="63">
        <f>PERCENTRANK('FED MODEL FACTORS'!V$2:V$296,'FED MODEL FACTORS'!V117,1)</f>
        <v>0.7</v>
      </c>
      <c r="W117" s="63"/>
      <c r="X117" s="63">
        <f>PERCENTRANK('FED MODEL FACTORS'!X$2:X$296,'FED MODEL FACTORS'!X117,1)</f>
        <v>0.7</v>
      </c>
      <c r="Y117" s="63">
        <f>PERCENTRANK('FED MODEL FACTORS'!Y$2:Y$296,'FED MODEL FACTORS'!Y117,1)</f>
        <v>0.2</v>
      </c>
      <c r="Z117" s="63">
        <f>PERCENTRANK('FED MODEL FACTORS'!Z$2:Z$296,'FED MODEL FACTORS'!Z117,1)</f>
        <v>0</v>
      </c>
      <c r="AA117" s="63">
        <f>PERCENTRANK('FED MODEL FACTORS'!AA$2:AA$296,'FED MODEL FACTORS'!AA117,1)</f>
        <v>0.4</v>
      </c>
      <c r="AB117" s="63"/>
      <c r="AC117" s="63">
        <f>PERCENTRANK('FED MODEL FACTORS'!AC$2:AC$296,'FED MODEL FACTORS'!AC117,1)</f>
        <v>0.8</v>
      </c>
      <c r="AD117" s="63">
        <f>PERCENTRANK('FED MODEL FACTORS'!AD$2:AD$296,'FED MODEL FACTORS'!AD117,1)</f>
        <v>0.2</v>
      </c>
      <c r="AE117" s="63">
        <f>PERCENTRANK('FED MODEL FACTORS'!AE$2:AE$296,'FED MODEL FACTORS'!AE117,1)</f>
        <v>0</v>
      </c>
      <c r="AF117" s="63">
        <f>PERCENTRANK('FED MODEL FACTORS'!AF$2:AF$296,'FED MODEL FACTORS'!AF117,1)</f>
        <v>0.7</v>
      </c>
      <c r="AG117" s="63">
        <f>PERCENTRANK('FED MODEL FACTORS'!AG$2:AG$296,'FED MODEL FACTORS'!AG117,1)</f>
        <v>0.3</v>
      </c>
      <c r="AH117" s="63">
        <f>PERCENTRANK('FED MODEL FACTORS'!AH$62:AH$296,'FED MODEL FACTORS'!AH117,1)</f>
        <v>0.6</v>
      </c>
      <c r="AI117" s="63">
        <f>PERCENTRANK('FED MODEL FACTORS'!AI$2:AI$296,'FED MODEL FACTORS'!AI117,1)</f>
        <v>0.5</v>
      </c>
      <c r="AJ117" s="63">
        <f>PERCENTRANK('FED MODEL FACTORS'!AJ$2:AJ$296,'FED MODEL FACTORS'!AJ117,1)</f>
        <v>0.4</v>
      </c>
      <c r="AK117" s="63">
        <f>PERCENTRANK('FED MODEL FACTORS'!AK$2:AK$296,'FED MODEL FACTORS'!AK117,1)</f>
        <v>0.2</v>
      </c>
      <c r="AL117" s="63">
        <f>PERCENTRANK('FED MODEL FACTORS'!AL$2:AL$296,'FED MODEL FACTORS'!AL117,1)</f>
        <v>0.5</v>
      </c>
      <c r="AM117" s="63">
        <f>PERCENTRANK('FED MODEL FACTORS'!AM$2:AM$296,'FED MODEL FACTORS'!AM117,1)</f>
        <v>0.1</v>
      </c>
      <c r="AN117" s="63">
        <f>PERCENTRANK('FED MODEL FACTORS'!AN$2:AN$296,'FED MODEL FACTORS'!AN117,1)</f>
        <v>0.5</v>
      </c>
      <c r="AO117" s="63">
        <f>PERCENTRANK('FED MODEL FACTORS'!AO$2:AO$296,'FED MODEL FACTORS'!AO117,1)</f>
        <v>0</v>
      </c>
      <c r="AP117" s="63">
        <f>PERCENTRANK('FED MODEL FACTORS'!AP$2:AP$296,'FED MODEL FACTORS'!AP117,1)</f>
        <v>0</v>
      </c>
      <c r="AQ117" s="63">
        <f>PERCENTRANK('FED MODEL FACTORS'!AQ$50:AQ$296,'FED MODEL FACTORS'!AQ117,1)</f>
        <v>0.7</v>
      </c>
      <c r="AR117" s="63">
        <f>PERCENTRANK('FED MODEL FACTORS'!AR$2:AR$296,'FED MODEL FACTORS'!AR117,1)</f>
        <v>0.9</v>
      </c>
      <c r="AS117" s="63">
        <f>PERCENTRANK('FED MODEL FACTORS'!AS$2:AS$296,'FED MODEL FACTORS'!AS117,1)</f>
        <v>0.2</v>
      </c>
      <c r="AT117" s="63">
        <f>PERCENTRANK('FED MODEL FACTORS'!AT$2:AT$296,'FED MODEL FACTORS'!AT117,1)</f>
        <v>0.6</v>
      </c>
      <c r="AU117" s="63">
        <f>PERCENTRANK('FED MODEL FACTORS'!AU$2:AU$296,'FED MODEL FACTORS'!AU117,1)</f>
        <v>0.8</v>
      </c>
      <c r="AV117" s="63">
        <f>PERCENTRANK('FED MODEL FACTORS'!AV$2:AV$296,'FED MODEL FACTORS'!AV117,1)</f>
        <v>0.8</v>
      </c>
      <c r="AW117" s="63">
        <f>PERCENTRANK('FED MODEL FACTORS'!AW$2:AW$296,'FED MODEL FACTORS'!AW117,1)</f>
        <v>0.7</v>
      </c>
      <c r="AX117" s="63">
        <f>PERCENTRANK('FED MODEL FACTORS'!AX$2:AX$296,'FED MODEL FACTORS'!AX117,1)</f>
        <v>0.9</v>
      </c>
      <c r="AY117" s="63">
        <f>PERCENTRANK('FED MODEL FACTORS'!AY$2:AY$296,'FED MODEL FACTORS'!AY117,1)</f>
        <v>0</v>
      </c>
      <c r="AZ117" s="63">
        <f>PERCENTRANK('FED MODEL FACTORS'!AZ$2:AZ$296,'FED MODEL FACTORS'!AZ117,1)</f>
        <v>0.3</v>
      </c>
      <c r="BA117" s="63">
        <f>PERCENTRANK('FED MODEL FACTORS'!BA$2:BA$296,'FED MODEL FACTORS'!BA117,1)</f>
        <v>0.2</v>
      </c>
      <c r="BB117" s="63">
        <f>PERCENTRANK('FED MODEL FACTORS'!BB$2:BB$296,'FED MODEL FACTORS'!BB117,1)</f>
        <v>0</v>
      </c>
      <c r="BC117" s="63">
        <f>PERCENTRANK('FED MODEL FACTORS'!BC$2:BC$296,'FED MODEL FACTORS'!BC117,1)</f>
        <v>0.3</v>
      </c>
      <c r="BD117" s="63">
        <f>PERCENTRANK('FED MODEL FACTORS'!BD$2:BD$296,'FED MODEL FACTORS'!BD117,1)</f>
        <v>0.2</v>
      </c>
      <c r="BT117" s="76">
        <v>2.33</v>
      </c>
      <c r="BU117" s="76">
        <v>1.94</v>
      </c>
      <c r="BV117" s="76">
        <v>0.93</v>
      </c>
    </row>
    <row r="118" spans="1:74" x14ac:dyDescent="0.25">
      <c r="A118" s="57">
        <v>37134</v>
      </c>
      <c r="B118" s="63"/>
      <c r="C118" s="63">
        <f>PERCENTRANK('FED MODEL FACTORS'!C118:C400,'FED MODEL FACTORS'!C118,1)</f>
        <v>0.4</v>
      </c>
      <c r="D118" s="63"/>
      <c r="E118" s="63">
        <f>PERCENTRANK('FED MODEL FACTORS'!E$2:E$296,'FED MODEL FACTORS'!E118,1)</f>
        <v>0.9</v>
      </c>
      <c r="F118" s="63">
        <f>PERCENTRANK('FED MODEL FACTORS'!F$2:F$296,'FED MODEL FACTORS'!F118,1)</f>
        <v>0.7</v>
      </c>
      <c r="G118" s="63">
        <f>PERCENTRANK('FED MODEL FACTORS'!G$62:G$296,'FED MODEL FACTORS'!G118,1)</f>
        <v>0.7</v>
      </c>
      <c r="H118" s="63">
        <f>PERCENTRANK('FED MODEL FACTORS'!H$62:H$296,'FED MODEL FACTORS'!H118,1)</f>
        <v>0.6</v>
      </c>
      <c r="I118" s="63">
        <f>PERCENTRANK('FED MODEL FACTORS'!I$2:I$296,'FED MODEL FACTORS'!I118,1)</f>
        <v>0.4</v>
      </c>
      <c r="J118" s="63">
        <f>PERCENTRANK('FED MODEL FACTORS'!J$2:J$296,'FED MODEL FACTORS'!J118,1)</f>
        <v>0.5</v>
      </c>
      <c r="K118" s="63">
        <f>PERCENTRANK('FED MODEL FACTORS'!K$2:K$296,'FED MODEL FACTORS'!K118,1)</f>
        <v>0.4</v>
      </c>
      <c r="L118" s="63">
        <f>PERCENTRANK('FED MODEL FACTORS'!L$2:L$296,'FED MODEL FACTORS'!L118,1)</f>
        <v>0.5</v>
      </c>
      <c r="M118" s="63">
        <f>PERCENTRANK('FED MODEL FACTORS'!M$2:M$296,'FED MODEL FACTORS'!M118,1)</f>
        <v>0.5</v>
      </c>
      <c r="N118" s="63">
        <f>PERCENTRANK('FED MODEL FACTORS'!N$2:N$296,'FED MODEL FACTORS'!N118,1)</f>
        <v>0.5</v>
      </c>
      <c r="O118" s="63"/>
      <c r="P118" s="63"/>
      <c r="Q118" s="63">
        <f>PERCENTRANK('FED MODEL FACTORS'!Q$2:Q$296,'FED MODEL FACTORS'!Q118,1)</f>
        <v>0.8</v>
      </c>
      <c r="R118" s="63">
        <f>PERCENTRANK('FED MODEL FACTORS'!R$2:R$296,'FED MODEL FACTORS'!R118,1)</f>
        <v>0.9</v>
      </c>
      <c r="S118" s="63">
        <f>PERCENTRANK('FED MODEL FACTORS'!S$2:S$296,'FED MODEL FACTORS'!S118,1)</f>
        <v>0.3</v>
      </c>
      <c r="T118" s="63"/>
      <c r="U118" s="63">
        <f>PERCENTRANK('FED MODEL FACTORS'!U$2:U$296,'FED MODEL FACTORS'!U118,1)</f>
        <v>0.2</v>
      </c>
      <c r="V118" s="63">
        <f>PERCENTRANK('FED MODEL FACTORS'!V$2:V$296,'FED MODEL FACTORS'!V118,1)</f>
        <v>0.8</v>
      </c>
      <c r="W118" s="63"/>
      <c r="X118" s="63">
        <f>PERCENTRANK('FED MODEL FACTORS'!X$2:X$296,'FED MODEL FACTORS'!X118,1)</f>
        <v>0.7</v>
      </c>
      <c r="Y118" s="63">
        <f>PERCENTRANK('FED MODEL FACTORS'!Y$2:Y$296,'FED MODEL FACTORS'!Y118,1)</f>
        <v>0</v>
      </c>
      <c r="Z118" s="63">
        <f>PERCENTRANK('FED MODEL FACTORS'!Z$2:Z$296,'FED MODEL FACTORS'!Z118,1)</f>
        <v>0</v>
      </c>
      <c r="AA118" s="63">
        <f>PERCENTRANK('FED MODEL FACTORS'!AA$2:AA$296,'FED MODEL FACTORS'!AA118,1)</f>
        <v>0.5</v>
      </c>
      <c r="AB118" s="63"/>
      <c r="AC118" s="63">
        <f>PERCENTRANK('FED MODEL FACTORS'!AC$2:AC$296,'FED MODEL FACTORS'!AC118,1)</f>
        <v>0.8</v>
      </c>
      <c r="AD118" s="63">
        <f>PERCENTRANK('FED MODEL FACTORS'!AD$2:AD$296,'FED MODEL FACTORS'!AD118,1)</f>
        <v>0.2</v>
      </c>
      <c r="AE118" s="63">
        <f>PERCENTRANK('FED MODEL FACTORS'!AE$2:AE$296,'FED MODEL FACTORS'!AE118,1)</f>
        <v>0</v>
      </c>
      <c r="AF118" s="63">
        <f>PERCENTRANK('FED MODEL FACTORS'!AF$2:AF$296,'FED MODEL FACTORS'!AF118,1)</f>
        <v>0.6</v>
      </c>
      <c r="AG118" s="63">
        <f>PERCENTRANK('FED MODEL FACTORS'!AG$2:AG$296,'FED MODEL FACTORS'!AG118,1)</f>
        <v>0.3</v>
      </c>
      <c r="AH118" s="63">
        <f>PERCENTRANK('FED MODEL FACTORS'!AH$62:AH$296,'FED MODEL FACTORS'!AH118,1)</f>
        <v>0.6</v>
      </c>
      <c r="AI118" s="63">
        <f>PERCENTRANK('FED MODEL FACTORS'!AI$2:AI$296,'FED MODEL FACTORS'!AI118,1)</f>
        <v>0.6</v>
      </c>
      <c r="AJ118" s="63">
        <f>PERCENTRANK('FED MODEL FACTORS'!AJ$2:AJ$296,'FED MODEL FACTORS'!AJ118,1)</f>
        <v>0.4</v>
      </c>
      <c r="AK118" s="63">
        <f>PERCENTRANK('FED MODEL FACTORS'!AK$2:AK$296,'FED MODEL FACTORS'!AK118,1)</f>
        <v>0</v>
      </c>
      <c r="AL118" s="63">
        <f>PERCENTRANK('FED MODEL FACTORS'!AL$2:AL$296,'FED MODEL FACTORS'!AL118,1)</f>
        <v>0.5</v>
      </c>
      <c r="AM118" s="63">
        <f>PERCENTRANK('FED MODEL FACTORS'!AM$2:AM$296,'FED MODEL FACTORS'!AM118,1)</f>
        <v>0</v>
      </c>
      <c r="AN118" s="63">
        <f>PERCENTRANK('FED MODEL FACTORS'!AN$2:AN$296,'FED MODEL FACTORS'!AN118,1)</f>
        <v>0.5</v>
      </c>
      <c r="AO118" s="63">
        <f>PERCENTRANK('FED MODEL FACTORS'!AO$2:AO$296,'FED MODEL FACTORS'!AO118,1)</f>
        <v>0</v>
      </c>
      <c r="AP118" s="63">
        <f>PERCENTRANK('FED MODEL FACTORS'!AP$2:AP$296,'FED MODEL FACTORS'!AP118,1)</f>
        <v>0.1</v>
      </c>
      <c r="AQ118" s="63">
        <f>PERCENTRANK('FED MODEL FACTORS'!AQ$50:AQ$296,'FED MODEL FACTORS'!AQ118,1)</f>
        <v>0.6</v>
      </c>
      <c r="AR118" s="63">
        <f>PERCENTRANK('FED MODEL FACTORS'!AR$2:AR$296,'FED MODEL FACTORS'!AR118,1)</f>
        <v>0.8</v>
      </c>
      <c r="AS118" s="63">
        <f>PERCENTRANK('FED MODEL FACTORS'!AS$2:AS$296,'FED MODEL FACTORS'!AS118,1)</f>
        <v>0.2</v>
      </c>
      <c r="AT118" s="63">
        <f>PERCENTRANK('FED MODEL FACTORS'!AT$2:AT$296,'FED MODEL FACTORS'!AT118,1)</f>
        <v>0.6</v>
      </c>
      <c r="AU118" s="63">
        <f>PERCENTRANK('FED MODEL FACTORS'!AU$2:AU$296,'FED MODEL FACTORS'!AU118,1)</f>
        <v>0.8</v>
      </c>
      <c r="AV118" s="63">
        <f>PERCENTRANK('FED MODEL FACTORS'!AV$2:AV$296,'FED MODEL FACTORS'!AV118,1)</f>
        <v>0.8</v>
      </c>
      <c r="AW118" s="63">
        <f>PERCENTRANK('FED MODEL FACTORS'!AW$2:AW$296,'FED MODEL FACTORS'!AW118,1)</f>
        <v>0.7</v>
      </c>
      <c r="AX118" s="63">
        <f>PERCENTRANK('FED MODEL FACTORS'!AX$2:AX$296,'FED MODEL FACTORS'!AX118,1)</f>
        <v>0.9</v>
      </c>
      <c r="AY118" s="63">
        <f>PERCENTRANK('FED MODEL FACTORS'!AY$2:AY$296,'FED MODEL FACTORS'!AY118,1)</f>
        <v>0</v>
      </c>
      <c r="AZ118" s="63">
        <f>PERCENTRANK('FED MODEL FACTORS'!AZ$2:AZ$296,'FED MODEL FACTORS'!AZ118,1)</f>
        <v>0.3</v>
      </c>
      <c r="BA118" s="63">
        <f>PERCENTRANK('FED MODEL FACTORS'!BA$2:BA$296,'FED MODEL FACTORS'!BA118,1)</f>
        <v>0.6</v>
      </c>
      <c r="BB118" s="63">
        <f>PERCENTRANK('FED MODEL FACTORS'!BB$2:BB$296,'FED MODEL FACTORS'!BB118,1)</f>
        <v>0</v>
      </c>
      <c r="BC118" s="63">
        <f>PERCENTRANK('FED MODEL FACTORS'!BC$2:BC$296,'FED MODEL FACTORS'!BC118,1)</f>
        <v>0.6</v>
      </c>
      <c r="BD118" s="63">
        <f>PERCENTRANK('FED MODEL FACTORS'!BD$2:BD$296,'FED MODEL FACTORS'!BD118,1)</f>
        <v>0.6</v>
      </c>
      <c r="BT118" s="76">
        <v>2.5</v>
      </c>
      <c r="BU118" s="76">
        <v>2</v>
      </c>
      <c r="BV118" s="76">
        <v>0.42</v>
      </c>
    </row>
    <row r="119" spans="1:74" x14ac:dyDescent="0.25">
      <c r="A119" s="57">
        <v>37164</v>
      </c>
      <c r="B119" s="63"/>
      <c r="C119" s="63">
        <f>PERCENTRANK('FED MODEL FACTORS'!C119:C401,'FED MODEL FACTORS'!C119,1)</f>
        <v>0.1</v>
      </c>
      <c r="D119" s="63"/>
      <c r="E119" s="63">
        <f>PERCENTRANK('FED MODEL FACTORS'!E$2:E$296,'FED MODEL FACTORS'!E119,1)</f>
        <v>0</v>
      </c>
      <c r="F119" s="63">
        <f>PERCENTRANK('FED MODEL FACTORS'!F$2:F$296,'FED MODEL FACTORS'!F119,1)</f>
        <v>0.6</v>
      </c>
      <c r="G119" s="63">
        <f>PERCENTRANK('FED MODEL FACTORS'!G$62:G$296,'FED MODEL FACTORS'!G119,1)</f>
        <v>0.7</v>
      </c>
      <c r="H119" s="63">
        <f>PERCENTRANK('FED MODEL FACTORS'!H$62:H$296,'FED MODEL FACTORS'!H119,1)</f>
        <v>0.7</v>
      </c>
      <c r="I119" s="63">
        <f>PERCENTRANK('FED MODEL FACTORS'!I$2:I$296,'FED MODEL FACTORS'!I119,1)</f>
        <v>0.4</v>
      </c>
      <c r="J119" s="63">
        <f>PERCENTRANK('FED MODEL FACTORS'!J$2:J$296,'FED MODEL FACTORS'!J119,1)</f>
        <v>0.5</v>
      </c>
      <c r="K119" s="63">
        <f>PERCENTRANK('FED MODEL FACTORS'!K$2:K$296,'FED MODEL FACTORS'!K119,1)</f>
        <v>0.4</v>
      </c>
      <c r="L119" s="63">
        <f>PERCENTRANK('FED MODEL FACTORS'!L$2:L$296,'FED MODEL FACTORS'!L119,1)</f>
        <v>0.4</v>
      </c>
      <c r="M119" s="63">
        <f>PERCENTRANK('FED MODEL FACTORS'!M$2:M$296,'FED MODEL FACTORS'!M119,1)</f>
        <v>0.4</v>
      </c>
      <c r="N119" s="63">
        <f>PERCENTRANK('FED MODEL FACTORS'!N$2:N$296,'FED MODEL FACTORS'!N119,1)</f>
        <v>0.4</v>
      </c>
      <c r="O119" s="63"/>
      <c r="P119" s="63"/>
      <c r="Q119" s="63">
        <f>PERCENTRANK('FED MODEL FACTORS'!Q$2:Q$296,'FED MODEL FACTORS'!Q119,1)</f>
        <v>0.7</v>
      </c>
      <c r="R119" s="63">
        <f>PERCENTRANK('FED MODEL FACTORS'!R$2:R$296,'FED MODEL FACTORS'!R119,1)</f>
        <v>0.9</v>
      </c>
      <c r="S119" s="63">
        <f>PERCENTRANK('FED MODEL FACTORS'!S$2:S$296,'FED MODEL FACTORS'!S119,1)</f>
        <v>0.3</v>
      </c>
      <c r="T119" s="63"/>
      <c r="U119" s="63">
        <f>PERCENTRANK('FED MODEL FACTORS'!U$2:U$296,'FED MODEL FACTORS'!U119,1)</f>
        <v>0.1</v>
      </c>
      <c r="V119" s="63">
        <f>PERCENTRANK('FED MODEL FACTORS'!V$2:V$296,'FED MODEL FACTORS'!V119,1)</f>
        <v>0.6</v>
      </c>
      <c r="W119" s="63"/>
      <c r="X119" s="63">
        <f>PERCENTRANK('FED MODEL FACTORS'!X$2:X$296,'FED MODEL FACTORS'!X119,1)</f>
        <v>0.9</v>
      </c>
      <c r="Y119" s="63">
        <f>PERCENTRANK('FED MODEL FACTORS'!Y$2:Y$296,'FED MODEL FACTORS'!Y119,1)</f>
        <v>0</v>
      </c>
      <c r="Z119" s="63">
        <f>PERCENTRANK('FED MODEL FACTORS'!Z$2:Z$296,'FED MODEL FACTORS'!Z119,1)</f>
        <v>0</v>
      </c>
      <c r="AA119" s="63">
        <f>PERCENTRANK('FED MODEL FACTORS'!AA$2:AA$296,'FED MODEL FACTORS'!AA119,1)</f>
        <v>0.7</v>
      </c>
      <c r="AB119" s="63"/>
      <c r="AC119" s="63">
        <f>PERCENTRANK('FED MODEL FACTORS'!AC$2:AC$296,'FED MODEL FACTORS'!AC119,1)</f>
        <v>0.7</v>
      </c>
      <c r="AD119" s="63">
        <f>PERCENTRANK('FED MODEL FACTORS'!AD$2:AD$296,'FED MODEL FACTORS'!AD119,1)</f>
        <v>0.2</v>
      </c>
      <c r="AE119" s="63">
        <f>PERCENTRANK('FED MODEL FACTORS'!AE$2:AE$296,'FED MODEL FACTORS'!AE119,1)</f>
        <v>0.1</v>
      </c>
      <c r="AF119" s="63">
        <f>PERCENTRANK('FED MODEL FACTORS'!AF$2:AF$296,'FED MODEL FACTORS'!AF119,1)</f>
        <v>0.9</v>
      </c>
      <c r="AG119" s="63">
        <f>PERCENTRANK('FED MODEL FACTORS'!AG$2:AG$296,'FED MODEL FACTORS'!AG119,1)</f>
        <v>0.5</v>
      </c>
      <c r="AH119" s="63">
        <f>PERCENTRANK('FED MODEL FACTORS'!AH$62:AH$296,'FED MODEL FACTORS'!AH119,1)</f>
        <v>0.7</v>
      </c>
      <c r="AI119" s="63">
        <f>PERCENTRANK('FED MODEL FACTORS'!AI$2:AI$296,'FED MODEL FACTORS'!AI119,1)</f>
        <v>0.6</v>
      </c>
      <c r="AJ119" s="63">
        <f>PERCENTRANK('FED MODEL FACTORS'!AJ$2:AJ$296,'FED MODEL FACTORS'!AJ119,1)</f>
        <v>0.5</v>
      </c>
      <c r="AK119" s="63">
        <f>PERCENTRANK('FED MODEL FACTORS'!AK$2:AK$296,'FED MODEL FACTORS'!AK119,1)</f>
        <v>0.3</v>
      </c>
      <c r="AL119" s="63">
        <f>PERCENTRANK('FED MODEL FACTORS'!AL$2:AL$296,'FED MODEL FACTORS'!AL119,1)</f>
        <v>0.3</v>
      </c>
      <c r="AM119" s="63">
        <f>PERCENTRANK('FED MODEL FACTORS'!AM$2:AM$296,'FED MODEL FACTORS'!AM119,1)</f>
        <v>0.2</v>
      </c>
      <c r="AN119" s="63">
        <f>PERCENTRANK('FED MODEL FACTORS'!AN$2:AN$296,'FED MODEL FACTORS'!AN119,1)</f>
        <v>0.5</v>
      </c>
      <c r="AO119" s="63">
        <f>PERCENTRANK('FED MODEL FACTORS'!AO$2:AO$296,'FED MODEL FACTORS'!AO119,1)</f>
        <v>0</v>
      </c>
      <c r="AP119" s="63">
        <f>PERCENTRANK('FED MODEL FACTORS'!AP$2:AP$296,'FED MODEL FACTORS'!AP119,1)</f>
        <v>0</v>
      </c>
      <c r="AQ119" s="63">
        <f>PERCENTRANK('FED MODEL FACTORS'!AQ$50:AQ$296,'FED MODEL FACTORS'!AQ119,1)</f>
        <v>0.6</v>
      </c>
      <c r="AR119" s="63">
        <f>PERCENTRANK('FED MODEL FACTORS'!AR$2:AR$296,'FED MODEL FACTORS'!AR119,1)</f>
        <v>0.9</v>
      </c>
      <c r="AS119" s="63">
        <f>PERCENTRANK('FED MODEL FACTORS'!AS$2:AS$296,'FED MODEL FACTORS'!AS119,1)</f>
        <v>0.1</v>
      </c>
      <c r="AT119" s="63">
        <f>PERCENTRANK('FED MODEL FACTORS'!AT$2:AT$296,'FED MODEL FACTORS'!AT119,1)</f>
        <v>0.6</v>
      </c>
      <c r="AU119" s="63">
        <f>PERCENTRANK('FED MODEL FACTORS'!AU$2:AU$296,'FED MODEL FACTORS'!AU119,1)</f>
        <v>0.9</v>
      </c>
      <c r="AV119" s="63">
        <f>PERCENTRANK('FED MODEL FACTORS'!AV$2:AV$296,'FED MODEL FACTORS'!AV119,1)</f>
        <v>0.9</v>
      </c>
      <c r="AW119" s="63">
        <f>PERCENTRANK('FED MODEL FACTORS'!AW$2:AW$296,'FED MODEL FACTORS'!AW119,1)</f>
        <v>0.7</v>
      </c>
      <c r="AX119" s="63">
        <f>PERCENTRANK('FED MODEL FACTORS'!AX$2:AX$296,'FED MODEL FACTORS'!AX119,1)</f>
        <v>0.9</v>
      </c>
      <c r="AY119" s="63">
        <f>PERCENTRANK('FED MODEL FACTORS'!AY$2:AY$296,'FED MODEL FACTORS'!AY119,1)</f>
        <v>0</v>
      </c>
      <c r="AZ119" s="63">
        <f>PERCENTRANK('FED MODEL FACTORS'!AZ$2:AZ$296,'FED MODEL FACTORS'!AZ119,1)</f>
        <v>0.3</v>
      </c>
      <c r="BA119" s="63">
        <f>PERCENTRANK('FED MODEL FACTORS'!BA$2:BA$296,'FED MODEL FACTORS'!BA119,1)</f>
        <v>0.2</v>
      </c>
      <c r="BB119" s="63">
        <f>PERCENTRANK('FED MODEL FACTORS'!BB$2:BB$296,'FED MODEL FACTORS'!BB119,1)</f>
        <v>0</v>
      </c>
      <c r="BC119" s="63">
        <f>PERCENTRANK('FED MODEL FACTORS'!BC$2:BC$296,'FED MODEL FACTORS'!BC119,1)</f>
        <v>0.8</v>
      </c>
      <c r="BD119" s="63">
        <f>PERCENTRANK('FED MODEL FACTORS'!BD$2:BD$296,'FED MODEL FACTORS'!BD119,1)</f>
        <v>0.4</v>
      </c>
      <c r="BT119" s="76">
        <v>2.63</v>
      </c>
      <c r="BU119" s="76">
        <v>2.34</v>
      </c>
      <c r="BV119" s="76">
        <v>1.2</v>
      </c>
    </row>
    <row r="120" spans="1:74" x14ac:dyDescent="0.25">
      <c r="A120" s="57">
        <v>37195</v>
      </c>
      <c r="B120" s="63"/>
      <c r="C120" s="63">
        <f>PERCENTRANK('FED MODEL FACTORS'!C120:C402,'FED MODEL FACTORS'!C120,1)</f>
        <v>0.3</v>
      </c>
      <c r="D120" s="63"/>
      <c r="E120" s="63">
        <f>PERCENTRANK('FED MODEL FACTORS'!E$2:E$296,'FED MODEL FACTORS'!E120,1)</f>
        <v>0.8</v>
      </c>
      <c r="F120" s="63">
        <f>PERCENTRANK('FED MODEL FACTORS'!F$2:F$296,'FED MODEL FACTORS'!F120,1)</f>
        <v>0.5</v>
      </c>
      <c r="G120" s="63">
        <f>PERCENTRANK('FED MODEL FACTORS'!G$62:G$296,'FED MODEL FACTORS'!G120,1)</f>
        <v>0.6</v>
      </c>
      <c r="H120" s="63">
        <f>PERCENTRANK('FED MODEL FACTORS'!H$62:H$296,'FED MODEL FACTORS'!H120,1)</f>
        <v>0.8</v>
      </c>
      <c r="I120" s="63">
        <f>PERCENTRANK('FED MODEL FACTORS'!I$2:I$296,'FED MODEL FACTORS'!I120,1)</f>
        <v>0.5</v>
      </c>
      <c r="J120" s="63">
        <f>PERCENTRANK('FED MODEL FACTORS'!J$2:J$296,'FED MODEL FACTORS'!J120,1)</f>
        <v>0.4</v>
      </c>
      <c r="K120" s="63">
        <f>PERCENTRANK('FED MODEL FACTORS'!K$2:K$296,'FED MODEL FACTORS'!K120,1)</f>
        <v>0.4</v>
      </c>
      <c r="L120" s="63">
        <f>PERCENTRANK('FED MODEL FACTORS'!L$2:L$296,'FED MODEL FACTORS'!L120,1)</f>
        <v>0.4</v>
      </c>
      <c r="M120" s="63">
        <f>PERCENTRANK('FED MODEL FACTORS'!M$2:M$296,'FED MODEL FACTORS'!M120,1)</f>
        <v>0.4</v>
      </c>
      <c r="N120" s="63">
        <f>PERCENTRANK('FED MODEL FACTORS'!N$2:N$296,'FED MODEL FACTORS'!N120,1)</f>
        <v>0.4</v>
      </c>
      <c r="O120" s="63"/>
      <c r="P120" s="63"/>
      <c r="Q120" s="63">
        <f>PERCENTRANK('FED MODEL FACTORS'!Q$2:Q$296,'FED MODEL FACTORS'!Q120,1)</f>
        <v>0.7</v>
      </c>
      <c r="R120" s="63">
        <f>PERCENTRANK('FED MODEL FACTORS'!R$2:R$296,'FED MODEL FACTORS'!R120,1)</f>
        <v>0.9</v>
      </c>
      <c r="S120" s="63">
        <f>PERCENTRANK('FED MODEL FACTORS'!S$2:S$296,'FED MODEL FACTORS'!S120,1)</f>
        <v>0.4</v>
      </c>
      <c r="T120" s="63"/>
      <c r="U120" s="63">
        <f>PERCENTRANK('FED MODEL FACTORS'!U$2:U$296,'FED MODEL FACTORS'!U120,1)</f>
        <v>0</v>
      </c>
      <c r="V120" s="63">
        <f>PERCENTRANK('FED MODEL FACTORS'!V$2:V$296,'FED MODEL FACTORS'!V120,1)</f>
        <v>0.7</v>
      </c>
      <c r="W120" s="63"/>
      <c r="X120" s="63">
        <f>PERCENTRANK('FED MODEL FACTORS'!X$2:X$296,'FED MODEL FACTORS'!X120,1)</f>
        <v>0.9</v>
      </c>
      <c r="Y120" s="63">
        <f>PERCENTRANK('FED MODEL FACTORS'!Y$2:Y$296,'FED MODEL FACTORS'!Y120,1)</f>
        <v>0</v>
      </c>
      <c r="Z120" s="63">
        <f>PERCENTRANK('FED MODEL FACTORS'!Z$2:Z$296,'FED MODEL FACTORS'!Z120,1)</f>
        <v>0</v>
      </c>
      <c r="AA120" s="63">
        <f>PERCENTRANK('FED MODEL FACTORS'!AA$2:AA$296,'FED MODEL FACTORS'!AA120,1)</f>
        <v>0.8</v>
      </c>
      <c r="AB120" s="63"/>
      <c r="AC120" s="63">
        <f>PERCENTRANK('FED MODEL FACTORS'!AC$2:AC$296,'FED MODEL FACTORS'!AC120,1)</f>
        <v>0.7</v>
      </c>
      <c r="AD120" s="63">
        <f>PERCENTRANK('FED MODEL FACTORS'!AD$2:AD$296,'FED MODEL FACTORS'!AD120,1)</f>
        <v>0.2</v>
      </c>
      <c r="AE120" s="63">
        <f>PERCENTRANK('FED MODEL FACTORS'!AE$2:AE$296,'FED MODEL FACTORS'!AE120,1)</f>
        <v>0.1</v>
      </c>
      <c r="AF120" s="63">
        <f>PERCENTRANK('FED MODEL FACTORS'!AF$2:AF$296,'FED MODEL FACTORS'!AF120,1)</f>
        <v>0.9</v>
      </c>
      <c r="AG120" s="63">
        <f>PERCENTRANK('FED MODEL FACTORS'!AG$2:AG$296,'FED MODEL FACTORS'!AG120,1)</f>
        <v>0.5</v>
      </c>
      <c r="AH120" s="63">
        <f>PERCENTRANK('FED MODEL FACTORS'!AH$62:AH$296,'FED MODEL FACTORS'!AH120,1)</f>
        <v>0.8</v>
      </c>
      <c r="AI120" s="63">
        <f>PERCENTRANK('FED MODEL FACTORS'!AI$2:AI$296,'FED MODEL FACTORS'!AI120,1)</f>
        <v>0.5</v>
      </c>
      <c r="AJ120" s="63">
        <f>PERCENTRANK('FED MODEL FACTORS'!AJ$2:AJ$296,'FED MODEL FACTORS'!AJ120,1)</f>
        <v>0.6</v>
      </c>
      <c r="AK120" s="63">
        <f>PERCENTRANK('FED MODEL FACTORS'!AK$2:AK$296,'FED MODEL FACTORS'!AK120,1)</f>
        <v>0.3</v>
      </c>
      <c r="AL120" s="63">
        <f>PERCENTRANK('FED MODEL FACTORS'!AL$2:AL$296,'FED MODEL FACTORS'!AL120,1)</f>
        <v>0.3</v>
      </c>
      <c r="AM120" s="63">
        <f>PERCENTRANK('FED MODEL FACTORS'!AM$2:AM$296,'FED MODEL FACTORS'!AM120,1)</f>
        <v>0.1</v>
      </c>
      <c r="AN120" s="63">
        <f>PERCENTRANK('FED MODEL FACTORS'!AN$2:AN$296,'FED MODEL FACTORS'!AN120,1)</f>
        <v>0.3</v>
      </c>
      <c r="AO120" s="63">
        <f>PERCENTRANK('FED MODEL FACTORS'!AO$2:AO$296,'FED MODEL FACTORS'!AO120,1)</f>
        <v>0</v>
      </c>
      <c r="AP120" s="63">
        <f>PERCENTRANK('FED MODEL FACTORS'!AP$2:AP$296,'FED MODEL FACTORS'!AP120,1)</f>
        <v>0.1</v>
      </c>
      <c r="AQ120" s="63">
        <f>PERCENTRANK('FED MODEL FACTORS'!AQ$50:AQ$296,'FED MODEL FACTORS'!AQ120,1)</f>
        <v>0.6</v>
      </c>
      <c r="AR120" s="63">
        <f>PERCENTRANK('FED MODEL FACTORS'!AR$2:AR$296,'FED MODEL FACTORS'!AR120,1)</f>
        <v>0.9</v>
      </c>
      <c r="AS120" s="63">
        <f>PERCENTRANK('FED MODEL FACTORS'!AS$2:AS$296,'FED MODEL FACTORS'!AS120,1)</f>
        <v>0.1</v>
      </c>
      <c r="AT120" s="63">
        <f>PERCENTRANK('FED MODEL FACTORS'!AT$2:AT$296,'FED MODEL FACTORS'!AT120,1)</f>
        <v>0.5</v>
      </c>
      <c r="AU120" s="63">
        <f>PERCENTRANK('FED MODEL FACTORS'!AU$2:AU$296,'FED MODEL FACTORS'!AU120,1)</f>
        <v>0.9</v>
      </c>
      <c r="AV120" s="63">
        <f>PERCENTRANK('FED MODEL FACTORS'!AV$2:AV$296,'FED MODEL FACTORS'!AV120,1)</f>
        <v>0.9</v>
      </c>
      <c r="AW120" s="63">
        <f>PERCENTRANK('FED MODEL FACTORS'!AW$2:AW$296,'FED MODEL FACTORS'!AW120,1)</f>
        <v>0.6</v>
      </c>
      <c r="AX120" s="63">
        <f>PERCENTRANK('FED MODEL FACTORS'!AX$2:AX$296,'FED MODEL FACTORS'!AX120,1)</f>
        <v>0.9</v>
      </c>
      <c r="AY120" s="63">
        <f>PERCENTRANK('FED MODEL FACTORS'!AY$2:AY$296,'FED MODEL FACTORS'!AY120,1)</f>
        <v>0</v>
      </c>
      <c r="AZ120" s="63">
        <f>PERCENTRANK('FED MODEL FACTORS'!AZ$2:AZ$296,'FED MODEL FACTORS'!AZ120,1)</f>
        <v>0.3</v>
      </c>
      <c r="BA120" s="63">
        <f>PERCENTRANK('FED MODEL FACTORS'!BA$2:BA$296,'FED MODEL FACTORS'!BA120,1)</f>
        <v>0</v>
      </c>
      <c r="BB120" s="63">
        <f>PERCENTRANK('FED MODEL FACTORS'!BB$2:BB$296,'FED MODEL FACTORS'!BB120,1)</f>
        <v>0</v>
      </c>
      <c r="BC120" s="63">
        <f>PERCENTRANK('FED MODEL FACTORS'!BC$2:BC$296,'FED MODEL FACTORS'!BC120,1)</f>
        <v>0.4</v>
      </c>
      <c r="BD120" s="63">
        <f>PERCENTRANK('FED MODEL FACTORS'!BD$2:BD$296,'FED MODEL FACTORS'!BD120,1)</f>
        <v>0</v>
      </c>
      <c r="BT120" s="76">
        <v>1.95</v>
      </c>
      <c r="BU120" s="76">
        <v>2.5099999999999998</v>
      </c>
      <c r="BV120" s="76">
        <v>1.3</v>
      </c>
    </row>
    <row r="121" spans="1:74" x14ac:dyDescent="0.25">
      <c r="A121" s="57">
        <v>37225</v>
      </c>
      <c r="B121" s="63"/>
      <c r="C121" s="63">
        <f>PERCENTRANK('FED MODEL FACTORS'!C121:C403,'FED MODEL FACTORS'!C121,1)</f>
        <v>0.2</v>
      </c>
      <c r="D121" s="63"/>
      <c r="E121" s="63">
        <f>PERCENTRANK('FED MODEL FACTORS'!E$2:E$296,'FED MODEL FACTORS'!E121,1)</f>
        <v>0</v>
      </c>
      <c r="F121" s="63">
        <f>PERCENTRANK('FED MODEL FACTORS'!F$2:F$296,'FED MODEL FACTORS'!F121,1)</f>
        <v>0.5</v>
      </c>
      <c r="G121" s="63">
        <f>PERCENTRANK('FED MODEL FACTORS'!G$62:G$296,'FED MODEL FACTORS'!G121,1)</f>
        <v>0.7</v>
      </c>
      <c r="H121" s="63">
        <f>PERCENTRANK('FED MODEL FACTORS'!H$62:H$296,'FED MODEL FACTORS'!H121,1)</f>
        <v>0.7</v>
      </c>
      <c r="I121" s="63">
        <f>PERCENTRANK('FED MODEL FACTORS'!I$2:I$296,'FED MODEL FACTORS'!I121,1)</f>
        <v>0.6</v>
      </c>
      <c r="J121" s="63">
        <f>PERCENTRANK('FED MODEL FACTORS'!J$2:J$296,'FED MODEL FACTORS'!J121,1)</f>
        <v>0.5</v>
      </c>
      <c r="K121" s="63">
        <f>PERCENTRANK('FED MODEL FACTORS'!K$2:K$296,'FED MODEL FACTORS'!K121,1)</f>
        <v>0.4</v>
      </c>
      <c r="L121" s="63">
        <f>PERCENTRANK('FED MODEL FACTORS'!L$2:L$296,'FED MODEL FACTORS'!L121,1)</f>
        <v>0.4</v>
      </c>
      <c r="M121" s="63">
        <f>PERCENTRANK('FED MODEL FACTORS'!M$2:M$296,'FED MODEL FACTORS'!M121,1)</f>
        <v>0.4</v>
      </c>
      <c r="N121" s="63">
        <f>PERCENTRANK('FED MODEL FACTORS'!N$2:N$296,'FED MODEL FACTORS'!N121,1)</f>
        <v>0.4</v>
      </c>
      <c r="O121" s="63"/>
      <c r="P121" s="63"/>
      <c r="Q121" s="63">
        <f>PERCENTRANK('FED MODEL FACTORS'!Q$2:Q$296,'FED MODEL FACTORS'!Q121,1)</f>
        <v>0.7</v>
      </c>
      <c r="R121" s="63">
        <f>PERCENTRANK('FED MODEL FACTORS'!R$2:R$296,'FED MODEL FACTORS'!R121,1)</f>
        <v>0.9</v>
      </c>
      <c r="S121" s="63">
        <f>PERCENTRANK('FED MODEL FACTORS'!S$2:S$296,'FED MODEL FACTORS'!S121,1)</f>
        <v>0.4</v>
      </c>
      <c r="T121" s="63"/>
      <c r="U121" s="63">
        <f>PERCENTRANK('FED MODEL FACTORS'!U$2:U$296,'FED MODEL FACTORS'!U121,1)</f>
        <v>0</v>
      </c>
      <c r="V121" s="63">
        <f>PERCENTRANK('FED MODEL FACTORS'!V$2:V$296,'FED MODEL FACTORS'!V121,1)</f>
        <v>0.6</v>
      </c>
      <c r="W121" s="63"/>
      <c r="X121" s="63">
        <f>PERCENTRANK('FED MODEL FACTORS'!X$2:X$296,'FED MODEL FACTORS'!X121,1)</f>
        <v>0.9</v>
      </c>
      <c r="Y121" s="63">
        <f>PERCENTRANK('FED MODEL FACTORS'!Y$2:Y$296,'FED MODEL FACTORS'!Y121,1)</f>
        <v>0</v>
      </c>
      <c r="Z121" s="63">
        <f>PERCENTRANK('FED MODEL FACTORS'!Z$2:Z$296,'FED MODEL FACTORS'!Z121,1)</f>
        <v>0</v>
      </c>
      <c r="AA121" s="63">
        <f>PERCENTRANK('FED MODEL FACTORS'!AA$2:AA$296,'FED MODEL FACTORS'!AA121,1)</f>
        <v>0.8</v>
      </c>
      <c r="AB121" s="63"/>
      <c r="AC121" s="63">
        <f>PERCENTRANK('FED MODEL FACTORS'!AC$2:AC$296,'FED MODEL FACTORS'!AC121,1)</f>
        <v>0.8</v>
      </c>
      <c r="AD121" s="63">
        <f>PERCENTRANK('FED MODEL FACTORS'!AD$2:AD$296,'FED MODEL FACTORS'!AD121,1)</f>
        <v>0.2</v>
      </c>
      <c r="AE121" s="63">
        <f>PERCENTRANK('FED MODEL FACTORS'!AE$2:AE$296,'FED MODEL FACTORS'!AE121,1)</f>
        <v>0.1</v>
      </c>
      <c r="AF121" s="63">
        <f>PERCENTRANK('FED MODEL FACTORS'!AF$2:AF$296,'FED MODEL FACTORS'!AF121,1)</f>
        <v>0.8</v>
      </c>
      <c r="AG121" s="63">
        <f>PERCENTRANK('FED MODEL FACTORS'!AG$2:AG$296,'FED MODEL FACTORS'!AG121,1)</f>
        <v>0.7</v>
      </c>
      <c r="AH121" s="63">
        <f>PERCENTRANK('FED MODEL FACTORS'!AH$62:AH$296,'FED MODEL FACTORS'!AH121,1)</f>
        <v>0.7</v>
      </c>
      <c r="AI121" s="63">
        <f>PERCENTRANK('FED MODEL FACTORS'!AI$2:AI$296,'FED MODEL FACTORS'!AI121,1)</f>
        <v>0.3</v>
      </c>
      <c r="AJ121" s="63">
        <f>PERCENTRANK('FED MODEL FACTORS'!AJ$2:AJ$296,'FED MODEL FACTORS'!AJ121,1)</f>
        <v>0.5</v>
      </c>
      <c r="AK121" s="63">
        <f>PERCENTRANK('FED MODEL FACTORS'!AK$2:AK$296,'FED MODEL FACTORS'!AK121,1)</f>
        <v>0.2</v>
      </c>
      <c r="AL121" s="63">
        <f>PERCENTRANK('FED MODEL FACTORS'!AL$2:AL$296,'FED MODEL FACTORS'!AL121,1)</f>
        <v>0.2</v>
      </c>
      <c r="AM121" s="63">
        <f>PERCENTRANK('FED MODEL FACTORS'!AM$2:AM$296,'FED MODEL FACTORS'!AM121,1)</f>
        <v>0.3</v>
      </c>
      <c r="AN121" s="63">
        <f>PERCENTRANK('FED MODEL FACTORS'!AN$2:AN$296,'FED MODEL FACTORS'!AN121,1)</f>
        <v>0.3</v>
      </c>
      <c r="AO121" s="63">
        <f>PERCENTRANK('FED MODEL FACTORS'!AO$2:AO$296,'FED MODEL FACTORS'!AO121,1)</f>
        <v>0</v>
      </c>
      <c r="AP121" s="63">
        <f>PERCENTRANK('FED MODEL FACTORS'!AP$2:AP$296,'FED MODEL FACTORS'!AP121,1)</f>
        <v>0</v>
      </c>
      <c r="AQ121" s="63">
        <f>PERCENTRANK('FED MODEL FACTORS'!AQ$50:AQ$296,'FED MODEL FACTORS'!AQ121,1)</f>
        <v>0.5</v>
      </c>
      <c r="AR121" s="63">
        <f>PERCENTRANK('FED MODEL FACTORS'!AR$2:AR$296,'FED MODEL FACTORS'!AR121,1)</f>
        <v>0.9</v>
      </c>
      <c r="AS121" s="63">
        <f>PERCENTRANK('FED MODEL FACTORS'!AS$2:AS$296,'FED MODEL FACTORS'!AS121,1)</f>
        <v>0.1</v>
      </c>
      <c r="AT121" s="63">
        <f>PERCENTRANK('FED MODEL FACTORS'!AT$2:AT$296,'FED MODEL FACTORS'!AT121,1)</f>
        <v>0.5</v>
      </c>
      <c r="AU121" s="63">
        <f>PERCENTRANK('FED MODEL FACTORS'!AU$2:AU$296,'FED MODEL FACTORS'!AU121,1)</f>
        <v>0.8</v>
      </c>
      <c r="AV121" s="63">
        <f>PERCENTRANK('FED MODEL FACTORS'!AV$2:AV$296,'FED MODEL FACTORS'!AV121,1)</f>
        <v>0.3</v>
      </c>
      <c r="AW121" s="63">
        <f>PERCENTRANK('FED MODEL FACTORS'!AW$2:AW$296,'FED MODEL FACTORS'!AW121,1)</f>
        <v>0.6</v>
      </c>
      <c r="AX121" s="63">
        <f>PERCENTRANK('FED MODEL FACTORS'!AX$2:AX$296,'FED MODEL FACTORS'!AX121,1)</f>
        <v>0.9</v>
      </c>
      <c r="AY121" s="63">
        <f>PERCENTRANK('FED MODEL FACTORS'!AY$2:AY$296,'FED MODEL FACTORS'!AY121,1)</f>
        <v>0</v>
      </c>
      <c r="AZ121" s="63">
        <f>PERCENTRANK('FED MODEL FACTORS'!AZ$2:AZ$296,'FED MODEL FACTORS'!AZ121,1)</f>
        <v>0.1</v>
      </c>
      <c r="BA121" s="63">
        <f>PERCENTRANK('FED MODEL FACTORS'!BA$2:BA$296,'FED MODEL FACTORS'!BA121,1)</f>
        <v>0</v>
      </c>
      <c r="BB121" s="63">
        <f>PERCENTRANK('FED MODEL FACTORS'!BB$2:BB$296,'FED MODEL FACTORS'!BB121,1)</f>
        <v>0</v>
      </c>
      <c r="BC121" s="63">
        <f>PERCENTRANK('FED MODEL FACTORS'!BC$2:BC$296,'FED MODEL FACTORS'!BC121,1)</f>
        <v>0.1</v>
      </c>
      <c r="BD121" s="63">
        <f>PERCENTRANK('FED MODEL FACTORS'!BD$2:BD$296,'FED MODEL FACTORS'!BD121,1)</f>
        <v>0</v>
      </c>
      <c r="BT121" s="76">
        <v>1.59</v>
      </c>
      <c r="BU121" s="76">
        <v>2.25</v>
      </c>
      <c r="BV121" s="76">
        <v>0.91</v>
      </c>
    </row>
    <row r="122" spans="1:74" x14ac:dyDescent="0.25">
      <c r="A122" s="57">
        <v>37256</v>
      </c>
      <c r="B122" s="63"/>
      <c r="C122" s="63">
        <f>PERCENTRANK('FED MODEL FACTORS'!C122:C404,'FED MODEL FACTORS'!C122,1)</f>
        <v>0.9</v>
      </c>
      <c r="D122" s="63"/>
      <c r="E122" s="63">
        <f>PERCENTRANK('FED MODEL FACTORS'!E$2:E$296,'FED MODEL FACTORS'!E122,1)</f>
        <v>0.9</v>
      </c>
      <c r="F122" s="63">
        <f>PERCENTRANK('FED MODEL FACTORS'!F$2:F$296,'FED MODEL FACTORS'!F122,1)</f>
        <v>0.4</v>
      </c>
      <c r="G122" s="63">
        <f>PERCENTRANK('FED MODEL FACTORS'!G$62:G$296,'FED MODEL FACTORS'!G122,1)</f>
        <v>0.7</v>
      </c>
      <c r="H122" s="63">
        <f>PERCENTRANK('FED MODEL FACTORS'!H$62:H$296,'FED MODEL FACTORS'!H122,1)</f>
        <v>0.6</v>
      </c>
      <c r="I122" s="63">
        <f>PERCENTRANK('FED MODEL FACTORS'!I$2:I$296,'FED MODEL FACTORS'!I122,1)</f>
        <v>0.7</v>
      </c>
      <c r="J122" s="63">
        <f>PERCENTRANK('FED MODEL FACTORS'!J$2:J$296,'FED MODEL FACTORS'!J122,1)</f>
        <v>0.6</v>
      </c>
      <c r="K122" s="63">
        <f>PERCENTRANK('FED MODEL FACTORS'!K$2:K$296,'FED MODEL FACTORS'!K122,1)</f>
        <v>0.4</v>
      </c>
      <c r="L122" s="63">
        <f>PERCENTRANK('FED MODEL FACTORS'!L$2:L$296,'FED MODEL FACTORS'!L122,1)</f>
        <v>0.4</v>
      </c>
      <c r="M122" s="63">
        <f>PERCENTRANK('FED MODEL FACTORS'!M$2:M$296,'FED MODEL FACTORS'!M122,1)</f>
        <v>0.4</v>
      </c>
      <c r="N122" s="63">
        <f>PERCENTRANK('FED MODEL FACTORS'!N$2:N$296,'FED MODEL FACTORS'!N122,1)</f>
        <v>0.4</v>
      </c>
      <c r="O122" s="63"/>
      <c r="P122" s="63"/>
      <c r="Q122" s="63">
        <f>PERCENTRANK('FED MODEL FACTORS'!Q$2:Q$296,'FED MODEL FACTORS'!Q122,1)</f>
        <v>0.7</v>
      </c>
      <c r="R122" s="63">
        <f>PERCENTRANK('FED MODEL FACTORS'!R$2:R$296,'FED MODEL FACTORS'!R122,1)</f>
        <v>0.9</v>
      </c>
      <c r="S122" s="63">
        <f>PERCENTRANK('FED MODEL FACTORS'!S$2:S$296,'FED MODEL FACTORS'!S122,1)</f>
        <v>0.4</v>
      </c>
      <c r="T122" s="63"/>
      <c r="U122" s="63">
        <f>PERCENTRANK('FED MODEL FACTORS'!U$2:U$296,'FED MODEL FACTORS'!U122,1)</f>
        <v>0.3</v>
      </c>
      <c r="V122" s="63">
        <f>PERCENTRANK('FED MODEL FACTORS'!V$2:V$296,'FED MODEL FACTORS'!V122,1)</f>
        <v>0.5</v>
      </c>
      <c r="W122" s="63"/>
      <c r="X122" s="63">
        <f>PERCENTRANK('FED MODEL FACTORS'!X$2:X$296,'FED MODEL FACTORS'!X122,1)</f>
        <v>0.8</v>
      </c>
      <c r="Y122" s="63">
        <f>PERCENTRANK('FED MODEL FACTORS'!Y$2:Y$296,'FED MODEL FACTORS'!Y122,1)</f>
        <v>0</v>
      </c>
      <c r="Z122" s="63">
        <f>PERCENTRANK('FED MODEL FACTORS'!Z$2:Z$296,'FED MODEL FACTORS'!Z122,1)</f>
        <v>0</v>
      </c>
      <c r="AA122" s="63">
        <f>PERCENTRANK('FED MODEL FACTORS'!AA$2:AA$296,'FED MODEL FACTORS'!AA122,1)</f>
        <v>0.6</v>
      </c>
      <c r="AB122" s="63"/>
      <c r="AC122" s="63">
        <f>PERCENTRANK('FED MODEL FACTORS'!AC$2:AC$296,'FED MODEL FACTORS'!AC122,1)</f>
        <v>0.8</v>
      </c>
      <c r="AD122" s="63">
        <f>PERCENTRANK('FED MODEL FACTORS'!AD$2:AD$296,'FED MODEL FACTORS'!AD122,1)</f>
        <v>0.2</v>
      </c>
      <c r="AE122" s="63">
        <f>PERCENTRANK('FED MODEL FACTORS'!AE$2:AE$296,'FED MODEL FACTORS'!AE122,1)</f>
        <v>0.1</v>
      </c>
      <c r="AF122" s="63">
        <f>PERCENTRANK('FED MODEL FACTORS'!AF$2:AF$296,'FED MODEL FACTORS'!AF122,1)</f>
        <v>0.7</v>
      </c>
      <c r="AG122" s="63">
        <f>PERCENTRANK('FED MODEL FACTORS'!AG$2:AG$296,'FED MODEL FACTORS'!AG122,1)</f>
        <v>0.8</v>
      </c>
      <c r="AH122" s="63">
        <f>PERCENTRANK('FED MODEL FACTORS'!AH$62:AH$296,'FED MODEL FACTORS'!AH122,1)</f>
        <v>0.6</v>
      </c>
      <c r="AI122" s="63">
        <f>PERCENTRANK('FED MODEL FACTORS'!AI$2:AI$296,'FED MODEL FACTORS'!AI122,1)</f>
        <v>0.1</v>
      </c>
      <c r="AJ122" s="63">
        <f>PERCENTRANK('FED MODEL FACTORS'!AJ$2:AJ$296,'FED MODEL FACTORS'!AJ122,1)</f>
        <v>0.5</v>
      </c>
      <c r="AK122" s="63">
        <f>PERCENTRANK('FED MODEL FACTORS'!AK$2:AK$296,'FED MODEL FACTORS'!AK122,1)</f>
        <v>0.2</v>
      </c>
      <c r="AL122" s="63">
        <f>PERCENTRANK('FED MODEL FACTORS'!AL$2:AL$296,'FED MODEL FACTORS'!AL122,1)</f>
        <v>0.2</v>
      </c>
      <c r="AM122" s="63">
        <f>PERCENTRANK('FED MODEL FACTORS'!AM$2:AM$296,'FED MODEL FACTORS'!AM122,1)</f>
        <v>0</v>
      </c>
      <c r="AN122" s="63">
        <f>PERCENTRANK('FED MODEL FACTORS'!AN$2:AN$296,'FED MODEL FACTORS'!AN122,1)</f>
        <v>0.2</v>
      </c>
      <c r="AO122" s="63">
        <f>PERCENTRANK('FED MODEL FACTORS'!AO$2:AO$296,'FED MODEL FACTORS'!AO122,1)</f>
        <v>0</v>
      </c>
      <c r="AP122" s="63">
        <f>PERCENTRANK('FED MODEL FACTORS'!AP$2:AP$296,'FED MODEL FACTORS'!AP122,1)</f>
        <v>0.1</v>
      </c>
      <c r="AQ122" s="63">
        <f>PERCENTRANK('FED MODEL FACTORS'!AQ$50:AQ$296,'FED MODEL FACTORS'!AQ122,1)</f>
        <v>0.4</v>
      </c>
      <c r="AR122" s="63">
        <f>PERCENTRANK('FED MODEL FACTORS'!AR$2:AR$296,'FED MODEL FACTORS'!AR122,1)</f>
        <v>0.9</v>
      </c>
      <c r="AS122" s="63">
        <f>PERCENTRANK('FED MODEL FACTORS'!AS$2:AS$296,'FED MODEL FACTORS'!AS122,1)</f>
        <v>0.1</v>
      </c>
      <c r="AT122" s="63">
        <f>PERCENTRANK('FED MODEL FACTORS'!AT$2:AT$296,'FED MODEL FACTORS'!AT122,1)</f>
        <v>0.5</v>
      </c>
      <c r="AU122" s="63">
        <f>PERCENTRANK('FED MODEL FACTORS'!AU$2:AU$296,'FED MODEL FACTORS'!AU122,1)</f>
        <v>0.8</v>
      </c>
      <c r="AV122" s="63">
        <f>PERCENTRANK('FED MODEL FACTORS'!AV$2:AV$296,'FED MODEL FACTORS'!AV122,1)</f>
        <v>0.8</v>
      </c>
      <c r="AW122" s="63">
        <f>PERCENTRANK('FED MODEL FACTORS'!AW$2:AW$296,'FED MODEL FACTORS'!AW122,1)</f>
        <v>0.6</v>
      </c>
      <c r="AX122" s="63">
        <f>PERCENTRANK('FED MODEL FACTORS'!AX$2:AX$296,'FED MODEL FACTORS'!AX122,1)</f>
        <v>0.9</v>
      </c>
      <c r="AY122" s="63">
        <f>PERCENTRANK('FED MODEL FACTORS'!AY$2:AY$296,'FED MODEL FACTORS'!AY122,1)</f>
        <v>0</v>
      </c>
      <c r="AZ122" s="63">
        <f>PERCENTRANK('FED MODEL FACTORS'!AZ$2:AZ$296,'FED MODEL FACTORS'!AZ122,1)</f>
        <v>0.1</v>
      </c>
      <c r="BA122" s="63">
        <f>PERCENTRANK('FED MODEL FACTORS'!BA$2:BA$296,'FED MODEL FACTORS'!BA122,1)</f>
        <v>0.3</v>
      </c>
      <c r="BB122" s="63">
        <f>PERCENTRANK('FED MODEL FACTORS'!BB$2:BB$296,'FED MODEL FACTORS'!BB122,1)</f>
        <v>0</v>
      </c>
      <c r="BC122" s="63">
        <f>PERCENTRANK('FED MODEL FACTORS'!BC$2:BC$296,'FED MODEL FACTORS'!BC122,1)</f>
        <v>0.4</v>
      </c>
      <c r="BD122" s="63">
        <f>PERCENTRANK('FED MODEL FACTORS'!BD$2:BD$296,'FED MODEL FACTORS'!BD122,1)</f>
        <v>0.3</v>
      </c>
      <c r="BT122" s="76">
        <v>0.82</v>
      </c>
      <c r="BU122" s="76">
        <v>2.29</v>
      </c>
      <c r="BV122" s="76">
        <v>1.0900000000000001</v>
      </c>
    </row>
    <row r="123" spans="1:74" x14ac:dyDescent="0.25">
      <c r="A123" s="57">
        <v>37287</v>
      </c>
      <c r="B123" s="63"/>
      <c r="C123" s="63">
        <f>PERCENTRANK('FED MODEL FACTORS'!C123:C405,'FED MODEL FACTORS'!C123,1)</f>
        <v>0.8</v>
      </c>
      <c r="D123" s="63"/>
      <c r="E123" s="63">
        <f>PERCENTRANK('FED MODEL FACTORS'!E$2:E$296,'FED MODEL FACTORS'!E123,1)</f>
        <v>0.5</v>
      </c>
      <c r="F123" s="63">
        <f>PERCENTRANK('FED MODEL FACTORS'!F$2:F$296,'FED MODEL FACTORS'!F123,1)</f>
        <v>0.4</v>
      </c>
      <c r="G123" s="63">
        <f>PERCENTRANK('FED MODEL FACTORS'!G$62:G$296,'FED MODEL FACTORS'!G123,1)</f>
        <v>0.7</v>
      </c>
      <c r="H123" s="63">
        <f>PERCENTRANK('FED MODEL FACTORS'!H$62:H$296,'FED MODEL FACTORS'!H123,1)</f>
        <v>0.6</v>
      </c>
      <c r="I123" s="63">
        <f>PERCENTRANK('FED MODEL FACTORS'!I$2:I$296,'FED MODEL FACTORS'!I123,1)</f>
        <v>0.8</v>
      </c>
      <c r="J123" s="63">
        <f>PERCENTRANK('FED MODEL FACTORS'!J$2:J$296,'FED MODEL FACTORS'!J123,1)</f>
        <v>0.6</v>
      </c>
      <c r="K123" s="63">
        <f>PERCENTRANK('FED MODEL FACTORS'!K$2:K$296,'FED MODEL FACTORS'!K123,1)</f>
        <v>0.4</v>
      </c>
      <c r="L123" s="63">
        <f>PERCENTRANK('FED MODEL FACTORS'!L$2:L$296,'FED MODEL FACTORS'!L123,1)</f>
        <v>0.4</v>
      </c>
      <c r="M123" s="63">
        <f>PERCENTRANK('FED MODEL FACTORS'!M$2:M$296,'FED MODEL FACTORS'!M123,1)</f>
        <v>0.4</v>
      </c>
      <c r="N123" s="63">
        <f>PERCENTRANK('FED MODEL FACTORS'!N$2:N$296,'FED MODEL FACTORS'!N123,1)</f>
        <v>0.4</v>
      </c>
      <c r="O123" s="63"/>
      <c r="P123" s="63"/>
      <c r="Q123" s="63">
        <f>PERCENTRANK('FED MODEL FACTORS'!Q$2:Q$296,'FED MODEL FACTORS'!Q123,1)</f>
        <v>0.7</v>
      </c>
      <c r="R123" s="63">
        <f>PERCENTRANK('FED MODEL FACTORS'!R$2:R$296,'FED MODEL FACTORS'!R123,1)</f>
        <v>0.9</v>
      </c>
      <c r="S123" s="63">
        <f>PERCENTRANK('FED MODEL FACTORS'!S$2:S$296,'FED MODEL FACTORS'!S123,1)</f>
        <v>0.4</v>
      </c>
      <c r="T123" s="63"/>
      <c r="U123" s="63">
        <f>PERCENTRANK('FED MODEL FACTORS'!U$2:U$296,'FED MODEL FACTORS'!U123,1)</f>
        <v>0.7</v>
      </c>
      <c r="V123" s="63">
        <f>PERCENTRANK('FED MODEL FACTORS'!V$2:V$296,'FED MODEL FACTORS'!V123,1)</f>
        <v>0.5</v>
      </c>
      <c r="W123" s="63"/>
      <c r="X123" s="63">
        <f>PERCENTRANK('FED MODEL FACTORS'!X$2:X$296,'FED MODEL FACTORS'!X123,1)</f>
        <v>0.8</v>
      </c>
      <c r="Y123" s="63">
        <f>PERCENTRANK('FED MODEL FACTORS'!Y$2:Y$296,'FED MODEL FACTORS'!Y123,1)</f>
        <v>0</v>
      </c>
      <c r="Z123" s="63">
        <f>PERCENTRANK('FED MODEL FACTORS'!Z$2:Z$296,'FED MODEL FACTORS'!Z123,1)</f>
        <v>0.1</v>
      </c>
      <c r="AA123" s="63">
        <f>PERCENTRANK('FED MODEL FACTORS'!AA$2:AA$296,'FED MODEL FACTORS'!AA123,1)</f>
        <v>0.5</v>
      </c>
      <c r="AB123" s="63"/>
      <c r="AC123" s="63">
        <f>PERCENTRANK('FED MODEL FACTORS'!AC$2:AC$296,'FED MODEL FACTORS'!AC123,1)</f>
        <v>0.8</v>
      </c>
      <c r="AD123" s="63">
        <f>PERCENTRANK('FED MODEL FACTORS'!AD$2:AD$296,'FED MODEL FACTORS'!AD123,1)</f>
        <v>0.2</v>
      </c>
      <c r="AE123" s="63">
        <f>PERCENTRANK('FED MODEL FACTORS'!AE$2:AE$296,'FED MODEL FACTORS'!AE123,1)</f>
        <v>0.1</v>
      </c>
      <c r="AF123" s="63">
        <f>PERCENTRANK('FED MODEL FACTORS'!AF$2:AF$296,'FED MODEL FACTORS'!AF123,1)</f>
        <v>0.7</v>
      </c>
      <c r="AG123" s="63">
        <f>PERCENTRANK('FED MODEL FACTORS'!AG$2:AG$296,'FED MODEL FACTORS'!AG123,1)</f>
        <v>0.8</v>
      </c>
      <c r="AH123" s="63">
        <f>PERCENTRANK('FED MODEL FACTORS'!AH$62:AH$296,'FED MODEL FACTORS'!AH123,1)</f>
        <v>0.6</v>
      </c>
      <c r="AI123" s="63">
        <f>PERCENTRANK('FED MODEL FACTORS'!AI$2:AI$296,'FED MODEL FACTORS'!AI123,1)</f>
        <v>0</v>
      </c>
      <c r="AJ123" s="63">
        <f>PERCENTRANK('FED MODEL FACTORS'!AJ$2:AJ$296,'FED MODEL FACTORS'!AJ123,1)</f>
        <v>0.5</v>
      </c>
      <c r="AK123" s="63">
        <f>PERCENTRANK('FED MODEL FACTORS'!AK$2:AK$296,'FED MODEL FACTORS'!AK123,1)</f>
        <v>0</v>
      </c>
      <c r="AL123" s="63">
        <f>PERCENTRANK('FED MODEL FACTORS'!AL$2:AL$296,'FED MODEL FACTORS'!AL123,1)</f>
        <v>0.2</v>
      </c>
      <c r="AM123" s="63">
        <f>PERCENTRANK('FED MODEL FACTORS'!AM$2:AM$296,'FED MODEL FACTORS'!AM123,1)</f>
        <v>0</v>
      </c>
      <c r="AN123" s="63">
        <f>PERCENTRANK('FED MODEL FACTORS'!AN$2:AN$296,'FED MODEL FACTORS'!AN123,1)</f>
        <v>0.1</v>
      </c>
      <c r="AO123" s="63">
        <f>PERCENTRANK('FED MODEL FACTORS'!AO$2:AO$296,'FED MODEL FACTORS'!AO123,1)</f>
        <v>0</v>
      </c>
      <c r="AP123" s="63">
        <f>PERCENTRANK('FED MODEL FACTORS'!AP$2:AP$296,'FED MODEL FACTORS'!AP123,1)</f>
        <v>0</v>
      </c>
      <c r="AQ123" s="63">
        <f>PERCENTRANK('FED MODEL FACTORS'!AQ$50:AQ$296,'FED MODEL FACTORS'!AQ123,1)</f>
        <v>0.3</v>
      </c>
      <c r="AR123" s="63">
        <f>PERCENTRANK('FED MODEL FACTORS'!AR$2:AR$296,'FED MODEL FACTORS'!AR123,1)</f>
        <v>0.9</v>
      </c>
      <c r="AS123" s="63">
        <f>PERCENTRANK('FED MODEL FACTORS'!AS$2:AS$296,'FED MODEL FACTORS'!AS123,1)</f>
        <v>0.1</v>
      </c>
      <c r="AT123" s="63">
        <f>PERCENTRANK('FED MODEL FACTORS'!AT$2:AT$296,'FED MODEL FACTORS'!AT123,1)</f>
        <v>0.5</v>
      </c>
      <c r="AU123" s="63">
        <f>PERCENTRANK('FED MODEL FACTORS'!AU$2:AU$296,'FED MODEL FACTORS'!AU123,1)</f>
        <v>0.8</v>
      </c>
      <c r="AV123" s="63">
        <f>PERCENTRANK('FED MODEL FACTORS'!AV$2:AV$296,'FED MODEL FACTORS'!AV123,1)</f>
        <v>0.8</v>
      </c>
      <c r="AW123" s="63">
        <f>PERCENTRANK('FED MODEL FACTORS'!AW$2:AW$296,'FED MODEL FACTORS'!AW123,1)</f>
        <v>0.4</v>
      </c>
      <c r="AX123" s="63">
        <f>PERCENTRANK('FED MODEL FACTORS'!AX$2:AX$296,'FED MODEL FACTORS'!AX123,1)</f>
        <v>0.9</v>
      </c>
      <c r="AY123" s="63">
        <f>PERCENTRANK('FED MODEL FACTORS'!AY$2:AY$296,'FED MODEL FACTORS'!AY123,1)</f>
        <v>0</v>
      </c>
      <c r="AZ123" s="63">
        <f>PERCENTRANK('FED MODEL FACTORS'!AZ$2:AZ$296,'FED MODEL FACTORS'!AZ123,1)</f>
        <v>0.2</v>
      </c>
      <c r="BA123" s="63">
        <f>PERCENTRANK('FED MODEL FACTORS'!BA$2:BA$296,'FED MODEL FACTORS'!BA123,1)</f>
        <v>0.5</v>
      </c>
      <c r="BB123" s="63">
        <f>PERCENTRANK('FED MODEL FACTORS'!BB$2:BB$296,'FED MODEL FACTORS'!BB123,1)</f>
        <v>0</v>
      </c>
      <c r="BC123" s="63">
        <f>PERCENTRANK('FED MODEL FACTORS'!BC$2:BC$296,'FED MODEL FACTORS'!BC123,1)</f>
        <v>0.7</v>
      </c>
      <c r="BD123" s="63">
        <f>PERCENTRANK('FED MODEL FACTORS'!BD$2:BD$296,'FED MODEL FACTORS'!BD123,1)</f>
        <v>0.5</v>
      </c>
      <c r="BT123" s="76">
        <v>0.37</v>
      </c>
      <c r="BU123" s="76">
        <v>2.39</v>
      </c>
      <c r="BV123" s="76">
        <v>0.37</v>
      </c>
    </row>
    <row r="124" spans="1:74" x14ac:dyDescent="0.25">
      <c r="A124" s="57">
        <v>37315</v>
      </c>
      <c r="B124" s="63"/>
      <c r="C124" s="63">
        <f>PERCENTRANK('FED MODEL FACTORS'!C124:C406,'FED MODEL FACTORS'!C124,1)</f>
        <v>0.7</v>
      </c>
      <c r="D124" s="63"/>
      <c r="E124" s="63">
        <f>PERCENTRANK('FED MODEL FACTORS'!E$2:E$296,'FED MODEL FACTORS'!E124,1)</f>
        <v>0</v>
      </c>
      <c r="F124" s="63">
        <f>PERCENTRANK('FED MODEL FACTORS'!F$2:F$296,'FED MODEL FACTORS'!F124,1)</f>
        <v>0.4</v>
      </c>
      <c r="G124" s="63">
        <f>PERCENTRANK('FED MODEL FACTORS'!G$62:G$296,'FED MODEL FACTORS'!G124,1)</f>
        <v>0.7</v>
      </c>
      <c r="H124" s="63">
        <f>PERCENTRANK('FED MODEL FACTORS'!H$62:H$296,'FED MODEL FACTORS'!H124,1)</f>
        <v>0.7</v>
      </c>
      <c r="I124" s="63">
        <f>PERCENTRANK('FED MODEL FACTORS'!I$2:I$296,'FED MODEL FACTORS'!I124,1)</f>
        <v>0.8</v>
      </c>
      <c r="J124" s="63">
        <f>PERCENTRANK('FED MODEL FACTORS'!J$2:J$296,'FED MODEL FACTORS'!J124,1)</f>
        <v>0.5</v>
      </c>
      <c r="K124" s="63">
        <f>PERCENTRANK('FED MODEL FACTORS'!K$2:K$296,'FED MODEL FACTORS'!K124,1)</f>
        <v>0.4</v>
      </c>
      <c r="L124" s="63">
        <f>PERCENTRANK('FED MODEL FACTORS'!L$2:L$296,'FED MODEL FACTORS'!L124,1)</f>
        <v>0.4</v>
      </c>
      <c r="M124" s="63">
        <f>PERCENTRANK('FED MODEL FACTORS'!M$2:M$296,'FED MODEL FACTORS'!M124,1)</f>
        <v>0.4</v>
      </c>
      <c r="N124" s="63">
        <f>PERCENTRANK('FED MODEL FACTORS'!N$2:N$296,'FED MODEL FACTORS'!N124,1)</f>
        <v>0.4</v>
      </c>
      <c r="O124" s="63"/>
      <c r="P124" s="63"/>
      <c r="Q124" s="63">
        <f>PERCENTRANK('FED MODEL FACTORS'!Q$2:Q$296,'FED MODEL FACTORS'!Q124,1)</f>
        <v>0.7</v>
      </c>
      <c r="R124" s="63">
        <f>PERCENTRANK('FED MODEL FACTORS'!R$2:R$296,'FED MODEL FACTORS'!R124,1)</f>
        <v>1</v>
      </c>
      <c r="S124" s="63">
        <f>PERCENTRANK('FED MODEL FACTORS'!S$2:S$296,'FED MODEL FACTORS'!S124,1)</f>
        <v>0.4</v>
      </c>
      <c r="T124" s="63"/>
      <c r="U124" s="63">
        <f>PERCENTRANK('FED MODEL FACTORS'!U$2:U$296,'FED MODEL FACTORS'!U124,1)</f>
        <v>0.3</v>
      </c>
      <c r="V124" s="63">
        <f>PERCENTRANK('FED MODEL FACTORS'!V$2:V$296,'FED MODEL FACTORS'!V124,1)</f>
        <v>0.5</v>
      </c>
      <c r="W124" s="63"/>
      <c r="X124" s="63">
        <f>PERCENTRANK('FED MODEL FACTORS'!X$2:X$296,'FED MODEL FACTORS'!X124,1)</f>
        <v>0.7</v>
      </c>
      <c r="Y124" s="63">
        <f>PERCENTRANK('FED MODEL FACTORS'!Y$2:Y$296,'FED MODEL FACTORS'!Y124,1)</f>
        <v>0</v>
      </c>
      <c r="Z124" s="63">
        <f>PERCENTRANK('FED MODEL FACTORS'!Z$2:Z$296,'FED MODEL FACTORS'!Z124,1)</f>
        <v>0.3</v>
      </c>
      <c r="AA124" s="63">
        <f>PERCENTRANK('FED MODEL FACTORS'!AA$2:AA$296,'FED MODEL FACTORS'!AA124,1)</f>
        <v>0.6</v>
      </c>
      <c r="AB124" s="63"/>
      <c r="AC124" s="63">
        <f>PERCENTRANK('FED MODEL FACTORS'!AC$2:AC$296,'FED MODEL FACTORS'!AC124,1)</f>
        <v>0.8</v>
      </c>
      <c r="AD124" s="63">
        <f>PERCENTRANK('FED MODEL FACTORS'!AD$2:AD$296,'FED MODEL FACTORS'!AD124,1)</f>
        <v>0.2</v>
      </c>
      <c r="AE124" s="63">
        <f>PERCENTRANK('FED MODEL FACTORS'!AE$2:AE$296,'FED MODEL FACTORS'!AE124,1)</f>
        <v>0.1</v>
      </c>
      <c r="AF124" s="63">
        <f>PERCENTRANK('FED MODEL FACTORS'!AF$2:AF$296,'FED MODEL FACTORS'!AF124,1)</f>
        <v>0.7</v>
      </c>
      <c r="AG124" s="63">
        <f>PERCENTRANK('FED MODEL FACTORS'!AG$2:AG$296,'FED MODEL FACTORS'!AG124,1)</f>
        <v>0.8</v>
      </c>
      <c r="AH124" s="63">
        <f>PERCENTRANK('FED MODEL FACTORS'!AH$62:AH$296,'FED MODEL FACTORS'!AH124,1)</f>
        <v>0.7</v>
      </c>
      <c r="AI124" s="63">
        <f>PERCENTRANK('FED MODEL FACTORS'!AI$2:AI$296,'FED MODEL FACTORS'!AI124,1)</f>
        <v>0.1</v>
      </c>
      <c r="AJ124" s="63">
        <f>PERCENTRANK('FED MODEL FACTORS'!AJ$2:AJ$296,'FED MODEL FACTORS'!AJ124,1)</f>
        <v>0.6</v>
      </c>
      <c r="AK124" s="63">
        <f>PERCENTRANK('FED MODEL FACTORS'!AK$2:AK$296,'FED MODEL FACTORS'!AK124,1)</f>
        <v>0</v>
      </c>
      <c r="AL124" s="63">
        <f>PERCENTRANK('FED MODEL FACTORS'!AL$2:AL$296,'FED MODEL FACTORS'!AL124,1)</f>
        <v>0.2</v>
      </c>
      <c r="AM124" s="63">
        <f>PERCENTRANK('FED MODEL FACTORS'!AM$2:AM$296,'FED MODEL FACTORS'!AM124,1)</f>
        <v>0</v>
      </c>
      <c r="AN124" s="63">
        <f>PERCENTRANK('FED MODEL FACTORS'!AN$2:AN$296,'FED MODEL FACTORS'!AN124,1)</f>
        <v>0.1</v>
      </c>
      <c r="AO124" s="63">
        <f>PERCENTRANK('FED MODEL FACTORS'!AO$2:AO$296,'FED MODEL FACTORS'!AO124,1)</f>
        <v>0</v>
      </c>
      <c r="AP124" s="63">
        <f>PERCENTRANK('FED MODEL FACTORS'!AP$2:AP$296,'FED MODEL FACTORS'!AP124,1)</f>
        <v>0</v>
      </c>
      <c r="AQ124" s="63">
        <f>PERCENTRANK('FED MODEL FACTORS'!AQ$50:AQ$296,'FED MODEL FACTORS'!AQ124,1)</f>
        <v>0.3</v>
      </c>
      <c r="AR124" s="63">
        <f>PERCENTRANK('FED MODEL FACTORS'!AR$2:AR$296,'FED MODEL FACTORS'!AR124,1)</f>
        <v>0.9</v>
      </c>
      <c r="AS124" s="63">
        <f>PERCENTRANK('FED MODEL FACTORS'!AS$2:AS$296,'FED MODEL FACTORS'!AS124,1)</f>
        <v>0.1</v>
      </c>
      <c r="AT124" s="63">
        <f>PERCENTRANK('FED MODEL FACTORS'!AT$2:AT$296,'FED MODEL FACTORS'!AT124,1)</f>
        <v>0.4</v>
      </c>
      <c r="AU124" s="63">
        <f>PERCENTRANK('FED MODEL FACTORS'!AU$2:AU$296,'FED MODEL FACTORS'!AU124,1)</f>
        <v>0.8</v>
      </c>
      <c r="AV124" s="63">
        <f>PERCENTRANK('FED MODEL FACTORS'!AV$2:AV$296,'FED MODEL FACTORS'!AV124,1)</f>
        <v>0.8</v>
      </c>
      <c r="AW124" s="63">
        <f>PERCENTRANK('FED MODEL FACTORS'!AW$2:AW$296,'FED MODEL FACTORS'!AW124,1)</f>
        <v>0.4</v>
      </c>
      <c r="AX124" s="63">
        <f>PERCENTRANK('FED MODEL FACTORS'!AX$2:AX$296,'FED MODEL FACTORS'!AX124,1)</f>
        <v>0.9</v>
      </c>
      <c r="AY124" s="63">
        <f>PERCENTRANK('FED MODEL FACTORS'!AY$2:AY$296,'FED MODEL FACTORS'!AY124,1)</f>
        <v>0</v>
      </c>
      <c r="AZ124" s="63">
        <f>PERCENTRANK('FED MODEL FACTORS'!AZ$2:AZ$296,'FED MODEL FACTORS'!AZ124,1)</f>
        <v>0.2</v>
      </c>
      <c r="BA124" s="63">
        <f>PERCENTRANK('FED MODEL FACTORS'!BA$2:BA$296,'FED MODEL FACTORS'!BA124,1)</f>
        <v>0.7</v>
      </c>
      <c r="BB124" s="63">
        <f>PERCENTRANK('FED MODEL FACTORS'!BB$2:BB$296,'FED MODEL FACTORS'!BB124,1)</f>
        <v>0.1</v>
      </c>
      <c r="BC124" s="63">
        <f>PERCENTRANK('FED MODEL FACTORS'!BC$2:BC$296,'FED MODEL FACTORS'!BC124,1)</f>
        <v>0.8</v>
      </c>
      <c r="BD124" s="63">
        <f>PERCENTRANK('FED MODEL FACTORS'!BD$2:BD$296,'FED MODEL FACTORS'!BD124,1)</f>
        <v>0.8</v>
      </c>
      <c r="BT124" s="76">
        <v>0.54</v>
      </c>
      <c r="BU124" s="76">
        <v>2.4500000000000002</v>
      </c>
      <c r="BV124" s="76">
        <v>0.33</v>
      </c>
    </row>
    <row r="125" spans="1:74" x14ac:dyDescent="0.25">
      <c r="A125" s="57">
        <v>37346</v>
      </c>
      <c r="B125" s="63"/>
      <c r="C125" s="63">
        <f>PERCENTRANK('FED MODEL FACTORS'!C125:C407,'FED MODEL FACTORS'!C125,1)</f>
        <v>0.9</v>
      </c>
      <c r="D125" s="63"/>
      <c r="E125" s="63">
        <f>PERCENTRANK('FED MODEL FACTORS'!E$2:E$296,'FED MODEL FACTORS'!E125,1)</f>
        <v>0.6</v>
      </c>
      <c r="F125" s="63">
        <f>PERCENTRANK('FED MODEL FACTORS'!F$2:F$296,'FED MODEL FACTORS'!F125,1)</f>
        <v>0.4</v>
      </c>
      <c r="G125" s="63">
        <f>PERCENTRANK('FED MODEL FACTORS'!G$62:G$296,'FED MODEL FACTORS'!G125,1)</f>
        <v>0.8</v>
      </c>
      <c r="H125" s="63">
        <f>PERCENTRANK('FED MODEL FACTORS'!H$62:H$296,'FED MODEL FACTORS'!H125,1)</f>
        <v>0.7</v>
      </c>
      <c r="I125" s="63">
        <f>PERCENTRANK('FED MODEL FACTORS'!I$2:I$296,'FED MODEL FACTORS'!I125,1)</f>
        <v>0.8</v>
      </c>
      <c r="J125" s="63">
        <f>PERCENTRANK('FED MODEL FACTORS'!J$2:J$296,'FED MODEL FACTORS'!J125,1)</f>
        <v>0.6</v>
      </c>
      <c r="K125" s="63">
        <f>PERCENTRANK('FED MODEL FACTORS'!K$2:K$296,'FED MODEL FACTORS'!K125,1)</f>
        <v>0.5</v>
      </c>
      <c r="L125" s="63">
        <f>PERCENTRANK('FED MODEL FACTORS'!L$2:L$296,'FED MODEL FACTORS'!L125,1)</f>
        <v>0.5</v>
      </c>
      <c r="M125" s="63">
        <f>PERCENTRANK('FED MODEL FACTORS'!M$2:M$296,'FED MODEL FACTORS'!M125,1)</f>
        <v>0.4</v>
      </c>
      <c r="N125" s="63">
        <f>PERCENTRANK('FED MODEL FACTORS'!N$2:N$296,'FED MODEL FACTORS'!N125,1)</f>
        <v>0.4</v>
      </c>
      <c r="O125" s="63"/>
      <c r="P125" s="63"/>
      <c r="Q125" s="63">
        <f>PERCENTRANK('FED MODEL FACTORS'!Q$2:Q$296,'FED MODEL FACTORS'!Q125,1)</f>
        <v>0.6</v>
      </c>
      <c r="R125" s="63">
        <f>PERCENTRANK('FED MODEL FACTORS'!R$2:R$296,'FED MODEL FACTORS'!R125,1)</f>
        <v>0.9</v>
      </c>
      <c r="S125" s="63">
        <f>PERCENTRANK('FED MODEL FACTORS'!S$2:S$296,'FED MODEL FACTORS'!S125,1)</f>
        <v>0.4</v>
      </c>
      <c r="T125" s="63"/>
      <c r="U125" s="63">
        <f>PERCENTRANK('FED MODEL FACTORS'!U$2:U$296,'FED MODEL FACTORS'!U125,1)</f>
        <v>0.8</v>
      </c>
      <c r="V125" s="63">
        <f>PERCENTRANK('FED MODEL FACTORS'!V$2:V$296,'FED MODEL FACTORS'!V125,1)</f>
        <v>0.7</v>
      </c>
      <c r="W125" s="63"/>
      <c r="X125" s="63">
        <f>PERCENTRANK('FED MODEL FACTORS'!X$2:X$296,'FED MODEL FACTORS'!X125,1)</f>
        <v>0.9</v>
      </c>
      <c r="Y125" s="63">
        <f>PERCENTRANK('FED MODEL FACTORS'!Y$2:Y$296,'FED MODEL FACTORS'!Y125,1)</f>
        <v>0.1</v>
      </c>
      <c r="Z125" s="63">
        <f>PERCENTRANK('FED MODEL FACTORS'!Z$2:Z$296,'FED MODEL FACTORS'!Z125,1)</f>
        <v>0.4</v>
      </c>
      <c r="AA125" s="63">
        <f>PERCENTRANK('FED MODEL FACTORS'!AA$2:AA$296,'FED MODEL FACTORS'!AA125,1)</f>
        <v>0.3</v>
      </c>
      <c r="AB125" s="63"/>
      <c r="AC125" s="63">
        <f>PERCENTRANK('FED MODEL FACTORS'!AC$2:AC$296,'FED MODEL FACTORS'!AC125,1)</f>
        <v>0.8</v>
      </c>
      <c r="AD125" s="63">
        <f>PERCENTRANK('FED MODEL FACTORS'!AD$2:AD$296,'FED MODEL FACTORS'!AD125,1)</f>
        <v>0.2</v>
      </c>
      <c r="AE125" s="63">
        <f>PERCENTRANK('FED MODEL FACTORS'!AE$2:AE$296,'FED MODEL FACTORS'!AE125,1)</f>
        <v>0.1</v>
      </c>
      <c r="AF125" s="63">
        <f>PERCENTRANK('FED MODEL FACTORS'!AF$2:AF$296,'FED MODEL FACTORS'!AF125,1)</f>
        <v>0.5</v>
      </c>
      <c r="AG125" s="63">
        <f>PERCENTRANK('FED MODEL FACTORS'!AG$2:AG$296,'FED MODEL FACTORS'!AG125,1)</f>
        <v>0.9</v>
      </c>
      <c r="AH125" s="63">
        <f>PERCENTRANK('FED MODEL FACTORS'!AH$62:AH$296,'FED MODEL FACTORS'!AH125,1)</f>
        <v>0.7</v>
      </c>
      <c r="AI125" s="63">
        <f>PERCENTRANK('FED MODEL FACTORS'!AI$2:AI$296,'FED MODEL FACTORS'!AI125,1)</f>
        <v>0.1</v>
      </c>
      <c r="AJ125" s="63">
        <f>PERCENTRANK('FED MODEL FACTORS'!AJ$2:AJ$296,'FED MODEL FACTORS'!AJ125,1)</f>
        <v>0.5</v>
      </c>
      <c r="AK125" s="63">
        <f>PERCENTRANK('FED MODEL FACTORS'!AK$2:AK$296,'FED MODEL FACTORS'!AK125,1)</f>
        <v>0</v>
      </c>
      <c r="AL125" s="63">
        <f>PERCENTRANK('FED MODEL FACTORS'!AL$2:AL$296,'FED MODEL FACTORS'!AL125,1)</f>
        <v>0.3</v>
      </c>
      <c r="AM125" s="63">
        <f>PERCENTRANK('FED MODEL FACTORS'!AM$2:AM$296,'FED MODEL FACTORS'!AM125,1)</f>
        <v>0.3</v>
      </c>
      <c r="AN125" s="63">
        <f>PERCENTRANK('FED MODEL FACTORS'!AN$2:AN$296,'FED MODEL FACTORS'!AN125,1)</f>
        <v>0.1</v>
      </c>
      <c r="AO125" s="63">
        <f>PERCENTRANK('FED MODEL FACTORS'!AO$2:AO$296,'FED MODEL FACTORS'!AO125,1)</f>
        <v>0</v>
      </c>
      <c r="AP125" s="63">
        <f>PERCENTRANK('FED MODEL FACTORS'!AP$2:AP$296,'FED MODEL FACTORS'!AP125,1)</f>
        <v>0</v>
      </c>
      <c r="AQ125" s="63">
        <f>PERCENTRANK('FED MODEL FACTORS'!AQ$50:AQ$296,'FED MODEL FACTORS'!AQ125,1)</f>
        <v>0.2</v>
      </c>
      <c r="AR125" s="63">
        <f>PERCENTRANK('FED MODEL FACTORS'!AR$2:AR$296,'FED MODEL FACTORS'!AR125,1)</f>
        <v>0.9</v>
      </c>
      <c r="AS125" s="63">
        <f>PERCENTRANK('FED MODEL FACTORS'!AS$2:AS$296,'FED MODEL FACTORS'!AS125,1)</f>
        <v>0.1</v>
      </c>
      <c r="AT125" s="63">
        <f>PERCENTRANK('FED MODEL FACTORS'!AT$2:AT$296,'FED MODEL FACTORS'!AT125,1)</f>
        <v>0.4</v>
      </c>
      <c r="AU125" s="63">
        <f>PERCENTRANK('FED MODEL FACTORS'!AU$2:AU$296,'FED MODEL FACTORS'!AU125,1)</f>
        <v>0.7</v>
      </c>
      <c r="AV125" s="63">
        <f>PERCENTRANK('FED MODEL FACTORS'!AV$2:AV$296,'FED MODEL FACTORS'!AV125,1)</f>
        <v>0.7</v>
      </c>
      <c r="AW125" s="63">
        <f>PERCENTRANK('FED MODEL FACTORS'!AW$2:AW$296,'FED MODEL FACTORS'!AW125,1)</f>
        <v>0.4</v>
      </c>
      <c r="AX125" s="63">
        <f>PERCENTRANK('FED MODEL FACTORS'!AX$2:AX$296,'FED MODEL FACTORS'!AX125,1)</f>
        <v>0.8</v>
      </c>
      <c r="AY125" s="63">
        <f>PERCENTRANK('FED MODEL FACTORS'!AY$2:AY$296,'FED MODEL FACTORS'!AY125,1)</f>
        <v>0.1</v>
      </c>
      <c r="AZ125" s="63">
        <f>PERCENTRANK('FED MODEL FACTORS'!AZ$2:AZ$296,'FED MODEL FACTORS'!AZ125,1)</f>
        <v>0.3</v>
      </c>
      <c r="BA125" s="63">
        <f>PERCENTRANK('FED MODEL FACTORS'!BA$2:BA$296,'FED MODEL FACTORS'!BA125,1)</f>
        <v>0.9</v>
      </c>
      <c r="BB125" s="63">
        <f>PERCENTRANK('FED MODEL FACTORS'!BB$2:BB$296,'FED MODEL FACTORS'!BB125,1)</f>
        <v>0.1</v>
      </c>
      <c r="BC125" s="63">
        <f>PERCENTRANK('FED MODEL FACTORS'!BC$2:BC$296,'FED MODEL FACTORS'!BC125,1)</f>
        <v>0.4</v>
      </c>
      <c r="BD125" s="63">
        <f>PERCENTRANK('FED MODEL FACTORS'!BD$2:BD$296,'FED MODEL FACTORS'!BD125,1)</f>
        <v>0.9</v>
      </c>
      <c r="BT125" s="76">
        <v>0.59</v>
      </c>
      <c r="BU125" s="76">
        <v>2.31</v>
      </c>
      <c r="BV125" s="76">
        <v>0.32</v>
      </c>
    </row>
    <row r="126" spans="1:74" x14ac:dyDescent="0.25">
      <c r="A126" s="57">
        <v>37376</v>
      </c>
      <c r="B126" s="63"/>
      <c r="C126" s="63">
        <f>PERCENTRANK('FED MODEL FACTORS'!C126:C408,'FED MODEL FACTORS'!C126,1)</f>
        <v>0.8</v>
      </c>
      <c r="D126" s="63"/>
      <c r="E126" s="63">
        <f>PERCENTRANK('FED MODEL FACTORS'!E$2:E$296,'FED MODEL FACTORS'!E126,1)</f>
        <v>0.5</v>
      </c>
      <c r="F126" s="63">
        <f>PERCENTRANK('FED MODEL FACTORS'!F$2:F$296,'FED MODEL FACTORS'!F126,1)</f>
        <v>0.3</v>
      </c>
      <c r="G126" s="63">
        <f>PERCENTRANK('FED MODEL FACTORS'!G$62:G$296,'FED MODEL FACTORS'!G126,1)</f>
        <v>0.8</v>
      </c>
      <c r="H126" s="63">
        <f>PERCENTRANK('FED MODEL FACTORS'!H$62:H$296,'FED MODEL FACTORS'!H126,1)</f>
        <v>0.8</v>
      </c>
      <c r="I126" s="63">
        <f>PERCENTRANK('FED MODEL FACTORS'!I$2:I$296,'FED MODEL FACTORS'!I126,1)</f>
        <v>0.7</v>
      </c>
      <c r="J126" s="63">
        <f>PERCENTRANK('FED MODEL FACTORS'!J$2:J$296,'FED MODEL FACTORS'!J126,1)</f>
        <v>0.6</v>
      </c>
      <c r="K126" s="63">
        <f>PERCENTRANK('FED MODEL FACTORS'!K$2:K$296,'FED MODEL FACTORS'!K126,1)</f>
        <v>0.4</v>
      </c>
      <c r="L126" s="63">
        <f>PERCENTRANK('FED MODEL FACTORS'!L$2:L$296,'FED MODEL FACTORS'!L126,1)</f>
        <v>0.5</v>
      </c>
      <c r="M126" s="63">
        <f>PERCENTRANK('FED MODEL FACTORS'!M$2:M$296,'FED MODEL FACTORS'!M126,1)</f>
        <v>0.4</v>
      </c>
      <c r="N126" s="63">
        <f>PERCENTRANK('FED MODEL FACTORS'!N$2:N$296,'FED MODEL FACTORS'!N126,1)</f>
        <v>0.4</v>
      </c>
      <c r="O126" s="63"/>
      <c r="P126" s="63"/>
      <c r="Q126" s="63">
        <f>PERCENTRANK('FED MODEL FACTORS'!Q$2:Q$296,'FED MODEL FACTORS'!Q126,1)</f>
        <v>0.6</v>
      </c>
      <c r="R126" s="63">
        <f>PERCENTRANK('FED MODEL FACTORS'!R$2:R$296,'FED MODEL FACTORS'!R126,1)</f>
        <v>0.9</v>
      </c>
      <c r="S126" s="63">
        <f>PERCENTRANK('FED MODEL FACTORS'!S$2:S$296,'FED MODEL FACTORS'!S126,1)</f>
        <v>0.4</v>
      </c>
      <c r="T126" s="63"/>
      <c r="U126" s="63">
        <f>PERCENTRANK('FED MODEL FACTORS'!U$2:U$296,'FED MODEL FACTORS'!U126,1)</f>
        <v>0.6</v>
      </c>
      <c r="V126" s="63">
        <f>PERCENTRANK('FED MODEL FACTORS'!V$2:V$296,'FED MODEL FACTORS'!V126,1)</f>
        <v>0.8</v>
      </c>
      <c r="W126" s="63"/>
      <c r="X126" s="63">
        <f>PERCENTRANK('FED MODEL FACTORS'!X$2:X$296,'FED MODEL FACTORS'!X126,1)</f>
        <v>0.8</v>
      </c>
      <c r="Y126" s="63">
        <f>PERCENTRANK('FED MODEL FACTORS'!Y$2:Y$296,'FED MODEL FACTORS'!Y126,1)</f>
        <v>0.1</v>
      </c>
      <c r="Z126" s="63">
        <f>PERCENTRANK('FED MODEL FACTORS'!Z$2:Z$296,'FED MODEL FACTORS'!Z126,1)</f>
        <v>0.4</v>
      </c>
      <c r="AA126" s="63">
        <f>PERCENTRANK('FED MODEL FACTORS'!AA$2:AA$296,'FED MODEL FACTORS'!AA126,1)</f>
        <v>0.3</v>
      </c>
      <c r="AB126" s="63"/>
      <c r="AC126" s="63">
        <f>PERCENTRANK('FED MODEL FACTORS'!AC$2:AC$296,'FED MODEL FACTORS'!AC126,1)</f>
        <v>0.8</v>
      </c>
      <c r="AD126" s="63">
        <f>PERCENTRANK('FED MODEL FACTORS'!AD$2:AD$296,'FED MODEL FACTORS'!AD126,1)</f>
        <v>0.3</v>
      </c>
      <c r="AE126" s="63">
        <f>PERCENTRANK('FED MODEL FACTORS'!AE$2:AE$296,'FED MODEL FACTORS'!AE126,1)</f>
        <v>0.1</v>
      </c>
      <c r="AF126" s="63">
        <f>PERCENTRANK('FED MODEL FACTORS'!AF$2:AF$296,'FED MODEL FACTORS'!AF126,1)</f>
        <v>0.5</v>
      </c>
      <c r="AG126" s="63">
        <f>PERCENTRANK('FED MODEL FACTORS'!AG$2:AG$296,'FED MODEL FACTORS'!AG126,1)</f>
        <v>0.8</v>
      </c>
      <c r="AH126" s="63">
        <f>PERCENTRANK('FED MODEL FACTORS'!AH$62:AH$296,'FED MODEL FACTORS'!AH126,1)</f>
        <v>0.8</v>
      </c>
      <c r="AI126" s="63">
        <f>PERCENTRANK('FED MODEL FACTORS'!AI$2:AI$296,'FED MODEL FACTORS'!AI126,1)</f>
        <v>0</v>
      </c>
      <c r="AJ126" s="63">
        <f>PERCENTRANK('FED MODEL FACTORS'!AJ$2:AJ$296,'FED MODEL FACTORS'!AJ126,1)</f>
        <v>0.5</v>
      </c>
      <c r="AK126" s="63">
        <f>PERCENTRANK('FED MODEL FACTORS'!AK$2:AK$296,'FED MODEL FACTORS'!AK126,1)</f>
        <v>0.2</v>
      </c>
      <c r="AL126" s="63">
        <f>PERCENTRANK('FED MODEL FACTORS'!AL$2:AL$296,'FED MODEL FACTORS'!AL126,1)</f>
        <v>0.2</v>
      </c>
      <c r="AM126" s="63">
        <f>PERCENTRANK('FED MODEL FACTORS'!AM$2:AM$296,'FED MODEL FACTORS'!AM126,1)</f>
        <v>0</v>
      </c>
      <c r="AN126" s="63">
        <f>PERCENTRANK('FED MODEL FACTORS'!AN$2:AN$296,'FED MODEL FACTORS'!AN126,1)</f>
        <v>0.2</v>
      </c>
      <c r="AO126" s="63">
        <f>PERCENTRANK('FED MODEL FACTORS'!AO$2:AO$296,'FED MODEL FACTORS'!AO126,1)</f>
        <v>0</v>
      </c>
      <c r="AP126" s="63">
        <f>PERCENTRANK('FED MODEL FACTORS'!AP$2:AP$296,'FED MODEL FACTORS'!AP126,1)</f>
        <v>0.1</v>
      </c>
      <c r="AQ126" s="63">
        <f>PERCENTRANK('FED MODEL FACTORS'!AQ$50:AQ$296,'FED MODEL FACTORS'!AQ126,1)</f>
        <v>0.2</v>
      </c>
      <c r="AR126" s="63">
        <f>PERCENTRANK('FED MODEL FACTORS'!AR$2:AR$296,'FED MODEL FACTORS'!AR126,1)</f>
        <v>0.9</v>
      </c>
      <c r="AS126" s="63">
        <f>PERCENTRANK('FED MODEL FACTORS'!AS$2:AS$296,'FED MODEL FACTORS'!AS126,1)</f>
        <v>0.1</v>
      </c>
      <c r="AT126" s="63">
        <f>PERCENTRANK('FED MODEL FACTORS'!AT$2:AT$296,'FED MODEL FACTORS'!AT126,1)</f>
        <v>0.3</v>
      </c>
      <c r="AU126" s="63">
        <f>PERCENTRANK('FED MODEL FACTORS'!AU$2:AU$296,'FED MODEL FACTORS'!AU126,1)</f>
        <v>0.7</v>
      </c>
      <c r="AV126" s="63">
        <f>PERCENTRANK('FED MODEL FACTORS'!AV$2:AV$296,'FED MODEL FACTORS'!AV126,1)</f>
        <v>0.8</v>
      </c>
      <c r="AW126" s="63">
        <f>PERCENTRANK('FED MODEL FACTORS'!AW$2:AW$296,'FED MODEL FACTORS'!AW126,1)</f>
        <v>0.5</v>
      </c>
      <c r="AX126" s="63">
        <f>PERCENTRANK('FED MODEL FACTORS'!AX$2:AX$296,'FED MODEL FACTORS'!AX126,1)</f>
        <v>0.8</v>
      </c>
      <c r="AY126" s="63">
        <f>PERCENTRANK('FED MODEL FACTORS'!AY$2:AY$296,'FED MODEL FACTORS'!AY126,1)</f>
        <v>0.1</v>
      </c>
      <c r="AZ126" s="63">
        <f>PERCENTRANK('FED MODEL FACTORS'!AZ$2:AZ$296,'FED MODEL FACTORS'!AZ126,1)</f>
        <v>0.3</v>
      </c>
      <c r="BA126" s="63">
        <f>PERCENTRANK('FED MODEL FACTORS'!BA$2:BA$296,'FED MODEL FACTORS'!BA126,1)</f>
        <v>0.7</v>
      </c>
      <c r="BB126" s="63">
        <f>PERCENTRANK('FED MODEL FACTORS'!BB$2:BB$296,'FED MODEL FACTORS'!BB126,1)</f>
        <v>0.1</v>
      </c>
      <c r="BC126" s="63">
        <f>PERCENTRANK('FED MODEL FACTORS'!BC$2:BC$296,'FED MODEL FACTORS'!BC126,1)</f>
        <v>0.7</v>
      </c>
      <c r="BD126" s="63">
        <f>PERCENTRANK('FED MODEL FACTORS'!BD$2:BD$296,'FED MODEL FACTORS'!BD126,1)</f>
        <v>0.8</v>
      </c>
      <c r="BT126" s="76">
        <v>0.21</v>
      </c>
      <c r="BU126" s="76">
        <v>2.2799999999999998</v>
      </c>
      <c r="BV126" s="76">
        <v>1.1100000000000001</v>
      </c>
    </row>
    <row r="127" spans="1:74" x14ac:dyDescent="0.25">
      <c r="A127" s="57">
        <v>37407</v>
      </c>
      <c r="B127" s="63"/>
      <c r="C127" s="63">
        <f>PERCENTRANK('FED MODEL FACTORS'!C127:C409,'FED MODEL FACTORS'!C127,1)</f>
        <v>0.6</v>
      </c>
      <c r="D127" s="63"/>
      <c r="E127" s="63">
        <f>PERCENTRANK('FED MODEL FACTORS'!E$2:E$296,'FED MODEL FACTORS'!E127,1)</f>
        <v>0.2</v>
      </c>
      <c r="F127" s="63">
        <f>PERCENTRANK('FED MODEL FACTORS'!F$2:F$296,'FED MODEL FACTORS'!F127,1)</f>
        <v>0.3</v>
      </c>
      <c r="G127" s="63">
        <f>PERCENTRANK('FED MODEL FACTORS'!G$62:G$296,'FED MODEL FACTORS'!G127,1)</f>
        <v>0.7</v>
      </c>
      <c r="H127" s="63">
        <f>PERCENTRANK('FED MODEL FACTORS'!H$62:H$296,'FED MODEL FACTORS'!H127,1)</f>
        <v>0.6</v>
      </c>
      <c r="I127" s="63">
        <f>PERCENTRANK('FED MODEL FACTORS'!I$2:I$296,'FED MODEL FACTORS'!I127,1)</f>
        <v>0.8</v>
      </c>
      <c r="J127" s="63">
        <f>PERCENTRANK('FED MODEL FACTORS'!J$2:J$296,'FED MODEL FACTORS'!J127,1)</f>
        <v>0.6</v>
      </c>
      <c r="K127" s="63">
        <f>PERCENTRANK('FED MODEL FACTORS'!K$2:K$296,'FED MODEL FACTORS'!K127,1)</f>
        <v>0.4</v>
      </c>
      <c r="L127" s="63">
        <f>PERCENTRANK('FED MODEL FACTORS'!L$2:L$296,'FED MODEL FACTORS'!L127,1)</f>
        <v>0.4</v>
      </c>
      <c r="M127" s="63">
        <f>PERCENTRANK('FED MODEL FACTORS'!M$2:M$296,'FED MODEL FACTORS'!M127,1)</f>
        <v>0.4</v>
      </c>
      <c r="N127" s="63">
        <f>PERCENTRANK('FED MODEL FACTORS'!N$2:N$296,'FED MODEL FACTORS'!N127,1)</f>
        <v>0.4</v>
      </c>
      <c r="O127" s="63"/>
      <c r="P127" s="63"/>
      <c r="Q127" s="63">
        <f>PERCENTRANK('FED MODEL FACTORS'!Q$2:Q$296,'FED MODEL FACTORS'!Q127,1)</f>
        <v>0.6</v>
      </c>
      <c r="R127" s="63">
        <f>PERCENTRANK('FED MODEL FACTORS'!R$2:R$296,'FED MODEL FACTORS'!R127,1)</f>
        <v>0.9</v>
      </c>
      <c r="S127" s="63">
        <f>PERCENTRANK('FED MODEL FACTORS'!S$2:S$296,'FED MODEL FACTORS'!S127,1)</f>
        <v>0.4</v>
      </c>
      <c r="T127" s="63"/>
      <c r="U127" s="63">
        <f>PERCENTRANK('FED MODEL FACTORS'!U$2:U$296,'FED MODEL FACTORS'!U127,1)</f>
        <v>0.6</v>
      </c>
      <c r="V127" s="63">
        <f>PERCENTRANK('FED MODEL FACTORS'!V$2:V$296,'FED MODEL FACTORS'!V127,1)</f>
        <v>0.9</v>
      </c>
      <c r="W127" s="63"/>
      <c r="X127" s="63">
        <f>PERCENTRANK('FED MODEL FACTORS'!X$2:X$296,'FED MODEL FACTORS'!X127,1)</f>
        <v>0.7</v>
      </c>
      <c r="Y127" s="63">
        <f>PERCENTRANK('FED MODEL FACTORS'!Y$2:Y$296,'FED MODEL FACTORS'!Y127,1)</f>
        <v>0.1</v>
      </c>
      <c r="Z127" s="63">
        <f>PERCENTRANK('FED MODEL FACTORS'!Z$2:Z$296,'FED MODEL FACTORS'!Z127,1)</f>
        <v>0.5</v>
      </c>
      <c r="AA127" s="63">
        <f>PERCENTRANK('FED MODEL FACTORS'!AA$2:AA$296,'FED MODEL FACTORS'!AA127,1)</f>
        <v>0.4</v>
      </c>
      <c r="AB127" s="63"/>
      <c r="AC127" s="63">
        <f>PERCENTRANK('FED MODEL FACTORS'!AC$2:AC$296,'FED MODEL FACTORS'!AC127,1)</f>
        <v>0.7</v>
      </c>
      <c r="AD127" s="63">
        <f>PERCENTRANK('FED MODEL FACTORS'!AD$2:AD$296,'FED MODEL FACTORS'!AD127,1)</f>
        <v>0.3</v>
      </c>
      <c r="AE127" s="63">
        <f>PERCENTRANK('FED MODEL FACTORS'!AE$2:AE$296,'FED MODEL FACTORS'!AE127,1)</f>
        <v>0.1</v>
      </c>
      <c r="AF127" s="63">
        <f>PERCENTRANK('FED MODEL FACTORS'!AF$2:AF$296,'FED MODEL FACTORS'!AF127,1)</f>
        <v>0.6</v>
      </c>
      <c r="AG127" s="63">
        <f>PERCENTRANK('FED MODEL FACTORS'!AG$2:AG$296,'FED MODEL FACTORS'!AG127,1)</f>
        <v>0.8</v>
      </c>
      <c r="AH127" s="63">
        <f>PERCENTRANK('FED MODEL FACTORS'!AH$62:AH$296,'FED MODEL FACTORS'!AH127,1)</f>
        <v>0.6</v>
      </c>
      <c r="AI127" s="63">
        <f>PERCENTRANK('FED MODEL FACTORS'!AI$2:AI$296,'FED MODEL FACTORS'!AI127,1)</f>
        <v>0</v>
      </c>
      <c r="AJ127" s="63">
        <f>PERCENTRANK('FED MODEL FACTORS'!AJ$2:AJ$296,'FED MODEL FACTORS'!AJ127,1)</f>
        <v>0.5</v>
      </c>
      <c r="AK127" s="63">
        <f>PERCENTRANK('FED MODEL FACTORS'!AK$2:AK$296,'FED MODEL FACTORS'!AK127,1)</f>
        <v>0</v>
      </c>
      <c r="AL127" s="63">
        <f>PERCENTRANK('FED MODEL FACTORS'!AL$2:AL$296,'FED MODEL FACTORS'!AL127,1)</f>
        <v>0.2</v>
      </c>
      <c r="AM127" s="63">
        <f>PERCENTRANK('FED MODEL FACTORS'!AM$2:AM$296,'FED MODEL FACTORS'!AM127,1)</f>
        <v>0.1</v>
      </c>
      <c r="AN127" s="63">
        <f>PERCENTRANK('FED MODEL FACTORS'!AN$2:AN$296,'FED MODEL FACTORS'!AN127,1)</f>
        <v>0.1</v>
      </c>
      <c r="AO127" s="63">
        <f>PERCENTRANK('FED MODEL FACTORS'!AO$2:AO$296,'FED MODEL FACTORS'!AO127,1)</f>
        <v>0</v>
      </c>
      <c r="AP127" s="63">
        <f>PERCENTRANK('FED MODEL FACTORS'!AP$2:AP$296,'FED MODEL FACTORS'!AP127,1)</f>
        <v>0</v>
      </c>
      <c r="AQ127" s="63">
        <f>PERCENTRANK('FED MODEL FACTORS'!AQ$50:AQ$296,'FED MODEL FACTORS'!AQ127,1)</f>
        <v>0.2</v>
      </c>
      <c r="AR127" s="63">
        <f>PERCENTRANK('FED MODEL FACTORS'!AR$2:AR$296,'FED MODEL FACTORS'!AR127,1)</f>
        <v>0.9</v>
      </c>
      <c r="AS127" s="63">
        <f>PERCENTRANK('FED MODEL FACTORS'!AS$2:AS$296,'FED MODEL FACTORS'!AS127,1)</f>
        <v>0.1</v>
      </c>
      <c r="AT127" s="63">
        <f>PERCENTRANK('FED MODEL FACTORS'!AT$2:AT$296,'FED MODEL FACTORS'!AT127,1)</f>
        <v>0.3</v>
      </c>
      <c r="AU127" s="63">
        <f>PERCENTRANK('FED MODEL FACTORS'!AU$2:AU$296,'FED MODEL FACTORS'!AU127,1)</f>
        <v>0.7</v>
      </c>
      <c r="AV127" s="63">
        <f>PERCENTRANK('FED MODEL FACTORS'!AV$2:AV$296,'FED MODEL FACTORS'!AV127,1)</f>
        <v>0.8</v>
      </c>
      <c r="AW127" s="63">
        <f>PERCENTRANK('FED MODEL FACTORS'!AW$2:AW$296,'FED MODEL FACTORS'!AW127,1)</f>
        <v>0.5</v>
      </c>
      <c r="AX127" s="63">
        <f>PERCENTRANK('FED MODEL FACTORS'!AX$2:AX$296,'FED MODEL FACTORS'!AX127,1)</f>
        <v>0.8</v>
      </c>
      <c r="AY127" s="63">
        <f>PERCENTRANK('FED MODEL FACTORS'!AY$2:AY$296,'FED MODEL FACTORS'!AY127,1)</f>
        <v>0.1</v>
      </c>
      <c r="AZ127" s="63">
        <f>PERCENTRANK('FED MODEL FACTORS'!AZ$2:AZ$296,'FED MODEL FACTORS'!AZ127,1)</f>
        <v>0.3</v>
      </c>
      <c r="BA127" s="63">
        <f>PERCENTRANK('FED MODEL FACTORS'!BA$2:BA$296,'FED MODEL FACTORS'!BA127,1)</f>
        <v>0.6</v>
      </c>
      <c r="BB127" s="63">
        <f>PERCENTRANK('FED MODEL FACTORS'!BB$2:BB$296,'FED MODEL FACTORS'!BB127,1)</f>
        <v>0.1</v>
      </c>
      <c r="BC127" s="63">
        <f>PERCENTRANK('FED MODEL FACTORS'!BC$2:BC$296,'FED MODEL FACTORS'!BC127,1)</f>
        <v>0.8</v>
      </c>
      <c r="BD127" s="63">
        <f>PERCENTRANK('FED MODEL FACTORS'!BD$2:BD$296,'FED MODEL FACTORS'!BD127,1)</f>
        <v>0.7</v>
      </c>
      <c r="BT127" s="76">
        <v>0.31</v>
      </c>
      <c r="BU127" s="76">
        <v>2.33</v>
      </c>
      <c r="BV127" s="76">
        <v>0.28000000000000003</v>
      </c>
    </row>
    <row r="128" spans="1:74" x14ac:dyDescent="0.25">
      <c r="A128" s="57">
        <v>37437</v>
      </c>
      <c r="B128" s="63"/>
      <c r="C128" s="63">
        <f>PERCENTRANK('FED MODEL FACTORS'!C128:C410,'FED MODEL FACTORS'!C128,1)</f>
        <v>0.9</v>
      </c>
      <c r="D128" s="63"/>
      <c r="E128" s="63">
        <f>PERCENTRANK('FED MODEL FACTORS'!E$2:E$296,'FED MODEL FACTORS'!E128,1)</f>
        <v>0.6</v>
      </c>
      <c r="F128" s="63">
        <f>PERCENTRANK('FED MODEL FACTORS'!F$2:F$296,'FED MODEL FACTORS'!F128,1)</f>
        <v>0.4</v>
      </c>
      <c r="G128" s="63">
        <f>PERCENTRANK('FED MODEL FACTORS'!G$62:G$296,'FED MODEL FACTORS'!G128,1)</f>
        <v>0.7</v>
      </c>
      <c r="H128" s="63">
        <f>PERCENTRANK('FED MODEL FACTORS'!H$62:H$296,'FED MODEL FACTORS'!H128,1)</f>
        <v>0.7</v>
      </c>
      <c r="I128" s="63">
        <f>PERCENTRANK('FED MODEL FACTORS'!I$2:I$296,'FED MODEL FACTORS'!I128,1)</f>
        <v>0.8</v>
      </c>
      <c r="J128" s="63">
        <f>PERCENTRANK('FED MODEL FACTORS'!J$2:J$296,'FED MODEL FACTORS'!J128,1)</f>
        <v>0.5</v>
      </c>
      <c r="K128" s="63">
        <f>PERCENTRANK('FED MODEL FACTORS'!K$2:K$296,'FED MODEL FACTORS'!K128,1)</f>
        <v>0.4</v>
      </c>
      <c r="L128" s="63">
        <f>PERCENTRANK('FED MODEL FACTORS'!L$2:L$296,'FED MODEL FACTORS'!L128,1)</f>
        <v>0.4</v>
      </c>
      <c r="M128" s="63">
        <f>PERCENTRANK('FED MODEL FACTORS'!M$2:M$296,'FED MODEL FACTORS'!M128,1)</f>
        <v>0.4</v>
      </c>
      <c r="N128" s="63">
        <f>PERCENTRANK('FED MODEL FACTORS'!N$2:N$296,'FED MODEL FACTORS'!N128,1)</f>
        <v>0.4</v>
      </c>
      <c r="O128" s="63"/>
      <c r="P128" s="63"/>
      <c r="Q128" s="63">
        <f>PERCENTRANK('FED MODEL FACTORS'!Q$2:Q$296,'FED MODEL FACTORS'!Q128,1)</f>
        <v>0.7</v>
      </c>
      <c r="R128" s="63">
        <f>PERCENTRANK('FED MODEL FACTORS'!R$2:R$296,'FED MODEL FACTORS'!R128,1)</f>
        <v>0.9</v>
      </c>
      <c r="S128" s="63">
        <f>PERCENTRANK('FED MODEL FACTORS'!S$2:S$296,'FED MODEL FACTORS'!S128,1)</f>
        <v>0.4</v>
      </c>
      <c r="T128" s="63"/>
      <c r="U128" s="63">
        <f>PERCENTRANK('FED MODEL FACTORS'!U$2:U$296,'FED MODEL FACTORS'!U128,1)</f>
        <v>0.9</v>
      </c>
      <c r="V128" s="63">
        <f>PERCENTRANK('FED MODEL FACTORS'!V$2:V$296,'FED MODEL FACTORS'!V128,1)</f>
        <v>0.8</v>
      </c>
      <c r="W128" s="63"/>
      <c r="X128" s="63">
        <f>PERCENTRANK('FED MODEL FACTORS'!X$2:X$296,'FED MODEL FACTORS'!X128,1)</f>
        <v>0.7</v>
      </c>
      <c r="Y128" s="63">
        <f>PERCENTRANK('FED MODEL FACTORS'!Y$2:Y$296,'FED MODEL FACTORS'!Y128,1)</f>
        <v>0.2</v>
      </c>
      <c r="Z128" s="63">
        <f>PERCENTRANK('FED MODEL FACTORS'!Z$2:Z$296,'FED MODEL FACTORS'!Z128,1)</f>
        <v>0.6</v>
      </c>
      <c r="AA128" s="63">
        <f>PERCENTRANK('FED MODEL FACTORS'!AA$2:AA$296,'FED MODEL FACTORS'!AA128,1)</f>
        <v>0.5</v>
      </c>
      <c r="AB128" s="63"/>
      <c r="AC128" s="63">
        <f>PERCENTRANK('FED MODEL FACTORS'!AC$2:AC$296,'FED MODEL FACTORS'!AC128,1)</f>
        <v>0.6</v>
      </c>
      <c r="AD128" s="63">
        <f>PERCENTRANK('FED MODEL FACTORS'!AD$2:AD$296,'FED MODEL FACTORS'!AD128,1)</f>
        <v>0.3</v>
      </c>
      <c r="AE128" s="63">
        <f>PERCENTRANK('FED MODEL FACTORS'!AE$2:AE$296,'FED MODEL FACTORS'!AE128,1)</f>
        <v>0.1</v>
      </c>
      <c r="AF128" s="63">
        <f>PERCENTRANK('FED MODEL FACTORS'!AF$2:AF$296,'FED MODEL FACTORS'!AF128,1)</f>
        <v>0.8</v>
      </c>
      <c r="AG128" s="63">
        <f>PERCENTRANK('FED MODEL FACTORS'!AG$2:AG$296,'FED MODEL FACTORS'!AG128,1)</f>
        <v>0.8</v>
      </c>
      <c r="AH128" s="63">
        <f>PERCENTRANK('FED MODEL FACTORS'!AH$62:AH$296,'FED MODEL FACTORS'!AH128,1)</f>
        <v>0.7</v>
      </c>
      <c r="AI128" s="63">
        <f>PERCENTRANK('FED MODEL FACTORS'!AI$2:AI$296,'FED MODEL FACTORS'!AI128,1)</f>
        <v>0</v>
      </c>
      <c r="AJ128" s="63">
        <f>PERCENTRANK('FED MODEL FACTORS'!AJ$2:AJ$296,'FED MODEL FACTORS'!AJ128,1)</f>
        <v>0.5</v>
      </c>
      <c r="AK128" s="63">
        <f>PERCENTRANK('FED MODEL FACTORS'!AK$2:AK$296,'FED MODEL FACTORS'!AK128,1)</f>
        <v>0</v>
      </c>
      <c r="AL128" s="63">
        <f>PERCENTRANK('FED MODEL FACTORS'!AL$2:AL$296,'FED MODEL FACTORS'!AL128,1)</f>
        <v>0.2</v>
      </c>
      <c r="AM128" s="63">
        <f>PERCENTRANK('FED MODEL FACTORS'!AM$2:AM$296,'FED MODEL FACTORS'!AM128,1)</f>
        <v>0.1</v>
      </c>
      <c r="AN128" s="63">
        <f>PERCENTRANK('FED MODEL FACTORS'!AN$2:AN$296,'FED MODEL FACTORS'!AN128,1)</f>
        <v>0.1</v>
      </c>
      <c r="AO128" s="63">
        <f>PERCENTRANK('FED MODEL FACTORS'!AO$2:AO$296,'FED MODEL FACTORS'!AO128,1)</f>
        <v>0</v>
      </c>
      <c r="AP128" s="63">
        <f>PERCENTRANK('FED MODEL FACTORS'!AP$2:AP$296,'FED MODEL FACTORS'!AP128,1)</f>
        <v>0.1</v>
      </c>
      <c r="AQ128" s="63">
        <f>PERCENTRANK('FED MODEL FACTORS'!AQ$50:AQ$296,'FED MODEL FACTORS'!AQ128,1)</f>
        <v>0.1</v>
      </c>
      <c r="AR128" s="63">
        <f>PERCENTRANK('FED MODEL FACTORS'!AR$2:AR$296,'FED MODEL FACTORS'!AR128,1)</f>
        <v>0.9</v>
      </c>
      <c r="AS128" s="63">
        <f>PERCENTRANK('FED MODEL FACTORS'!AS$2:AS$296,'FED MODEL FACTORS'!AS128,1)</f>
        <v>0.1</v>
      </c>
      <c r="AT128" s="63">
        <f>PERCENTRANK('FED MODEL FACTORS'!AT$2:AT$296,'FED MODEL FACTORS'!AT128,1)</f>
        <v>0.3</v>
      </c>
      <c r="AU128" s="63">
        <f>PERCENTRANK('FED MODEL FACTORS'!AU$2:AU$296,'FED MODEL FACTORS'!AU128,1)</f>
        <v>0.8</v>
      </c>
      <c r="AV128" s="63">
        <f>PERCENTRANK('FED MODEL FACTORS'!AV$2:AV$296,'FED MODEL FACTORS'!AV128,1)</f>
        <v>0.9</v>
      </c>
      <c r="AW128" s="63">
        <f>PERCENTRANK('FED MODEL FACTORS'!AW$2:AW$296,'FED MODEL FACTORS'!AW128,1)</f>
        <v>0.5</v>
      </c>
      <c r="AX128" s="63">
        <f>PERCENTRANK('FED MODEL FACTORS'!AX$2:AX$296,'FED MODEL FACTORS'!AX128,1)</f>
        <v>0.8</v>
      </c>
      <c r="AY128" s="63">
        <f>PERCENTRANK('FED MODEL FACTORS'!AY$2:AY$296,'FED MODEL FACTORS'!AY128,1)</f>
        <v>0.1</v>
      </c>
      <c r="AZ128" s="63">
        <f>PERCENTRANK('FED MODEL FACTORS'!AZ$2:AZ$296,'FED MODEL FACTORS'!AZ128,1)</f>
        <v>0.3</v>
      </c>
      <c r="BA128" s="63">
        <f>PERCENTRANK('FED MODEL FACTORS'!BA$2:BA$296,'FED MODEL FACTORS'!BA128,1)</f>
        <v>0.1</v>
      </c>
      <c r="BB128" s="63">
        <f>PERCENTRANK('FED MODEL FACTORS'!BB$2:BB$296,'FED MODEL FACTORS'!BB128,1)</f>
        <v>0.2</v>
      </c>
      <c r="BC128" s="63">
        <f>PERCENTRANK('FED MODEL FACTORS'!BC$2:BC$296,'FED MODEL FACTORS'!BC128,1)</f>
        <v>0.7</v>
      </c>
      <c r="BD128" s="63">
        <f>PERCENTRANK('FED MODEL FACTORS'!BD$2:BD$296,'FED MODEL FACTORS'!BD128,1)</f>
        <v>0.3</v>
      </c>
      <c r="BT128" s="76">
        <v>0.42</v>
      </c>
      <c r="BU128" s="76">
        <v>2.35</v>
      </c>
      <c r="BV128" s="76">
        <v>0.35</v>
      </c>
    </row>
    <row r="129" spans="1:74" x14ac:dyDescent="0.25">
      <c r="A129" s="57">
        <v>37468</v>
      </c>
      <c r="B129" s="63"/>
      <c r="C129" s="63">
        <f>PERCENTRANK('FED MODEL FACTORS'!C129:C411,'FED MODEL FACTORS'!C129,1)</f>
        <v>0.9</v>
      </c>
      <c r="D129" s="63"/>
      <c r="E129" s="63">
        <f>PERCENTRANK('FED MODEL FACTORS'!E$2:E$296,'FED MODEL FACTORS'!E129,1)</f>
        <v>0.7</v>
      </c>
      <c r="F129" s="63">
        <f>PERCENTRANK('FED MODEL FACTORS'!F$2:F$296,'FED MODEL FACTORS'!F129,1)</f>
        <v>0.3</v>
      </c>
      <c r="G129" s="63">
        <f>PERCENTRANK('FED MODEL FACTORS'!G$62:G$296,'FED MODEL FACTORS'!G129,1)</f>
        <v>0.8</v>
      </c>
      <c r="H129" s="63">
        <f>PERCENTRANK('FED MODEL FACTORS'!H$62:H$296,'FED MODEL FACTORS'!H129,1)</f>
        <v>0.9</v>
      </c>
      <c r="I129" s="63">
        <f>PERCENTRANK('FED MODEL FACTORS'!I$2:I$296,'FED MODEL FACTORS'!I129,1)</f>
        <v>0.6</v>
      </c>
      <c r="J129" s="63">
        <f>PERCENTRANK('FED MODEL FACTORS'!J$2:J$296,'FED MODEL FACTORS'!J129,1)</f>
        <v>0.4</v>
      </c>
      <c r="K129" s="63">
        <f>PERCENTRANK('FED MODEL FACTORS'!K$2:K$296,'FED MODEL FACTORS'!K129,1)</f>
        <v>0.3</v>
      </c>
      <c r="L129" s="63">
        <f>PERCENTRANK('FED MODEL FACTORS'!L$2:L$296,'FED MODEL FACTORS'!L129,1)</f>
        <v>0.4</v>
      </c>
      <c r="M129" s="63">
        <f>PERCENTRANK('FED MODEL FACTORS'!M$2:M$296,'FED MODEL FACTORS'!M129,1)</f>
        <v>0.4</v>
      </c>
      <c r="N129" s="63">
        <f>PERCENTRANK('FED MODEL FACTORS'!N$2:N$296,'FED MODEL FACTORS'!N129,1)</f>
        <v>0.4</v>
      </c>
      <c r="O129" s="63"/>
      <c r="P129" s="63"/>
      <c r="Q129" s="63">
        <f>PERCENTRANK('FED MODEL FACTORS'!Q$2:Q$296,'FED MODEL FACTORS'!Q129,1)</f>
        <v>0.7</v>
      </c>
      <c r="R129" s="63">
        <f>PERCENTRANK('FED MODEL FACTORS'!R$2:R$296,'FED MODEL FACTORS'!R129,1)</f>
        <v>0.9</v>
      </c>
      <c r="S129" s="63">
        <f>PERCENTRANK('FED MODEL FACTORS'!S$2:S$296,'FED MODEL FACTORS'!S129,1)</f>
        <v>0.4</v>
      </c>
      <c r="T129" s="63"/>
      <c r="U129" s="63">
        <f>PERCENTRANK('FED MODEL FACTORS'!U$2:U$296,'FED MODEL FACTORS'!U129,1)</f>
        <v>0.2</v>
      </c>
      <c r="V129" s="63">
        <f>PERCENTRANK('FED MODEL FACTORS'!V$2:V$296,'FED MODEL FACTORS'!V129,1)</f>
        <v>0.8</v>
      </c>
      <c r="W129" s="63"/>
      <c r="X129" s="63">
        <f>PERCENTRANK('FED MODEL FACTORS'!X$2:X$296,'FED MODEL FACTORS'!X129,1)</f>
        <v>0.7</v>
      </c>
      <c r="Y129" s="63">
        <f>PERCENTRANK('FED MODEL FACTORS'!Y$2:Y$296,'FED MODEL FACTORS'!Y129,1)</f>
        <v>0</v>
      </c>
      <c r="Z129" s="63">
        <f>PERCENTRANK('FED MODEL FACTORS'!Z$2:Z$296,'FED MODEL FACTORS'!Z129,1)</f>
        <v>0.2</v>
      </c>
      <c r="AA129" s="63">
        <f>PERCENTRANK('FED MODEL FACTORS'!AA$2:AA$296,'FED MODEL FACTORS'!AA129,1)</f>
        <v>0.7</v>
      </c>
      <c r="AB129" s="63"/>
      <c r="AC129" s="63">
        <f>PERCENTRANK('FED MODEL FACTORS'!AC$2:AC$296,'FED MODEL FACTORS'!AC129,1)</f>
        <v>0.3</v>
      </c>
      <c r="AD129" s="63">
        <f>PERCENTRANK('FED MODEL FACTORS'!AD$2:AD$296,'FED MODEL FACTORS'!AD129,1)</f>
        <v>0.3</v>
      </c>
      <c r="AE129" s="63">
        <f>PERCENTRANK('FED MODEL FACTORS'!AE$2:AE$296,'FED MODEL FACTORS'!AE129,1)</f>
        <v>0.3</v>
      </c>
      <c r="AF129" s="63">
        <f>PERCENTRANK('FED MODEL FACTORS'!AF$2:AF$296,'FED MODEL FACTORS'!AF129,1)</f>
        <v>0.9</v>
      </c>
      <c r="AG129" s="63">
        <f>PERCENTRANK('FED MODEL FACTORS'!AG$2:AG$296,'FED MODEL FACTORS'!AG129,1)</f>
        <v>0.7</v>
      </c>
      <c r="AH129" s="63">
        <f>PERCENTRANK('FED MODEL FACTORS'!AH$62:AH$296,'FED MODEL FACTORS'!AH129,1)</f>
        <v>0.9</v>
      </c>
      <c r="AI129" s="63">
        <f>PERCENTRANK('FED MODEL FACTORS'!AI$2:AI$296,'FED MODEL FACTORS'!AI129,1)</f>
        <v>0.1</v>
      </c>
      <c r="AJ129" s="63">
        <f>PERCENTRANK('FED MODEL FACTORS'!AJ$2:AJ$296,'FED MODEL FACTORS'!AJ129,1)</f>
        <v>0.5</v>
      </c>
      <c r="AK129" s="63">
        <f>PERCENTRANK('FED MODEL FACTORS'!AK$2:AK$296,'FED MODEL FACTORS'!AK129,1)</f>
        <v>0</v>
      </c>
      <c r="AL129" s="63">
        <f>PERCENTRANK('FED MODEL FACTORS'!AL$2:AL$296,'FED MODEL FACTORS'!AL129,1)</f>
        <v>0.1</v>
      </c>
      <c r="AM129" s="63">
        <f>PERCENTRANK('FED MODEL FACTORS'!AM$2:AM$296,'FED MODEL FACTORS'!AM129,1)</f>
        <v>0</v>
      </c>
      <c r="AN129" s="63">
        <f>PERCENTRANK('FED MODEL FACTORS'!AN$2:AN$296,'FED MODEL FACTORS'!AN129,1)</f>
        <v>0.1</v>
      </c>
      <c r="AO129" s="63">
        <f>PERCENTRANK('FED MODEL FACTORS'!AO$2:AO$296,'FED MODEL FACTORS'!AO129,1)</f>
        <v>0</v>
      </c>
      <c r="AP129" s="63">
        <f>PERCENTRANK('FED MODEL FACTORS'!AP$2:AP$296,'FED MODEL FACTORS'!AP129,1)</f>
        <v>0.6</v>
      </c>
      <c r="AQ129" s="63">
        <f>PERCENTRANK('FED MODEL FACTORS'!AQ$50:AQ$296,'FED MODEL FACTORS'!AQ129,1)</f>
        <v>0.1</v>
      </c>
      <c r="AR129" s="63">
        <f>PERCENTRANK('FED MODEL FACTORS'!AR$2:AR$296,'FED MODEL FACTORS'!AR129,1)</f>
        <v>0.8</v>
      </c>
      <c r="AS129" s="63">
        <f>PERCENTRANK('FED MODEL FACTORS'!AS$2:AS$296,'FED MODEL FACTORS'!AS129,1)</f>
        <v>0.1</v>
      </c>
      <c r="AT129" s="63">
        <f>PERCENTRANK('FED MODEL FACTORS'!AT$2:AT$296,'FED MODEL FACTORS'!AT129,1)</f>
        <v>0.3</v>
      </c>
      <c r="AU129" s="63">
        <f>PERCENTRANK('FED MODEL FACTORS'!AU$2:AU$296,'FED MODEL FACTORS'!AU129,1)</f>
        <v>0.9</v>
      </c>
      <c r="AV129" s="63">
        <f>PERCENTRANK('FED MODEL FACTORS'!AV$2:AV$296,'FED MODEL FACTORS'!AV129,1)</f>
        <v>0.9</v>
      </c>
      <c r="AW129" s="63">
        <f>PERCENTRANK('FED MODEL FACTORS'!AW$2:AW$296,'FED MODEL FACTORS'!AW129,1)</f>
        <v>0.7</v>
      </c>
      <c r="AX129" s="63">
        <f>PERCENTRANK('FED MODEL FACTORS'!AX$2:AX$296,'FED MODEL FACTORS'!AX129,1)</f>
        <v>0.8</v>
      </c>
      <c r="AY129" s="63">
        <f>PERCENTRANK('FED MODEL FACTORS'!AY$2:AY$296,'FED MODEL FACTORS'!AY129,1)</f>
        <v>0.1</v>
      </c>
      <c r="AZ129" s="63">
        <f>PERCENTRANK('FED MODEL FACTORS'!AZ$2:AZ$296,'FED MODEL FACTORS'!AZ129,1)</f>
        <v>0.3</v>
      </c>
      <c r="BA129" s="63">
        <f>PERCENTRANK('FED MODEL FACTORS'!BA$2:BA$296,'FED MODEL FACTORS'!BA129,1)</f>
        <v>0.7</v>
      </c>
      <c r="BB129" s="63">
        <f>PERCENTRANK('FED MODEL FACTORS'!BB$2:BB$296,'FED MODEL FACTORS'!BB129,1)</f>
        <v>0.1</v>
      </c>
      <c r="BC129" s="63">
        <f>PERCENTRANK('FED MODEL FACTORS'!BC$2:BC$296,'FED MODEL FACTORS'!BC129,1)</f>
        <v>0.1</v>
      </c>
      <c r="BD129" s="63">
        <f>PERCENTRANK('FED MODEL FACTORS'!BD$2:BD$296,'FED MODEL FACTORS'!BD129,1)</f>
        <v>0.5</v>
      </c>
      <c r="BT129" s="76">
        <v>0.72</v>
      </c>
      <c r="BU129" s="76">
        <v>2.4300000000000002</v>
      </c>
      <c r="BV129" s="76">
        <v>0.39</v>
      </c>
    </row>
    <row r="130" spans="1:74" x14ac:dyDescent="0.25">
      <c r="A130" s="57">
        <v>37499</v>
      </c>
      <c r="B130" s="63"/>
      <c r="C130" s="63">
        <f>PERCENTRANK('FED MODEL FACTORS'!C130:C412,'FED MODEL FACTORS'!C130,1)</f>
        <v>0.5</v>
      </c>
      <c r="D130" s="63"/>
      <c r="E130" s="63">
        <f>PERCENTRANK('FED MODEL FACTORS'!E$2:E$296,'FED MODEL FACTORS'!E130,1)</f>
        <v>0</v>
      </c>
      <c r="F130" s="63">
        <f>PERCENTRANK('FED MODEL FACTORS'!F$2:F$296,'FED MODEL FACTORS'!F130,1)</f>
        <v>0.4</v>
      </c>
      <c r="G130" s="63">
        <f>PERCENTRANK('FED MODEL FACTORS'!G$62:G$296,'FED MODEL FACTORS'!G130,1)</f>
        <v>0.7</v>
      </c>
      <c r="H130" s="63">
        <f>PERCENTRANK('FED MODEL FACTORS'!H$62:H$296,'FED MODEL FACTORS'!H130,1)</f>
        <v>0.9</v>
      </c>
      <c r="I130" s="63">
        <f>PERCENTRANK('FED MODEL FACTORS'!I$2:I$296,'FED MODEL FACTORS'!I130,1)</f>
        <v>0.5</v>
      </c>
      <c r="J130" s="63">
        <f>PERCENTRANK('FED MODEL FACTORS'!J$2:J$296,'FED MODEL FACTORS'!J130,1)</f>
        <v>0.4</v>
      </c>
      <c r="K130" s="63">
        <f>PERCENTRANK('FED MODEL FACTORS'!K$2:K$296,'FED MODEL FACTORS'!K130,1)</f>
        <v>0.3</v>
      </c>
      <c r="L130" s="63">
        <f>PERCENTRANK('FED MODEL FACTORS'!L$2:L$296,'FED MODEL FACTORS'!L130,1)</f>
        <v>0.3</v>
      </c>
      <c r="M130" s="63">
        <f>PERCENTRANK('FED MODEL FACTORS'!M$2:M$296,'FED MODEL FACTORS'!M130,1)</f>
        <v>0.4</v>
      </c>
      <c r="N130" s="63">
        <f>PERCENTRANK('FED MODEL FACTORS'!N$2:N$296,'FED MODEL FACTORS'!N130,1)</f>
        <v>0.4</v>
      </c>
      <c r="O130" s="63"/>
      <c r="P130" s="63"/>
      <c r="Q130" s="63">
        <f>PERCENTRANK('FED MODEL FACTORS'!Q$2:Q$296,'FED MODEL FACTORS'!Q130,1)</f>
        <v>0.7</v>
      </c>
      <c r="R130" s="63">
        <f>PERCENTRANK('FED MODEL FACTORS'!R$2:R$296,'FED MODEL FACTORS'!R130,1)</f>
        <v>0.9</v>
      </c>
      <c r="S130" s="63">
        <f>PERCENTRANK('FED MODEL FACTORS'!S$2:S$296,'FED MODEL FACTORS'!S130,1)</f>
        <v>0.4</v>
      </c>
      <c r="T130" s="63"/>
      <c r="U130" s="63">
        <f>PERCENTRANK('FED MODEL FACTORS'!U$2:U$296,'FED MODEL FACTORS'!U130,1)</f>
        <v>0.3</v>
      </c>
      <c r="V130" s="63">
        <f>PERCENTRANK('FED MODEL FACTORS'!V$2:V$296,'FED MODEL FACTORS'!V130,1)</f>
        <v>0.8</v>
      </c>
      <c r="W130" s="63"/>
      <c r="X130" s="63">
        <f>PERCENTRANK('FED MODEL FACTORS'!X$2:X$296,'FED MODEL FACTORS'!X130,1)</f>
        <v>0.7</v>
      </c>
      <c r="Y130" s="63">
        <f>PERCENTRANK('FED MODEL FACTORS'!Y$2:Y$296,'FED MODEL FACTORS'!Y130,1)</f>
        <v>0.1</v>
      </c>
      <c r="Z130" s="63">
        <f>PERCENTRANK('FED MODEL FACTORS'!Z$2:Z$296,'FED MODEL FACTORS'!Z130,1)</f>
        <v>0.2</v>
      </c>
      <c r="AA130" s="63">
        <f>PERCENTRANK('FED MODEL FACTORS'!AA$2:AA$296,'FED MODEL FACTORS'!AA130,1)</f>
        <v>0.7</v>
      </c>
      <c r="AB130" s="63"/>
      <c r="AC130" s="63">
        <f>PERCENTRANK('FED MODEL FACTORS'!AC$2:AC$296,'FED MODEL FACTORS'!AC130,1)</f>
        <v>0.4</v>
      </c>
      <c r="AD130" s="63">
        <f>PERCENTRANK('FED MODEL FACTORS'!AD$2:AD$296,'FED MODEL FACTORS'!AD130,1)</f>
        <v>0.3</v>
      </c>
      <c r="AE130" s="63">
        <f>PERCENTRANK('FED MODEL FACTORS'!AE$2:AE$296,'FED MODEL FACTORS'!AE130,1)</f>
        <v>0.2</v>
      </c>
      <c r="AF130" s="63">
        <f>PERCENTRANK('FED MODEL FACTORS'!AF$2:AF$296,'FED MODEL FACTORS'!AF130,1)</f>
        <v>0.9</v>
      </c>
      <c r="AG130" s="63">
        <f>PERCENTRANK('FED MODEL FACTORS'!AG$2:AG$296,'FED MODEL FACTORS'!AG130,1)</f>
        <v>0.6</v>
      </c>
      <c r="AH130" s="63">
        <f>PERCENTRANK('FED MODEL FACTORS'!AH$62:AH$296,'FED MODEL FACTORS'!AH130,1)</f>
        <v>0.9</v>
      </c>
      <c r="AI130" s="63">
        <f>PERCENTRANK('FED MODEL FACTORS'!AI$2:AI$296,'FED MODEL FACTORS'!AI130,1)</f>
        <v>0.2</v>
      </c>
      <c r="AJ130" s="63">
        <f>PERCENTRANK('FED MODEL FACTORS'!AJ$2:AJ$296,'FED MODEL FACTORS'!AJ130,1)</f>
        <v>0.6</v>
      </c>
      <c r="AK130" s="63">
        <f>PERCENTRANK('FED MODEL FACTORS'!AK$2:AK$296,'FED MODEL FACTORS'!AK130,1)</f>
        <v>0.1</v>
      </c>
      <c r="AL130" s="63">
        <f>PERCENTRANK('FED MODEL FACTORS'!AL$2:AL$296,'FED MODEL FACTORS'!AL130,1)</f>
        <v>0.2</v>
      </c>
      <c r="AM130" s="63">
        <f>PERCENTRANK('FED MODEL FACTORS'!AM$2:AM$296,'FED MODEL FACTORS'!AM130,1)</f>
        <v>0</v>
      </c>
      <c r="AN130" s="63">
        <f>PERCENTRANK('FED MODEL FACTORS'!AN$2:AN$296,'FED MODEL FACTORS'!AN130,1)</f>
        <v>0.3</v>
      </c>
      <c r="AO130" s="63">
        <f>PERCENTRANK('FED MODEL FACTORS'!AO$2:AO$296,'FED MODEL FACTORS'!AO130,1)</f>
        <v>0.1</v>
      </c>
      <c r="AP130" s="63">
        <f>PERCENTRANK('FED MODEL FACTORS'!AP$2:AP$296,'FED MODEL FACTORS'!AP130,1)</f>
        <v>0.2</v>
      </c>
      <c r="AQ130" s="63">
        <f>PERCENTRANK('FED MODEL FACTORS'!AQ$50:AQ$296,'FED MODEL FACTORS'!AQ130,1)</f>
        <v>0.1</v>
      </c>
      <c r="AR130" s="63">
        <f>PERCENTRANK('FED MODEL FACTORS'!AR$2:AR$296,'FED MODEL FACTORS'!AR130,1)</f>
        <v>0.8</v>
      </c>
      <c r="AS130" s="63">
        <f>PERCENTRANK('FED MODEL FACTORS'!AS$2:AS$296,'FED MODEL FACTORS'!AS130,1)</f>
        <v>0.1</v>
      </c>
      <c r="AT130" s="63">
        <f>PERCENTRANK('FED MODEL FACTORS'!AT$2:AT$296,'FED MODEL FACTORS'!AT130,1)</f>
        <v>0.3</v>
      </c>
      <c r="AU130" s="63">
        <f>PERCENTRANK('FED MODEL FACTORS'!AU$2:AU$296,'FED MODEL FACTORS'!AU130,1)</f>
        <v>0.9</v>
      </c>
      <c r="AV130" s="63">
        <f>PERCENTRANK('FED MODEL FACTORS'!AV$2:AV$296,'FED MODEL FACTORS'!AV130,1)</f>
        <v>0.9</v>
      </c>
      <c r="AW130" s="63">
        <f>PERCENTRANK('FED MODEL FACTORS'!AW$2:AW$296,'FED MODEL FACTORS'!AW130,1)</f>
        <v>0.7</v>
      </c>
      <c r="AX130" s="63">
        <f>PERCENTRANK('FED MODEL FACTORS'!AX$2:AX$296,'FED MODEL FACTORS'!AX130,1)</f>
        <v>0.8</v>
      </c>
      <c r="AY130" s="63">
        <f>PERCENTRANK('FED MODEL FACTORS'!AY$2:AY$296,'FED MODEL FACTORS'!AY130,1)</f>
        <v>0.1</v>
      </c>
      <c r="AZ130" s="63">
        <f>PERCENTRANK('FED MODEL FACTORS'!AZ$2:AZ$296,'FED MODEL FACTORS'!AZ130,1)</f>
        <v>0.4</v>
      </c>
      <c r="BA130" s="63">
        <f>PERCENTRANK('FED MODEL FACTORS'!BA$2:BA$296,'FED MODEL FACTORS'!BA130,1)</f>
        <v>0.7</v>
      </c>
      <c r="BB130" s="63">
        <f>PERCENTRANK('FED MODEL FACTORS'!BB$2:BB$296,'FED MODEL FACTORS'!BB130,1)</f>
        <v>0.1</v>
      </c>
      <c r="BC130" s="63">
        <f>PERCENTRANK('FED MODEL FACTORS'!BC$2:BC$296,'FED MODEL FACTORS'!BC130,1)</f>
        <v>0.3</v>
      </c>
      <c r="BD130" s="63">
        <f>PERCENTRANK('FED MODEL FACTORS'!BD$2:BD$296,'FED MODEL FACTORS'!BD130,1)</f>
        <v>0.6</v>
      </c>
      <c r="BT130" s="76">
        <v>1.08</v>
      </c>
      <c r="BU130" s="76">
        <v>2.5</v>
      </c>
      <c r="BV130" s="76">
        <v>0.53</v>
      </c>
    </row>
    <row r="131" spans="1:74" x14ac:dyDescent="0.25">
      <c r="A131" s="57">
        <v>37529</v>
      </c>
      <c r="B131" s="63"/>
      <c r="C131" s="63">
        <f>PERCENTRANK('FED MODEL FACTORS'!C131:C413,'FED MODEL FACTORS'!C131,1)</f>
        <v>0.9</v>
      </c>
      <c r="D131" s="63"/>
      <c r="E131" s="63">
        <f>PERCENTRANK('FED MODEL FACTORS'!E$2:E$296,'FED MODEL FACTORS'!E131,1)</f>
        <v>0.4</v>
      </c>
      <c r="F131" s="63">
        <f>PERCENTRANK('FED MODEL FACTORS'!F$2:F$296,'FED MODEL FACTORS'!F131,1)</f>
        <v>0.4</v>
      </c>
      <c r="G131" s="63">
        <f>PERCENTRANK('FED MODEL FACTORS'!G$62:G$296,'FED MODEL FACTORS'!G131,1)</f>
        <v>0.6</v>
      </c>
      <c r="H131" s="63">
        <f>PERCENTRANK('FED MODEL FACTORS'!H$62:H$296,'FED MODEL FACTORS'!H131,1)</f>
        <v>0.9</v>
      </c>
      <c r="I131" s="63">
        <f>PERCENTRANK('FED MODEL FACTORS'!I$2:I$296,'FED MODEL FACTORS'!I131,1)</f>
        <v>0.4</v>
      </c>
      <c r="J131" s="63">
        <f>PERCENTRANK('FED MODEL FACTORS'!J$2:J$296,'FED MODEL FACTORS'!J131,1)</f>
        <v>0.3</v>
      </c>
      <c r="K131" s="63">
        <f>PERCENTRANK('FED MODEL FACTORS'!K$2:K$296,'FED MODEL FACTORS'!K131,1)</f>
        <v>0.3</v>
      </c>
      <c r="L131" s="63">
        <f>PERCENTRANK('FED MODEL FACTORS'!L$2:L$296,'FED MODEL FACTORS'!L131,1)</f>
        <v>0.3</v>
      </c>
      <c r="M131" s="63">
        <f>PERCENTRANK('FED MODEL FACTORS'!M$2:M$296,'FED MODEL FACTORS'!M131,1)</f>
        <v>0.4</v>
      </c>
      <c r="N131" s="63">
        <f>PERCENTRANK('FED MODEL FACTORS'!N$2:N$296,'FED MODEL FACTORS'!N131,1)</f>
        <v>0.4</v>
      </c>
      <c r="O131" s="63"/>
      <c r="P131" s="63"/>
      <c r="Q131" s="63">
        <f>PERCENTRANK('FED MODEL FACTORS'!Q$2:Q$296,'FED MODEL FACTORS'!Q131,1)</f>
        <v>0.7</v>
      </c>
      <c r="R131" s="63">
        <f>PERCENTRANK('FED MODEL FACTORS'!R$2:R$296,'FED MODEL FACTORS'!R131,1)</f>
        <v>0.9</v>
      </c>
      <c r="S131" s="63">
        <f>PERCENTRANK('FED MODEL FACTORS'!S$2:S$296,'FED MODEL FACTORS'!S131,1)</f>
        <v>0.4</v>
      </c>
      <c r="T131" s="63"/>
      <c r="U131" s="63">
        <f>PERCENTRANK('FED MODEL FACTORS'!U$2:U$296,'FED MODEL FACTORS'!U131,1)</f>
        <v>0.4</v>
      </c>
      <c r="V131" s="63">
        <f>PERCENTRANK('FED MODEL FACTORS'!V$2:V$296,'FED MODEL FACTORS'!V131,1)</f>
        <v>0.8</v>
      </c>
      <c r="W131" s="63"/>
      <c r="X131" s="63">
        <f>PERCENTRANK('FED MODEL FACTORS'!X$2:X$296,'FED MODEL FACTORS'!X131,1)</f>
        <v>0.8</v>
      </c>
      <c r="Y131" s="63">
        <f>PERCENTRANK('FED MODEL FACTORS'!Y$2:Y$296,'FED MODEL FACTORS'!Y131,1)</f>
        <v>0.1</v>
      </c>
      <c r="Z131" s="63">
        <f>PERCENTRANK('FED MODEL FACTORS'!Z$2:Z$296,'FED MODEL FACTORS'!Z131,1)</f>
        <v>0.2</v>
      </c>
      <c r="AA131" s="63">
        <f>PERCENTRANK('FED MODEL FACTORS'!AA$2:AA$296,'FED MODEL FACTORS'!AA131,1)</f>
        <v>0.8</v>
      </c>
      <c r="AB131" s="63"/>
      <c r="AC131" s="63">
        <f>PERCENTRANK('FED MODEL FACTORS'!AC$2:AC$296,'FED MODEL FACTORS'!AC131,1)</f>
        <v>0.3</v>
      </c>
      <c r="AD131" s="63">
        <f>PERCENTRANK('FED MODEL FACTORS'!AD$2:AD$296,'FED MODEL FACTORS'!AD131,1)</f>
        <v>0.2</v>
      </c>
      <c r="AE131" s="63">
        <f>PERCENTRANK('FED MODEL FACTORS'!AE$2:AE$296,'FED MODEL FACTORS'!AE131,1)</f>
        <v>0.4</v>
      </c>
      <c r="AF131" s="63">
        <f>PERCENTRANK('FED MODEL FACTORS'!AF$2:AF$296,'FED MODEL FACTORS'!AF131,1)</f>
        <v>0.9</v>
      </c>
      <c r="AG131" s="63">
        <f>PERCENTRANK('FED MODEL FACTORS'!AG$2:AG$296,'FED MODEL FACTORS'!AG131,1)</f>
        <v>0.5</v>
      </c>
      <c r="AH131" s="63">
        <f>PERCENTRANK('FED MODEL FACTORS'!AH$62:AH$296,'FED MODEL FACTORS'!AH131,1)</f>
        <v>0.9</v>
      </c>
      <c r="AI131" s="63">
        <f>PERCENTRANK('FED MODEL FACTORS'!AI$2:AI$296,'FED MODEL FACTORS'!AI131,1)</f>
        <v>0.3</v>
      </c>
      <c r="AJ131" s="63">
        <f>PERCENTRANK('FED MODEL FACTORS'!AJ$2:AJ$296,'FED MODEL FACTORS'!AJ131,1)</f>
        <v>0.6</v>
      </c>
      <c r="AK131" s="63">
        <f>PERCENTRANK('FED MODEL FACTORS'!AK$2:AK$296,'FED MODEL FACTORS'!AK131,1)</f>
        <v>0.1</v>
      </c>
      <c r="AL131" s="63">
        <f>PERCENTRANK('FED MODEL FACTORS'!AL$2:AL$296,'FED MODEL FACTORS'!AL131,1)</f>
        <v>0.3</v>
      </c>
      <c r="AM131" s="63">
        <f>PERCENTRANK('FED MODEL FACTORS'!AM$2:AM$296,'FED MODEL FACTORS'!AM131,1)</f>
        <v>0.2</v>
      </c>
      <c r="AN131" s="63">
        <f>PERCENTRANK('FED MODEL FACTORS'!AN$2:AN$296,'FED MODEL FACTORS'!AN131,1)</f>
        <v>0.2</v>
      </c>
      <c r="AO131" s="63">
        <f>PERCENTRANK('FED MODEL FACTORS'!AO$2:AO$296,'FED MODEL FACTORS'!AO131,1)</f>
        <v>0.2</v>
      </c>
      <c r="AP131" s="63">
        <f>PERCENTRANK('FED MODEL FACTORS'!AP$2:AP$296,'FED MODEL FACTORS'!AP131,1)</f>
        <v>0.7</v>
      </c>
      <c r="AQ131" s="63">
        <f>PERCENTRANK('FED MODEL FACTORS'!AQ$50:AQ$296,'FED MODEL FACTORS'!AQ131,1)</f>
        <v>0.1</v>
      </c>
      <c r="AR131" s="63">
        <f>PERCENTRANK('FED MODEL FACTORS'!AR$2:AR$296,'FED MODEL FACTORS'!AR131,1)</f>
        <v>0.5</v>
      </c>
      <c r="AS131" s="63">
        <f>PERCENTRANK('FED MODEL FACTORS'!AS$2:AS$296,'FED MODEL FACTORS'!AS131,1)</f>
        <v>0.2</v>
      </c>
      <c r="AT131" s="63">
        <f>PERCENTRANK('FED MODEL FACTORS'!AT$2:AT$296,'FED MODEL FACTORS'!AT131,1)</f>
        <v>0.2</v>
      </c>
      <c r="AU131" s="63">
        <f>PERCENTRANK('FED MODEL FACTORS'!AU$2:AU$296,'FED MODEL FACTORS'!AU131,1)</f>
        <v>0.9</v>
      </c>
      <c r="AV131" s="63">
        <f>PERCENTRANK('FED MODEL FACTORS'!AV$2:AV$296,'FED MODEL FACTORS'!AV131,1)</f>
        <v>0.9</v>
      </c>
      <c r="AW131" s="63">
        <f>PERCENTRANK('FED MODEL FACTORS'!AW$2:AW$296,'FED MODEL FACTORS'!AW131,1)</f>
        <v>0.7</v>
      </c>
      <c r="AX131" s="63">
        <f>PERCENTRANK('FED MODEL FACTORS'!AX$2:AX$296,'FED MODEL FACTORS'!AX131,1)</f>
        <v>0.7</v>
      </c>
      <c r="AY131" s="63">
        <f>PERCENTRANK('FED MODEL FACTORS'!AY$2:AY$296,'FED MODEL FACTORS'!AY131,1)</f>
        <v>0.1</v>
      </c>
      <c r="AZ131" s="63">
        <f>PERCENTRANK('FED MODEL FACTORS'!AZ$2:AZ$296,'FED MODEL FACTORS'!AZ131,1)</f>
        <v>0.4</v>
      </c>
      <c r="BA131" s="63">
        <f>PERCENTRANK('FED MODEL FACTORS'!BA$2:BA$296,'FED MODEL FACTORS'!BA131,1)</f>
        <v>0.6</v>
      </c>
      <c r="BB131" s="63">
        <f>PERCENTRANK('FED MODEL FACTORS'!BB$2:BB$296,'FED MODEL FACTORS'!BB131,1)</f>
        <v>0.2</v>
      </c>
      <c r="BC131" s="63">
        <f>PERCENTRANK('FED MODEL FACTORS'!BC$2:BC$296,'FED MODEL FACTORS'!BC131,1)</f>
        <v>0.7</v>
      </c>
      <c r="BD131" s="63">
        <f>PERCENTRANK('FED MODEL FACTORS'!BD$2:BD$296,'FED MODEL FACTORS'!BD131,1)</f>
        <v>0.7</v>
      </c>
      <c r="BT131" s="76">
        <v>1.59</v>
      </c>
      <c r="BU131" s="76">
        <v>2.56</v>
      </c>
      <c r="BV131" s="76">
        <v>0.75</v>
      </c>
    </row>
    <row r="132" spans="1:74" x14ac:dyDescent="0.25">
      <c r="A132" s="57">
        <v>37560</v>
      </c>
      <c r="B132" s="63"/>
      <c r="C132" s="63">
        <f>PERCENTRANK('FED MODEL FACTORS'!C132:C414,'FED MODEL FACTORS'!C132,1)</f>
        <v>0.6</v>
      </c>
      <c r="D132" s="63"/>
      <c r="E132" s="63">
        <f>PERCENTRANK('FED MODEL FACTORS'!E$2:E$296,'FED MODEL FACTORS'!E132,1)</f>
        <v>0.1</v>
      </c>
      <c r="F132" s="63">
        <f>PERCENTRANK('FED MODEL FACTORS'!F$2:F$296,'FED MODEL FACTORS'!F132,1)</f>
        <v>0.4</v>
      </c>
      <c r="G132" s="63">
        <f>PERCENTRANK('FED MODEL FACTORS'!G$62:G$296,'FED MODEL FACTORS'!G132,1)</f>
        <v>0.7</v>
      </c>
      <c r="H132" s="63">
        <f>PERCENTRANK('FED MODEL FACTORS'!H$62:H$296,'FED MODEL FACTORS'!H132,1)</f>
        <v>0.9</v>
      </c>
      <c r="I132" s="63">
        <f>PERCENTRANK('FED MODEL FACTORS'!I$2:I$296,'FED MODEL FACTORS'!I132,1)</f>
        <v>0.4</v>
      </c>
      <c r="J132" s="63">
        <f>PERCENTRANK('FED MODEL FACTORS'!J$2:J$296,'FED MODEL FACTORS'!J132,1)</f>
        <v>0.3</v>
      </c>
      <c r="K132" s="63">
        <f>PERCENTRANK('FED MODEL FACTORS'!K$2:K$296,'FED MODEL FACTORS'!K132,1)</f>
        <v>0.3</v>
      </c>
      <c r="L132" s="63">
        <f>PERCENTRANK('FED MODEL FACTORS'!L$2:L$296,'FED MODEL FACTORS'!L132,1)</f>
        <v>0.3</v>
      </c>
      <c r="M132" s="63">
        <f>PERCENTRANK('FED MODEL FACTORS'!M$2:M$296,'FED MODEL FACTORS'!M132,1)</f>
        <v>0.3</v>
      </c>
      <c r="N132" s="63">
        <f>PERCENTRANK('FED MODEL FACTORS'!N$2:N$296,'FED MODEL FACTORS'!N132,1)</f>
        <v>0.4</v>
      </c>
      <c r="O132" s="63"/>
      <c r="P132" s="63"/>
      <c r="Q132" s="63">
        <f>PERCENTRANK('FED MODEL FACTORS'!Q$2:Q$296,'FED MODEL FACTORS'!Q132,1)</f>
        <v>0.7</v>
      </c>
      <c r="R132" s="63">
        <f>PERCENTRANK('FED MODEL FACTORS'!R$2:R$296,'FED MODEL FACTORS'!R132,1)</f>
        <v>0.9</v>
      </c>
      <c r="S132" s="63">
        <f>PERCENTRANK('FED MODEL FACTORS'!S$2:S$296,'FED MODEL FACTORS'!S132,1)</f>
        <v>0.4</v>
      </c>
      <c r="T132" s="63"/>
      <c r="U132" s="63">
        <f>PERCENTRANK('FED MODEL FACTORS'!U$2:U$296,'FED MODEL FACTORS'!U132,1)</f>
        <v>0.1</v>
      </c>
      <c r="V132" s="63">
        <f>PERCENTRANK('FED MODEL FACTORS'!V$2:V$296,'FED MODEL FACTORS'!V132,1)</f>
        <v>0.8</v>
      </c>
      <c r="W132" s="63"/>
      <c r="X132" s="63">
        <f>PERCENTRANK('FED MODEL FACTORS'!X$2:X$296,'FED MODEL FACTORS'!X132,1)</f>
        <v>0.8</v>
      </c>
      <c r="Y132" s="63">
        <f>PERCENTRANK('FED MODEL FACTORS'!Y$2:Y$296,'FED MODEL FACTORS'!Y132,1)</f>
        <v>0</v>
      </c>
      <c r="Z132" s="63">
        <f>PERCENTRANK('FED MODEL FACTORS'!Z$2:Z$296,'FED MODEL FACTORS'!Z132,1)</f>
        <v>0.1</v>
      </c>
      <c r="AA132" s="63">
        <f>PERCENTRANK('FED MODEL FACTORS'!AA$2:AA$296,'FED MODEL FACTORS'!AA132,1)</f>
        <v>0.8</v>
      </c>
      <c r="AB132" s="63"/>
      <c r="AC132" s="63">
        <f>PERCENTRANK('FED MODEL FACTORS'!AC$2:AC$296,'FED MODEL FACTORS'!AC132,1)</f>
        <v>0.3</v>
      </c>
      <c r="AD132" s="63">
        <f>PERCENTRANK('FED MODEL FACTORS'!AD$2:AD$296,'FED MODEL FACTORS'!AD132,1)</f>
        <v>0.3</v>
      </c>
      <c r="AE132" s="63">
        <f>PERCENTRANK('FED MODEL FACTORS'!AE$2:AE$296,'FED MODEL FACTORS'!AE132,1)</f>
        <v>0.4</v>
      </c>
      <c r="AF132" s="63">
        <f>PERCENTRANK('FED MODEL FACTORS'!AF$2:AF$296,'FED MODEL FACTORS'!AF132,1)</f>
        <v>0.9</v>
      </c>
      <c r="AG132" s="63">
        <f>PERCENTRANK('FED MODEL FACTORS'!AG$2:AG$296,'FED MODEL FACTORS'!AG132,1)</f>
        <v>0.6</v>
      </c>
      <c r="AH132" s="63">
        <f>PERCENTRANK('FED MODEL FACTORS'!AH$62:AH$296,'FED MODEL FACTORS'!AH132,1)</f>
        <v>0.9</v>
      </c>
      <c r="AI132" s="63">
        <f>PERCENTRANK('FED MODEL FACTORS'!AI$2:AI$296,'FED MODEL FACTORS'!AI132,1)</f>
        <v>0.5</v>
      </c>
      <c r="AJ132" s="63">
        <f>PERCENTRANK('FED MODEL FACTORS'!AJ$2:AJ$296,'FED MODEL FACTORS'!AJ132,1)</f>
        <v>0.6</v>
      </c>
      <c r="AK132" s="63">
        <f>PERCENTRANK('FED MODEL FACTORS'!AK$2:AK$296,'FED MODEL FACTORS'!AK132,1)</f>
        <v>0.2</v>
      </c>
      <c r="AL132" s="63">
        <f>PERCENTRANK('FED MODEL FACTORS'!AL$2:AL$296,'FED MODEL FACTORS'!AL132,1)</f>
        <v>0.2</v>
      </c>
      <c r="AM132" s="63">
        <f>PERCENTRANK('FED MODEL FACTORS'!AM$2:AM$296,'FED MODEL FACTORS'!AM132,1)</f>
        <v>0.3</v>
      </c>
      <c r="AN132" s="63">
        <f>PERCENTRANK('FED MODEL FACTORS'!AN$2:AN$296,'FED MODEL FACTORS'!AN132,1)</f>
        <v>0.3</v>
      </c>
      <c r="AO132" s="63">
        <f>PERCENTRANK('FED MODEL FACTORS'!AO$2:AO$296,'FED MODEL FACTORS'!AO132,1)</f>
        <v>0.3</v>
      </c>
      <c r="AP132" s="63">
        <f>PERCENTRANK('FED MODEL FACTORS'!AP$2:AP$296,'FED MODEL FACTORS'!AP132,1)</f>
        <v>0.4</v>
      </c>
      <c r="AQ132" s="63">
        <f>PERCENTRANK('FED MODEL FACTORS'!AQ$50:AQ$296,'FED MODEL FACTORS'!AQ132,1)</f>
        <v>0.1</v>
      </c>
      <c r="AR132" s="63">
        <f>PERCENTRANK('FED MODEL FACTORS'!AR$2:AR$296,'FED MODEL FACTORS'!AR132,1)</f>
        <v>0.4</v>
      </c>
      <c r="AS132" s="63">
        <f>PERCENTRANK('FED MODEL FACTORS'!AS$2:AS$296,'FED MODEL FACTORS'!AS132,1)</f>
        <v>0.1</v>
      </c>
      <c r="AT132" s="63">
        <f>PERCENTRANK('FED MODEL FACTORS'!AT$2:AT$296,'FED MODEL FACTORS'!AT132,1)</f>
        <v>0.2</v>
      </c>
      <c r="AU132" s="63">
        <f>PERCENTRANK('FED MODEL FACTORS'!AU$2:AU$296,'FED MODEL FACTORS'!AU132,1)</f>
        <v>0.9</v>
      </c>
      <c r="AV132" s="63">
        <f>PERCENTRANK('FED MODEL FACTORS'!AV$2:AV$296,'FED MODEL FACTORS'!AV132,1)</f>
        <v>0.9</v>
      </c>
      <c r="AW132" s="63">
        <f>PERCENTRANK('FED MODEL FACTORS'!AW$2:AW$296,'FED MODEL FACTORS'!AW132,1)</f>
        <v>0.9</v>
      </c>
      <c r="AX132" s="63">
        <f>PERCENTRANK('FED MODEL FACTORS'!AX$2:AX$296,'FED MODEL FACTORS'!AX132,1)</f>
        <v>0.7</v>
      </c>
      <c r="AY132" s="63">
        <f>PERCENTRANK('FED MODEL FACTORS'!AY$2:AY$296,'FED MODEL FACTORS'!AY132,1)</f>
        <v>0.1</v>
      </c>
      <c r="AZ132" s="63">
        <f>PERCENTRANK('FED MODEL FACTORS'!AZ$2:AZ$296,'FED MODEL FACTORS'!AZ132,1)</f>
        <v>0.4</v>
      </c>
      <c r="BA132" s="63">
        <f>PERCENTRANK('FED MODEL FACTORS'!BA$2:BA$296,'FED MODEL FACTORS'!BA132,1)</f>
        <v>0.3</v>
      </c>
      <c r="BB132" s="63">
        <f>PERCENTRANK('FED MODEL FACTORS'!BB$2:BB$296,'FED MODEL FACTORS'!BB132,1)</f>
        <v>0.1</v>
      </c>
      <c r="BC132" s="63">
        <f>PERCENTRANK('FED MODEL FACTORS'!BC$2:BC$296,'FED MODEL FACTORS'!BC132,1)</f>
        <v>0.3</v>
      </c>
      <c r="BD132" s="63">
        <f>PERCENTRANK('FED MODEL FACTORS'!BD$2:BD$296,'FED MODEL FACTORS'!BD132,1)</f>
        <v>0.3</v>
      </c>
      <c r="BT132" s="76">
        <v>1.99</v>
      </c>
      <c r="BU132" s="76">
        <v>2.59</v>
      </c>
      <c r="BV132" s="76">
        <v>1.1599999999999999</v>
      </c>
    </row>
    <row r="133" spans="1:74" x14ac:dyDescent="0.25">
      <c r="A133" s="57">
        <v>37590</v>
      </c>
      <c r="B133" s="63"/>
      <c r="C133" s="63">
        <f>PERCENTRANK('FED MODEL FACTORS'!C133:C415,'FED MODEL FACTORS'!C133,1)</f>
        <v>0.9</v>
      </c>
      <c r="D133" s="63"/>
      <c r="E133" s="63">
        <f>PERCENTRANK('FED MODEL FACTORS'!E$2:E$296,'FED MODEL FACTORS'!E133,1)</f>
        <v>0.5</v>
      </c>
      <c r="F133" s="63">
        <f>PERCENTRANK('FED MODEL FACTORS'!F$2:F$296,'FED MODEL FACTORS'!F133,1)</f>
        <v>0.3</v>
      </c>
      <c r="G133" s="63">
        <f>PERCENTRANK('FED MODEL FACTORS'!G$62:G$296,'FED MODEL FACTORS'!G133,1)</f>
        <v>0.6</v>
      </c>
      <c r="H133" s="63">
        <f>PERCENTRANK('FED MODEL FACTORS'!H$62:H$296,'FED MODEL FACTORS'!H133,1)</f>
        <v>0.8</v>
      </c>
      <c r="I133" s="63">
        <f>PERCENTRANK('FED MODEL FACTORS'!I$2:I$296,'FED MODEL FACTORS'!I133,1)</f>
        <v>0.4</v>
      </c>
      <c r="J133" s="63">
        <f>PERCENTRANK('FED MODEL FACTORS'!J$2:J$296,'FED MODEL FACTORS'!J133,1)</f>
        <v>0.4</v>
      </c>
      <c r="K133" s="63">
        <f>PERCENTRANK('FED MODEL FACTORS'!K$2:K$296,'FED MODEL FACTORS'!K133,1)</f>
        <v>0.3</v>
      </c>
      <c r="L133" s="63">
        <f>PERCENTRANK('FED MODEL FACTORS'!L$2:L$296,'FED MODEL FACTORS'!L133,1)</f>
        <v>0.3</v>
      </c>
      <c r="M133" s="63">
        <f>PERCENTRANK('FED MODEL FACTORS'!M$2:M$296,'FED MODEL FACTORS'!M133,1)</f>
        <v>0.3</v>
      </c>
      <c r="N133" s="63">
        <f>PERCENTRANK('FED MODEL FACTORS'!N$2:N$296,'FED MODEL FACTORS'!N133,1)</f>
        <v>0.3</v>
      </c>
      <c r="O133" s="63"/>
      <c r="P133" s="63"/>
      <c r="Q133" s="63">
        <f>PERCENTRANK('FED MODEL FACTORS'!Q$2:Q$296,'FED MODEL FACTORS'!Q133,1)</f>
        <v>0.7</v>
      </c>
      <c r="R133" s="63">
        <f>PERCENTRANK('FED MODEL FACTORS'!R$2:R$296,'FED MODEL FACTORS'!R133,1)</f>
        <v>0.9</v>
      </c>
      <c r="S133" s="63">
        <f>PERCENTRANK('FED MODEL FACTORS'!S$2:S$296,'FED MODEL FACTORS'!S133,1)</f>
        <v>0.4</v>
      </c>
      <c r="T133" s="63"/>
      <c r="U133" s="63">
        <f>PERCENTRANK('FED MODEL FACTORS'!U$2:U$296,'FED MODEL FACTORS'!U133,1)</f>
        <v>0.7</v>
      </c>
      <c r="V133" s="63">
        <f>PERCENTRANK('FED MODEL FACTORS'!V$2:V$296,'FED MODEL FACTORS'!V133,1)</f>
        <v>0.6</v>
      </c>
      <c r="W133" s="63"/>
      <c r="X133" s="63">
        <f>PERCENTRANK('FED MODEL FACTORS'!X$2:X$296,'FED MODEL FACTORS'!X133,1)</f>
        <v>0.6</v>
      </c>
      <c r="Y133" s="63">
        <f>PERCENTRANK('FED MODEL FACTORS'!Y$2:Y$296,'FED MODEL FACTORS'!Y133,1)</f>
        <v>0</v>
      </c>
      <c r="Z133" s="63">
        <f>PERCENTRANK('FED MODEL FACTORS'!Z$2:Z$296,'FED MODEL FACTORS'!Z133,1)</f>
        <v>0.1</v>
      </c>
      <c r="AA133" s="63">
        <f>PERCENTRANK('FED MODEL FACTORS'!AA$2:AA$296,'FED MODEL FACTORS'!AA133,1)</f>
        <v>0.8</v>
      </c>
      <c r="AB133" s="63"/>
      <c r="AC133" s="63">
        <f>PERCENTRANK('FED MODEL FACTORS'!AC$2:AC$296,'FED MODEL FACTORS'!AC133,1)</f>
        <v>0.3</v>
      </c>
      <c r="AD133" s="63">
        <f>PERCENTRANK('FED MODEL FACTORS'!AD$2:AD$296,'FED MODEL FACTORS'!AD133,1)</f>
        <v>0.3</v>
      </c>
      <c r="AE133" s="63">
        <f>PERCENTRANK('FED MODEL FACTORS'!AE$2:AE$296,'FED MODEL FACTORS'!AE133,1)</f>
        <v>0.3</v>
      </c>
      <c r="AF133" s="63">
        <f>PERCENTRANK('FED MODEL FACTORS'!AF$2:AF$296,'FED MODEL FACTORS'!AF133,1)</f>
        <v>0.8</v>
      </c>
      <c r="AG133" s="63">
        <f>PERCENTRANK('FED MODEL FACTORS'!AG$2:AG$296,'FED MODEL FACTORS'!AG133,1)</f>
        <v>0.7</v>
      </c>
      <c r="AH133" s="63">
        <f>PERCENTRANK('FED MODEL FACTORS'!AH$62:AH$296,'FED MODEL FACTORS'!AH133,1)</f>
        <v>0.8</v>
      </c>
      <c r="AI133" s="63">
        <f>PERCENTRANK('FED MODEL FACTORS'!AI$2:AI$296,'FED MODEL FACTORS'!AI133,1)</f>
        <v>0.3</v>
      </c>
      <c r="AJ133" s="63">
        <f>PERCENTRANK('FED MODEL FACTORS'!AJ$2:AJ$296,'FED MODEL FACTORS'!AJ133,1)</f>
        <v>0.6</v>
      </c>
      <c r="AK133" s="63">
        <f>PERCENTRANK('FED MODEL FACTORS'!AK$2:AK$296,'FED MODEL FACTORS'!AK133,1)</f>
        <v>0.3</v>
      </c>
      <c r="AL133" s="63">
        <f>PERCENTRANK('FED MODEL FACTORS'!AL$2:AL$296,'FED MODEL FACTORS'!AL133,1)</f>
        <v>0.2</v>
      </c>
      <c r="AM133" s="63">
        <f>PERCENTRANK('FED MODEL FACTORS'!AM$2:AM$296,'FED MODEL FACTORS'!AM133,1)</f>
        <v>0.2</v>
      </c>
      <c r="AN133" s="63">
        <f>PERCENTRANK('FED MODEL FACTORS'!AN$2:AN$296,'FED MODEL FACTORS'!AN133,1)</f>
        <v>0.4</v>
      </c>
      <c r="AO133" s="63">
        <f>PERCENTRANK('FED MODEL FACTORS'!AO$2:AO$296,'FED MODEL FACTORS'!AO133,1)</f>
        <v>0.3</v>
      </c>
      <c r="AP133" s="63">
        <f>PERCENTRANK('FED MODEL FACTORS'!AP$2:AP$296,'FED MODEL FACTORS'!AP133,1)</f>
        <v>0.6</v>
      </c>
      <c r="AQ133" s="63">
        <f>PERCENTRANK('FED MODEL FACTORS'!AQ$50:AQ$296,'FED MODEL FACTORS'!AQ133,1)</f>
        <v>0.1</v>
      </c>
      <c r="AR133" s="63">
        <f>PERCENTRANK('FED MODEL FACTORS'!AR$2:AR$296,'FED MODEL FACTORS'!AR133,1)</f>
        <v>0.5</v>
      </c>
      <c r="AS133" s="63">
        <f>PERCENTRANK('FED MODEL FACTORS'!AS$2:AS$296,'FED MODEL FACTORS'!AS133,1)</f>
        <v>0.1</v>
      </c>
      <c r="AT133" s="63">
        <f>PERCENTRANK('FED MODEL FACTORS'!AT$2:AT$296,'FED MODEL FACTORS'!AT133,1)</f>
        <v>0.2</v>
      </c>
      <c r="AU133" s="63">
        <f>PERCENTRANK('FED MODEL FACTORS'!AU$2:AU$296,'FED MODEL FACTORS'!AU133,1)</f>
        <v>0.9</v>
      </c>
      <c r="AV133" s="63">
        <f>PERCENTRANK('FED MODEL FACTORS'!AV$2:AV$296,'FED MODEL FACTORS'!AV133,1)</f>
        <v>0.9</v>
      </c>
      <c r="AW133" s="63">
        <f>PERCENTRANK('FED MODEL FACTORS'!AW$2:AW$296,'FED MODEL FACTORS'!AW133,1)</f>
        <v>0.9</v>
      </c>
      <c r="AX133" s="63">
        <f>PERCENTRANK('FED MODEL FACTORS'!AX$2:AX$296,'FED MODEL FACTORS'!AX133,1)</f>
        <v>0.7</v>
      </c>
      <c r="AY133" s="63">
        <f>PERCENTRANK('FED MODEL FACTORS'!AY$2:AY$296,'FED MODEL FACTORS'!AY133,1)</f>
        <v>0.1</v>
      </c>
      <c r="AZ133" s="63">
        <f>PERCENTRANK('FED MODEL FACTORS'!AZ$2:AZ$296,'FED MODEL FACTORS'!AZ133,1)</f>
        <v>0.3</v>
      </c>
      <c r="BA133" s="63">
        <f>PERCENTRANK('FED MODEL FACTORS'!BA$2:BA$296,'FED MODEL FACTORS'!BA133,1)</f>
        <v>0.1</v>
      </c>
      <c r="BB133" s="63">
        <f>PERCENTRANK('FED MODEL FACTORS'!BB$2:BB$296,'FED MODEL FACTORS'!BB133,1)</f>
        <v>0.1</v>
      </c>
      <c r="BC133" s="63">
        <f>PERCENTRANK('FED MODEL FACTORS'!BC$2:BC$296,'FED MODEL FACTORS'!BC133,1)</f>
        <v>0.6</v>
      </c>
      <c r="BD133" s="63">
        <f>PERCENTRANK('FED MODEL FACTORS'!BD$2:BD$296,'FED MODEL FACTORS'!BD133,1)</f>
        <v>0.1</v>
      </c>
      <c r="BT133" s="76">
        <v>1.55</v>
      </c>
      <c r="BU133" s="76">
        <v>2.63</v>
      </c>
      <c r="BV133" s="76">
        <v>1.34</v>
      </c>
    </row>
    <row r="134" spans="1:74" x14ac:dyDescent="0.25">
      <c r="A134" s="57">
        <v>37621</v>
      </c>
      <c r="B134" s="63"/>
      <c r="C134" s="63">
        <f>PERCENTRANK('FED MODEL FACTORS'!C134:C416,'FED MODEL FACTORS'!C134,1)</f>
        <v>0.5</v>
      </c>
      <c r="D134" s="63"/>
      <c r="E134" s="63">
        <f>PERCENTRANK('FED MODEL FACTORS'!E$2:E$296,'FED MODEL FACTORS'!E134,1)</f>
        <v>0.7</v>
      </c>
      <c r="F134" s="63">
        <f>PERCENTRANK('FED MODEL FACTORS'!F$2:F$296,'FED MODEL FACTORS'!F134,1)</f>
        <v>0.3</v>
      </c>
      <c r="G134" s="63">
        <f>PERCENTRANK('FED MODEL FACTORS'!G$62:G$296,'FED MODEL FACTORS'!G134,1)</f>
        <v>0.5</v>
      </c>
      <c r="H134" s="63">
        <f>PERCENTRANK('FED MODEL FACTORS'!H$62:H$296,'FED MODEL FACTORS'!H134,1)</f>
        <v>0.7</v>
      </c>
      <c r="I134" s="63">
        <f>PERCENTRANK('FED MODEL FACTORS'!I$2:I$296,'FED MODEL FACTORS'!I134,1)</f>
        <v>0.3</v>
      </c>
      <c r="J134" s="63">
        <f>PERCENTRANK('FED MODEL FACTORS'!J$2:J$296,'FED MODEL FACTORS'!J134,1)</f>
        <v>0.3</v>
      </c>
      <c r="K134" s="63">
        <f>PERCENTRANK('FED MODEL FACTORS'!K$2:K$296,'FED MODEL FACTORS'!K134,1)</f>
        <v>0.3</v>
      </c>
      <c r="L134" s="63">
        <f>PERCENTRANK('FED MODEL FACTORS'!L$2:L$296,'FED MODEL FACTORS'!L134,1)</f>
        <v>0.3</v>
      </c>
      <c r="M134" s="63">
        <f>PERCENTRANK('FED MODEL FACTORS'!M$2:M$296,'FED MODEL FACTORS'!M134,1)</f>
        <v>0.3</v>
      </c>
      <c r="N134" s="63">
        <f>PERCENTRANK('FED MODEL FACTORS'!N$2:N$296,'FED MODEL FACTORS'!N134,1)</f>
        <v>0.3</v>
      </c>
      <c r="O134" s="63"/>
      <c r="P134" s="63"/>
      <c r="Q134" s="63">
        <f>PERCENTRANK('FED MODEL FACTORS'!Q$2:Q$296,'FED MODEL FACTORS'!Q134,1)</f>
        <v>0.7</v>
      </c>
      <c r="R134" s="63">
        <f>PERCENTRANK('FED MODEL FACTORS'!R$2:R$296,'FED MODEL FACTORS'!R134,1)</f>
        <v>0.9</v>
      </c>
      <c r="S134" s="63">
        <f>PERCENTRANK('FED MODEL FACTORS'!S$2:S$296,'FED MODEL FACTORS'!S134,1)</f>
        <v>0.4</v>
      </c>
      <c r="T134" s="63"/>
      <c r="U134" s="63">
        <f>PERCENTRANK('FED MODEL FACTORS'!U$2:U$296,'FED MODEL FACTORS'!U134,1)</f>
        <v>0.1</v>
      </c>
      <c r="V134" s="63">
        <f>PERCENTRANK('FED MODEL FACTORS'!V$2:V$296,'FED MODEL FACTORS'!V134,1)</f>
        <v>0.7</v>
      </c>
      <c r="W134" s="63"/>
      <c r="X134" s="63">
        <f>PERCENTRANK('FED MODEL FACTORS'!X$2:X$296,'FED MODEL FACTORS'!X134,1)</f>
        <v>0.8</v>
      </c>
      <c r="Y134" s="63">
        <f>PERCENTRANK('FED MODEL FACTORS'!Y$2:Y$296,'FED MODEL FACTORS'!Y134,1)</f>
        <v>0.1</v>
      </c>
      <c r="Z134" s="63">
        <f>PERCENTRANK('FED MODEL FACTORS'!Z$2:Z$296,'FED MODEL FACTORS'!Z134,1)</f>
        <v>0.4</v>
      </c>
      <c r="AA134" s="63">
        <f>PERCENTRANK('FED MODEL FACTORS'!AA$2:AA$296,'FED MODEL FACTORS'!AA134,1)</f>
        <v>0.8</v>
      </c>
      <c r="AB134" s="63"/>
      <c r="AC134" s="63">
        <f>PERCENTRANK('FED MODEL FACTORS'!AC$2:AC$296,'FED MODEL FACTORS'!AC134,1)</f>
        <v>0.3</v>
      </c>
      <c r="AD134" s="63">
        <f>PERCENTRANK('FED MODEL FACTORS'!AD$2:AD$296,'FED MODEL FACTORS'!AD134,1)</f>
        <v>0.3</v>
      </c>
      <c r="AE134" s="63">
        <f>PERCENTRANK('FED MODEL FACTORS'!AE$2:AE$296,'FED MODEL FACTORS'!AE134,1)</f>
        <v>0.3</v>
      </c>
      <c r="AF134" s="63">
        <f>PERCENTRANK('FED MODEL FACTORS'!AF$2:AF$296,'FED MODEL FACTORS'!AF134,1)</f>
        <v>0.8</v>
      </c>
      <c r="AG134" s="63">
        <f>PERCENTRANK('FED MODEL FACTORS'!AG$2:AG$296,'FED MODEL FACTORS'!AG134,1)</f>
        <v>0.6</v>
      </c>
      <c r="AH134" s="63">
        <f>PERCENTRANK('FED MODEL FACTORS'!AH$62:AH$296,'FED MODEL FACTORS'!AH134,1)</f>
        <v>0.7</v>
      </c>
      <c r="AI134" s="63">
        <f>PERCENTRANK('FED MODEL FACTORS'!AI$2:AI$296,'FED MODEL FACTORS'!AI134,1)</f>
        <v>0.2</v>
      </c>
      <c r="AJ134" s="63">
        <f>PERCENTRANK('FED MODEL FACTORS'!AJ$2:AJ$296,'FED MODEL FACTORS'!AJ134,1)</f>
        <v>0.6</v>
      </c>
      <c r="AK134" s="63">
        <f>PERCENTRANK('FED MODEL FACTORS'!AK$2:AK$296,'FED MODEL FACTORS'!AK134,1)</f>
        <v>0.3</v>
      </c>
      <c r="AL134" s="63">
        <f>PERCENTRANK('FED MODEL FACTORS'!AL$2:AL$296,'FED MODEL FACTORS'!AL134,1)</f>
        <v>0.2</v>
      </c>
      <c r="AM134" s="63">
        <f>PERCENTRANK('FED MODEL FACTORS'!AM$2:AM$296,'FED MODEL FACTORS'!AM134,1)</f>
        <v>0</v>
      </c>
      <c r="AN134" s="63">
        <f>PERCENTRANK('FED MODEL FACTORS'!AN$2:AN$296,'FED MODEL FACTORS'!AN134,1)</f>
        <v>0.4</v>
      </c>
      <c r="AO134" s="63">
        <f>PERCENTRANK('FED MODEL FACTORS'!AO$2:AO$296,'FED MODEL FACTORS'!AO134,1)</f>
        <v>0.4</v>
      </c>
      <c r="AP134" s="63">
        <f>PERCENTRANK('FED MODEL FACTORS'!AP$2:AP$296,'FED MODEL FACTORS'!AP134,1)</f>
        <v>0.5</v>
      </c>
      <c r="AQ134" s="63">
        <f>PERCENTRANK('FED MODEL FACTORS'!AQ$50:AQ$296,'FED MODEL FACTORS'!AQ134,1)</f>
        <v>0.1</v>
      </c>
      <c r="AR134" s="63">
        <f>PERCENTRANK('FED MODEL FACTORS'!AR$2:AR$296,'FED MODEL FACTORS'!AR134,1)</f>
        <v>0.4</v>
      </c>
      <c r="AS134" s="63">
        <f>PERCENTRANK('FED MODEL FACTORS'!AS$2:AS$296,'FED MODEL FACTORS'!AS134,1)</f>
        <v>0.1</v>
      </c>
      <c r="AT134" s="63">
        <f>PERCENTRANK('FED MODEL FACTORS'!AT$2:AT$296,'FED MODEL FACTORS'!AT134,1)</f>
        <v>0.2</v>
      </c>
      <c r="AU134" s="63">
        <f>PERCENTRANK('FED MODEL FACTORS'!AU$2:AU$296,'FED MODEL FACTORS'!AU134,1)</f>
        <v>0.9</v>
      </c>
      <c r="AV134" s="63">
        <f>PERCENTRANK('FED MODEL FACTORS'!AV$2:AV$296,'FED MODEL FACTORS'!AV134,1)</f>
        <v>0.8</v>
      </c>
      <c r="AW134" s="63">
        <f>PERCENTRANK('FED MODEL FACTORS'!AW$2:AW$296,'FED MODEL FACTORS'!AW134,1)</f>
        <v>0.9</v>
      </c>
      <c r="AX134" s="63">
        <f>PERCENTRANK('FED MODEL FACTORS'!AX$2:AX$296,'FED MODEL FACTORS'!AX134,1)</f>
        <v>0.8</v>
      </c>
      <c r="AY134" s="63">
        <f>PERCENTRANK('FED MODEL FACTORS'!AY$2:AY$296,'FED MODEL FACTORS'!AY134,1)</f>
        <v>0.1</v>
      </c>
      <c r="AZ134" s="63">
        <f>PERCENTRANK('FED MODEL FACTORS'!AZ$2:AZ$296,'FED MODEL FACTORS'!AZ134,1)</f>
        <v>0.4</v>
      </c>
      <c r="BA134" s="63">
        <f>PERCENTRANK('FED MODEL FACTORS'!BA$2:BA$296,'FED MODEL FACTORS'!BA134,1)</f>
        <v>0.9</v>
      </c>
      <c r="BB134" s="63">
        <f>PERCENTRANK('FED MODEL FACTORS'!BB$2:BB$296,'FED MODEL FACTORS'!BB134,1)</f>
        <v>0.2</v>
      </c>
      <c r="BC134" s="63">
        <f>PERCENTRANK('FED MODEL FACTORS'!BC$2:BC$296,'FED MODEL FACTORS'!BC134,1)</f>
        <v>0.8</v>
      </c>
      <c r="BD134" s="63">
        <f>PERCENTRANK('FED MODEL FACTORS'!BD$2:BD$296,'FED MODEL FACTORS'!BD134,1)</f>
        <v>0.9</v>
      </c>
      <c r="BT134" s="76">
        <v>1.02</v>
      </c>
      <c r="BU134" s="76">
        <v>2.68</v>
      </c>
      <c r="BV134" s="76">
        <v>1.28</v>
      </c>
    </row>
    <row r="135" spans="1:74" x14ac:dyDescent="0.25">
      <c r="A135" s="57">
        <v>37652</v>
      </c>
      <c r="B135" s="63"/>
      <c r="C135" s="63">
        <f>PERCENTRANK('FED MODEL FACTORS'!C135:C417,'FED MODEL FACTORS'!C135,1)</f>
        <v>0.3</v>
      </c>
      <c r="D135" s="63"/>
      <c r="E135" s="63">
        <f>PERCENTRANK('FED MODEL FACTORS'!E$2:E$296,'FED MODEL FACTORS'!E135,1)</f>
        <v>0.1</v>
      </c>
      <c r="F135" s="63">
        <f>PERCENTRANK('FED MODEL FACTORS'!F$2:F$296,'FED MODEL FACTORS'!F135,1)</f>
        <v>0.3</v>
      </c>
      <c r="G135" s="63">
        <f>PERCENTRANK('FED MODEL FACTORS'!G$62:G$296,'FED MODEL FACTORS'!G135,1)</f>
        <v>0.5</v>
      </c>
      <c r="H135" s="63">
        <f>PERCENTRANK('FED MODEL FACTORS'!H$62:H$296,'FED MODEL FACTORS'!H135,1)</f>
        <v>0.6</v>
      </c>
      <c r="I135" s="63">
        <f>PERCENTRANK('FED MODEL FACTORS'!I$2:I$296,'FED MODEL FACTORS'!I135,1)</f>
        <v>0.3</v>
      </c>
      <c r="J135" s="63">
        <f>PERCENTRANK('FED MODEL FACTORS'!J$2:J$296,'FED MODEL FACTORS'!J135,1)</f>
        <v>0.3</v>
      </c>
      <c r="K135" s="63">
        <f>PERCENTRANK('FED MODEL FACTORS'!K$2:K$296,'FED MODEL FACTORS'!K135,1)</f>
        <v>0.3</v>
      </c>
      <c r="L135" s="63">
        <f>PERCENTRANK('FED MODEL FACTORS'!L$2:L$296,'FED MODEL FACTORS'!L135,1)</f>
        <v>0.3</v>
      </c>
      <c r="M135" s="63">
        <f>PERCENTRANK('FED MODEL FACTORS'!M$2:M$296,'FED MODEL FACTORS'!M135,1)</f>
        <v>0.3</v>
      </c>
      <c r="N135" s="63">
        <f>PERCENTRANK('FED MODEL FACTORS'!N$2:N$296,'FED MODEL FACTORS'!N135,1)</f>
        <v>0.3</v>
      </c>
      <c r="O135" s="63"/>
      <c r="P135" s="63"/>
      <c r="Q135" s="63">
        <f>PERCENTRANK('FED MODEL FACTORS'!Q$2:Q$296,'FED MODEL FACTORS'!Q135,1)</f>
        <v>0.7</v>
      </c>
      <c r="R135" s="63">
        <f>PERCENTRANK('FED MODEL FACTORS'!R$2:R$296,'FED MODEL FACTORS'!R135,1)</f>
        <v>0.9</v>
      </c>
      <c r="S135" s="63">
        <f>PERCENTRANK('FED MODEL FACTORS'!S$2:S$296,'FED MODEL FACTORS'!S135,1)</f>
        <v>0.4</v>
      </c>
      <c r="T135" s="63"/>
      <c r="U135" s="63">
        <f>PERCENTRANK('FED MODEL FACTORS'!U$2:U$296,'FED MODEL FACTORS'!U135,1)</f>
        <v>0.8</v>
      </c>
      <c r="V135" s="63">
        <f>PERCENTRANK('FED MODEL FACTORS'!V$2:V$296,'FED MODEL FACTORS'!V135,1)</f>
        <v>0.6</v>
      </c>
      <c r="W135" s="63"/>
      <c r="X135" s="63">
        <f>PERCENTRANK('FED MODEL FACTORS'!X$2:X$296,'FED MODEL FACTORS'!X135,1)</f>
        <v>0.7</v>
      </c>
      <c r="Y135" s="63">
        <f>PERCENTRANK('FED MODEL FACTORS'!Y$2:Y$296,'FED MODEL FACTORS'!Y135,1)</f>
        <v>0</v>
      </c>
      <c r="Z135" s="63">
        <f>PERCENTRANK('FED MODEL FACTORS'!Z$2:Z$296,'FED MODEL FACTORS'!Z135,1)</f>
        <v>0.3</v>
      </c>
      <c r="AA135" s="63">
        <f>PERCENTRANK('FED MODEL FACTORS'!AA$2:AA$296,'FED MODEL FACTORS'!AA135,1)</f>
        <v>0.8</v>
      </c>
      <c r="AB135" s="63"/>
      <c r="AC135" s="63">
        <f>PERCENTRANK('FED MODEL FACTORS'!AC$2:AC$296,'FED MODEL FACTORS'!AC135,1)</f>
        <v>0.3</v>
      </c>
      <c r="AD135" s="63">
        <f>PERCENTRANK('FED MODEL FACTORS'!AD$2:AD$296,'FED MODEL FACTORS'!AD135,1)</f>
        <v>0.3</v>
      </c>
      <c r="AE135" s="63">
        <f>PERCENTRANK('FED MODEL FACTORS'!AE$2:AE$296,'FED MODEL FACTORS'!AE135,1)</f>
        <v>0.3</v>
      </c>
      <c r="AF135" s="63">
        <f>PERCENTRANK('FED MODEL FACTORS'!AF$2:AF$296,'FED MODEL FACTORS'!AF135,1)</f>
        <v>0.8</v>
      </c>
      <c r="AG135" s="63">
        <f>PERCENTRANK('FED MODEL FACTORS'!AG$2:AG$296,'FED MODEL FACTORS'!AG135,1)</f>
        <v>0.7</v>
      </c>
      <c r="AH135" s="63">
        <f>PERCENTRANK('FED MODEL FACTORS'!AH$62:AH$296,'FED MODEL FACTORS'!AH135,1)</f>
        <v>0.6</v>
      </c>
      <c r="AI135" s="63">
        <f>PERCENTRANK('FED MODEL FACTORS'!AI$2:AI$296,'FED MODEL FACTORS'!AI135,1)</f>
        <v>0.2</v>
      </c>
      <c r="AJ135" s="63">
        <f>PERCENTRANK('FED MODEL FACTORS'!AJ$2:AJ$296,'FED MODEL FACTORS'!AJ135,1)</f>
        <v>0.6</v>
      </c>
      <c r="AK135" s="63">
        <f>PERCENTRANK('FED MODEL FACTORS'!AK$2:AK$296,'FED MODEL FACTORS'!AK135,1)</f>
        <v>0.2</v>
      </c>
      <c r="AL135" s="63">
        <f>PERCENTRANK('FED MODEL FACTORS'!AL$2:AL$296,'FED MODEL FACTORS'!AL135,1)</f>
        <v>0.1</v>
      </c>
      <c r="AM135" s="63">
        <f>PERCENTRANK('FED MODEL FACTORS'!AM$2:AM$296,'FED MODEL FACTORS'!AM135,1)</f>
        <v>0.1</v>
      </c>
      <c r="AN135" s="63">
        <f>PERCENTRANK('FED MODEL FACTORS'!AN$2:AN$296,'FED MODEL FACTORS'!AN135,1)</f>
        <v>0.5</v>
      </c>
      <c r="AO135" s="63">
        <f>PERCENTRANK('FED MODEL FACTORS'!AO$2:AO$296,'FED MODEL FACTORS'!AO135,1)</f>
        <v>0.4</v>
      </c>
      <c r="AP135" s="63">
        <f>PERCENTRANK('FED MODEL FACTORS'!AP$2:AP$296,'FED MODEL FACTORS'!AP135,1)</f>
        <v>0.2</v>
      </c>
      <c r="AQ135" s="63">
        <f>PERCENTRANK('FED MODEL FACTORS'!AQ$50:AQ$296,'FED MODEL FACTORS'!AQ135,1)</f>
        <v>0.1</v>
      </c>
      <c r="AR135" s="63">
        <f>PERCENTRANK('FED MODEL FACTORS'!AR$2:AR$296,'FED MODEL FACTORS'!AR135,1)</f>
        <v>0.3</v>
      </c>
      <c r="AS135" s="63">
        <f>PERCENTRANK('FED MODEL FACTORS'!AS$2:AS$296,'FED MODEL FACTORS'!AS135,1)</f>
        <v>0.1</v>
      </c>
      <c r="AT135" s="63">
        <f>PERCENTRANK('FED MODEL FACTORS'!AT$2:AT$296,'FED MODEL FACTORS'!AT135,1)</f>
        <v>0.2</v>
      </c>
      <c r="AU135" s="63">
        <f>PERCENTRANK('FED MODEL FACTORS'!AU$2:AU$296,'FED MODEL FACTORS'!AU135,1)</f>
        <v>0.9</v>
      </c>
      <c r="AV135" s="63">
        <f>PERCENTRANK('FED MODEL FACTORS'!AV$2:AV$296,'FED MODEL FACTORS'!AV135,1)</f>
        <v>0.8</v>
      </c>
      <c r="AW135" s="63">
        <f>PERCENTRANK('FED MODEL FACTORS'!AW$2:AW$296,'FED MODEL FACTORS'!AW135,1)</f>
        <v>0.9</v>
      </c>
      <c r="AX135" s="63">
        <f>PERCENTRANK('FED MODEL FACTORS'!AX$2:AX$296,'FED MODEL FACTORS'!AX135,1)</f>
        <v>0.8</v>
      </c>
      <c r="AY135" s="63">
        <f>PERCENTRANK('FED MODEL FACTORS'!AY$2:AY$296,'FED MODEL FACTORS'!AY135,1)</f>
        <v>0.1</v>
      </c>
      <c r="AZ135" s="63">
        <f>PERCENTRANK('FED MODEL FACTORS'!AZ$2:AZ$296,'FED MODEL FACTORS'!AZ135,1)</f>
        <v>0.4</v>
      </c>
      <c r="BA135" s="63">
        <f>PERCENTRANK('FED MODEL FACTORS'!BA$2:BA$296,'FED MODEL FACTORS'!BA135,1)</f>
        <v>0.9</v>
      </c>
      <c r="BB135" s="63">
        <f>PERCENTRANK('FED MODEL FACTORS'!BB$2:BB$296,'FED MODEL FACTORS'!BB135,1)</f>
        <v>0.3</v>
      </c>
      <c r="BC135" s="63">
        <f>PERCENTRANK('FED MODEL FACTORS'!BC$2:BC$296,'FED MODEL FACTORS'!BC135,1)</f>
        <v>0.9</v>
      </c>
      <c r="BD135" s="63">
        <f>PERCENTRANK('FED MODEL FACTORS'!BD$2:BD$296,'FED MODEL FACTORS'!BD135,1)</f>
        <v>0.9</v>
      </c>
      <c r="BT135" s="76">
        <v>1.07</v>
      </c>
      <c r="BU135" s="76">
        <v>2.68</v>
      </c>
      <c r="BV135" s="76">
        <v>0.87</v>
      </c>
    </row>
    <row r="136" spans="1:74" x14ac:dyDescent="0.25">
      <c r="A136" s="57">
        <v>37680</v>
      </c>
      <c r="B136" s="63"/>
      <c r="C136" s="63">
        <f>PERCENTRANK('FED MODEL FACTORS'!C136:C418,'FED MODEL FACTORS'!C136,1)</f>
        <v>0.7</v>
      </c>
      <c r="D136" s="63"/>
      <c r="E136" s="63">
        <f>PERCENTRANK('FED MODEL FACTORS'!E$2:E$296,'FED MODEL FACTORS'!E136,1)</f>
        <v>0.8</v>
      </c>
      <c r="F136" s="63">
        <f>PERCENTRANK('FED MODEL FACTORS'!F$2:F$296,'FED MODEL FACTORS'!F136,1)</f>
        <v>0.3</v>
      </c>
      <c r="G136" s="63">
        <f>PERCENTRANK('FED MODEL FACTORS'!G$62:G$296,'FED MODEL FACTORS'!G136,1)</f>
        <v>0.4</v>
      </c>
      <c r="H136" s="63">
        <f>PERCENTRANK('FED MODEL FACTORS'!H$62:H$296,'FED MODEL FACTORS'!H136,1)</f>
        <v>0.6</v>
      </c>
      <c r="I136" s="63">
        <f>PERCENTRANK('FED MODEL FACTORS'!I$2:I$296,'FED MODEL FACTORS'!I136,1)</f>
        <v>0.1</v>
      </c>
      <c r="J136" s="63">
        <f>PERCENTRANK('FED MODEL FACTORS'!J$2:J$296,'FED MODEL FACTORS'!J136,1)</f>
        <v>0.3</v>
      </c>
      <c r="K136" s="63">
        <f>PERCENTRANK('FED MODEL FACTORS'!K$2:K$296,'FED MODEL FACTORS'!K136,1)</f>
        <v>0.3</v>
      </c>
      <c r="L136" s="63">
        <f>PERCENTRANK('FED MODEL FACTORS'!L$2:L$296,'FED MODEL FACTORS'!L136,1)</f>
        <v>0.3</v>
      </c>
      <c r="M136" s="63">
        <f>PERCENTRANK('FED MODEL FACTORS'!M$2:M$296,'FED MODEL FACTORS'!M136,1)</f>
        <v>0.3</v>
      </c>
      <c r="N136" s="63">
        <f>PERCENTRANK('FED MODEL FACTORS'!N$2:N$296,'FED MODEL FACTORS'!N136,1)</f>
        <v>0.3</v>
      </c>
      <c r="O136" s="63"/>
      <c r="P136" s="63"/>
      <c r="Q136" s="63">
        <f>PERCENTRANK('FED MODEL FACTORS'!Q$2:Q$296,'FED MODEL FACTORS'!Q136,1)</f>
        <v>0.7</v>
      </c>
      <c r="R136" s="63">
        <f>PERCENTRANK('FED MODEL FACTORS'!R$2:R$296,'FED MODEL FACTORS'!R136,1)</f>
        <v>0.9</v>
      </c>
      <c r="S136" s="63">
        <f>PERCENTRANK('FED MODEL FACTORS'!S$2:S$296,'FED MODEL FACTORS'!S136,1)</f>
        <v>0.4</v>
      </c>
      <c r="T136" s="63"/>
      <c r="U136" s="63">
        <f>PERCENTRANK('FED MODEL FACTORS'!U$2:U$296,'FED MODEL FACTORS'!U136,1)</f>
        <v>0.5</v>
      </c>
      <c r="V136" s="63">
        <f>PERCENTRANK('FED MODEL FACTORS'!V$2:V$296,'FED MODEL FACTORS'!V136,1)</f>
        <v>0.6</v>
      </c>
      <c r="W136" s="63"/>
      <c r="X136" s="63">
        <f>PERCENTRANK('FED MODEL FACTORS'!X$2:X$296,'FED MODEL FACTORS'!X136,1)</f>
        <v>0.8</v>
      </c>
      <c r="Y136" s="63">
        <f>PERCENTRANK('FED MODEL FACTORS'!Y$2:Y$296,'FED MODEL FACTORS'!Y136,1)</f>
        <v>0</v>
      </c>
      <c r="Z136" s="63">
        <f>PERCENTRANK('FED MODEL FACTORS'!Z$2:Z$296,'FED MODEL FACTORS'!Z136,1)</f>
        <v>0.1</v>
      </c>
      <c r="AA136" s="63">
        <f>PERCENTRANK('FED MODEL FACTORS'!AA$2:AA$296,'FED MODEL FACTORS'!AA136,1)</f>
        <v>0.8</v>
      </c>
      <c r="AB136" s="63"/>
      <c r="AC136" s="63">
        <f>PERCENTRANK('FED MODEL FACTORS'!AC$2:AC$296,'FED MODEL FACTORS'!AC136,1)</f>
        <v>0.2</v>
      </c>
      <c r="AD136" s="63">
        <f>PERCENTRANK('FED MODEL FACTORS'!AD$2:AD$296,'FED MODEL FACTORS'!AD136,1)</f>
        <v>0.3</v>
      </c>
      <c r="AE136" s="63">
        <f>PERCENTRANK('FED MODEL FACTORS'!AE$2:AE$296,'FED MODEL FACTORS'!AE136,1)</f>
        <v>0.4</v>
      </c>
      <c r="AF136" s="63">
        <f>PERCENTRANK('FED MODEL FACTORS'!AF$2:AF$296,'FED MODEL FACTORS'!AF136,1)</f>
        <v>0.9</v>
      </c>
      <c r="AG136" s="63">
        <f>PERCENTRANK('FED MODEL FACTORS'!AG$2:AG$296,'FED MODEL FACTORS'!AG136,1)</f>
        <v>0.6</v>
      </c>
      <c r="AH136" s="63">
        <f>PERCENTRANK('FED MODEL FACTORS'!AH$62:AH$296,'FED MODEL FACTORS'!AH136,1)</f>
        <v>0.6</v>
      </c>
      <c r="AI136" s="63">
        <f>PERCENTRANK('FED MODEL FACTORS'!AI$2:AI$296,'FED MODEL FACTORS'!AI136,1)</f>
        <v>0.2</v>
      </c>
      <c r="AJ136" s="63">
        <f>PERCENTRANK('FED MODEL FACTORS'!AJ$2:AJ$296,'FED MODEL FACTORS'!AJ136,1)</f>
        <v>0.6</v>
      </c>
      <c r="AK136" s="63">
        <f>PERCENTRANK('FED MODEL FACTORS'!AK$2:AK$296,'FED MODEL FACTORS'!AK136,1)</f>
        <v>0.1</v>
      </c>
      <c r="AL136" s="63">
        <f>PERCENTRANK('FED MODEL FACTORS'!AL$2:AL$296,'FED MODEL FACTORS'!AL136,1)</f>
        <v>0.2</v>
      </c>
      <c r="AM136" s="63">
        <f>PERCENTRANK('FED MODEL FACTORS'!AM$2:AM$296,'FED MODEL FACTORS'!AM136,1)</f>
        <v>0</v>
      </c>
      <c r="AN136" s="63">
        <f>PERCENTRANK('FED MODEL FACTORS'!AN$2:AN$296,'FED MODEL FACTORS'!AN136,1)</f>
        <v>0.7</v>
      </c>
      <c r="AO136" s="63">
        <f>PERCENTRANK('FED MODEL FACTORS'!AO$2:AO$296,'FED MODEL FACTORS'!AO136,1)</f>
        <v>0.6</v>
      </c>
      <c r="AP136" s="63">
        <f>PERCENTRANK('FED MODEL FACTORS'!AP$2:AP$296,'FED MODEL FACTORS'!AP136,1)</f>
        <v>0.8</v>
      </c>
      <c r="AQ136" s="63">
        <f>PERCENTRANK('FED MODEL FACTORS'!AQ$50:AQ$296,'FED MODEL FACTORS'!AQ136,1)</f>
        <v>0.1</v>
      </c>
      <c r="AR136" s="63">
        <f>PERCENTRANK('FED MODEL FACTORS'!AR$2:AR$296,'FED MODEL FACTORS'!AR136,1)</f>
        <v>0.2</v>
      </c>
      <c r="AS136" s="63">
        <f>PERCENTRANK('FED MODEL FACTORS'!AS$2:AS$296,'FED MODEL FACTORS'!AS136,1)</f>
        <v>0.1</v>
      </c>
      <c r="AT136" s="63">
        <f>PERCENTRANK('FED MODEL FACTORS'!AT$2:AT$296,'FED MODEL FACTORS'!AT136,1)</f>
        <v>0.2</v>
      </c>
      <c r="AU136" s="63">
        <f>PERCENTRANK('FED MODEL FACTORS'!AU$2:AU$296,'FED MODEL FACTORS'!AU136,1)</f>
        <v>0.9</v>
      </c>
      <c r="AV136" s="63">
        <f>PERCENTRANK('FED MODEL FACTORS'!AV$2:AV$296,'FED MODEL FACTORS'!AV136,1)</f>
        <v>0.8</v>
      </c>
      <c r="AW136" s="63">
        <f>PERCENTRANK('FED MODEL FACTORS'!AW$2:AW$296,'FED MODEL FACTORS'!AW136,1)</f>
        <v>0.9</v>
      </c>
      <c r="AX136" s="63">
        <f>PERCENTRANK('FED MODEL FACTORS'!AX$2:AX$296,'FED MODEL FACTORS'!AX136,1)</f>
        <v>0.8</v>
      </c>
      <c r="AY136" s="63">
        <f>PERCENTRANK('FED MODEL FACTORS'!AY$2:AY$296,'FED MODEL FACTORS'!AY136,1)</f>
        <v>0.1</v>
      </c>
      <c r="AZ136" s="63">
        <f>PERCENTRANK('FED MODEL FACTORS'!AZ$2:AZ$296,'FED MODEL FACTORS'!AZ136,1)</f>
        <v>0.5</v>
      </c>
      <c r="BA136" s="63">
        <f>PERCENTRANK('FED MODEL FACTORS'!BA$2:BA$296,'FED MODEL FACTORS'!BA136,1)</f>
        <v>0.8</v>
      </c>
      <c r="BB136" s="63">
        <f>PERCENTRANK('FED MODEL FACTORS'!BB$2:BB$296,'FED MODEL FACTORS'!BB136,1)</f>
        <v>0.3</v>
      </c>
      <c r="BC136" s="63">
        <f>PERCENTRANK('FED MODEL FACTORS'!BC$2:BC$296,'FED MODEL FACTORS'!BC136,1)</f>
        <v>0.5</v>
      </c>
      <c r="BD136" s="63">
        <f>PERCENTRANK('FED MODEL FACTORS'!BD$2:BD$296,'FED MODEL FACTORS'!BD136,1)</f>
        <v>0.8</v>
      </c>
      <c r="BT136" s="76">
        <v>1.05</v>
      </c>
      <c r="BU136" s="76">
        <v>2.71</v>
      </c>
      <c r="BV136" s="76">
        <v>0.65</v>
      </c>
    </row>
    <row r="137" spans="1:74" x14ac:dyDescent="0.25">
      <c r="A137" s="57">
        <v>37711</v>
      </c>
      <c r="B137" s="63"/>
      <c r="C137" s="63">
        <f>PERCENTRANK('FED MODEL FACTORS'!C137:C419,'FED MODEL FACTORS'!C137,1)</f>
        <v>0.4</v>
      </c>
      <c r="D137" s="63"/>
      <c r="E137" s="63">
        <f>PERCENTRANK('FED MODEL FACTORS'!E$2:E$296,'FED MODEL FACTORS'!E137,1)</f>
        <v>0.1</v>
      </c>
      <c r="F137" s="63">
        <f>PERCENTRANK('FED MODEL FACTORS'!F$2:F$296,'FED MODEL FACTORS'!F137,1)</f>
        <v>0.3</v>
      </c>
      <c r="G137" s="63">
        <f>PERCENTRANK('FED MODEL FACTORS'!G$62:G$296,'FED MODEL FACTORS'!G137,1)</f>
        <v>0.4</v>
      </c>
      <c r="H137" s="63">
        <f>PERCENTRANK('FED MODEL FACTORS'!H$62:H$296,'FED MODEL FACTORS'!H137,1)</f>
        <v>0.5</v>
      </c>
      <c r="I137" s="63">
        <f>PERCENTRANK('FED MODEL FACTORS'!I$2:I$296,'FED MODEL FACTORS'!I137,1)</f>
        <v>0.1</v>
      </c>
      <c r="J137" s="63">
        <f>PERCENTRANK('FED MODEL FACTORS'!J$2:J$296,'FED MODEL FACTORS'!J137,1)</f>
        <v>0.3</v>
      </c>
      <c r="K137" s="63">
        <f>PERCENTRANK('FED MODEL FACTORS'!K$2:K$296,'FED MODEL FACTORS'!K137,1)</f>
        <v>0.3</v>
      </c>
      <c r="L137" s="63">
        <f>PERCENTRANK('FED MODEL FACTORS'!L$2:L$296,'FED MODEL FACTORS'!L137,1)</f>
        <v>0.3</v>
      </c>
      <c r="M137" s="63">
        <f>PERCENTRANK('FED MODEL FACTORS'!M$2:M$296,'FED MODEL FACTORS'!M137,1)</f>
        <v>0.3</v>
      </c>
      <c r="N137" s="63">
        <f>PERCENTRANK('FED MODEL FACTORS'!N$2:N$296,'FED MODEL FACTORS'!N137,1)</f>
        <v>0.3</v>
      </c>
      <c r="O137" s="63"/>
      <c r="P137" s="63"/>
      <c r="Q137" s="63">
        <f>PERCENTRANK('FED MODEL FACTORS'!Q$2:Q$296,'FED MODEL FACTORS'!Q137,1)</f>
        <v>0.6</v>
      </c>
      <c r="R137" s="63">
        <f>PERCENTRANK('FED MODEL FACTORS'!R$2:R$296,'FED MODEL FACTORS'!R137,1)</f>
        <v>0.9</v>
      </c>
      <c r="S137" s="63">
        <f>PERCENTRANK('FED MODEL FACTORS'!S$2:S$296,'FED MODEL FACTORS'!S137,1)</f>
        <v>0.4</v>
      </c>
      <c r="T137" s="63"/>
      <c r="U137" s="63">
        <f>PERCENTRANK('FED MODEL FACTORS'!U$2:U$296,'FED MODEL FACTORS'!U137,1)</f>
        <v>0.2</v>
      </c>
      <c r="V137" s="63">
        <f>PERCENTRANK('FED MODEL FACTORS'!V$2:V$296,'FED MODEL FACTORS'!V137,1)</f>
        <v>0.8</v>
      </c>
      <c r="W137" s="63"/>
      <c r="X137" s="63">
        <f>PERCENTRANK('FED MODEL FACTORS'!X$2:X$296,'FED MODEL FACTORS'!X137,1)</f>
        <v>0.8</v>
      </c>
      <c r="Y137" s="63">
        <f>PERCENTRANK('FED MODEL FACTORS'!Y$2:Y$296,'FED MODEL FACTORS'!Y137,1)</f>
        <v>0</v>
      </c>
      <c r="Z137" s="63">
        <f>PERCENTRANK('FED MODEL FACTORS'!Z$2:Z$296,'FED MODEL FACTORS'!Z137,1)</f>
        <v>0</v>
      </c>
      <c r="AA137" s="63">
        <f>PERCENTRANK('FED MODEL FACTORS'!AA$2:AA$296,'FED MODEL FACTORS'!AA137,1)</f>
        <v>0.8</v>
      </c>
      <c r="AB137" s="63"/>
      <c r="AC137" s="63">
        <f>PERCENTRANK('FED MODEL FACTORS'!AC$2:AC$296,'FED MODEL FACTORS'!AC137,1)</f>
        <v>0.2</v>
      </c>
      <c r="AD137" s="63">
        <f>PERCENTRANK('FED MODEL FACTORS'!AD$2:AD$296,'FED MODEL FACTORS'!AD137,1)</f>
        <v>0.3</v>
      </c>
      <c r="AE137" s="63">
        <f>PERCENTRANK('FED MODEL FACTORS'!AE$2:AE$296,'FED MODEL FACTORS'!AE137,1)</f>
        <v>0.4</v>
      </c>
      <c r="AF137" s="63">
        <f>PERCENTRANK('FED MODEL FACTORS'!AF$2:AF$296,'FED MODEL FACTORS'!AF137,1)</f>
        <v>0.9</v>
      </c>
      <c r="AG137" s="63">
        <f>PERCENTRANK('FED MODEL FACTORS'!AG$2:AG$296,'FED MODEL FACTORS'!AG137,1)</f>
        <v>0.7</v>
      </c>
      <c r="AH137" s="63">
        <f>PERCENTRANK('FED MODEL FACTORS'!AH$62:AH$296,'FED MODEL FACTORS'!AH137,1)</f>
        <v>0.5</v>
      </c>
      <c r="AI137" s="63">
        <f>PERCENTRANK('FED MODEL FACTORS'!AI$2:AI$296,'FED MODEL FACTORS'!AI137,1)</f>
        <v>0.3</v>
      </c>
      <c r="AJ137" s="63">
        <f>PERCENTRANK('FED MODEL FACTORS'!AJ$2:AJ$296,'FED MODEL FACTORS'!AJ137,1)</f>
        <v>0.6</v>
      </c>
      <c r="AK137" s="63">
        <f>PERCENTRANK('FED MODEL FACTORS'!AK$2:AK$296,'FED MODEL FACTORS'!AK137,1)</f>
        <v>0</v>
      </c>
      <c r="AL137" s="63">
        <f>PERCENTRANK('FED MODEL FACTORS'!AL$2:AL$296,'FED MODEL FACTORS'!AL137,1)</f>
        <v>0.1</v>
      </c>
      <c r="AM137" s="63">
        <f>PERCENTRANK('FED MODEL FACTORS'!AM$2:AM$296,'FED MODEL FACTORS'!AM137,1)</f>
        <v>0</v>
      </c>
      <c r="AN137" s="63">
        <f>PERCENTRANK('FED MODEL FACTORS'!AN$2:AN$296,'FED MODEL FACTORS'!AN137,1)</f>
        <v>0.7</v>
      </c>
      <c r="AO137" s="63">
        <f>PERCENTRANK('FED MODEL FACTORS'!AO$2:AO$296,'FED MODEL FACTORS'!AO137,1)</f>
        <v>0.5</v>
      </c>
      <c r="AP137" s="63">
        <f>PERCENTRANK('FED MODEL FACTORS'!AP$2:AP$296,'FED MODEL FACTORS'!AP137,1)</f>
        <v>0.6</v>
      </c>
      <c r="AQ137" s="63">
        <f>PERCENTRANK('FED MODEL FACTORS'!AQ$50:AQ$296,'FED MODEL FACTORS'!AQ137,1)</f>
        <v>0.1</v>
      </c>
      <c r="AR137" s="63">
        <f>PERCENTRANK('FED MODEL FACTORS'!AR$2:AR$296,'FED MODEL FACTORS'!AR137,1)</f>
        <v>0.3</v>
      </c>
      <c r="AS137" s="63">
        <f>PERCENTRANK('FED MODEL FACTORS'!AS$2:AS$296,'FED MODEL FACTORS'!AS137,1)</f>
        <v>0.2</v>
      </c>
      <c r="AT137" s="63">
        <f>PERCENTRANK('FED MODEL FACTORS'!AT$2:AT$296,'FED MODEL FACTORS'!AT137,1)</f>
        <v>0.2</v>
      </c>
      <c r="AU137" s="63">
        <f>PERCENTRANK('FED MODEL FACTORS'!AU$2:AU$296,'FED MODEL FACTORS'!AU137,1)</f>
        <v>0.8</v>
      </c>
      <c r="AV137" s="63">
        <f>PERCENTRANK('FED MODEL FACTORS'!AV$2:AV$296,'FED MODEL FACTORS'!AV137,1)</f>
        <v>0.6</v>
      </c>
      <c r="AW137" s="63">
        <f>PERCENTRANK('FED MODEL FACTORS'!AW$2:AW$296,'FED MODEL FACTORS'!AW137,1)</f>
        <v>0.9</v>
      </c>
      <c r="AX137" s="63">
        <f>PERCENTRANK('FED MODEL FACTORS'!AX$2:AX$296,'FED MODEL FACTORS'!AX137,1)</f>
        <v>0.7</v>
      </c>
      <c r="AY137" s="63">
        <f>PERCENTRANK('FED MODEL FACTORS'!AY$2:AY$296,'FED MODEL FACTORS'!AY137,1)</f>
        <v>0.2</v>
      </c>
      <c r="AZ137" s="63">
        <f>PERCENTRANK('FED MODEL FACTORS'!AZ$2:AZ$296,'FED MODEL FACTORS'!AZ137,1)</f>
        <v>0.4</v>
      </c>
      <c r="BA137" s="63">
        <f>PERCENTRANK('FED MODEL FACTORS'!BA$2:BA$296,'FED MODEL FACTORS'!BA137,1)</f>
        <v>0.1</v>
      </c>
      <c r="BB137" s="63">
        <f>PERCENTRANK('FED MODEL FACTORS'!BB$2:BB$296,'FED MODEL FACTORS'!BB137,1)</f>
        <v>0.2</v>
      </c>
      <c r="BC137" s="63">
        <f>PERCENTRANK('FED MODEL FACTORS'!BC$2:BC$296,'FED MODEL FACTORS'!BC137,1)</f>
        <v>0</v>
      </c>
      <c r="BD137" s="63">
        <f>PERCENTRANK('FED MODEL FACTORS'!BD$2:BD$296,'FED MODEL FACTORS'!BD137,1)</f>
        <v>0</v>
      </c>
      <c r="BT137" s="76">
        <v>1.34</v>
      </c>
      <c r="BU137" s="76">
        <v>2.72</v>
      </c>
      <c r="BV137" s="76">
        <v>0.37</v>
      </c>
    </row>
    <row r="138" spans="1:74" x14ac:dyDescent="0.25">
      <c r="A138" s="57">
        <v>37741</v>
      </c>
      <c r="B138" s="63"/>
      <c r="C138" s="63">
        <f>PERCENTRANK('FED MODEL FACTORS'!C138:C420,'FED MODEL FACTORS'!C138,1)</f>
        <v>0.5</v>
      </c>
      <c r="D138" s="63"/>
      <c r="E138" s="63">
        <f>PERCENTRANK('FED MODEL FACTORS'!E$2:E$296,'FED MODEL FACTORS'!E138,1)</f>
        <v>0.8</v>
      </c>
      <c r="F138" s="63">
        <f>PERCENTRANK('FED MODEL FACTORS'!F$2:F$296,'FED MODEL FACTORS'!F138,1)</f>
        <v>0.3</v>
      </c>
      <c r="G138" s="63">
        <f>PERCENTRANK('FED MODEL FACTORS'!G$62:G$296,'FED MODEL FACTORS'!G138,1)</f>
        <v>0.4</v>
      </c>
      <c r="H138" s="63">
        <f>PERCENTRANK('FED MODEL FACTORS'!H$62:H$296,'FED MODEL FACTORS'!H138,1)</f>
        <v>0.3</v>
      </c>
      <c r="I138" s="63">
        <f>PERCENTRANK('FED MODEL FACTORS'!I$2:I$296,'FED MODEL FACTORS'!I138,1)</f>
        <v>0.3</v>
      </c>
      <c r="J138" s="63">
        <f>PERCENTRANK('FED MODEL FACTORS'!J$2:J$296,'FED MODEL FACTORS'!J138,1)</f>
        <v>0.3</v>
      </c>
      <c r="K138" s="63">
        <f>PERCENTRANK('FED MODEL FACTORS'!K$2:K$296,'FED MODEL FACTORS'!K138,1)</f>
        <v>0.3</v>
      </c>
      <c r="L138" s="63">
        <f>PERCENTRANK('FED MODEL FACTORS'!L$2:L$296,'FED MODEL FACTORS'!L138,1)</f>
        <v>0.3</v>
      </c>
      <c r="M138" s="63">
        <f>PERCENTRANK('FED MODEL FACTORS'!M$2:M$296,'FED MODEL FACTORS'!M138,1)</f>
        <v>0.3</v>
      </c>
      <c r="N138" s="63">
        <f>PERCENTRANK('FED MODEL FACTORS'!N$2:N$296,'FED MODEL FACTORS'!N138,1)</f>
        <v>0.3</v>
      </c>
      <c r="O138" s="63"/>
      <c r="P138" s="63"/>
      <c r="Q138" s="63">
        <f>PERCENTRANK('FED MODEL FACTORS'!Q$2:Q$296,'FED MODEL FACTORS'!Q138,1)</f>
        <v>0.6</v>
      </c>
      <c r="R138" s="63">
        <f>PERCENTRANK('FED MODEL FACTORS'!R$2:R$296,'FED MODEL FACTORS'!R138,1)</f>
        <v>0.8</v>
      </c>
      <c r="S138" s="63">
        <f>PERCENTRANK('FED MODEL FACTORS'!S$2:S$296,'FED MODEL FACTORS'!S138,1)</f>
        <v>0.4</v>
      </c>
      <c r="T138" s="63"/>
      <c r="U138" s="63">
        <f>PERCENTRANK('FED MODEL FACTORS'!U$2:U$296,'FED MODEL FACTORS'!U138,1)</f>
        <v>0</v>
      </c>
      <c r="V138" s="63">
        <f>PERCENTRANK('FED MODEL FACTORS'!V$2:V$296,'FED MODEL FACTORS'!V138,1)</f>
        <v>0.9</v>
      </c>
      <c r="W138" s="63"/>
      <c r="X138" s="63">
        <f>PERCENTRANK('FED MODEL FACTORS'!X$2:X$296,'FED MODEL FACTORS'!X138,1)</f>
        <v>0.8</v>
      </c>
      <c r="Y138" s="63">
        <f>PERCENTRANK('FED MODEL FACTORS'!Y$2:Y$296,'FED MODEL FACTORS'!Y138,1)</f>
        <v>0</v>
      </c>
      <c r="Z138" s="63">
        <f>PERCENTRANK('FED MODEL FACTORS'!Z$2:Z$296,'FED MODEL FACTORS'!Z138,1)</f>
        <v>0</v>
      </c>
      <c r="AA138" s="63">
        <f>PERCENTRANK('FED MODEL FACTORS'!AA$2:AA$296,'FED MODEL FACTORS'!AA138,1)</f>
        <v>0.8</v>
      </c>
      <c r="AB138" s="63"/>
      <c r="AC138" s="63">
        <f>PERCENTRANK('FED MODEL FACTORS'!AC$2:AC$296,'FED MODEL FACTORS'!AC138,1)</f>
        <v>0.3</v>
      </c>
      <c r="AD138" s="63">
        <f>PERCENTRANK('FED MODEL FACTORS'!AD$2:AD$296,'FED MODEL FACTORS'!AD138,1)</f>
        <v>0.3</v>
      </c>
      <c r="AE138" s="63">
        <f>PERCENTRANK('FED MODEL FACTORS'!AE$2:AE$296,'FED MODEL FACTORS'!AE138,1)</f>
        <v>0.4</v>
      </c>
      <c r="AF138" s="63">
        <f>PERCENTRANK('FED MODEL FACTORS'!AF$2:AF$296,'FED MODEL FACTORS'!AF138,1)</f>
        <v>0.7</v>
      </c>
      <c r="AG138" s="63">
        <f>PERCENTRANK('FED MODEL FACTORS'!AG$2:AG$296,'FED MODEL FACTORS'!AG138,1)</f>
        <v>0.7</v>
      </c>
      <c r="AH138" s="63">
        <f>PERCENTRANK('FED MODEL FACTORS'!AH$62:AH$296,'FED MODEL FACTORS'!AH138,1)</f>
        <v>0.3</v>
      </c>
      <c r="AI138" s="63">
        <f>PERCENTRANK('FED MODEL FACTORS'!AI$2:AI$296,'FED MODEL FACTORS'!AI138,1)</f>
        <v>0.2</v>
      </c>
      <c r="AJ138" s="63">
        <f>PERCENTRANK('FED MODEL FACTORS'!AJ$2:AJ$296,'FED MODEL FACTORS'!AJ138,1)</f>
        <v>0.7</v>
      </c>
      <c r="AK138" s="63">
        <f>PERCENTRANK('FED MODEL FACTORS'!AK$2:AK$296,'FED MODEL FACTORS'!AK138,1)</f>
        <v>0.1</v>
      </c>
      <c r="AL138" s="63">
        <f>PERCENTRANK('FED MODEL FACTORS'!AL$2:AL$296,'FED MODEL FACTORS'!AL138,1)</f>
        <v>0.1</v>
      </c>
      <c r="AM138" s="63">
        <f>PERCENTRANK('FED MODEL FACTORS'!AM$2:AM$296,'FED MODEL FACTORS'!AM138,1)</f>
        <v>0.1</v>
      </c>
      <c r="AN138" s="63">
        <f>PERCENTRANK('FED MODEL FACTORS'!AN$2:AN$296,'FED MODEL FACTORS'!AN138,1)</f>
        <v>0.4</v>
      </c>
      <c r="AO138" s="63">
        <f>PERCENTRANK('FED MODEL FACTORS'!AO$2:AO$296,'FED MODEL FACTORS'!AO138,1)</f>
        <v>0.2</v>
      </c>
      <c r="AP138" s="63">
        <f>PERCENTRANK('FED MODEL FACTORS'!AP$2:AP$296,'FED MODEL FACTORS'!AP138,1)</f>
        <v>0.4</v>
      </c>
      <c r="AQ138" s="63">
        <f>PERCENTRANK('FED MODEL FACTORS'!AQ$50:AQ$296,'FED MODEL FACTORS'!AQ138,1)</f>
        <v>0.1</v>
      </c>
      <c r="AR138" s="63">
        <f>PERCENTRANK('FED MODEL FACTORS'!AR$2:AR$296,'FED MODEL FACTORS'!AR138,1)</f>
        <v>0.6</v>
      </c>
      <c r="AS138" s="63">
        <f>PERCENTRANK('FED MODEL FACTORS'!AS$2:AS$296,'FED MODEL FACTORS'!AS138,1)</f>
        <v>0.2</v>
      </c>
      <c r="AT138" s="63">
        <f>PERCENTRANK('FED MODEL FACTORS'!AT$2:AT$296,'FED MODEL FACTORS'!AT138,1)</f>
        <v>0.1</v>
      </c>
      <c r="AU138" s="63">
        <f>PERCENTRANK('FED MODEL FACTORS'!AU$2:AU$296,'FED MODEL FACTORS'!AU138,1)</f>
        <v>0.7</v>
      </c>
      <c r="AV138" s="63">
        <f>PERCENTRANK('FED MODEL FACTORS'!AV$2:AV$296,'FED MODEL FACTORS'!AV138,1)</f>
        <v>0.6</v>
      </c>
      <c r="AW138" s="63">
        <f>PERCENTRANK('FED MODEL FACTORS'!AW$2:AW$296,'FED MODEL FACTORS'!AW138,1)</f>
        <v>0.8</v>
      </c>
      <c r="AX138" s="63">
        <f>PERCENTRANK('FED MODEL FACTORS'!AX$2:AX$296,'FED MODEL FACTORS'!AX138,1)</f>
        <v>0.7</v>
      </c>
      <c r="AY138" s="63">
        <f>PERCENTRANK('FED MODEL FACTORS'!AY$2:AY$296,'FED MODEL FACTORS'!AY138,1)</f>
        <v>0.2</v>
      </c>
      <c r="AZ138" s="63">
        <f>PERCENTRANK('FED MODEL FACTORS'!AZ$2:AZ$296,'FED MODEL FACTORS'!AZ138,1)</f>
        <v>0.3</v>
      </c>
      <c r="BA138" s="63">
        <f>PERCENTRANK('FED MODEL FACTORS'!BA$2:BA$296,'FED MODEL FACTORS'!BA138,1)</f>
        <v>0</v>
      </c>
      <c r="BB138" s="63">
        <f>PERCENTRANK('FED MODEL FACTORS'!BB$2:BB$296,'FED MODEL FACTORS'!BB138,1)</f>
        <v>0.2</v>
      </c>
      <c r="BC138" s="63">
        <f>PERCENTRANK('FED MODEL FACTORS'!BC$2:BC$296,'FED MODEL FACTORS'!BC138,1)</f>
        <v>0.1</v>
      </c>
      <c r="BD138" s="63">
        <f>PERCENTRANK('FED MODEL FACTORS'!BD$2:BD$296,'FED MODEL FACTORS'!BD138,1)</f>
        <v>0</v>
      </c>
      <c r="BT138" s="76">
        <v>1.17</v>
      </c>
      <c r="BU138" s="76">
        <v>2.73</v>
      </c>
      <c r="BV138" s="76">
        <v>0.56000000000000005</v>
      </c>
    </row>
    <row r="139" spans="1:74" x14ac:dyDescent="0.25">
      <c r="A139" s="57">
        <v>37772</v>
      </c>
      <c r="B139" s="63"/>
      <c r="C139" s="63">
        <f>PERCENTRANK('FED MODEL FACTORS'!C139:C421,'FED MODEL FACTORS'!C139,1)</f>
        <v>0.5</v>
      </c>
      <c r="D139" s="63"/>
      <c r="E139" s="63">
        <f>PERCENTRANK('FED MODEL FACTORS'!E$2:E$296,'FED MODEL FACTORS'!E139,1)</f>
        <v>0.2</v>
      </c>
      <c r="F139" s="63">
        <f>PERCENTRANK('FED MODEL FACTORS'!F$2:F$296,'FED MODEL FACTORS'!F139,1)</f>
        <v>0.3</v>
      </c>
      <c r="G139" s="63">
        <f>PERCENTRANK('FED MODEL FACTORS'!G$62:G$296,'FED MODEL FACTORS'!G139,1)</f>
        <v>0.3</v>
      </c>
      <c r="H139" s="63">
        <f>PERCENTRANK('FED MODEL FACTORS'!H$62:H$296,'FED MODEL FACTORS'!H139,1)</f>
        <v>0.3</v>
      </c>
      <c r="I139" s="63">
        <f>PERCENTRANK('FED MODEL FACTORS'!I$2:I$296,'FED MODEL FACTORS'!I139,1)</f>
        <v>0.2</v>
      </c>
      <c r="J139" s="63">
        <f>PERCENTRANK('FED MODEL FACTORS'!J$2:J$296,'FED MODEL FACTORS'!J139,1)</f>
        <v>0.2</v>
      </c>
      <c r="K139" s="63">
        <f>PERCENTRANK('FED MODEL FACTORS'!K$2:K$296,'FED MODEL FACTORS'!K139,1)</f>
        <v>0.3</v>
      </c>
      <c r="L139" s="63">
        <f>PERCENTRANK('FED MODEL FACTORS'!L$2:L$296,'FED MODEL FACTORS'!L139,1)</f>
        <v>0.2</v>
      </c>
      <c r="M139" s="63">
        <f>PERCENTRANK('FED MODEL FACTORS'!M$2:M$296,'FED MODEL FACTORS'!M139,1)</f>
        <v>0.3</v>
      </c>
      <c r="N139" s="63">
        <f>PERCENTRANK('FED MODEL FACTORS'!N$2:N$296,'FED MODEL FACTORS'!N139,1)</f>
        <v>0.3</v>
      </c>
      <c r="O139" s="63"/>
      <c r="P139" s="63"/>
      <c r="Q139" s="63">
        <f>PERCENTRANK('FED MODEL FACTORS'!Q$2:Q$296,'FED MODEL FACTORS'!Q139,1)</f>
        <v>0.6</v>
      </c>
      <c r="R139" s="63">
        <f>PERCENTRANK('FED MODEL FACTORS'!R$2:R$296,'FED MODEL FACTORS'!R139,1)</f>
        <v>0.8</v>
      </c>
      <c r="S139" s="63">
        <f>PERCENTRANK('FED MODEL FACTORS'!S$2:S$296,'FED MODEL FACTORS'!S139,1)</f>
        <v>0.4</v>
      </c>
      <c r="T139" s="63"/>
      <c r="U139" s="63">
        <f>PERCENTRANK('FED MODEL FACTORS'!U$2:U$296,'FED MODEL FACTORS'!U139,1)</f>
        <v>0.3</v>
      </c>
      <c r="V139" s="63">
        <f>PERCENTRANK('FED MODEL FACTORS'!V$2:V$296,'FED MODEL FACTORS'!V139,1)</f>
        <v>0.9</v>
      </c>
      <c r="W139" s="63"/>
      <c r="X139" s="63">
        <f>PERCENTRANK('FED MODEL FACTORS'!X$2:X$296,'FED MODEL FACTORS'!X139,1)</f>
        <v>0.8</v>
      </c>
      <c r="Y139" s="63">
        <f>PERCENTRANK('FED MODEL FACTORS'!Y$2:Y$296,'FED MODEL FACTORS'!Y139,1)</f>
        <v>0</v>
      </c>
      <c r="Z139" s="63">
        <f>PERCENTRANK('FED MODEL FACTORS'!Z$2:Z$296,'FED MODEL FACTORS'!Z139,1)</f>
        <v>0.1</v>
      </c>
      <c r="AA139" s="63">
        <f>PERCENTRANK('FED MODEL FACTORS'!AA$2:AA$296,'FED MODEL FACTORS'!AA139,1)</f>
        <v>0.8</v>
      </c>
      <c r="AB139" s="63"/>
      <c r="AC139" s="63">
        <f>PERCENTRANK('FED MODEL FACTORS'!AC$2:AC$296,'FED MODEL FACTORS'!AC139,1)</f>
        <v>0.4</v>
      </c>
      <c r="AD139" s="63">
        <f>PERCENTRANK('FED MODEL FACTORS'!AD$2:AD$296,'FED MODEL FACTORS'!AD139,1)</f>
        <v>0.3</v>
      </c>
      <c r="AE139" s="63">
        <f>PERCENTRANK('FED MODEL FACTORS'!AE$2:AE$296,'FED MODEL FACTORS'!AE139,1)</f>
        <v>0.2</v>
      </c>
      <c r="AF139" s="63">
        <f>PERCENTRANK('FED MODEL FACTORS'!AF$2:AF$296,'FED MODEL FACTORS'!AF139,1)</f>
        <v>0.6</v>
      </c>
      <c r="AG139" s="63">
        <f>PERCENTRANK('FED MODEL FACTORS'!AG$2:AG$296,'FED MODEL FACTORS'!AG139,1)</f>
        <v>0.5</v>
      </c>
      <c r="AH139" s="63">
        <f>PERCENTRANK('FED MODEL FACTORS'!AH$62:AH$296,'FED MODEL FACTORS'!AH139,1)</f>
        <v>0.3</v>
      </c>
      <c r="AI139" s="63">
        <f>PERCENTRANK('FED MODEL FACTORS'!AI$2:AI$296,'FED MODEL FACTORS'!AI139,1)</f>
        <v>0.2</v>
      </c>
      <c r="AJ139" s="63">
        <f>PERCENTRANK('FED MODEL FACTORS'!AJ$2:AJ$296,'FED MODEL FACTORS'!AJ139,1)</f>
        <v>0.6</v>
      </c>
      <c r="AK139" s="63">
        <f>PERCENTRANK('FED MODEL FACTORS'!AK$2:AK$296,'FED MODEL FACTORS'!AK139,1)</f>
        <v>0.3</v>
      </c>
      <c r="AL139" s="63">
        <f>PERCENTRANK('FED MODEL FACTORS'!AL$2:AL$296,'FED MODEL FACTORS'!AL139,1)</f>
        <v>0.3</v>
      </c>
      <c r="AM139" s="63">
        <f>PERCENTRANK('FED MODEL FACTORS'!AM$2:AM$296,'FED MODEL FACTORS'!AM139,1)</f>
        <v>0.1</v>
      </c>
      <c r="AN139" s="63">
        <f>PERCENTRANK('FED MODEL FACTORS'!AN$2:AN$296,'FED MODEL FACTORS'!AN139,1)</f>
        <v>0.3</v>
      </c>
      <c r="AO139" s="63">
        <f>PERCENTRANK('FED MODEL FACTORS'!AO$2:AO$296,'FED MODEL FACTORS'!AO139,1)</f>
        <v>0.2</v>
      </c>
      <c r="AP139" s="63">
        <f>PERCENTRANK('FED MODEL FACTORS'!AP$2:AP$296,'FED MODEL FACTORS'!AP139,1)</f>
        <v>0.5</v>
      </c>
      <c r="AQ139" s="63">
        <f>PERCENTRANK('FED MODEL FACTORS'!AQ$50:AQ$296,'FED MODEL FACTORS'!AQ139,1)</f>
        <v>0.1</v>
      </c>
      <c r="AR139" s="63">
        <f>PERCENTRANK('FED MODEL FACTORS'!AR$2:AR$296,'FED MODEL FACTORS'!AR139,1)</f>
        <v>0.5</v>
      </c>
      <c r="AS139" s="63">
        <f>PERCENTRANK('FED MODEL FACTORS'!AS$2:AS$296,'FED MODEL FACTORS'!AS139,1)</f>
        <v>0.2</v>
      </c>
      <c r="AT139" s="63">
        <f>PERCENTRANK('FED MODEL FACTORS'!AT$2:AT$296,'FED MODEL FACTORS'!AT139,1)</f>
        <v>0.1</v>
      </c>
      <c r="AU139" s="63">
        <f>PERCENTRANK('FED MODEL FACTORS'!AU$2:AU$296,'FED MODEL FACTORS'!AU139,1)</f>
        <v>0.7</v>
      </c>
      <c r="AV139" s="63">
        <f>PERCENTRANK('FED MODEL FACTORS'!AV$2:AV$296,'FED MODEL FACTORS'!AV139,1)</f>
        <v>0</v>
      </c>
      <c r="AW139" s="63">
        <f>PERCENTRANK('FED MODEL FACTORS'!AW$2:AW$296,'FED MODEL FACTORS'!AW139,1)</f>
        <v>0.8</v>
      </c>
      <c r="AX139" s="63">
        <f>PERCENTRANK('FED MODEL FACTORS'!AX$2:AX$296,'FED MODEL FACTORS'!AX139,1)</f>
        <v>0.7</v>
      </c>
      <c r="AY139" s="63">
        <f>PERCENTRANK('FED MODEL FACTORS'!AY$2:AY$296,'FED MODEL FACTORS'!AY139,1)</f>
        <v>0.2</v>
      </c>
      <c r="AZ139" s="63">
        <f>PERCENTRANK('FED MODEL FACTORS'!AZ$2:AZ$296,'FED MODEL FACTORS'!AZ139,1)</f>
        <v>0.3</v>
      </c>
      <c r="BA139" s="63">
        <f>PERCENTRANK('FED MODEL FACTORS'!BA$2:BA$296,'FED MODEL FACTORS'!BA139,1)</f>
        <v>0.4</v>
      </c>
      <c r="BB139" s="63">
        <f>PERCENTRANK('FED MODEL FACTORS'!BB$2:BB$296,'FED MODEL FACTORS'!BB139,1)</f>
        <v>0.3</v>
      </c>
      <c r="BC139" s="63">
        <f>PERCENTRANK('FED MODEL FACTORS'!BC$2:BC$296,'FED MODEL FACTORS'!BC139,1)</f>
        <v>0.9</v>
      </c>
      <c r="BD139" s="63">
        <f>PERCENTRANK('FED MODEL FACTORS'!BD$2:BD$296,'FED MODEL FACTORS'!BD139,1)</f>
        <v>0.7</v>
      </c>
      <c r="BT139" s="76">
        <v>1.18</v>
      </c>
      <c r="BU139" s="76">
        <v>2.7</v>
      </c>
      <c r="BV139" s="76">
        <v>1.22</v>
      </c>
    </row>
    <row r="140" spans="1:74" x14ac:dyDescent="0.25">
      <c r="A140" s="57">
        <v>37802</v>
      </c>
      <c r="B140" s="63"/>
      <c r="C140" s="63">
        <f>PERCENTRANK('FED MODEL FACTORS'!C140:C422,'FED MODEL FACTORS'!C140,1)</f>
        <v>0.8</v>
      </c>
      <c r="D140" s="63"/>
      <c r="E140" s="63">
        <f>PERCENTRANK('FED MODEL FACTORS'!E$2:E$296,'FED MODEL FACTORS'!E140,1)</f>
        <v>0.9</v>
      </c>
      <c r="F140" s="63">
        <f>PERCENTRANK('FED MODEL FACTORS'!F$2:F$296,'FED MODEL FACTORS'!F140,1)</f>
        <v>0.2</v>
      </c>
      <c r="G140" s="63">
        <f>PERCENTRANK('FED MODEL FACTORS'!G$62:G$296,'FED MODEL FACTORS'!G140,1)</f>
        <v>0.3</v>
      </c>
      <c r="H140" s="63">
        <f>PERCENTRANK('FED MODEL FACTORS'!H$62:H$296,'FED MODEL FACTORS'!H140,1)</f>
        <v>0.2</v>
      </c>
      <c r="I140" s="63">
        <f>PERCENTRANK('FED MODEL FACTORS'!I$2:I$296,'FED MODEL FACTORS'!I140,1)</f>
        <v>0.3</v>
      </c>
      <c r="J140" s="63">
        <f>PERCENTRANK('FED MODEL FACTORS'!J$2:J$296,'FED MODEL FACTORS'!J140,1)</f>
        <v>0.3</v>
      </c>
      <c r="K140" s="63">
        <f>PERCENTRANK('FED MODEL FACTORS'!K$2:K$296,'FED MODEL FACTORS'!K140,1)</f>
        <v>0.3</v>
      </c>
      <c r="L140" s="63">
        <f>PERCENTRANK('FED MODEL FACTORS'!L$2:L$296,'FED MODEL FACTORS'!L140,1)</f>
        <v>0.3</v>
      </c>
      <c r="M140" s="63">
        <f>PERCENTRANK('FED MODEL FACTORS'!M$2:M$296,'FED MODEL FACTORS'!M140,1)</f>
        <v>0.3</v>
      </c>
      <c r="N140" s="63">
        <f>PERCENTRANK('FED MODEL FACTORS'!N$2:N$296,'FED MODEL FACTORS'!N140,1)</f>
        <v>0.3</v>
      </c>
      <c r="O140" s="63"/>
      <c r="P140" s="63"/>
      <c r="Q140" s="63">
        <f>PERCENTRANK('FED MODEL FACTORS'!Q$2:Q$296,'FED MODEL FACTORS'!Q140,1)</f>
        <v>0.6</v>
      </c>
      <c r="R140" s="63">
        <f>PERCENTRANK('FED MODEL FACTORS'!R$2:R$296,'FED MODEL FACTORS'!R140,1)</f>
        <v>0.8</v>
      </c>
      <c r="S140" s="63">
        <f>PERCENTRANK('FED MODEL FACTORS'!S$2:S$296,'FED MODEL FACTORS'!S140,1)</f>
        <v>0.4</v>
      </c>
      <c r="T140" s="63"/>
      <c r="U140" s="63">
        <f>PERCENTRANK('FED MODEL FACTORS'!U$2:U$296,'FED MODEL FACTORS'!U140,1)</f>
        <v>0.3</v>
      </c>
      <c r="V140" s="63">
        <f>PERCENTRANK('FED MODEL FACTORS'!V$2:V$296,'FED MODEL FACTORS'!V140,1)</f>
        <v>0.9</v>
      </c>
      <c r="W140" s="63"/>
      <c r="X140" s="63">
        <f>PERCENTRANK('FED MODEL FACTORS'!X$2:X$296,'FED MODEL FACTORS'!X140,1)</f>
        <v>0.8</v>
      </c>
      <c r="Y140" s="63">
        <f>PERCENTRANK('FED MODEL FACTORS'!Y$2:Y$296,'FED MODEL FACTORS'!Y140,1)</f>
        <v>0</v>
      </c>
      <c r="Z140" s="63">
        <f>PERCENTRANK('FED MODEL FACTORS'!Z$2:Z$296,'FED MODEL FACTORS'!Z140,1)</f>
        <v>0.1</v>
      </c>
      <c r="AA140" s="63">
        <f>PERCENTRANK('FED MODEL FACTORS'!AA$2:AA$296,'FED MODEL FACTORS'!AA140,1)</f>
        <v>0.7</v>
      </c>
      <c r="AB140" s="63"/>
      <c r="AC140" s="63">
        <f>PERCENTRANK('FED MODEL FACTORS'!AC$2:AC$296,'FED MODEL FACTORS'!AC140,1)</f>
        <v>0.4</v>
      </c>
      <c r="AD140" s="63">
        <f>PERCENTRANK('FED MODEL FACTORS'!AD$2:AD$296,'FED MODEL FACTORS'!AD140,1)</f>
        <v>0.3</v>
      </c>
      <c r="AE140" s="63">
        <f>PERCENTRANK('FED MODEL FACTORS'!AE$2:AE$296,'FED MODEL FACTORS'!AE140,1)</f>
        <v>0.2</v>
      </c>
      <c r="AF140" s="63">
        <f>PERCENTRANK('FED MODEL FACTORS'!AF$2:AF$296,'FED MODEL FACTORS'!AF140,1)</f>
        <v>0.6</v>
      </c>
      <c r="AG140" s="63">
        <f>PERCENTRANK('FED MODEL FACTORS'!AG$2:AG$296,'FED MODEL FACTORS'!AG140,1)</f>
        <v>0.6</v>
      </c>
      <c r="AH140" s="63">
        <f>PERCENTRANK('FED MODEL FACTORS'!AH$62:AH$296,'FED MODEL FACTORS'!AH140,1)</f>
        <v>0.2</v>
      </c>
      <c r="AI140" s="63">
        <f>PERCENTRANK('FED MODEL FACTORS'!AI$2:AI$296,'FED MODEL FACTORS'!AI140,1)</f>
        <v>0.4</v>
      </c>
      <c r="AJ140" s="63">
        <f>PERCENTRANK('FED MODEL FACTORS'!AJ$2:AJ$296,'FED MODEL FACTORS'!AJ140,1)</f>
        <v>0.6</v>
      </c>
      <c r="AK140" s="63">
        <f>PERCENTRANK('FED MODEL FACTORS'!AK$2:AK$296,'FED MODEL FACTORS'!AK140,1)</f>
        <v>0.1</v>
      </c>
      <c r="AL140" s="63">
        <f>PERCENTRANK('FED MODEL FACTORS'!AL$2:AL$296,'FED MODEL FACTORS'!AL140,1)</f>
        <v>0.2</v>
      </c>
      <c r="AM140" s="63">
        <f>PERCENTRANK('FED MODEL FACTORS'!AM$2:AM$296,'FED MODEL FACTORS'!AM140,1)</f>
        <v>0.2</v>
      </c>
      <c r="AN140" s="63">
        <f>PERCENTRANK('FED MODEL FACTORS'!AN$2:AN$296,'FED MODEL FACTORS'!AN140,1)</f>
        <v>0.3</v>
      </c>
      <c r="AO140" s="63">
        <f>PERCENTRANK('FED MODEL FACTORS'!AO$2:AO$296,'FED MODEL FACTORS'!AO140,1)</f>
        <v>0.3</v>
      </c>
      <c r="AP140" s="63">
        <f>PERCENTRANK('FED MODEL FACTORS'!AP$2:AP$296,'FED MODEL FACTORS'!AP140,1)</f>
        <v>0.7</v>
      </c>
      <c r="AQ140" s="63">
        <f>PERCENTRANK('FED MODEL FACTORS'!AQ$50:AQ$296,'FED MODEL FACTORS'!AQ140,1)</f>
        <v>0.1</v>
      </c>
      <c r="AR140" s="63">
        <f>PERCENTRANK('FED MODEL FACTORS'!AR$2:AR$296,'FED MODEL FACTORS'!AR140,1)</f>
        <v>0.4</v>
      </c>
      <c r="AS140" s="63">
        <f>PERCENTRANK('FED MODEL FACTORS'!AS$2:AS$296,'FED MODEL FACTORS'!AS140,1)</f>
        <v>0.2</v>
      </c>
      <c r="AT140" s="63">
        <f>PERCENTRANK('FED MODEL FACTORS'!AT$2:AT$296,'FED MODEL FACTORS'!AT140,1)</f>
        <v>0.1</v>
      </c>
      <c r="AU140" s="63">
        <f>PERCENTRANK('FED MODEL FACTORS'!AU$2:AU$296,'FED MODEL FACTORS'!AU140,1)</f>
        <v>0.7</v>
      </c>
      <c r="AV140" s="63">
        <f>PERCENTRANK('FED MODEL FACTORS'!AV$2:AV$296,'FED MODEL FACTORS'!AV140,1)</f>
        <v>0.1</v>
      </c>
      <c r="AW140" s="63">
        <f>PERCENTRANK('FED MODEL FACTORS'!AW$2:AW$296,'FED MODEL FACTORS'!AW140,1)</f>
        <v>0.8</v>
      </c>
      <c r="AX140" s="63">
        <f>PERCENTRANK('FED MODEL FACTORS'!AX$2:AX$296,'FED MODEL FACTORS'!AX140,1)</f>
        <v>0.6</v>
      </c>
      <c r="AY140" s="63">
        <f>PERCENTRANK('FED MODEL FACTORS'!AY$2:AY$296,'FED MODEL FACTORS'!AY140,1)</f>
        <v>0.3</v>
      </c>
      <c r="AZ140" s="63">
        <f>PERCENTRANK('FED MODEL FACTORS'!AZ$2:AZ$296,'FED MODEL FACTORS'!AZ140,1)</f>
        <v>0.4</v>
      </c>
      <c r="BA140" s="63">
        <f>PERCENTRANK('FED MODEL FACTORS'!BA$2:BA$296,'FED MODEL FACTORS'!BA140,1)</f>
        <v>0.8</v>
      </c>
      <c r="BB140" s="63">
        <f>PERCENTRANK('FED MODEL FACTORS'!BB$2:BB$296,'FED MODEL FACTORS'!BB140,1)</f>
        <v>0.3</v>
      </c>
      <c r="BC140" s="63">
        <f>PERCENTRANK('FED MODEL FACTORS'!BC$2:BC$296,'FED MODEL FACTORS'!BC140,1)</f>
        <v>0.5</v>
      </c>
      <c r="BD140" s="63">
        <f>PERCENTRANK('FED MODEL FACTORS'!BD$2:BD$296,'FED MODEL FACTORS'!BD140,1)</f>
        <v>0.8</v>
      </c>
      <c r="BT140" s="76">
        <v>1.69</v>
      </c>
      <c r="BU140" s="76">
        <v>2.71</v>
      </c>
      <c r="BV140" s="76">
        <v>0.85</v>
      </c>
    </row>
    <row r="141" spans="1:74" x14ac:dyDescent="0.25">
      <c r="A141" s="57">
        <v>37833</v>
      </c>
      <c r="B141" s="63"/>
      <c r="C141" s="63">
        <f>PERCENTRANK('FED MODEL FACTORS'!C141:C423,'FED MODEL FACTORS'!C141,1)</f>
        <v>0.8</v>
      </c>
      <c r="D141" s="63"/>
      <c r="E141" s="63">
        <f>PERCENTRANK('FED MODEL FACTORS'!E$2:E$296,'FED MODEL FACTORS'!E141,1)</f>
        <v>0.6</v>
      </c>
      <c r="F141" s="63">
        <f>PERCENTRANK('FED MODEL FACTORS'!F$2:F$296,'FED MODEL FACTORS'!F141,1)</f>
        <v>0.3</v>
      </c>
      <c r="G141" s="63">
        <f>PERCENTRANK('FED MODEL FACTORS'!G$62:G$296,'FED MODEL FACTORS'!G141,1)</f>
        <v>0.4</v>
      </c>
      <c r="H141" s="63">
        <f>PERCENTRANK('FED MODEL FACTORS'!H$62:H$296,'FED MODEL FACTORS'!H141,1)</f>
        <v>0.1</v>
      </c>
      <c r="I141" s="63">
        <f>PERCENTRANK('FED MODEL FACTORS'!I$2:I$296,'FED MODEL FACTORS'!I141,1)</f>
        <v>0.5</v>
      </c>
      <c r="J141" s="63">
        <f>PERCENTRANK('FED MODEL FACTORS'!J$2:J$296,'FED MODEL FACTORS'!J141,1)</f>
        <v>0.4</v>
      </c>
      <c r="K141" s="63">
        <f>PERCENTRANK('FED MODEL FACTORS'!K$2:K$296,'FED MODEL FACTORS'!K141,1)</f>
        <v>0.3</v>
      </c>
      <c r="L141" s="63">
        <f>PERCENTRANK('FED MODEL FACTORS'!L$2:L$296,'FED MODEL FACTORS'!L141,1)</f>
        <v>0.3</v>
      </c>
      <c r="M141" s="63">
        <f>PERCENTRANK('FED MODEL FACTORS'!M$2:M$296,'FED MODEL FACTORS'!M141,1)</f>
        <v>0.3</v>
      </c>
      <c r="N141" s="63">
        <f>PERCENTRANK('FED MODEL FACTORS'!N$2:N$296,'FED MODEL FACTORS'!N141,1)</f>
        <v>0.3</v>
      </c>
      <c r="O141" s="63"/>
      <c r="P141" s="63"/>
      <c r="Q141" s="63">
        <f>PERCENTRANK('FED MODEL FACTORS'!Q$2:Q$296,'FED MODEL FACTORS'!Q141,1)</f>
        <v>0.6</v>
      </c>
      <c r="R141" s="63">
        <f>PERCENTRANK('FED MODEL FACTORS'!R$2:R$296,'FED MODEL FACTORS'!R141,1)</f>
        <v>0.8</v>
      </c>
      <c r="S141" s="63">
        <f>PERCENTRANK('FED MODEL FACTORS'!S$2:S$296,'FED MODEL FACTORS'!S141,1)</f>
        <v>0.4</v>
      </c>
      <c r="T141" s="63"/>
      <c r="U141" s="63">
        <f>PERCENTRANK('FED MODEL FACTORS'!U$2:U$296,'FED MODEL FACTORS'!U141,1)</f>
        <v>0.7</v>
      </c>
      <c r="V141" s="63">
        <f>PERCENTRANK('FED MODEL FACTORS'!V$2:V$296,'FED MODEL FACTORS'!V141,1)</f>
        <v>0.9</v>
      </c>
      <c r="W141" s="63"/>
      <c r="X141" s="63">
        <f>PERCENTRANK('FED MODEL FACTORS'!X$2:X$296,'FED MODEL FACTORS'!X141,1)</f>
        <v>0.7</v>
      </c>
      <c r="Y141" s="63">
        <f>PERCENTRANK('FED MODEL FACTORS'!Y$2:Y$296,'FED MODEL FACTORS'!Y141,1)</f>
        <v>0</v>
      </c>
      <c r="Z141" s="63">
        <f>PERCENTRANK('FED MODEL FACTORS'!Z$2:Z$296,'FED MODEL FACTORS'!Z141,1)</f>
        <v>0.3</v>
      </c>
      <c r="AA141" s="63">
        <f>PERCENTRANK('FED MODEL FACTORS'!AA$2:AA$296,'FED MODEL FACTORS'!AA141,1)</f>
        <v>0.6</v>
      </c>
      <c r="AB141" s="63"/>
      <c r="AC141" s="63">
        <f>PERCENTRANK('FED MODEL FACTORS'!AC$2:AC$296,'FED MODEL FACTORS'!AC141,1)</f>
        <v>0.4</v>
      </c>
      <c r="AD141" s="63">
        <f>PERCENTRANK('FED MODEL FACTORS'!AD$2:AD$296,'FED MODEL FACTORS'!AD141,1)</f>
        <v>0.4</v>
      </c>
      <c r="AE141" s="63">
        <f>PERCENTRANK('FED MODEL FACTORS'!AE$2:AE$296,'FED MODEL FACTORS'!AE141,1)</f>
        <v>0.2</v>
      </c>
      <c r="AF141" s="63">
        <f>PERCENTRANK('FED MODEL FACTORS'!AF$2:AF$296,'FED MODEL FACTORS'!AF141,1)</f>
        <v>0.5</v>
      </c>
      <c r="AG141" s="63">
        <f>PERCENTRANK('FED MODEL FACTORS'!AG$2:AG$296,'FED MODEL FACTORS'!AG141,1)</f>
        <v>0.9</v>
      </c>
      <c r="AH141" s="63">
        <f>PERCENTRANK('FED MODEL FACTORS'!AH$62:AH$296,'FED MODEL FACTORS'!AH141,1)</f>
        <v>0.1</v>
      </c>
      <c r="AI141" s="63">
        <f>PERCENTRANK('FED MODEL FACTORS'!AI$2:AI$296,'FED MODEL FACTORS'!AI141,1)</f>
        <v>0.3</v>
      </c>
      <c r="AJ141" s="63">
        <f>PERCENTRANK('FED MODEL FACTORS'!AJ$2:AJ$296,'FED MODEL FACTORS'!AJ141,1)</f>
        <v>0.7</v>
      </c>
      <c r="AK141" s="63">
        <f>PERCENTRANK('FED MODEL FACTORS'!AK$2:AK$296,'FED MODEL FACTORS'!AK141,1)</f>
        <v>0.2</v>
      </c>
      <c r="AL141" s="63">
        <f>PERCENTRANK('FED MODEL FACTORS'!AL$2:AL$296,'FED MODEL FACTORS'!AL141,1)</f>
        <v>0</v>
      </c>
      <c r="AM141" s="63">
        <f>PERCENTRANK('FED MODEL FACTORS'!AM$2:AM$296,'FED MODEL FACTORS'!AM141,1)</f>
        <v>0</v>
      </c>
      <c r="AN141" s="63">
        <f>PERCENTRANK('FED MODEL FACTORS'!AN$2:AN$296,'FED MODEL FACTORS'!AN141,1)</f>
        <v>0.3</v>
      </c>
      <c r="AO141" s="63">
        <f>PERCENTRANK('FED MODEL FACTORS'!AO$2:AO$296,'FED MODEL FACTORS'!AO141,1)</f>
        <v>0.1</v>
      </c>
      <c r="AP141" s="63">
        <f>PERCENTRANK('FED MODEL FACTORS'!AP$2:AP$296,'FED MODEL FACTORS'!AP141,1)</f>
        <v>0.4</v>
      </c>
      <c r="AQ141" s="63">
        <f>PERCENTRANK('FED MODEL FACTORS'!AQ$50:AQ$296,'FED MODEL FACTORS'!AQ141,1)</f>
        <v>0.1</v>
      </c>
      <c r="AR141" s="63">
        <f>PERCENTRANK('FED MODEL FACTORS'!AR$2:AR$296,'FED MODEL FACTORS'!AR141,1)</f>
        <v>0.7</v>
      </c>
      <c r="AS141" s="63">
        <f>PERCENTRANK('FED MODEL FACTORS'!AS$2:AS$296,'FED MODEL FACTORS'!AS141,1)</f>
        <v>0.2</v>
      </c>
      <c r="AT141" s="63">
        <f>PERCENTRANK('FED MODEL FACTORS'!AT$2:AT$296,'FED MODEL FACTORS'!AT141,1)</f>
        <v>0.1</v>
      </c>
      <c r="AU141" s="63">
        <f>PERCENTRANK('FED MODEL FACTORS'!AU$2:AU$296,'FED MODEL FACTORS'!AU141,1)</f>
        <v>0.6</v>
      </c>
      <c r="AV141" s="63">
        <f>PERCENTRANK('FED MODEL FACTORS'!AV$2:AV$296,'FED MODEL FACTORS'!AV141,1)</f>
        <v>0</v>
      </c>
      <c r="AW141" s="63">
        <f>PERCENTRANK('FED MODEL FACTORS'!AW$2:AW$296,'FED MODEL FACTORS'!AW141,1)</f>
        <v>0.9</v>
      </c>
      <c r="AX141" s="63">
        <f>PERCENTRANK('FED MODEL FACTORS'!AX$2:AX$296,'FED MODEL FACTORS'!AX141,1)</f>
        <v>0.6</v>
      </c>
      <c r="AY141" s="63">
        <f>PERCENTRANK('FED MODEL FACTORS'!AY$2:AY$296,'FED MODEL FACTORS'!AY141,1)</f>
        <v>0.3</v>
      </c>
      <c r="AZ141" s="63">
        <f>PERCENTRANK('FED MODEL FACTORS'!AZ$2:AZ$296,'FED MODEL FACTORS'!AZ141,1)</f>
        <v>0.4</v>
      </c>
      <c r="BA141" s="63">
        <f>PERCENTRANK('FED MODEL FACTORS'!BA$2:BA$296,'FED MODEL FACTORS'!BA141,1)</f>
        <v>0.4</v>
      </c>
      <c r="BB141" s="63">
        <f>PERCENTRANK('FED MODEL FACTORS'!BB$2:BB$296,'FED MODEL FACTORS'!BB141,1)</f>
        <v>0.2</v>
      </c>
      <c r="BC141" s="63">
        <f>PERCENTRANK('FED MODEL FACTORS'!BC$2:BC$296,'FED MODEL FACTORS'!BC141,1)</f>
        <v>0.2</v>
      </c>
      <c r="BD141" s="63">
        <f>PERCENTRANK('FED MODEL FACTORS'!BD$2:BD$296,'FED MODEL FACTORS'!BD141,1)</f>
        <v>0.3</v>
      </c>
      <c r="BT141" s="76">
        <v>1.33</v>
      </c>
      <c r="BU141" s="76">
        <v>2.83</v>
      </c>
      <c r="BV141" s="76">
        <v>1.1499999999999999</v>
      </c>
    </row>
    <row r="142" spans="1:74" x14ac:dyDescent="0.25">
      <c r="A142" s="57">
        <v>37864</v>
      </c>
      <c r="B142" s="63"/>
      <c r="C142" s="63">
        <f>PERCENTRANK('FED MODEL FACTORS'!C142:C424,'FED MODEL FACTORS'!C142,1)</f>
        <v>0.9</v>
      </c>
      <c r="D142" s="63"/>
      <c r="E142" s="63">
        <f>PERCENTRANK('FED MODEL FACTORS'!E$2:E$296,'FED MODEL FACTORS'!E142,1)</f>
        <v>0.6</v>
      </c>
      <c r="F142" s="63">
        <f>PERCENTRANK('FED MODEL FACTORS'!F$2:F$296,'FED MODEL FACTORS'!F142,1)</f>
        <v>0.3</v>
      </c>
      <c r="G142" s="63">
        <f>PERCENTRANK('FED MODEL FACTORS'!G$62:G$296,'FED MODEL FACTORS'!G142,1)</f>
        <v>0.4</v>
      </c>
      <c r="H142" s="63">
        <f>PERCENTRANK('FED MODEL FACTORS'!H$62:H$296,'FED MODEL FACTORS'!H142,1)</f>
        <v>0.1</v>
      </c>
      <c r="I142" s="63">
        <f>PERCENTRANK('FED MODEL FACTORS'!I$2:I$296,'FED MODEL FACTORS'!I142,1)</f>
        <v>0.5</v>
      </c>
      <c r="J142" s="63">
        <f>PERCENTRANK('FED MODEL FACTORS'!J$2:J$296,'FED MODEL FACTORS'!J142,1)</f>
        <v>0.4</v>
      </c>
      <c r="K142" s="63">
        <f>PERCENTRANK('FED MODEL FACTORS'!K$2:K$296,'FED MODEL FACTORS'!K142,1)</f>
        <v>0.3</v>
      </c>
      <c r="L142" s="63">
        <f>PERCENTRANK('FED MODEL FACTORS'!L$2:L$296,'FED MODEL FACTORS'!L142,1)</f>
        <v>0.3</v>
      </c>
      <c r="M142" s="63">
        <f>PERCENTRANK('FED MODEL FACTORS'!M$2:M$296,'FED MODEL FACTORS'!M142,1)</f>
        <v>0.3</v>
      </c>
      <c r="N142" s="63">
        <f>PERCENTRANK('FED MODEL FACTORS'!N$2:N$296,'FED MODEL FACTORS'!N142,1)</f>
        <v>0.3</v>
      </c>
      <c r="O142" s="63"/>
      <c r="P142" s="63"/>
      <c r="Q142" s="63">
        <f>PERCENTRANK('FED MODEL FACTORS'!Q$2:Q$296,'FED MODEL FACTORS'!Q142,1)</f>
        <v>0.6</v>
      </c>
      <c r="R142" s="63">
        <f>PERCENTRANK('FED MODEL FACTORS'!R$2:R$296,'FED MODEL FACTORS'!R142,1)</f>
        <v>0.8</v>
      </c>
      <c r="S142" s="63">
        <f>PERCENTRANK('FED MODEL FACTORS'!S$2:S$296,'FED MODEL FACTORS'!S142,1)</f>
        <v>0.4</v>
      </c>
      <c r="T142" s="63"/>
      <c r="U142" s="63">
        <f>PERCENTRANK('FED MODEL FACTORS'!U$2:U$296,'FED MODEL FACTORS'!U142,1)</f>
        <v>0.2</v>
      </c>
      <c r="V142" s="63">
        <f>PERCENTRANK('FED MODEL FACTORS'!V$2:V$296,'FED MODEL FACTORS'!V142,1)</f>
        <v>0.9</v>
      </c>
      <c r="W142" s="63"/>
      <c r="X142" s="63">
        <f>PERCENTRANK('FED MODEL FACTORS'!X$2:X$296,'FED MODEL FACTORS'!X142,1)</f>
        <v>0.7</v>
      </c>
      <c r="Y142" s="63">
        <f>PERCENTRANK('FED MODEL FACTORS'!Y$2:Y$296,'FED MODEL FACTORS'!Y142,1)</f>
        <v>0</v>
      </c>
      <c r="Z142" s="63">
        <f>PERCENTRANK('FED MODEL FACTORS'!Z$2:Z$296,'FED MODEL FACTORS'!Z142,1)</f>
        <v>0.5</v>
      </c>
      <c r="AA142" s="63">
        <f>PERCENTRANK('FED MODEL FACTORS'!AA$2:AA$296,'FED MODEL FACTORS'!AA142,1)</f>
        <v>0.3</v>
      </c>
      <c r="AB142" s="63"/>
      <c r="AC142" s="63">
        <f>PERCENTRANK('FED MODEL FACTORS'!AC$2:AC$296,'FED MODEL FACTORS'!AC142,1)</f>
        <v>0.4</v>
      </c>
      <c r="AD142" s="63">
        <f>PERCENTRANK('FED MODEL FACTORS'!AD$2:AD$296,'FED MODEL FACTORS'!AD142,1)</f>
        <v>0.4</v>
      </c>
      <c r="AE142" s="63">
        <f>PERCENTRANK('FED MODEL FACTORS'!AE$2:AE$296,'FED MODEL FACTORS'!AE142,1)</f>
        <v>0.2</v>
      </c>
      <c r="AF142" s="63">
        <f>PERCENTRANK('FED MODEL FACTORS'!AF$2:AF$296,'FED MODEL FACTORS'!AF142,1)</f>
        <v>0.5</v>
      </c>
      <c r="AG142" s="63">
        <f>PERCENTRANK('FED MODEL FACTORS'!AG$2:AG$296,'FED MODEL FACTORS'!AG142,1)</f>
        <v>0.9</v>
      </c>
      <c r="AH142" s="63">
        <f>PERCENTRANK('FED MODEL FACTORS'!AH$62:AH$296,'FED MODEL FACTORS'!AH142,1)</f>
        <v>0.1</v>
      </c>
      <c r="AI142" s="63">
        <f>PERCENTRANK('FED MODEL FACTORS'!AI$2:AI$296,'FED MODEL FACTORS'!AI142,1)</f>
        <v>0.1</v>
      </c>
      <c r="AJ142" s="63">
        <f>PERCENTRANK('FED MODEL FACTORS'!AJ$2:AJ$296,'FED MODEL FACTORS'!AJ142,1)</f>
        <v>0.7</v>
      </c>
      <c r="AK142" s="63">
        <f>PERCENTRANK('FED MODEL FACTORS'!AK$2:AK$296,'FED MODEL FACTORS'!AK142,1)</f>
        <v>0.2</v>
      </c>
      <c r="AL142" s="63">
        <f>PERCENTRANK('FED MODEL FACTORS'!AL$2:AL$296,'FED MODEL FACTORS'!AL142,1)</f>
        <v>0</v>
      </c>
      <c r="AM142" s="63">
        <f>PERCENTRANK('FED MODEL FACTORS'!AM$2:AM$296,'FED MODEL FACTORS'!AM142,1)</f>
        <v>0</v>
      </c>
      <c r="AN142" s="63">
        <f>PERCENTRANK('FED MODEL FACTORS'!AN$2:AN$296,'FED MODEL FACTORS'!AN142,1)</f>
        <v>0.4</v>
      </c>
      <c r="AO142" s="63">
        <f>PERCENTRANK('FED MODEL FACTORS'!AO$2:AO$296,'FED MODEL FACTORS'!AO142,1)</f>
        <v>0.1</v>
      </c>
      <c r="AP142" s="63">
        <f>PERCENTRANK('FED MODEL FACTORS'!AP$2:AP$296,'FED MODEL FACTORS'!AP142,1)</f>
        <v>0.7</v>
      </c>
      <c r="AQ142" s="63">
        <f>PERCENTRANK('FED MODEL FACTORS'!AQ$50:AQ$296,'FED MODEL FACTORS'!AQ142,1)</f>
        <v>0.1</v>
      </c>
      <c r="AR142" s="63">
        <f>PERCENTRANK('FED MODEL FACTORS'!AR$2:AR$296,'FED MODEL FACTORS'!AR142,1)</f>
        <v>0.6</v>
      </c>
      <c r="AS142" s="63">
        <f>PERCENTRANK('FED MODEL FACTORS'!AS$2:AS$296,'FED MODEL FACTORS'!AS142,1)</f>
        <v>0.2</v>
      </c>
      <c r="AT142" s="63">
        <f>PERCENTRANK('FED MODEL FACTORS'!AT$2:AT$296,'FED MODEL FACTORS'!AT142,1)</f>
        <v>0.1</v>
      </c>
      <c r="AU142" s="63">
        <f>PERCENTRANK('FED MODEL FACTORS'!AU$2:AU$296,'FED MODEL FACTORS'!AU142,1)</f>
        <v>0.6</v>
      </c>
      <c r="AV142" s="63">
        <f>PERCENTRANK('FED MODEL FACTORS'!AV$2:AV$296,'FED MODEL FACTORS'!AV142,1)</f>
        <v>0.4</v>
      </c>
      <c r="AW142" s="63">
        <f>PERCENTRANK('FED MODEL FACTORS'!AW$2:AW$296,'FED MODEL FACTORS'!AW142,1)</f>
        <v>0.9</v>
      </c>
      <c r="AX142" s="63">
        <f>PERCENTRANK('FED MODEL FACTORS'!AX$2:AX$296,'FED MODEL FACTORS'!AX142,1)</f>
        <v>0.6</v>
      </c>
      <c r="AY142" s="63">
        <f>PERCENTRANK('FED MODEL FACTORS'!AY$2:AY$296,'FED MODEL FACTORS'!AY142,1)</f>
        <v>0.3</v>
      </c>
      <c r="AZ142" s="63">
        <f>PERCENTRANK('FED MODEL FACTORS'!AZ$2:AZ$296,'FED MODEL FACTORS'!AZ142,1)</f>
        <v>0.4</v>
      </c>
      <c r="BA142" s="63">
        <f>PERCENTRANK('FED MODEL FACTORS'!BA$2:BA$296,'FED MODEL FACTORS'!BA142,1)</f>
        <v>0.5</v>
      </c>
      <c r="BB142" s="63">
        <f>PERCENTRANK('FED MODEL FACTORS'!BB$2:BB$296,'FED MODEL FACTORS'!BB142,1)</f>
        <v>0.3</v>
      </c>
      <c r="BC142" s="63">
        <f>PERCENTRANK('FED MODEL FACTORS'!BC$2:BC$296,'FED MODEL FACTORS'!BC142,1)</f>
        <v>0.7</v>
      </c>
      <c r="BD142" s="63">
        <f>PERCENTRANK('FED MODEL FACTORS'!BD$2:BD$296,'FED MODEL FACTORS'!BD142,1)</f>
        <v>0.6</v>
      </c>
      <c r="BT142" s="76">
        <v>0.52</v>
      </c>
      <c r="BU142" s="76">
        <v>2.77</v>
      </c>
      <c r="BV142" s="76">
        <v>0.9</v>
      </c>
    </row>
    <row r="143" spans="1:74" x14ac:dyDescent="0.25">
      <c r="A143" s="57">
        <v>37894</v>
      </c>
      <c r="B143" s="63"/>
      <c r="C143" s="63">
        <f>PERCENTRANK('FED MODEL FACTORS'!C143:C425,'FED MODEL FACTORS'!C143,1)</f>
        <v>0.9</v>
      </c>
      <c r="D143" s="63"/>
      <c r="E143" s="63">
        <f>PERCENTRANK('FED MODEL FACTORS'!E$2:E$296,'FED MODEL FACTORS'!E143,1)</f>
        <v>0.8</v>
      </c>
      <c r="F143" s="63">
        <f>PERCENTRANK('FED MODEL FACTORS'!F$2:F$296,'FED MODEL FACTORS'!F143,1)</f>
        <v>0.3</v>
      </c>
      <c r="G143" s="63">
        <f>PERCENTRANK('FED MODEL FACTORS'!G$62:G$296,'FED MODEL FACTORS'!G143,1)</f>
        <v>0.3</v>
      </c>
      <c r="H143" s="63">
        <f>PERCENTRANK('FED MODEL FACTORS'!H$62:H$296,'FED MODEL FACTORS'!H143,1)</f>
        <v>0.1</v>
      </c>
      <c r="I143" s="63">
        <f>PERCENTRANK('FED MODEL FACTORS'!I$2:I$296,'FED MODEL FACTORS'!I143,1)</f>
        <v>0.3</v>
      </c>
      <c r="J143" s="63">
        <f>PERCENTRANK('FED MODEL FACTORS'!J$2:J$296,'FED MODEL FACTORS'!J143,1)</f>
        <v>0.3</v>
      </c>
      <c r="K143" s="63">
        <f>PERCENTRANK('FED MODEL FACTORS'!K$2:K$296,'FED MODEL FACTORS'!K143,1)</f>
        <v>0.3</v>
      </c>
      <c r="L143" s="63">
        <f>PERCENTRANK('FED MODEL FACTORS'!L$2:L$296,'FED MODEL FACTORS'!L143,1)</f>
        <v>0.3</v>
      </c>
      <c r="M143" s="63">
        <f>PERCENTRANK('FED MODEL FACTORS'!M$2:M$296,'FED MODEL FACTORS'!M143,1)</f>
        <v>0.3</v>
      </c>
      <c r="N143" s="63">
        <f>PERCENTRANK('FED MODEL FACTORS'!N$2:N$296,'FED MODEL FACTORS'!N143,1)</f>
        <v>0.3</v>
      </c>
      <c r="O143" s="63"/>
      <c r="P143" s="63"/>
      <c r="Q143" s="63">
        <f>PERCENTRANK('FED MODEL FACTORS'!Q$2:Q$296,'FED MODEL FACTORS'!Q143,1)</f>
        <v>0.6</v>
      </c>
      <c r="R143" s="63">
        <f>PERCENTRANK('FED MODEL FACTORS'!R$2:R$296,'FED MODEL FACTORS'!R143,1)</f>
        <v>0.8</v>
      </c>
      <c r="S143" s="63">
        <f>PERCENTRANK('FED MODEL FACTORS'!S$2:S$296,'FED MODEL FACTORS'!S143,1)</f>
        <v>0.4</v>
      </c>
      <c r="T143" s="63"/>
      <c r="U143" s="63">
        <f>PERCENTRANK('FED MODEL FACTORS'!U$2:U$296,'FED MODEL FACTORS'!U143,1)</f>
        <v>0.7</v>
      </c>
      <c r="V143" s="63">
        <f>PERCENTRANK('FED MODEL FACTORS'!V$2:V$296,'FED MODEL FACTORS'!V143,1)</f>
        <v>0.9</v>
      </c>
      <c r="W143" s="63"/>
      <c r="X143" s="63">
        <f>PERCENTRANK('FED MODEL FACTORS'!X$2:X$296,'FED MODEL FACTORS'!X143,1)</f>
        <v>0.7</v>
      </c>
      <c r="Y143" s="63">
        <f>PERCENTRANK('FED MODEL FACTORS'!Y$2:Y$296,'FED MODEL FACTORS'!Y143,1)</f>
        <v>0.1</v>
      </c>
      <c r="Z143" s="63">
        <f>PERCENTRANK('FED MODEL FACTORS'!Z$2:Z$296,'FED MODEL FACTORS'!Z143,1)</f>
        <v>0.4</v>
      </c>
      <c r="AA143" s="63">
        <f>PERCENTRANK('FED MODEL FACTORS'!AA$2:AA$296,'FED MODEL FACTORS'!AA143,1)</f>
        <v>0.3</v>
      </c>
      <c r="AB143" s="63"/>
      <c r="AC143" s="63">
        <f>PERCENTRANK('FED MODEL FACTORS'!AC$2:AC$296,'FED MODEL FACTORS'!AC143,1)</f>
        <v>0.5</v>
      </c>
      <c r="AD143" s="63">
        <f>PERCENTRANK('FED MODEL FACTORS'!AD$2:AD$296,'FED MODEL FACTORS'!AD143,1)</f>
        <v>0.4</v>
      </c>
      <c r="AE143" s="63">
        <f>PERCENTRANK('FED MODEL FACTORS'!AE$2:AE$296,'FED MODEL FACTORS'!AE143,1)</f>
        <v>0.2</v>
      </c>
      <c r="AF143" s="63">
        <f>PERCENTRANK('FED MODEL FACTORS'!AF$2:AF$296,'FED MODEL FACTORS'!AF143,1)</f>
        <v>0.5</v>
      </c>
      <c r="AG143" s="63">
        <f>PERCENTRANK('FED MODEL FACTORS'!AG$2:AG$296,'FED MODEL FACTORS'!AG143,1)</f>
        <v>0.7</v>
      </c>
      <c r="AH143" s="63">
        <f>PERCENTRANK('FED MODEL FACTORS'!AH$62:AH$296,'FED MODEL FACTORS'!AH143,1)</f>
        <v>0.1</v>
      </c>
      <c r="AI143" s="63">
        <f>PERCENTRANK('FED MODEL FACTORS'!AI$2:AI$296,'FED MODEL FACTORS'!AI143,1)</f>
        <v>0</v>
      </c>
      <c r="AJ143" s="63">
        <f>PERCENTRANK('FED MODEL FACTORS'!AJ$2:AJ$296,'FED MODEL FACTORS'!AJ143,1)</f>
        <v>0.6</v>
      </c>
      <c r="AK143" s="63">
        <f>PERCENTRANK('FED MODEL FACTORS'!AK$2:AK$296,'FED MODEL FACTORS'!AK143,1)</f>
        <v>0.2</v>
      </c>
      <c r="AL143" s="63">
        <f>PERCENTRANK('FED MODEL FACTORS'!AL$2:AL$296,'FED MODEL FACTORS'!AL143,1)</f>
        <v>0</v>
      </c>
      <c r="AM143" s="63">
        <f>PERCENTRANK('FED MODEL FACTORS'!AM$2:AM$296,'FED MODEL FACTORS'!AM143,1)</f>
        <v>0.2</v>
      </c>
      <c r="AN143" s="63">
        <f>PERCENTRANK('FED MODEL FACTORS'!AN$2:AN$296,'FED MODEL FACTORS'!AN143,1)</f>
        <v>0.4</v>
      </c>
      <c r="AO143" s="63">
        <f>PERCENTRANK('FED MODEL FACTORS'!AO$2:AO$296,'FED MODEL FACTORS'!AO143,1)</f>
        <v>0.6</v>
      </c>
      <c r="AP143" s="63">
        <f>PERCENTRANK('FED MODEL FACTORS'!AP$2:AP$296,'FED MODEL FACTORS'!AP143,1)</f>
        <v>0.9</v>
      </c>
      <c r="AQ143" s="63">
        <f>PERCENTRANK('FED MODEL FACTORS'!AQ$50:AQ$296,'FED MODEL FACTORS'!AQ143,1)</f>
        <v>0.1</v>
      </c>
      <c r="AR143" s="63">
        <f>PERCENTRANK('FED MODEL FACTORS'!AR$2:AR$296,'FED MODEL FACTORS'!AR143,1)</f>
        <v>0.2</v>
      </c>
      <c r="AS143" s="63">
        <f>PERCENTRANK('FED MODEL FACTORS'!AS$2:AS$296,'FED MODEL FACTORS'!AS143,1)</f>
        <v>0.2</v>
      </c>
      <c r="AT143" s="63">
        <f>PERCENTRANK('FED MODEL FACTORS'!AT$2:AT$296,'FED MODEL FACTORS'!AT143,1)</f>
        <v>0.1</v>
      </c>
      <c r="AU143" s="63">
        <f>PERCENTRANK('FED MODEL FACTORS'!AU$2:AU$296,'FED MODEL FACTORS'!AU143,1)</f>
        <v>0.6</v>
      </c>
      <c r="AV143" s="63">
        <f>PERCENTRANK('FED MODEL FACTORS'!AV$2:AV$296,'FED MODEL FACTORS'!AV143,1)</f>
        <v>0</v>
      </c>
      <c r="AW143" s="63">
        <f>PERCENTRANK('FED MODEL FACTORS'!AW$2:AW$296,'FED MODEL FACTORS'!AW143,1)</f>
        <v>0.9</v>
      </c>
      <c r="AX143" s="63">
        <f>PERCENTRANK('FED MODEL FACTORS'!AX$2:AX$296,'FED MODEL FACTORS'!AX143,1)</f>
        <v>0.5</v>
      </c>
      <c r="AY143" s="63">
        <f>PERCENTRANK('FED MODEL FACTORS'!AY$2:AY$296,'FED MODEL FACTORS'!AY143,1)</f>
        <v>0.4</v>
      </c>
      <c r="AZ143" s="63">
        <f>PERCENTRANK('FED MODEL FACTORS'!AZ$2:AZ$296,'FED MODEL FACTORS'!AZ143,1)</f>
        <v>0.4</v>
      </c>
      <c r="BA143" s="63">
        <f>PERCENTRANK('FED MODEL FACTORS'!BA$2:BA$296,'FED MODEL FACTORS'!BA143,1)</f>
        <v>0</v>
      </c>
      <c r="BB143" s="63">
        <f>PERCENTRANK('FED MODEL FACTORS'!BB$2:BB$296,'FED MODEL FACTORS'!BB143,1)</f>
        <v>0.3</v>
      </c>
      <c r="BC143" s="63">
        <f>PERCENTRANK('FED MODEL FACTORS'!BC$2:BC$296,'FED MODEL FACTORS'!BC143,1)</f>
        <v>0.9</v>
      </c>
      <c r="BD143" s="63">
        <f>PERCENTRANK('FED MODEL FACTORS'!BD$2:BD$296,'FED MODEL FACTORS'!BD143,1)</f>
        <v>0.2</v>
      </c>
      <c r="BT143" s="76">
        <v>0.24</v>
      </c>
      <c r="BU143" s="76">
        <v>2.69</v>
      </c>
      <c r="BV143" s="76">
        <v>0.95</v>
      </c>
    </row>
    <row r="144" spans="1:74" x14ac:dyDescent="0.25">
      <c r="A144" s="57">
        <v>37925</v>
      </c>
      <c r="B144" s="63"/>
      <c r="C144" s="63">
        <f>PERCENTRANK('FED MODEL FACTORS'!C144:C426,'FED MODEL FACTORS'!C144,1)</f>
        <v>0.9</v>
      </c>
      <c r="D144" s="63"/>
      <c r="E144" s="63">
        <f>PERCENTRANK('FED MODEL FACTORS'!E$2:E$296,'FED MODEL FACTORS'!E144,1)</f>
        <v>0.4</v>
      </c>
      <c r="F144" s="63">
        <f>PERCENTRANK('FED MODEL FACTORS'!F$2:F$296,'FED MODEL FACTORS'!F144,1)</f>
        <v>0.3</v>
      </c>
      <c r="G144" s="63">
        <f>PERCENTRANK('FED MODEL FACTORS'!G$62:G$296,'FED MODEL FACTORS'!G144,1)</f>
        <v>0.3</v>
      </c>
      <c r="H144" s="63">
        <f>PERCENTRANK('FED MODEL FACTORS'!H$62:H$296,'FED MODEL FACTORS'!H144,1)</f>
        <v>0</v>
      </c>
      <c r="I144" s="63">
        <f>PERCENTRANK('FED MODEL FACTORS'!I$2:I$296,'FED MODEL FACTORS'!I144,1)</f>
        <v>0.5</v>
      </c>
      <c r="J144" s="63">
        <f>PERCENTRANK('FED MODEL FACTORS'!J$2:J$296,'FED MODEL FACTORS'!J144,1)</f>
        <v>0.4</v>
      </c>
      <c r="K144" s="63">
        <f>PERCENTRANK('FED MODEL FACTORS'!K$2:K$296,'FED MODEL FACTORS'!K144,1)</f>
        <v>0.3</v>
      </c>
      <c r="L144" s="63">
        <f>PERCENTRANK('FED MODEL FACTORS'!L$2:L$296,'FED MODEL FACTORS'!L144,1)</f>
        <v>0.3</v>
      </c>
      <c r="M144" s="63">
        <f>PERCENTRANK('FED MODEL FACTORS'!M$2:M$296,'FED MODEL FACTORS'!M144,1)</f>
        <v>0.3</v>
      </c>
      <c r="N144" s="63">
        <f>PERCENTRANK('FED MODEL FACTORS'!N$2:N$296,'FED MODEL FACTORS'!N144,1)</f>
        <v>0.3</v>
      </c>
      <c r="O144" s="63"/>
      <c r="P144" s="63"/>
      <c r="Q144" s="63">
        <f>PERCENTRANK('FED MODEL FACTORS'!Q$2:Q$296,'FED MODEL FACTORS'!Q144,1)</f>
        <v>0.6</v>
      </c>
      <c r="R144" s="63">
        <f>PERCENTRANK('FED MODEL FACTORS'!R$2:R$296,'FED MODEL FACTORS'!R144,1)</f>
        <v>0.8</v>
      </c>
      <c r="S144" s="63">
        <f>PERCENTRANK('FED MODEL FACTORS'!S$2:S$296,'FED MODEL FACTORS'!S144,1)</f>
        <v>0.4</v>
      </c>
      <c r="T144" s="63"/>
      <c r="U144" s="63">
        <f>PERCENTRANK('FED MODEL FACTORS'!U$2:U$296,'FED MODEL FACTORS'!U144,1)</f>
        <v>0.3</v>
      </c>
      <c r="V144" s="63">
        <f>PERCENTRANK('FED MODEL FACTORS'!V$2:V$296,'FED MODEL FACTORS'!V144,1)</f>
        <v>0.9</v>
      </c>
      <c r="W144" s="63"/>
      <c r="X144" s="63">
        <f>PERCENTRANK('FED MODEL FACTORS'!X$2:X$296,'FED MODEL FACTORS'!X144,1)</f>
        <v>0.6</v>
      </c>
      <c r="Y144" s="63">
        <f>PERCENTRANK('FED MODEL FACTORS'!Y$2:Y$296,'FED MODEL FACTORS'!Y144,1)</f>
        <v>0.1</v>
      </c>
      <c r="Z144" s="63">
        <f>PERCENTRANK('FED MODEL FACTORS'!Z$2:Z$296,'FED MODEL FACTORS'!Z144,1)</f>
        <v>0.7</v>
      </c>
      <c r="AA144" s="63">
        <f>PERCENTRANK('FED MODEL FACTORS'!AA$2:AA$296,'FED MODEL FACTORS'!AA144,1)</f>
        <v>0.3</v>
      </c>
      <c r="AB144" s="63"/>
      <c r="AC144" s="63">
        <f>PERCENTRANK('FED MODEL FACTORS'!AC$2:AC$296,'FED MODEL FACTORS'!AC144,1)</f>
        <v>0.5</v>
      </c>
      <c r="AD144" s="63">
        <f>PERCENTRANK('FED MODEL FACTORS'!AD$2:AD$296,'FED MODEL FACTORS'!AD144,1)</f>
        <v>0.4</v>
      </c>
      <c r="AE144" s="63">
        <f>PERCENTRANK('FED MODEL FACTORS'!AE$2:AE$296,'FED MODEL FACTORS'!AE144,1)</f>
        <v>0.2</v>
      </c>
      <c r="AF144" s="63">
        <f>PERCENTRANK('FED MODEL FACTORS'!AF$2:AF$296,'FED MODEL FACTORS'!AF144,1)</f>
        <v>0.5</v>
      </c>
      <c r="AG144" s="63">
        <f>PERCENTRANK('FED MODEL FACTORS'!AG$2:AG$296,'FED MODEL FACTORS'!AG144,1)</f>
        <v>0.9</v>
      </c>
      <c r="AH144" s="63">
        <f>PERCENTRANK('FED MODEL FACTORS'!AH$62:AH$296,'FED MODEL FACTORS'!AH144,1)</f>
        <v>0</v>
      </c>
      <c r="AI144" s="63">
        <f>PERCENTRANK('FED MODEL FACTORS'!AI$2:AI$296,'FED MODEL FACTORS'!AI144,1)</f>
        <v>0.1</v>
      </c>
      <c r="AJ144" s="63">
        <f>PERCENTRANK('FED MODEL FACTORS'!AJ$2:AJ$296,'FED MODEL FACTORS'!AJ144,1)</f>
        <v>0.6</v>
      </c>
      <c r="AK144" s="63">
        <f>PERCENTRANK('FED MODEL FACTORS'!AK$2:AK$296,'FED MODEL FACTORS'!AK144,1)</f>
        <v>0.3</v>
      </c>
      <c r="AL144" s="63">
        <f>PERCENTRANK('FED MODEL FACTORS'!AL$2:AL$296,'FED MODEL FACTORS'!AL144,1)</f>
        <v>0</v>
      </c>
      <c r="AM144" s="63">
        <f>PERCENTRANK('FED MODEL FACTORS'!AM$2:AM$296,'FED MODEL FACTORS'!AM144,1)</f>
        <v>0.2</v>
      </c>
      <c r="AN144" s="63">
        <f>PERCENTRANK('FED MODEL FACTORS'!AN$2:AN$296,'FED MODEL FACTORS'!AN144,1)</f>
        <v>0.3</v>
      </c>
      <c r="AO144" s="63">
        <f>PERCENTRANK('FED MODEL FACTORS'!AO$2:AO$296,'FED MODEL FACTORS'!AO144,1)</f>
        <v>0.4</v>
      </c>
      <c r="AP144" s="63">
        <f>PERCENTRANK('FED MODEL FACTORS'!AP$2:AP$296,'FED MODEL FACTORS'!AP144,1)</f>
        <v>0.9</v>
      </c>
      <c r="AQ144" s="63">
        <f>PERCENTRANK('FED MODEL FACTORS'!AQ$50:AQ$296,'FED MODEL FACTORS'!AQ144,1)</f>
        <v>0.1</v>
      </c>
      <c r="AR144" s="63">
        <f>PERCENTRANK('FED MODEL FACTORS'!AR$2:AR$296,'FED MODEL FACTORS'!AR144,1)</f>
        <v>0.3</v>
      </c>
      <c r="AS144" s="63">
        <f>PERCENTRANK('FED MODEL FACTORS'!AS$2:AS$296,'FED MODEL FACTORS'!AS144,1)</f>
        <v>0.3</v>
      </c>
      <c r="AT144" s="63">
        <f>PERCENTRANK('FED MODEL FACTORS'!AT$2:AT$296,'FED MODEL FACTORS'!AT144,1)</f>
        <v>0.1</v>
      </c>
      <c r="AU144" s="63">
        <f>PERCENTRANK('FED MODEL FACTORS'!AU$2:AU$296,'FED MODEL FACTORS'!AU144,1)</f>
        <v>0.5</v>
      </c>
      <c r="AV144" s="63">
        <f>PERCENTRANK('FED MODEL FACTORS'!AV$2:AV$296,'FED MODEL FACTORS'!AV144,1)</f>
        <v>0</v>
      </c>
      <c r="AW144" s="63">
        <f>PERCENTRANK('FED MODEL FACTORS'!AW$2:AW$296,'FED MODEL FACTORS'!AW144,1)</f>
        <v>0.9</v>
      </c>
      <c r="AX144" s="63">
        <f>PERCENTRANK('FED MODEL FACTORS'!AX$2:AX$296,'FED MODEL FACTORS'!AX144,1)</f>
        <v>0.5</v>
      </c>
      <c r="AY144" s="63">
        <f>PERCENTRANK('FED MODEL FACTORS'!AY$2:AY$296,'FED MODEL FACTORS'!AY144,1)</f>
        <v>0.4</v>
      </c>
      <c r="AZ144" s="63">
        <f>PERCENTRANK('FED MODEL FACTORS'!AZ$2:AZ$296,'FED MODEL FACTORS'!AZ144,1)</f>
        <v>0.4</v>
      </c>
      <c r="BA144" s="63">
        <f>PERCENTRANK('FED MODEL FACTORS'!BA$2:BA$296,'FED MODEL FACTORS'!BA144,1)</f>
        <v>0.8</v>
      </c>
      <c r="BB144" s="63">
        <f>PERCENTRANK('FED MODEL FACTORS'!BB$2:BB$296,'FED MODEL FACTORS'!BB144,1)</f>
        <v>0.3</v>
      </c>
      <c r="BC144" s="63">
        <f>PERCENTRANK('FED MODEL FACTORS'!BC$2:BC$296,'FED MODEL FACTORS'!BC144,1)</f>
        <v>0.4</v>
      </c>
      <c r="BD144" s="63">
        <f>PERCENTRANK('FED MODEL FACTORS'!BD$2:BD$296,'FED MODEL FACTORS'!BD144,1)</f>
        <v>0.7</v>
      </c>
      <c r="BT144" s="76">
        <v>0.52</v>
      </c>
      <c r="BU144" s="76">
        <v>2.72</v>
      </c>
      <c r="BV144" s="76">
        <v>1.25</v>
      </c>
    </row>
    <row r="145" spans="1:74" x14ac:dyDescent="0.25">
      <c r="A145" s="57">
        <v>37955</v>
      </c>
      <c r="B145" s="63"/>
      <c r="C145" s="63">
        <f>PERCENTRANK('FED MODEL FACTORS'!C145:C427,'FED MODEL FACTORS'!C145,1)</f>
        <v>0.9</v>
      </c>
      <c r="D145" s="63"/>
      <c r="E145" s="63">
        <f>PERCENTRANK('FED MODEL FACTORS'!E$2:E$296,'FED MODEL FACTORS'!E145,1)</f>
        <v>0.8</v>
      </c>
      <c r="F145" s="63">
        <f>PERCENTRANK('FED MODEL FACTORS'!F$2:F$296,'FED MODEL FACTORS'!F145,1)</f>
        <v>0.4</v>
      </c>
      <c r="G145" s="63">
        <f>PERCENTRANK('FED MODEL FACTORS'!G$62:G$296,'FED MODEL FACTORS'!G145,1)</f>
        <v>0.3</v>
      </c>
      <c r="H145" s="63">
        <f>PERCENTRANK('FED MODEL FACTORS'!H$62:H$296,'FED MODEL FACTORS'!H145,1)</f>
        <v>0</v>
      </c>
      <c r="I145" s="63">
        <f>PERCENTRANK('FED MODEL FACTORS'!I$2:I$296,'FED MODEL FACTORS'!I145,1)</f>
        <v>0.5</v>
      </c>
      <c r="J145" s="63">
        <f>PERCENTRANK('FED MODEL FACTORS'!J$2:J$296,'FED MODEL FACTORS'!J145,1)</f>
        <v>0.4</v>
      </c>
      <c r="K145" s="63">
        <f>PERCENTRANK('FED MODEL FACTORS'!K$2:K$296,'FED MODEL FACTORS'!K145,1)</f>
        <v>0.3</v>
      </c>
      <c r="L145" s="63">
        <f>PERCENTRANK('FED MODEL FACTORS'!L$2:L$296,'FED MODEL FACTORS'!L145,1)</f>
        <v>0.3</v>
      </c>
      <c r="M145" s="63">
        <f>PERCENTRANK('FED MODEL FACTORS'!M$2:M$296,'FED MODEL FACTORS'!M145,1)</f>
        <v>0.3</v>
      </c>
      <c r="N145" s="63">
        <f>PERCENTRANK('FED MODEL FACTORS'!N$2:N$296,'FED MODEL FACTORS'!N145,1)</f>
        <v>0.3</v>
      </c>
      <c r="O145" s="63"/>
      <c r="P145" s="63"/>
      <c r="Q145" s="63">
        <f>PERCENTRANK('FED MODEL FACTORS'!Q$2:Q$296,'FED MODEL FACTORS'!Q145,1)</f>
        <v>0.6</v>
      </c>
      <c r="R145" s="63">
        <f>PERCENTRANK('FED MODEL FACTORS'!R$2:R$296,'FED MODEL FACTORS'!R145,1)</f>
        <v>0.8</v>
      </c>
      <c r="S145" s="63">
        <f>PERCENTRANK('FED MODEL FACTORS'!S$2:S$296,'FED MODEL FACTORS'!S145,1)</f>
        <v>0.4</v>
      </c>
      <c r="T145" s="63"/>
      <c r="U145" s="63">
        <f>PERCENTRANK('FED MODEL FACTORS'!U$2:U$296,'FED MODEL FACTORS'!U145,1)</f>
        <v>0.8</v>
      </c>
      <c r="V145" s="63">
        <f>PERCENTRANK('FED MODEL FACTORS'!V$2:V$296,'FED MODEL FACTORS'!V145,1)</f>
        <v>0.6</v>
      </c>
      <c r="W145" s="63"/>
      <c r="X145" s="63">
        <f>PERCENTRANK('FED MODEL FACTORS'!X$2:X$296,'FED MODEL FACTORS'!X145,1)</f>
        <v>0.5</v>
      </c>
      <c r="Y145" s="63">
        <f>PERCENTRANK('FED MODEL FACTORS'!Y$2:Y$296,'FED MODEL FACTORS'!Y145,1)</f>
        <v>0.2</v>
      </c>
      <c r="Z145" s="63">
        <f>PERCENTRANK('FED MODEL FACTORS'!Z$2:Z$296,'FED MODEL FACTORS'!Z145,1)</f>
        <v>0.9</v>
      </c>
      <c r="AA145" s="63">
        <f>PERCENTRANK('FED MODEL FACTORS'!AA$2:AA$296,'FED MODEL FACTORS'!AA145,1)</f>
        <v>0.4</v>
      </c>
      <c r="AB145" s="63"/>
      <c r="AC145" s="63">
        <f>PERCENTRANK('FED MODEL FACTORS'!AC$2:AC$296,'FED MODEL FACTORS'!AC145,1)</f>
        <v>0.6</v>
      </c>
      <c r="AD145" s="63">
        <f>PERCENTRANK('FED MODEL FACTORS'!AD$2:AD$296,'FED MODEL FACTORS'!AD145,1)</f>
        <v>0.4</v>
      </c>
      <c r="AE145" s="63">
        <f>PERCENTRANK('FED MODEL FACTORS'!AE$2:AE$296,'FED MODEL FACTORS'!AE145,1)</f>
        <v>0.2</v>
      </c>
      <c r="AF145" s="63">
        <f>PERCENTRANK('FED MODEL FACTORS'!AF$2:AF$296,'FED MODEL FACTORS'!AF145,1)</f>
        <v>0.4</v>
      </c>
      <c r="AG145" s="63">
        <f>PERCENTRANK('FED MODEL FACTORS'!AG$2:AG$296,'FED MODEL FACTORS'!AG145,1)</f>
        <v>0.9</v>
      </c>
      <c r="AH145" s="63">
        <f>PERCENTRANK('FED MODEL FACTORS'!AH$62:AH$296,'FED MODEL FACTORS'!AH145,1)</f>
        <v>0</v>
      </c>
      <c r="AI145" s="63">
        <f>PERCENTRANK('FED MODEL FACTORS'!AI$2:AI$296,'FED MODEL FACTORS'!AI145,1)</f>
        <v>0</v>
      </c>
      <c r="AJ145" s="63">
        <f>PERCENTRANK('FED MODEL FACTORS'!AJ$2:AJ$296,'FED MODEL FACTORS'!AJ145,1)</f>
        <v>0.6</v>
      </c>
      <c r="AK145" s="63">
        <f>PERCENTRANK('FED MODEL FACTORS'!AK$2:AK$296,'FED MODEL FACTORS'!AK145,1)</f>
        <v>0.3</v>
      </c>
      <c r="AL145" s="63">
        <f>PERCENTRANK('FED MODEL FACTORS'!AL$2:AL$296,'FED MODEL FACTORS'!AL145,1)</f>
        <v>0.1</v>
      </c>
      <c r="AM145" s="63">
        <f>PERCENTRANK('FED MODEL FACTORS'!AM$2:AM$296,'FED MODEL FACTORS'!AM145,1)</f>
        <v>0.3</v>
      </c>
      <c r="AN145" s="63">
        <f>PERCENTRANK('FED MODEL FACTORS'!AN$2:AN$296,'FED MODEL FACTORS'!AN145,1)</f>
        <v>0.3</v>
      </c>
      <c r="AO145" s="63">
        <f>PERCENTRANK('FED MODEL FACTORS'!AO$2:AO$296,'FED MODEL FACTORS'!AO145,1)</f>
        <v>0.3</v>
      </c>
      <c r="AP145" s="63">
        <f>PERCENTRANK('FED MODEL FACTORS'!AP$2:AP$296,'FED MODEL FACTORS'!AP145,1)</f>
        <v>0.8</v>
      </c>
      <c r="AQ145" s="63">
        <f>PERCENTRANK('FED MODEL FACTORS'!AQ$50:AQ$296,'FED MODEL FACTORS'!AQ145,1)</f>
        <v>0.1</v>
      </c>
      <c r="AR145" s="63">
        <f>PERCENTRANK('FED MODEL FACTORS'!AR$2:AR$296,'FED MODEL FACTORS'!AR145,1)</f>
        <v>0.4</v>
      </c>
      <c r="AS145" s="63">
        <f>PERCENTRANK('FED MODEL FACTORS'!AS$2:AS$296,'FED MODEL FACTORS'!AS145,1)</f>
        <v>0.4</v>
      </c>
      <c r="AT145" s="63">
        <f>PERCENTRANK('FED MODEL FACTORS'!AT$2:AT$296,'FED MODEL FACTORS'!AT145,1)</f>
        <v>0.2</v>
      </c>
      <c r="AU145" s="63">
        <f>PERCENTRANK('FED MODEL FACTORS'!AU$2:AU$296,'FED MODEL FACTORS'!AU145,1)</f>
        <v>0.5</v>
      </c>
      <c r="AV145" s="63">
        <f>PERCENTRANK('FED MODEL FACTORS'!AV$2:AV$296,'FED MODEL FACTORS'!AV145,1)</f>
        <v>0</v>
      </c>
      <c r="AW145" s="63">
        <f>PERCENTRANK('FED MODEL FACTORS'!AW$2:AW$296,'FED MODEL FACTORS'!AW145,1)</f>
        <v>0.9</v>
      </c>
      <c r="AX145" s="63">
        <f>PERCENTRANK('FED MODEL FACTORS'!AX$2:AX$296,'FED MODEL FACTORS'!AX145,1)</f>
        <v>0.5</v>
      </c>
      <c r="AY145" s="63">
        <f>PERCENTRANK('FED MODEL FACTORS'!AY$2:AY$296,'FED MODEL FACTORS'!AY145,1)</f>
        <v>0.4</v>
      </c>
      <c r="AZ145" s="63">
        <f>PERCENTRANK('FED MODEL FACTORS'!AZ$2:AZ$296,'FED MODEL FACTORS'!AZ145,1)</f>
        <v>0.4</v>
      </c>
      <c r="BA145" s="63">
        <f>PERCENTRANK('FED MODEL FACTORS'!BA$2:BA$296,'FED MODEL FACTORS'!BA145,1)</f>
        <v>0.5</v>
      </c>
      <c r="BB145" s="63">
        <f>PERCENTRANK('FED MODEL FACTORS'!BB$2:BB$296,'FED MODEL FACTORS'!BB145,1)</f>
        <v>0.4</v>
      </c>
      <c r="BC145" s="63">
        <f>PERCENTRANK('FED MODEL FACTORS'!BC$2:BC$296,'FED MODEL FACTORS'!BC145,1)</f>
        <v>0.7</v>
      </c>
      <c r="BD145" s="63">
        <f>PERCENTRANK('FED MODEL FACTORS'!BD$2:BD$296,'FED MODEL FACTORS'!BD145,1)</f>
        <v>0.6</v>
      </c>
      <c r="BT145" s="76">
        <v>0.36</v>
      </c>
      <c r="BU145" s="76">
        <v>2.65</v>
      </c>
      <c r="BV145" s="76">
        <v>1.31</v>
      </c>
    </row>
    <row r="146" spans="1:74" x14ac:dyDescent="0.25">
      <c r="A146" s="57">
        <v>37986</v>
      </c>
      <c r="B146" s="63"/>
      <c r="C146" s="63">
        <f>PERCENTRANK('FED MODEL FACTORS'!C146:C428,'FED MODEL FACTORS'!C146,1)</f>
        <v>0.9</v>
      </c>
      <c r="D146" s="63"/>
      <c r="E146" s="63">
        <f>PERCENTRANK('FED MODEL FACTORS'!E$2:E$296,'FED MODEL FACTORS'!E146,1)</f>
        <v>0.3</v>
      </c>
      <c r="F146" s="63">
        <f>PERCENTRANK('FED MODEL FACTORS'!F$2:F$296,'FED MODEL FACTORS'!F146,1)</f>
        <v>0.4</v>
      </c>
      <c r="G146" s="63">
        <f>PERCENTRANK('FED MODEL FACTORS'!G$62:G$296,'FED MODEL FACTORS'!G146,1)</f>
        <v>0.3</v>
      </c>
      <c r="H146" s="63">
        <f>PERCENTRANK('FED MODEL FACTORS'!H$62:H$296,'FED MODEL FACTORS'!H146,1)</f>
        <v>0</v>
      </c>
      <c r="I146" s="63">
        <f>PERCENTRANK('FED MODEL FACTORS'!I$2:I$296,'FED MODEL FACTORS'!I146,1)</f>
        <v>0.5</v>
      </c>
      <c r="J146" s="63">
        <f>PERCENTRANK('FED MODEL FACTORS'!J$2:J$296,'FED MODEL FACTORS'!J146,1)</f>
        <v>0.4</v>
      </c>
      <c r="K146" s="63">
        <f>PERCENTRANK('FED MODEL FACTORS'!K$2:K$296,'FED MODEL FACTORS'!K146,1)</f>
        <v>0.3</v>
      </c>
      <c r="L146" s="63">
        <f>PERCENTRANK('FED MODEL FACTORS'!L$2:L$296,'FED MODEL FACTORS'!L146,1)</f>
        <v>0.3</v>
      </c>
      <c r="M146" s="63">
        <f>PERCENTRANK('FED MODEL FACTORS'!M$2:M$296,'FED MODEL FACTORS'!M146,1)</f>
        <v>0.3</v>
      </c>
      <c r="N146" s="63">
        <f>PERCENTRANK('FED MODEL FACTORS'!N$2:N$296,'FED MODEL FACTORS'!N146,1)</f>
        <v>0.3</v>
      </c>
      <c r="O146" s="63"/>
      <c r="P146" s="63"/>
      <c r="Q146" s="63">
        <f>PERCENTRANK('FED MODEL FACTORS'!Q$2:Q$296,'FED MODEL FACTORS'!Q146,1)</f>
        <v>0.6</v>
      </c>
      <c r="R146" s="63">
        <f>PERCENTRANK('FED MODEL FACTORS'!R$2:R$296,'FED MODEL FACTORS'!R146,1)</f>
        <v>0.7</v>
      </c>
      <c r="S146" s="63">
        <f>PERCENTRANK('FED MODEL FACTORS'!S$2:S$296,'FED MODEL FACTORS'!S146,1)</f>
        <v>0.4</v>
      </c>
      <c r="T146" s="63"/>
      <c r="U146" s="63">
        <f>PERCENTRANK('FED MODEL FACTORS'!U$2:U$296,'FED MODEL FACTORS'!U146,1)</f>
        <v>0.2</v>
      </c>
      <c r="V146" s="63">
        <f>PERCENTRANK('FED MODEL FACTORS'!V$2:V$296,'FED MODEL FACTORS'!V146,1)</f>
        <v>0.7</v>
      </c>
      <c r="W146" s="63"/>
      <c r="X146" s="63">
        <f>PERCENTRANK('FED MODEL FACTORS'!X$2:X$296,'FED MODEL FACTORS'!X146,1)</f>
        <v>0.5</v>
      </c>
      <c r="Y146" s="63">
        <f>PERCENTRANK('FED MODEL FACTORS'!Y$2:Y$296,'FED MODEL FACTORS'!Y146,1)</f>
        <v>0.2</v>
      </c>
      <c r="Z146" s="63">
        <f>PERCENTRANK('FED MODEL FACTORS'!Z$2:Z$296,'FED MODEL FACTORS'!Z146,1)</f>
        <v>0.9</v>
      </c>
      <c r="AA146" s="63">
        <f>PERCENTRANK('FED MODEL FACTORS'!AA$2:AA$296,'FED MODEL FACTORS'!AA146,1)</f>
        <v>0.3</v>
      </c>
      <c r="AB146" s="63"/>
      <c r="AC146" s="63">
        <f>PERCENTRANK('FED MODEL FACTORS'!AC$2:AC$296,'FED MODEL FACTORS'!AC146,1)</f>
        <v>0.7</v>
      </c>
      <c r="AD146" s="63">
        <f>PERCENTRANK('FED MODEL FACTORS'!AD$2:AD$296,'FED MODEL FACTORS'!AD146,1)</f>
        <v>0.4</v>
      </c>
      <c r="AE146" s="63">
        <f>PERCENTRANK('FED MODEL FACTORS'!AE$2:AE$296,'FED MODEL FACTORS'!AE146,1)</f>
        <v>0.1</v>
      </c>
      <c r="AF146" s="63">
        <f>PERCENTRANK('FED MODEL FACTORS'!AF$2:AF$296,'FED MODEL FACTORS'!AF146,1)</f>
        <v>0.4</v>
      </c>
      <c r="AG146" s="63">
        <f>PERCENTRANK('FED MODEL FACTORS'!AG$2:AG$296,'FED MODEL FACTORS'!AG146,1)</f>
        <v>0.8</v>
      </c>
      <c r="AH146" s="63">
        <f>PERCENTRANK('FED MODEL FACTORS'!AH$62:AH$296,'FED MODEL FACTORS'!AH146,1)</f>
        <v>0</v>
      </c>
      <c r="AI146" s="63">
        <f>PERCENTRANK('FED MODEL FACTORS'!AI$2:AI$296,'FED MODEL FACTORS'!AI146,1)</f>
        <v>0.1</v>
      </c>
      <c r="AJ146" s="63">
        <f>PERCENTRANK('FED MODEL FACTORS'!AJ$2:AJ$296,'FED MODEL FACTORS'!AJ146,1)</f>
        <v>0.6</v>
      </c>
      <c r="AK146" s="63">
        <f>PERCENTRANK('FED MODEL FACTORS'!AK$2:AK$296,'FED MODEL FACTORS'!AK146,1)</f>
        <v>0.3</v>
      </c>
      <c r="AL146" s="63">
        <f>PERCENTRANK('FED MODEL FACTORS'!AL$2:AL$296,'FED MODEL FACTORS'!AL146,1)</f>
        <v>0</v>
      </c>
      <c r="AM146" s="63">
        <f>PERCENTRANK('FED MODEL FACTORS'!AM$2:AM$296,'FED MODEL FACTORS'!AM146,1)</f>
        <v>0.2</v>
      </c>
      <c r="AN146" s="63">
        <f>PERCENTRANK('FED MODEL FACTORS'!AN$2:AN$296,'FED MODEL FACTORS'!AN146,1)</f>
        <v>0.3</v>
      </c>
      <c r="AO146" s="63">
        <f>PERCENTRANK('FED MODEL FACTORS'!AO$2:AO$296,'FED MODEL FACTORS'!AO146,1)</f>
        <v>0.7</v>
      </c>
      <c r="AP146" s="63">
        <f>PERCENTRANK('FED MODEL FACTORS'!AP$2:AP$296,'FED MODEL FACTORS'!AP146,1)</f>
        <v>0.7</v>
      </c>
      <c r="AQ146" s="63">
        <f>PERCENTRANK('FED MODEL FACTORS'!AQ$50:AQ$296,'FED MODEL FACTORS'!AQ146,1)</f>
        <v>0.1</v>
      </c>
      <c r="AR146" s="63">
        <f>PERCENTRANK('FED MODEL FACTORS'!AR$2:AR$296,'FED MODEL FACTORS'!AR146,1)</f>
        <v>0.1</v>
      </c>
      <c r="AS146" s="63">
        <f>PERCENTRANK('FED MODEL FACTORS'!AS$2:AS$296,'FED MODEL FACTORS'!AS146,1)</f>
        <v>0.5</v>
      </c>
      <c r="AT146" s="63">
        <f>PERCENTRANK('FED MODEL FACTORS'!AT$2:AT$296,'FED MODEL FACTORS'!AT146,1)</f>
        <v>0.2</v>
      </c>
      <c r="AU146" s="63">
        <f>PERCENTRANK('FED MODEL FACTORS'!AU$2:AU$296,'FED MODEL FACTORS'!AU146,1)</f>
        <v>0.4</v>
      </c>
      <c r="AV146" s="63">
        <f>PERCENTRANK('FED MODEL FACTORS'!AV$2:AV$296,'FED MODEL FACTORS'!AV146,1)</f>
        <v>0.1</v>
      </c>
      <c r="AW146" s="63">
        <f>PERCENTRANK('FED MODEL FACTORS'!AW$2:AW$296,'FED MODEL FACTORS'!AW146,1)</f>
        <v>0.9</v>
      </c>
      <c r="AX146" s="63">
        <f>PERCENTRANK('FED MODEL FACTORS'!AX$2:AX$296,'FED MODEL FACTORS'!AX146,1)</f>
        <v>0</v>
      </c>
      <c r="AY146" s="63">
        <f>PERCENTRANK('FED MODEL FACTORS'!AY$2:AY$296,'FED MODEL FACTORS'!AY146,1)</f>
        <v>0.9</v>
      </c>
      <c r="AZ146" s="63">
        <f>PERCENTRANK('FED MODEL FACTORS'!AZ$2:AZ$296,'FED MODEL FACTORS'!AZ146,1)</f>
        <v>0.4</v>
      </c>
      <c r="BA146" s="63">
        <f>PERCENTRANK('FED MODEL FACTORS'!BA$2:BA$296,'FED MODEL FACTORS'!BA146,1)</f>
        <v>0.6</v>
      </c>
      <c r="BB146" s="63">
        <f>PERCENTRANK('FED MODEL FACTORS'!BB$2:BB$296,'FED MODEL FACTORS'!BB146,1)</f>
        <v>0.5</v>
      </c>
      <c r="BC146" s="63">
        <f>PERCENTRANK('FED MODEL FACTORS'!BC$2:BC$296,'FED MODEL FACTORS'!BC146,1)</f>
        <v>0.8</v>
      </c>
      <c r="BD146" s="63">
        <f>PERCENTRANK('FED MODEL FACTORS'!BD$2:BD$296,'FED MODEL FACTORS'!BD146,1)</f>
        <v>0.7</v>
      </c>
      <c r="BT146" s="76">
        <v>0.43</v>
      </c>
      <c r="BU146" s="76">
        <v>2.63</v>
      </c>
      <c r="BV146" s="76">
        <v>1.62</v>
      </c>
    </row>
    <row r="147" spans="1:74" x14ac:dyDescent="0.25">
      <c r="A147" s="57">
        <v>38017</v>
      </c>
      <c r="B147" s="63"/>
      <c r="C147" s="63">
        <f>PERCENTRANK('FED MODEL FACTORS'!C147:C429,'FED MODEL FACTORS'!C147,1)</f>
        <v>0.9</v>
      </c>
      <c r="D147" s="63"/>
      <c r="E147" s="63">
        <f>PERCENTRANK('FED MODEL FACTORS'!E$2:E$296,'FED MODEL FACTORS'!E147,1)</f>
        <v>0.1</v>
      </c>
      <c r="F147" s="63">
        <f>PERCENTRANK('FED MODEL FACTORS'!F$2:F$296,'FED MODEL FACTORS'!F147,1)</f>
        <v>0.4</v>
      </c>
      <c r="G147" s="63">
        <f>PERCENTRANK('FED MODEL FACTORS'!G$62:G$296,'FED MODEL FACTORS'!G147,1)</f>
        <v>0.3</v>
      </c>
      <c r="H147" s="63">
        <f>PERCENTRANK('FED MODEL FACTORS'!H$62:H$296,'FED MODEL FACTORS'!H147,1)</f>
        <v>0</v>
      </c>
      <c r="I147" s="63">
        <f>PERCENTRANK('FED MODEL FACTORS'!I$2:I$296,'FED MODEL FACTORS'!I147,1)</f>
        <v>0.5</v>
      </c>
      <c r="J147" s="63">
        <f>PERCENTRANK('FED MODEL FACTORS'!J$2:J$296,'FED MODEL FACTORS'!J147,1)</f>
        <v>0.4</v>
      </c>
      <c r="K147" s="63">
        <f>PERCENTRANK('FED MODEL FACTORS'!K$2:K$296,'FED MODEL FACTORS'!K147,1)</f>
        <v>0.3</v>
      </c>
      <c r="L147" s="63">
        <f>PERCENTRANK('FED MODEL FACTORS'!L$2:L$296,'FED MODEL FACTORS'!L147,1)</f>
        <v>0.3</v>
      </c>
      <c r="M147" s="63">
        <f>PERCENTRANK('FED MODEL FACTORS'!M$2:M$296,'FED MODEL FACTORS'!M147,1)</f>
        <v>0.3</v>
      </c>
      <c r="N147" s="63">
        <f>PERCENTRANK('FED MODEL FACTORS'!N$2:N$296,'FED MODEL FACTORS'!N147,1)</f>
        <v>0.3</v>
      </c>
      <c r="O147" s="63"/>
      <c r="P147" s="63"/>
      <c r="Q147" s="63">
        <f>PERCENTRANK('FED MODEL FACTORS'!Q$2:Q$296,'FED MODEL FACTORS'!Q147,1)</f>
        <v>0.6</v>
      </c>
      <c r="R147" s="63">
        <f>PERCENTRANK('FED MODEL FACTORS'!R$2:R$296,'FED MODEL FACTORS'!R147,1)</f>
        <v>0.6</v>
      </c>
      <c r="S147" s="63">
        <f>PERCENTRANK('FED MODEL FACTORS'!S$2:S$296,'FED MODEL FACTORS'!S147,1)</f>
        <v>0.4</v>
      </c>
      <c r="T147" s="63"/>
      <c r="U147" s="63">
        <f>PERCENTRANK('FED MODEL FACTORS'!U$2:U$296,'FED MODEL FACTORS'!U147,1)</f>
        <v>0.5</v>
      </c>
      <c r="V147" s="63">
        <f>PERCENTRANK('FED MODEL FACTORS'!V$2:V$296,'FED MODEL FACTORS'!V147,1)</f>
        <v>0.6</v>
      </c>
      <c r="W147" s="63"/>
      <c r="X147" s="63">
        <f>PERCENTRANK('FED MODEL FACTORS'!X$2:X$296,'FED MODEL FACTORS'!X147,1)</f>
        <v>0.6</v>
      </c>
      <c r="Y147" s="63">
        <f>PERCENTRANK('FED MODEL FACTORS'!Y$2:Y$296,'FED MODEL FACTORS'!Y147,1)</f>
        <v>0.2</v>
      </c>
      <c r="Z147" s="63">
        <f>PERCENTRANK('FED MODEL FACTORS'!Z$2:Z$296,'FED MODEL FACTORS'!Z147,1)</f>
        <v>0.9</v>
      </c>
      <c r="AA147" s="63">
        <f>PERCENTRANK('FED MODEL FACTORS'!AA$2:AA$296,'FED MODEL FACTORS'!AA147,1)</f>
        <v>0.3</v>
      </c>
      <c r="AB147" s="63"/>
      <c r="AC147" s="63">
        <f>PERCENTRANK('FED MODEL FACTORS'!AC$2:AC$296,'FED MODEL FACTORS'!AC147,1)</f>
        <v>0.7</v>
      </c>
      <c r="AD147" s="63">
        <f>PERCENTRANK('FED MODEL FACTORS'!AD$2:AD$296,'FED MODEL FACTORS'!AD147,1)</f>
        <v>0.4</v>
      </c>
      <c r="AE147" s="63">
        <f>PERCENTRANK('FED MODEL FACTORS'!AE$2:AE$296,'FED MODEL FACTORS'!AE147,1)</f>
        <v>0.1</v>
      </c>
      <c r="AF147" s="63">
        <f>PERCENTRANK('FED MODEL FACTORS'!AF$2:AF$296,'FED MODEL FACTORS'!AF147,1)</f>
        <v>0.3</v>
      </c>
      <c r="AG147" s="63">
        <f>PERCENTRANK('FED MODEL FACTORS'!AG$2:AG$296,'FED MODEL FACTORS'!AG147,1)</f>
        <v>0.8</v>
      </c>
      <c r="AH147" s="63">
        <f>PERCENTRANK('FED MODEL FACTORS'!AH$62:AH$296,'FED MODEL FACTORS'!AH147,1)</f>
        <v>0</v>
      </c>
      <c r="AI147" s="63">
        <f>PERCENTRANK('FED MODEL FACTORS'!AI$2:AI$296,'FED MODEL FACTORS'!AI147,1)</f>
        <v>0.1</v>
      </c>
      <c r="AJ147" s="63">
        <f>PERCENTRANK('FED MODEL FACTORS'!AJ$2:AJ$296,'FED MODEL FACTORS'!AJ147,1)</f>
        <v>0.6</v>
      </c>
      <c r="AK147" s="63">
        <f>PERCENTRANK('FED MODEL FACTORS'!AK$2:AK$296,'FED MODEL FACTORS'!AK147,1)</f>
        <v>0.3</v>
      </c>
      <c r="AL147" s="63">
        <f>PERCENTRANK('FED MODEL FACTORS'!AL$2:AL$296,'FED MODEL FACTORS'!AL147,1)</f>
        <v>0.1</v>
      </c>
      <c r="AM147" s="63">
        <f>PERCENTRANK('FED MODEL FACTORS'!AM$2:AM$296,'FED MODEL FACTORS'!AM147,1)</f>
        <v>0.2</v>
      </c>
      <c r="AN147" s="63">
        <f>PERCENTRANK('FED MODEL FACTORS'!AN$2:AN$296,'FED MODEL FACTORS'!AN147,1)</f>
        <v>0.3</v>
      </c>
      <c r="AO147" s="63">
        <f>PERCENTRANK('FED MODEL FACTORS'!AO$2:AO$296,'FED MODEL FACTORS'!AO147,1)</f>
        <v>0.7</v>
      </c>
      <c r="AP147" s="63">
        <f>PERCENTRANK('FED MODEL FACTORS'!AP$2:AP$296,'FED MODEL FACTORS'!AP147,1)</f>
        <v>0.7</v>
      </c>
      <c r="AQ147" s="63">
        <f>PERCENTRANK('FED MODEL FACTORS'!AQ$50:AQ$296,'FED MODEL FACTORS'!AQ147,1)</f>
        <v>0.1</v>
      </c>
      <c r="AR147" s="63">
        <f>PERCENTRANK('FED MODEL FACTORS'!AR$2:AR$296,'FED MODEL FACTORS'!AR147,1)</f>
        <v>0.1</v>
      </c>
      <c r="AS147" s="63">
        <f>PERCENTRANK('FED MODEL FACTORS'!AS$2:AS$296,'FED MODEL FACTORS'!AS147,1)</f>
        <v>0.5</v>
      </c>
      <c r="AT147" s="63">
        <f>PERCENTRANK('FED MODEL FACTORS'!AT$2:AT$296,'FED MODEL FACTORS'!AT147,1)</f>
        <v>0.2</v>
      </c>
      <c r="AU147" s="63">
        <f>PERCENTRANK('FED MODEL FACTORS'!AU$2:AU$296,'FED MODEL FACTORS'!AU147,1)</f>
        <v>0.4</v>
      </c>
      <c r="AV147" s="63">
        <f>PERCENTRANK('FED MODEL FACTORS'!AV$2:AV$296,'FED MODEL FACTORS'!AV147,1)</f>
        <v>0</v>
      </c>
      <c r="AW147" s="63">
        <f>PERCENTRANK('FED MODEL FACTORS'!AW$2:AW$296,'FED MODEL FACTORS'!AW147,1)</f>
        <v>0.9</v>
      </c>
      <c r="AX147" s="63">
        <f>PERCENTRANK('FED MODEL FACTORS'!AX$2:AX$296,'FED MODEL FACTORS'!AX147,1)</f>
        <v>0</v>
      </c>
      <c r="AY147" s="63">
        <f>PERCENTRANK('FED MODEL FACTORS'!AY$2:AY$296,'FED MODEL FACTORS'!AY147,1)</f>
        <v>0.9</v>
      </c>
      <c r="AZ147" s="63">
        <f>PERCENTRANK('FED MODEL FACTORS'!AZ$2:AZ$296,'FED MODEL FACTORS'!AZ147,1)</f>
        <v>0.4</v>
      </c>
      <c r="BA147" s="63">
        <f>PERCENTRANK('FED MODEL FACTORS'!BA$2:BA$296,'FED MODEL FACTORS'!BA147,1)</f>
        <v>0.7</v>
      </c>
      <c r="BB147" s="63">
        <f>PERCENTRANK('FED MODEL FACTORS'!BB$2:BB$296,'FED MODEL FACTORS'!BB147,1)</f>
        <v>0.5</v>
      </c>
      <c r="BC147" s="63">
        <f>PERCENTRANK('FED MODEL FACTORS'!BC$2:BC$296,'FED MODEL FACTORS'!BC147,1)</f>
        <v>0.6</v>
      </c>
      <c r="BD147" s="63">
        <f>PERCENTRANK('FED MODEL FACTORS'!BD$2:BD$296,'FED MODEL FACTORS'!BD147,1)</f>
        <v>0.7</v>
      </c>
      <c r="BT147" s="76">
        <v>0.47</v>
      </c>
      <c r="BU147" s="76">
        <v>2.7</v>
      </c>
      <c r="BV147" s="76">
        <v>1.45</v>
      </c>
    </row>
    <row r="148" spans="1:74" x14ac:dyDescent="0.25">
      <c r="A148" s="57">
        <v>38046</v>
      </c>
      <c r="B148" s="63"/>
      <c r="C148" s="63">
        <f>PERCENTRANK('FED MODEL FACTORS'!C148:C430,'FED MODEL FACTORS'!C148,1)</f>
        <v>0.9</v>
      </c>
      <c r="D148" s="63"/>
      <c r="E148" s="63">
        <f>PERCENTRANK('FED MODEL FACTORS'!E$2:E$296,'FED MODEL FACTORS'!E148,1)</f>
        <v>0.8</v>
      </c>
      <c r="F148" s="63">
        <f>PERCENTRANK('FED MODEL FACTORS'!F$2:F$296,'FED MODEL FACTORS'!F148,1)</f>
        <v>0.4</v>
      </c>
      <c r="G148" s="63">
        <f>PERCENTRANK('FED MODEL FACTORS'!G$62:G$296,'FED MODEL FACTORS'!G148,1)</f>
        <v>0.2</v>
      </c>
      <c r="H148" s="63">
        <f>PERCENTRANK('FED MODEL FACTORS'!H$62:H$296,'FED MODEL FACTORS'!H148,1)</f>
        <v>0</v>
      </c>
      <c r="I148" s="63">
        <f>PERCENTRANK('FED MODEL FACTORS'!I$2:I$296,'FED MODEL FACTORS'!I148,1)</f>
        <v>0.5</v>
      </c>
      <c r="J148" s="63">
        <f>PERCENTRANK('FED MODEL FACTORS'!J$2:J$296,'FED MODEL FACTORS'!J148,1)</f>
        <v>0.3</v>
      </c>
      <c r="K148" s="63">
        <f>PERCENTRANK('FED MODEL FACTORS'!K$2:K$296,'FED MODEL FACTORS'!K148,1)</f>
        <v>0.3</v>
      </c>
      <c r="L148" s="63">
        <f>PERCENTRANK('FED MODEL FACTORS'!L$2:L$296,'FED MODEL FACTORS'!L148,1)</f>
        <v>0.3</v>
      </c>
      <c r="M148" s="63">
        <f>PERCENTRANK('FED MODEL FACTORS'!M$2:M$296,'FED MODEL FACTORS'!M148,1)</f>
        <v>0.3</v>
      </c>
      <c r="N148" s="63">
        <f>PERCENTRANK('FED MODEL FACTORS'!N$2:N$296,'FED MODEL FACTORS'!N148,1)</f>
        <v>0.3</v>
      </c>
      <c r="O148" s="63"/>
      <c r="P148" s="63"/>
      <c r="Q148" s="63">
        <f>PERCENTRANK('FED MODEL FACTORS'!Q$2:Q$296,'FED MODEL FACTORS'!Q148,1)</f>
        <v>0.6</v>
      </c>
      <c r="R148" s="63">
        <f>PERCENTRANK('FED MODEL FACTORS'!R$2:R$296,'FED MODEL FACTORS'!R148,1)</f>
        <v>0.7</v>
      </c>
      <c r="S148" s="63">
        <f>PERCENTRANK('FED MODEL FACTORS'!S$2:S$296,'FED MODEL FACTORS'!S148,1)</f>
        <v>0.4</v>
      </c>
      <c r="T148" s="63"/>
      <c r="U148" s="63">
        <f>PERCENTRANK('FED MODEL FACTORS'!U$2:U$296,'FED MODEL FACTORS'!U148,1)</f>
        <v>0.7</v>
      </c>
      <c r="V148" s="63">
        <f>PERCENTRANK('FED MODEL FACTORS'!V$2:V$296,'FED MODEL FACTORS'!V148,1)</f>
        <v>0.7</v>
      </c>
      <c r="W148" s="63"/>
      <c r="X148" s="63">
        <f>PERCENTRANK('FED MODEL FACTORS'!X$2:X$296,'FED MODEL FACTORS'!X148,1)</f>
        <v>0.5</v>
      </c>
      <c r="Y148" s="63">
        <f>PERCENTRANK('FED MODEL FACTORS'!Y$2:Y$296,'FED MODEL FACTORS'!Y148,1)</f>
        <v>0.3</v>
      </c>
      <c r="Z148" s="63">
        <f>PERCENTRANK('FED MODEL FACTORS'!Z$2:Z$296,'FED MODEL FACTORS'!Z148,1)</f>
        <v>0.9</v>
      </c>
      <c r="AA148" s="63">
        <f>PERCENTRANK('FED MODEL FACTORS'!AA$2:AA$296,'FED MODEL FACTORS'!AA148,1)</f>
        <v>0.3</v>
      </c>
      <c r="AB148" s="63"/>
      <c r="AC148" s="63">
        <f>PERCENTRANK('FED MODEL FACTORS'!AC$2:AC$296,'FED MODEL FACTORS'!AC148,1)</f>
        <v>0.7</v>
      </c>
      <c r="AD148" s="63">
        <f>PERCENTRANK('FED MODEL FACTORS'!AD$2:AD$296,'FED MODEL FACTORS'!AD148,1)</f>
        <v>0.4</v>
      </c>
      <c r="AE148" s="63">
        <f>PERCENTRANK('FED MODEL FACTORS'!AE$2:AE$296,'FED MODEL FACTORS'!AE148,1)</f>
        <v>0.1</v>
      </c>
      <c r="AF148" s="63">
        <f>PERCENTRANK('FED MODEL FACTORS'!AF$2:AF$296,'FED MODEL FACTORS'!AF148,1)</f>
        <v>0.3</v>
      </c>
      <c r="AG148" s="63">
        <f>PERCENTRANK('FED MODEL FACTORS'!AG$2:AG$296,'FED MODEL FACTORS'!AG148,1)</f>
        <v>0.8</v>
      </c>
      <c r="AH148" s="63">
        <f>PERCENTRANK('FED MODEL FACTORS'!AH$62:AH$296,'FED MODEL FACTORS'!AH148,1)</f>
        <v>0</v>
      </c>
      <c r="AI148" s="63">
        <f>PERCENTRANK('FED MODEL FACTORS'!AI$2:AI$296,'FED MODEL FACTORS'!AI148,1)</f>
        <v>0.1</v>
      </c>
      <c r="AJ148" s="63">
        <f>PERCENTRANK('FED MODEL FACTORS'!AJ$2:AJ$296,'FED MODEL FACTORS'!AJ148,1)</f>
        <v>0.6</v>
      </c>
      <c r="AK148" s="63">
        <f>PERCENTRANK('FED MODEL FACTORS'!AK$2:AK$296,'FED MODEL FACTORS'!AK148,1)</f>
        <v>0.2</v>
      </c>
      <c r="AL148" s="63">
        <f>PERCENTRANK('FED MODEL FACTORS'!AL$2:AL$296,'FED MODEL FACTORS'!AL148,1)</f>
        <v>0.1</v>
      </c>
      <c r="AM148" s="63">
        <f>PERCENTRANK('FED MODEL FACTORS'!AM$2:AM$296,'FED MODEL FACTORS'!AM148,1)</f>
        <v>0</v>
      </c>
      <c r="AN148" s="63">
        <f>PERCENTRANK('FED MODEL FACTORS'!AN$2:AN$296,'FED MODEL FACTORS'!AN148,1)</f>
        <v>0.2</v>
      </c>
      <c r="AO148" s="63">
        <f>PERCENTRANK('FED MODEL FACTORS'!AO$2:AO$296,'FED MODEL FACTORS'!AO148,1)</f>
        <v>0.7</v>
      </c>
      <c r="AP148" s="63">
        <f>PERCENTRANK('FED MODEL FACTORS'!AP$2:AP$296,'FED MODEL FACTORS'!AP148,1)</f>
        <v>0.7</v>
      </c>
      <c r="AQ148" s="63">
        <f>PERCENTRANK('FED MODEL FACTORS'!AQ$50:AQ$296,'FED MODEL FACTORS'!AQ148,1)</f>
        <v>0.2</v>
      </c>
      <c r="AR148" s="63">
        <f>PERCENTRANK('FED MODEL FACTORS'!AR$2:AR$296,'FED MODEL FACTORS'!AR148,1)</f>
        <v>0.1</v>
      </c>
      <c r="AS148" s="63">
        <f>PERCENTRANK('FED MODEL FACTORS'!AS$2:AS$296,'FED MODEL FACTORS'!AS148,1)</f>
        <v>0.5</v>
      </c>
      <c r="AT148" s="63">
        <f>PERCENTRANK('FED MODEL FACTORS'!AT$2:AT$296,'FED MODEL FACTORS'!AT148,1)</f>
        <v>0.2</v>
      </c>
      <c r="AU148" s="63">
        <f>PERCENTRANK('FED MODEL FACTORS'!AU$2:AU$296,'FED MODEL FACTORS'!AU148,1)</f>
        <v>0.4</v>
      </c>
      <c r="AV148" s="63">
        <f>PERCENTRANK('FED MODEL FACTORS'!AV$2:AV$296,'FED MODEL FACTORS'!AV148,1)</f>
        <v>0.2</v>
      </c>
      <c r="AW148" s="63">
        <f>PERCENTRANK('FED MODEL FACTORS'!AW$2:AW$296,'FED MODEL FACTORS'!AW148,1)</f>
        <v>0.9</v>
      </c>
      <c r="AX148" s="63">
        <f>PERCENTRANK('FED MODEL FACTORS'!AX$2:AX$296,'FED MODEL FACTORS'!AX148,1)</f>
        <v>0</v>
      </c>
      <c r="AY148" s="63">
        <f>PERCENTRANK('FED MODEL FACTORS'!AY$2:AY$296,'FED MODEL FACTORS'!AY148,1)</f>
        <v>0.9</v>
      </c>
      <c r="AZ148" s="63">
        <f>PERCENTRANK('FED MODEL FACTORS'!AZ$2:AZ$296,'FED MODEL FACTORS'!AZ148,1)</f>
        <v>0.5</v>
      </c>
      <c r="BA148" s="63">
        <f>PERCENTRANK('FED MODEL FACTORS'!BA$2:BA$296,'FED MODEL FACTORS'!BA148,1)</f>
        <v>0.4</v>
      </c>
      <c r="BB148" s="63">
        <f>PERCENTRANK('FED MODEL FACTORS'!BB$2:BB$296,'FED MODEL FACTORS'!BB148,1)</f>
        <v>0.5</v>
      </c>
      <c r="BC148" s="63">
        <f>PERCENTRANK('FED MODEL FACTORS'!BC$2:BC$296,'FED MODEL FACTORS'!BC148,1)</f>
        <v>0.1</v>
      </c>
      <c r="BD148" s="63">
        <f>PERCENTRANK('FED MODEL FACTORS'!BD$2:BD$296,'FED MODEL FACTORS'!BD148,1)</f>
        <v>0.4</v>
      </c>
      <c r="BT148" s="76">
        <v>0.6</v>
      </c>
      <c r="BU148" s="76">
        <v>2.72</v>
      </c>
      <c r="BV148" s="76">
        <v>0.97</v>
      </c>
    </row>
    <row r="149" spans="1:74" x14ac:dyDescent="0.25">
      <c r="A149" s="57">
        <v>38077</v>
      </c>
      <c r="B149" s="63"/>
      <c r="C149" s="63">
        <f>PERCENTRANK('FED MODEL FACTORS'!C149:C431,'FED MODEL FACTORS'!C149,1)</f>
        <v>1</v>
      </c>
      <c r="D149" s="63"/>
      <c r="E149" s="63">
        <f>PERCENTRANK('FED MODEL FACTORS'!E$2:E$296,'FED MODEL FACTORS'!E149,1)</f>
        <v>0.7</v>
      </c>
      <c r="F149" s="63">
        <f>PERCENTRANK('FED MODEL FACTORS'!F$2:F$296,'FED MODEL FACTORS'!F149,1)</f>
        <v>0.4</v>
      </c>
      <c r="G149" s="63">
        <f>PERCENTRANK('FED MODEL FACTORS'!G$62:G$296,'FED MODEL FACTORS'!G149,1)</f>
        <v>0.2</v>
      </c>
      <c r="H149" s="63">
        <f>PERCENTRANK('FED MODEL FACTORS'!H$62:H$296,'FED MODEL FACTORS'!H149,1)</f>
        <v>0</v>
      </c>
      <c r="I149" s="63">
        <f>PERCENTRANK('FED MODEL FACTORS'!I$2:I$296,'FED MODEL FACTORS'!I149,1)</f>
        <v>0.4</v>
      </c>
      <c r="J149" s="63">
        <f>PERCENTRANK('FED MODEL FACTORS'!J$2:J$296,'FED MODEL FACTORS'!J149,1)</f>
        <v>0.3</v>
      </c>
      <c r="K149" s="63">
        <f>PERCENTRANK('FED MODEL FACTORS'!K$2:K$296,'FED MODEL FACTORS'!K149,1)</f>
        <v>0.3</v>
      </c>
      <c r="L149" s="63">
        <f>PERCENTRANK('FED MODEL FACTORS'!L$2:L$296,'FED MODEL FACTORS'!L149,1)</f>
        <v>0.3</v>
      </c>
      <c r="M149" s="63">
        <f>PERCENTRANK('FED MODEL FACTORS'!M$2:M$296,'FED MODEL FACTORS'!M149,1)</f>
        <v>0.3</v>
      </c>
      <c r="N149" s="63">
        <f>PERCENTRANK('FED MODEL FACTORS'!N$2:N$296,'FED MODEL FACTORS'!N149,1)</f>
        <v>0.3</v>
      </c>
      <c r="O149" s="63"/>
      <c r="P149" s="63"/>
      <c r="Q149" s="63">
        <f>PERCENTRANK('FED MODEL FACTORS'!Q$2:Q$296,'FED MODEL FACTORS'!Q149,1)</f>
        <v>0.6</v>
      </c>
      <c r="R149" s="63">
        <f>PERCENTRANK('FED MODEL FACTORS'!R$2:R$296,'FED MODEL FACTORS'!R149,1)</f>
        <v>0.7</v>
      </c>
      <c r="S149" s="63">
        <f>PERCENTRANK('FED MODEL FACTORS'!S$2:S$296,'FED MODEL FACTORS'!S149,1)</f>
        <v>0.5</v>
      </c>
      <c r="T149" s="63"/>
      <c r="U149" s="63">
        <f>PERCENTRANK('FED MODEL FACTORS'!U$2:U$296,'FED MODEL FACTORS'!U149,1)</f>
        <v>0</v>
      </c>
      <c r="V149" s="63">
        <f>PERCENTRANK('FED MODEL FACTORS'!V$2:V$296,'FED MODEL FACTORS'!V149,1)</f>
        <v>0.9</v>
      </c>
      <c r="W149" s="63"/>
      <c r="X149" s="63">
        <f>PERCENTRANK('FED MODEL FACTORS'!X$2:X$296,'FED MODEL FACTORS'!X149,1)</f>
        <v>0.4</v>
      </c>
      <c r="Y149" s="63">
        <f>PERCENTRANK('FED MODEL FACTORS'!Y$2:Y$296,'FED MODEL FACTORS'!Y149,1)</f>
        <v>0.2</v>
      </c>
      <c r="Z149" s="63">
        <f>PERCENTRANK('FED MODEL FACTORS'!Z$2:Z$296,'FED MODEL FACTORS'!Z149,1)</f>
        <v>0.9</v>
      </c>
      <c r="AA149" s="63">
        <f>PERCENTRANK('FED MODEL FACTORS'!AA$2:AA$296,'FED MODEL FACTORS'!AA149,1)</f>
        <v>0.5</v>
      </c>
      <c r="AB149" s="63"/>
      <c r="AC149" s="63">
        <f>PERCENTRANK('FED MODEL FACTORS'!AC$2:AC$296,'FED MODEL FACTORS'!AC149,1)</f>
        <v>0.7</v>
      </c>
      <c r="AD149" s="63">
        <f>PERCENTRANK('FED MODEL FACTORS'!AD$2:AD$296,'FED MODEL FACTORS'!AD149,1)</f>
        <v>0.5</v>
      </c>
      <c r="AE149" s="63">
        <f>PERCENTRANK('FED MODEL FACTORS'!AE$2:AE$296,'FED MODEL FACTORS'!AE149,1)</f>
        <v>0.1</v>
      </c>
      <c r="AF149" s="63">
        <f>PERCENTRANK('FED MODEL FACTORS'!AF$2:AF$296,'FED MODEL FACTORS'!AF149,1)</f>
        <v>0.5</v>
      </c>
      <c r="AG149" s="63">
        <f>PERCENTRANK('FED MODEL FACTORS'!AG$2:AG$296,'FED MODEL FACTORS'!AG149,1)</f>
        <v>0.7</v>
      </c>
      <c r="AH149" s="63">
        <f>PERCENTRANK('FED MODEL FACTORS'!AH$62:AH$296,'FED MODEL FACTORS'!AH149,1)</f>
        <v>0</v>
      </c>
      <c r="AI149" s="63">
        <f>PERCENTRANK('FED MODEL FACTORS'!AI$2:AI$296,'FED MODEL FACTORS'!AI149,1)</f>
        <v>0.1</v>
      </c>
      <c r="AJ149" s="63">
        <f>PERCENTRANK('FED MODEL FACTORS'!AJ$2:AJ$296,'FED MODEL FACTORS'!AJ149,1)</f>
        <v>0.6</v>
      </c>
      <c r="AK149" s="63">
        <f>PERCENTRANK('FED MODEL FACTORS'!AK$2:AK$296,'FED MODEL FACTORS'!AK149,1)</f>
        <v>0.1</v>
      </c>
      <c r="AL149" s="63">
        <f>PERCENTRANK('FED MODEL FACTORS'!AL$2:AL$296,'FED MODEL FACTORS'!AL149,1)</f>
        <v>0.1</v>
      </c>
      <c r="AM149" s="63">
        <f>PERCENTRANK('FED MODEL FACTORS'!AM$2:AM$296,'FED MODEL FACTORS'!AM149,1)</f>
        <v>0</v>
      </c>
      <c r="AN149" s="63">
        <f>PERCENTRANK('FED MODEL FACTORS'!AN$2:AN$296,'FED MODEL FACTORS'!AN149,1)</f>
        <v>0.2</v>
      </c>
      <c r="AO149" s="63">
        <f>PERCENTRANK('FED MODEL FACTORS'!AO$2:AO$296,'FED MODEL FACTORS'!AO149,1)</f>
        <v>0.8</v>
      </c>
      <c r="AP149" s="63">
        <f>PERCENTRANK('FED MODEL FACTORS'!AP$2:AP$296,'FED MODEL FACTORS'!AP149,1)</f>
        <v>0.9</v>
      </c>
      <c r="AQ149" s="63">
        <f>PERCENTRANK('FED MODEL FACTORS'!AQ$50:AQ$296,'FED MODEL FACTORS'!AQ149,1)</f>
        <v>0.2</v>
      </c>
      <c r="AR149" s="63">
        <f>PERCENTRANK('FED MODEL FACTORS'!AR$2:AR$296,'FED MODEL FACTORS'!AR149,1)</f>
        <v>0.1</v>
      </c>
      <c r="AS149" s="63">
        <f>PERCENTRANK('FED MODEL FACTORS'!AS$2:AS$296,'FED MODEL FACTORS'!AS149,1)</f>
        <v>0.5</v>
      </c>
      <c r="AT149" s="63">
        <f>PERCENTRANK('FED MODEL FACTORS'!AT$2:AT$296,'FED MODEL FACTORS'!AT149,1)</f>
        <v>0.2</v>
      </c>
      <c r="AU149" s="63">
        <f>PERCENTRANK('FED MODEL FACTORS'!AU$2:AU$296,'FED MODEL FACTORS'!AU149,1)</f>
        <v>0.4</v>
      </c>
      <c r="AV149" s="63">
        <f>PERCENTRANK('FED MODEL FACTORS'!AV$2:AV$296,'FED MODEL FACTORS'!AV149,1)</f>
        <v>0</v>
      </c>
      <c r="AW149" s="63">
        <f>PERCENTRANK('FED MODEL FACTORS'!AW$2:AW$296,'FED MODEL FACTORS'!AW149,1)</f>
        <v>0.9</v>
      </c>
      <c r="AX149" s="63">
        <f>PERCENTRANK('FED MODEL FACTORS'!AX$2:AX$296,'FED MODEL FACTORS'!AX149,1)</f>
        <v>0</v>
      </c>
      <c r="AY149" s="63">
        <f>PERCENTRANK('FED MODEL FACTORS'!AY$2:AY$296,'FED MODEL FACTORS'!AY149,1)</f>
        <v>0.9</v>
      </c>
      <c r="AZ149" s="63">
        <f>PERCENTRANK('FED MODEL FACTORS'!AZ$2:AZ$296,'FED MODEL FACTORS'!AZ149,1)</f>
        <v>0.5</v>
      </c>
      <c r="BA149" s="63">
        <f>PERCENTRANK('FED MODEL FACTORS'!BA$2:BA$296,'FED MODEL FACTORS'!BA149,1)</f>
        <v>0.7</v>
      </c>
      <c r="BB149" s="63">
        <f>PERCENTRANK('FED MODEL FACTORS'!BB$2:BB$296,'FED MODEL FACTORS'!BB149,1)</f>
        <v>0.5</v>
      </c>
      <c r="BC149" s="63">
        <f>PERCENTRANK('FED MODEL FACTORS'!BC$2:BC$296,'FED MODEL FACTORS'!BC149,1)</f>
        <v>0.5</v>
      </c>
      <c r="BD149" s="63">
        <f>PERCENTRANK('FED MODEL FACTORS'!BD$2:BD$296,'FED MODEL FACTORS'!BD149,1)</f>
        <v>0.7</v>
      </c>
      <c r="BT149" s="76">
        <v>0.76</v>
      </c>
      <c r="BU149" s="76">
        <v>2.69</v>
      </c>
      <c r="BV149" s="76">
        <v>0.5</v>
      </c>
    </row>
    <row r="150" spans="1:74" x14ac:dyDescent="0.25">
      <c r="A150" s="57">
        <v>38107</v>
      </c>
      <c r="B150" s="63"/>
      <c r="C150" s="63">
        <f>PERCENTRANK('FED MODEL FACTORS'!C150:C432,'FED MODEL FACTORS'!C150,1)</f>
        <v>0.9</v>
      </c>
      <c r="D150" s="63"/>
      <c r="E150" s="63">
        <f>PERCENTRANK('FED MODEL FACTORS'!E$2:E$296,'FED MODEL FACTORS'!E150,1)</f>
        <v>0.2</v>
      </c>
      <c r="F150" s="63">
        <f>PERCENTRANK('FED MODEL FACTORS'!F$2:F$296,'FED MODEL FACTORS'!F150,1)</f>
        <v>0.4</v>
      </c>
      <c r="G150" s="63">
        <f>PERCENTRANK('FED MODEL FACTORS'!G$62:G$296,'FED MODEL FACTORS'!G150,1)</f>
        <v>0.3</v>
      </c>
      <c r="H150" s="63">
        <f>PERCENTRANK('FED MODEL FACTORS'!H$62:H$296,'FED MODEL FACTORS'!H150,1)</f>
        <v>0</v>
      </c>
      <c r="I150" s="63">
        <f>PERCENTRANK('FED MODEL FACTORS'!I$2:I$296,'FED MODEL FACTORS'!I150,1)</f>
        <v>0.5</v>
      </c>
      <c r="J150" s="63">
        <f>PERCENTRANK('FED MODEL FACTORS'!J$2:J$296,'FED MODEL FACTORS'!J150,1)</f>
        <v>0.4</v>
      </c>
      <c r="K150" s="63">
        <f>PERCENTRANK('FED MODEL FACTORS'!K$2:K$296,'FED MODEL FACTORS'!K150,1)</f>
        <v>0.4</v>
      </c>
      <c r="L150" s="63">
        <f>PERCENTRANK('FED MODEL FACTORS'!L$2:L$296,'FED MODEL FACTORS'!L150,1)</f>
        <v>0.4</v>
      </c>
      <c r="M150" s="63">
        <f>PERCENTRANK('FED MODEL FACTORS'!M$2:M$296,'FED MODEL FACTORS'!M150,1)</f>
        <v>0.3</v>
      </c>
      <c r="N150" s="63">
        <f>PERCENTRANK('FED MODEL FACTORS'!N$2:N$296,'FED MODEL FACTORS'!N150,1)</f>
        <v>0.3</v>
      </c>
      <c r="O150" s="63"/>
      <c r="P150" s="63"/>
      <c r="Q150" s="63">
        <f>PERCENTRANK('FED MODEL FACTORS'!Q$2:Q$296,'FED MODEL FACTORS'!Q150,1)</f>
        <v>0.6</v>
      </c>
      <c r="R150" s="63">
        <f>PERCENTRANK('FED MODEL FACTORS'!R$2:R$296,'FED MODEL FACTORS'!R150,1)</f>
        <v>0.7</v>
      </c>
      <c r="S150" s="63">
        <f>PERCENTRANK('FED MODEL FACTORS'!S$2:S$296,'FED MODEL FACTORS'!S150,1)</f>
        <v>0.5</v>
      </c>
      <c r="T150" s="63"/>
      <c r="U150" s="63">
        <f>PERCENTRANK('FED MODEL FACTORS'!U$2:U$296,'FED MODEL FACTORS'!U150,1)</f>
        <v>0.6</v>
      </c>
      <c r="V150" s="63">
        <f>PERCENTRANK('FED MODEL FACTORS'!V$2:V$296,'FED MODEL FACTORS'!V150,1)</f>
        <v>0.9</v>
      </c>
      <c r="W150" s="63"/>
      <c r="X150" s="63">
        <f>PERCENTRANK('FED MODEL FACTORS'!X$2:X$296,'FED MODEL FACTORS'!X150,1)</f>
        <v>0.4</v>
      </c>
      <c r="Y150" s="63">
        <f>PERCENTRANK('FED MODEL FACTORS'!Y$2:Y$296,'FED MODEL FACTORS'!Y150,1)</f>
        <v>0.2</v>
      </c>
      <c r="Z150" s="63">
        <f>PERCENTRANK('FED MODEL FACTORS'!Z$2:Z$296,'FED MODEL FACTORS'!Z150,1)</f>
        <v>0.9</v>
      </c>
      <c r="AA150" s="63">
        <f>PERCENTRANK('FED MODEL FACTORS'!AA$2:AA$296,'FED MODEL FACTORS'!AA150,1)</f>
        <v>0.5</v>
      </c>
      <c r="AB150" s="63"/>
      <c r="AC150" s="63">
        <f>PERCENTRANK('FED MODEL FACTORS'!AC$2:AC$296,'FED MODEL FACTORS'!AC150,1)</f>
        <v>0.7</v>
      </c>
      <c r="AD150" s="63">
        <f>PERCENTRANK('FED MODEL FACTORS'!AD$2:AD$296,'FED MODEL FACTORS'!AD150,1)</f>
        <v>0.5</v>
      </c>
      <c r="AE150" s="63">
        <f>PERCENTRANK('FED MODEL FACTORS'!AE$2:AE$296,'FED MODEL FACTORS'!AE150,1)</f>
        <v>0.1</v>
      </c>
      <c r="AF150" s="63">
        <f>PERCENTRANK('FED MODEL FACTORS'!AF$2:AF$296,'FED MODEL FACTORS'!AF150,1)</f>
        <v>0.3</v>
      </c>
      <c r="AG150" s="63">
        <f>PERCENTRANK('FED MODEL FACTORS'!AG$2:AG$296,'FED MODEL FACTORS'!AG150,1)</f>
        <v>0.9</v>
      </c>
      <c r="AH150" s="63">
        <f>PERCENTRANK('FED MODEL FACTORS'!AH$62:AH$296,'FED MODEL FACTORS'!AH150,1)</f>
        <v>0</v>
      </c>
      <c r="AI150" s="63">
        <f>PERCENTRANK('FED MODEL FACTORS'!AI$2:AI$296,'FED MODEL FACTORS'!AI150,1)</f>
        <v>0.1</v>
      </c>
      <c r="AJ150" s="63">
        <f>PERCENTRANK('FED MODEL FACTORS'!AJ$2:AJ$296,'FED MODEL FACTORS'!AJ150,1)</f>
        <v>0.6</v>
      </c>
      <c r="AK150" s="63">
        <f>PERCENTRANK('FED MODEL FACTORS'!AK$2:AK$296,'FED MODEL FACTORS'!AK150,1)</f>
        <v>0.2</v>
      </c>
      <c r="AL150" s="63">
        <f>PERCENTRANK('FED MODEL FACTORS'!AL$2:AL$296,'FED MODEL FACTORS'!AL150,1)</f>
        <v>0.1</v>
      </c>
      <c r="AM150" s="63">
        <f>PERCENTRANK('FED MODEL FACTORS'!AM$2:AM$296,'FED MODEL FACTORS'!AM150,1)</f>
        <v>0.2</v>
      </c>
      <c r="AN150" s="63">
        <f>PERCENTRANK('FED MODEL FACTORS'!AN$2:AN$296,'FED MODEL FACTORS'!AN150,1)</f>
        <v>0.4</v>
      </c>
      <c r="AO150" s="63">
        <f>PERCENTRANK('FED MODEL FACTORS'!AO$2:AO$296,'FED MODEL FACTORS'!AO150,1)</f>
        <v>0.8</v>
      </c>
      <c r="AP150" s="63">
        <f>PERCENTRANK('FED MODEL FACTORS'!AP$2:AP$296,'FED MODEL FACTORS'!AP150,1)</f>
        <v>0.7</v>
      </c>
      <c r="AQ150" s="63">
        <f>PERCENTRANK('FED MODEL FACTORS'!AQ$50:AQ$296,'FED MODEL FACTORS'!AQ150,1)</f>
        <v>0.2</v>
      </c>
      <c r="AR150" s="63">
        <f>PERCENTRANK('FED MODEL FACTORS'!AR$2:AR$296,'FED MODEL FACTORS'!AR150,1)</f>
        <v>0.1</v>
      </c>
      <c r="AS150" s="63">
        <f>PERCENTRANK('FED MODEL FACTORS'!AS$2:AS$296,'FED MODEL FACTORS'!AS150,1)</f>
        <v>0.5</v>
      </c>
      <c r="AT150" s="63">
        <f>PERCENTRANK('FED MODEL FACTORS'!AT$2:AT$296,'FED MODEL FACTORS'!AT150,1)</f>
        <v>0.2</v>
      </c>
      <c r="AU150" s="63">
        <f>PERCENTRANK('FED MODEL FACTORS'!AU$2:AU$296,'FED MODEL FACTORS'!AU150,1)</f>
        <v>0.3</v>
      </c>
      <c r="AV150" s="63">
        <f>PERCENTRANK('FED MODEL FACTORS'!AV$2:AV$296,'FED MODEL FACTORS'!AV150,1)</f>
        <v>0</v>
      </c>
      <c r="AW150" s="63">
        <f>PERCENTRANK('FED MODEL FACTORS'!AW$2:AW$296,'FED MODEL FACTORS'!AW150,1)</f>
        <v>0.9</v>
      </c>
      <c r="AX150" s="63">
        <f>PERCENTRANK('FED MODEL FACTORS'!AX$2:AX$296,'FED MODEL FACTORS'!AX150,1)</f>
        <v>0</v>
      </c>
      <c r="AY150" s="63">
        <f>PERCENTRANK('FED MODEL FACTORS'!AY$2:AY$296,'FED MODEL FACTORS'!AY150,1)</f>
        <v>0.9</v>
      </c>
      <c r="AZ150" s="63">
        <f>PERCENTRANK('FED MODEL FACTORS'!AZ$2:AZ$296,'FED MODEL FACTORS'!AZ150,1)</f>
        <v>0.5</v>
      </c>
      <c r="BA150" s="63">
        <f>PERCENTRANK('FED MODEL FACTORS'!BA$2:BA$296,'FED MODEL FACTORS'!BA150,1)</f>
        <v>0.4</v>
      </c>
      <c r="BB150" s="63">
        <f>PERCENTRANK('FED MODEL FACTORS'!BB$2:BB$296,'FED MODEL FACTORS'!BB150,1)</f>
        <v>0.5</v>
      </c>
      <c r="BC150" s="63">
        <f>PERCENTRANK('FED MODEL FACTORS'!BC$2:BC$296,'FED MODEL FACTORS'!BC150,1)</f>
        <v>0.3</v>
      </c>
      <c r="BD150" s="63">
        <f>PERCENTRANK('FED MODEL FACTORS'!BD$2:BD$296,'FED MODEL FACTORS'!BD150,1)</f>
        <v>0.4</v>
      </c>
      <c r="BT150" s="76">
        <v>0.78</v>
      </c>
      <c r="BU150" s="76">
        <v>2.7</v>
      </c>
      <c r="BV150" s="76">
        <v>0.89</v>
      </c>
    </row>
    <row r="151" spans="1:74" x14ac:dyDescent="0.25">
      <c r="A151" s="57">
        <v>38138</v>
      </c>
      <c r="B151" s="63"/>
      <c r="C151" s="63">
        <f>PERCENTRANK('FED MODEL FACTORS'!C151:C433,'FED MODEL FACTORS'!C151,1)</f>
        <v>1</v>
      </c>
      <c r="D151" s="63"/>
      <c r="E151" s="63">
        <f>PERCENTRANK('FED MODEL FACTORS'!E$2:E$296,'FED MODEL FACTORS'!E151,1)</f>
        <v>0.8</v>
      </c>
      <c r="F151" s="63">
        <f>PERCENTRANK('FED MODEL FACTORS'!F$2:F$296,'FED MODEL FACTORS'!F151,1)</f>
        <v>0.4</v>
      </c>
      <c r="G151" s="63">
        <f>PERCENTRANK('FED MODEL FACTORS'!G$62:G$296,'FED MODEL FACTORS'!G151,1)</f>
        <v>0.4</v>
      </c>
      <c r="H151" s="63">
        <f>PERCENTRANK('FED MODEL FACTORS'!H$62:H$296,'FED MODEL FACTORS'!H151,1)</f>
        <v>0</v>
      </c>
      <c r="I151" s="63">
        <f>PERCENTRANK('FED MODEL FACTORS'!I$2:I$296,'FED MODEL FACTORS'!I151,1)</f>
        <v>0.3</v>
      </c>
      <c r="J151" s="63">
        <f>PERCENTRANK('FED MODEL FACTORS'!J$2:J$296,'FED MODEL FACTORS'!J151,1)</f>
        <v>0.5</v>
      </c>
      <c r="K151" s="63">
        <f>PERCENTRANK('FED MODEL FACTORS'!K$2:K$296,'FED MODEL FACTORS'!K151,1)</f>
        <v>0.4</v>
      </c>
      <c r="L151" s="63">
        <f>PERCENTRANK('FED MODEL FACTORS'!L$2:L$296,'FED MODEL FACTORS'!L151,1)</f>
        <v>0.4</v>
      </c>
      <c r="M151" s="63">
        <f>PERCENTRANK('FED MODEL FACTORS'!M$2:M$296,'FED MODEL FACTORS'!M151,1)</f>
        <v>0.3</v>
      </c>
      <c r="N151" s="63">
        <f>PERCENTRANK('FED MODEL FACTORS'!N$2:N$296,'FED MODEL FACTORS'!N151,1)</f>
        <v>0.3</v>
      </c>
      <c r="O151" s="63"/>
      <c r="P151" s="63"/>
      <c r="Q151" s="63">
        <f>PERCENTRANK('FED MODEL FACTORS'!Q$2:Q$296,'FED MODEL FACTORS'!Q151,1)</f>
        <v>0.6</v>
      </c>
      <c r="R151" s="63">
        <f>PERCENTRANK('FED MODEL FACTORS'!R$2:R$296,'FED MODEL FACTORS'!R151,1)</f>
        <v>0.8</v>
      </c>
      <c r="S151" s="63">
        <f>PERCENTRANK('FED MODEL FACTORS'!S$2:S$296,'FED MODEL FACTORS'!S151,1)</f>
        <v>0.5</v>
      </c>
      <c r="T151" s="63"/>
      <c r="U151" s="63">
        <f>PERCENTRANK('FED MODEL FACTORS'!U$2:U$296,'FED MODEL FACTORS'!U151,1)</f>
        <v>0.8</v>
      </c>
      <c r="V151" s="63">
        <f>PERCENTRANK('FED MODEL FACTORS'!V$2:V$296,'FED MODEL FACTORS'!V151,1)</f>
        <v>0.9</v>
      </c>
      <c r="W151" s="63"/>
      <c r="X151" s="63">
        <f>PERCENTRANK('FED MODEL FACTORS'!X$2:X$296,'FED MODEL FACTORS'!X151,1)</f>
        <v>0.4</v>
      </c>
      <c r="Y151" s="63">
        <f>PERCENTRANK('FED MODEL FACTORS'!Y$2:Y$296,'FED MODEL FACTORS'!Y151,1)</f>
        <v>0.3</v>
      </c>
      <c r="Z151" s="63">
        <f>PERCENTRANK('FED MODEL FACTORS'!Z$2:Z$296,'FED MODEL FACTORS'!Z151,1)</f>
        <v>1</v>
      </c>
      <c r="AA151" s="63">
        <f>PERCENTRANK('FED MODEL FACTORS'!AA$2:AA$296,'FED MODEL FACTORS'!AA151,1)</f>
        <v>0.4</v>
      </c>
      <c r="AB151" s="63"/>
      <c r="AC151" s="63">
        <f>PERCENTRANK('FED MODEL FACTORS'!AC$2:AC$296,'FED MODEL FACTORS'!AC151,1)</f>
        <v>0.5</v>
      </c>
      <c r="AD151" s="63">
        <f>PERCENTRANK('FED MODEL FACTORS'!AD$2:AD$296,'FED MODEL FACTORS'!AD151,1)</f>
        <v>0.5</v>
      </c>
      <c r="AE151" s="63">
        <f>PERCENTRANK('FED MODEL FACTORS'!AE$2:AE$296,'FED MODEL FACTORS'!AE151,1)</f>
        <v>0.2</v>
      </c>
      <c r="AF151" s="63">
        <f>PERCENTRANK('FED MODEL FACTORS'!AF$2:AF$296,'FED MODEL FACTORS'!AF151,1)</f>
        <v>0.5</v>
      </c>
      <c r="AG151" s="63">
        <f>PERCENTRANK('FED MODEL FACTORS'!AG$2:AG$296,'FED MODEL FACTORS'!AG151,1)</f>
        <v>0.9</v>
      </c>
      <c r="AH151" s="63">
        <f>PERCENTRANK('FED MODEL FACTORS'!AH$62:AH$296,'FED MODEL FACTORS'!AH151,1)</f>
        <v>0</v>
      </c>
      <c r="AI151" s="63">
        <f>PERCENTRANK('FED MODEL FACTORS'!AI$2:AI$296,'FED MODEL FACTORS'!AI151,1)</f>
        <v>0</v>
      </c>
      <c r="AJ151" s="63">
        <f>PERCENTRANK('FED MODEL FACTORS'!AJ$2:AJ$296,'FED MODEL FACTORS'!AJ151,1)</f>
        <v>0.6</v>
      </c>
      <c r="AK151" s="63">
        <f>PERCENTRANK('FED MODEL FACTORS'!AK$2:AK$296,'FED MODEL FACTORS'!AK151,1)</f>
        <v>0.2</v>
      </c>
      <c r="AL151" s="63">
        <f>PERCENTRANK('FED MODEL FACTORS'!AL$2:AL$296,'FED MODEL FACTORS'!AL151,1)</f>
        <v>0.1</v>
      </c>
      <c r="AM151" s="63">
        <f>PERCENTRANK('FED MODEL FACTORS'!AM$2:AM$296,'FED MODEL FACTORS'!AM151,1)</f>
        <v>0.2</v>
      </c>
      <c r="AN151" s="63">
        <f>PERCENTRANK('FED MODEL FACTORS'!AN$2:AN$296,'FED MODEL FACTORS'!AN151,1)</f>
        <v>0.7</v>
      </c>
      <c r="AO151" s="63">
        <f>PERCENTRANK('FED MODEL FACTORS'!AO$2:AO$296,'FED MODEL FACTORS'!AO151,1)</f>
        <v>0.9</v>
      </c>
      <c r="AP151" s="63">
        <f>PERCENTRANK('FED MODEL FACTORS'!AP$2:AP$296,'FED MODEL FACTORS'!AP151,1)</f>
        <v>0.9</v>
      </c>
      <c r="AQ151" s="63">
        <f>PERCENTRANK('FED MODEL FACTORS'!AQ$50:AQ$296,'FED MODEL FACTORS'!AQ151,1)</f>
        <v>0.2</v>
      </c>
      <c r="AR151" s="63">
        <f>PERCENTRANK('FED MODEL FACTORS'!AR$2:AR$296,'FED MODEL FACTORS'!AR151,1)</f>
        <v>0</v>
      </c>
      <c r="AS151" s="63">
        <f>PERCENTRANK('FED MODEL FACTORS'!AS$2:AS$296,'FED MODEL FACTORS'!AS151,1)</f>
        <v>0.5</v>
      </c>
      <c r="AT151" s="63">
        <f>PERCENTRANK('FED MODEL FACTORS'!AT$2:AT$296,'FED MODEL FACTORS'!AT151,1)</f>
        <v>0.2</v>
      </c>
      <c r="AU151" s="63">
        <f>PERCENTRANK('FED MODEL FACTORS'!AU$2:AU$296,'FED MODEL FACTORS'!AU151,1)</f>
        <v>0.4</v>
      </c>
      <c r="AV151" s="63">
        <f>PERCENTRANK('FED MODEL FACTORS'!AV$2:AV$296,'FED MODEL FACTORS'!AV151,1)</f>
        <v>0.2</v>
      </c>
      <c r="AW151" s="63">
        <f>PERCENTRANK('FED MODEL FACTORS'!AW$2:AW$296,'FED MODEL FACTORS'!AW151,1)</f>
        <v>0.9</v>
      </c>
      <c r="AX151" s="63">
        <f>PERCENTRANK('FED MODEL FACTORS'!AX$2:AX$296,'FED MODEL FACTORS'!AX151,1)</f>
        <v>0</v>
      </c>
      <c r="AY151" s="63">
        <f>PERCENTRANK('FED MODEL FACTORS'!AY$2:AY$296,'FED MODEL FACTORS'!AY151,1)</f>
        <v>0.9</v>
      </c>
      <c r="AZ151" s="63">
        <f>PERCENTRANK('FED MODEL FACTORS'!AZ$2:AZ$296,'FED MODEL FACTORS'!AZ151,1)</f>
        <v>0.5</v>
      </c>
      <c r="BA151" s="63">
        <f>PERCENTRANK('FED MODEL FACTORS'!BA$2:BA$296,'FED MODEL FACTORS'!BA151,1)</f>
        <v>0.8</v>
      </c>
      <c r="BB151" s="63">
        <f>PERCENTRANK('FED MODEL FACTORS'!BB$2:BB$296,'FED MODEL FACTORS'!BB151,1)</f>
        <v>0.4</v>
      </c>
      <c r="BC151" s="63">
        <f>PERCENTRANK('FED MODEL FACTORS'!BC$2:BC$296,'FED MODEL FACTORS'!BC151,1)</f>
        <v>0</v>
      </c>
      <c r="BD151" s="63">
        <f>PERCENTRANK('FED MODEL FACTORS'!BD$2:BD$296,'FED MODEL FACTORS'!BD151,1)</f>
        <v>0.6</v>
      </c>
      <c r="BT151" s="76">
        <v>0.2</v>
      </c>
      <c r="BU151" s="76">
        <v>2.66</v>
      </c>
      <c r="BV151" s="76">
        <v>1</v>
      </c>
    </row>
    <row r="152" spans="1:74" x14ac:dyDescent="0.25">
      <c r="A152" s="57">
        <v>38168</v>
      </c>
      <c r="B152" s="63"/>
      <c r="C152" s="63">
        <f>PERCENTRANK('FED MODEL FACTORS'!C152:C434,'FED MODEL FACTORS'!C152,1)</f>
        <v>0.7</v>
      </c>
      <c r="D152" s="63"/>
      <c r="E152" s="63">
        <f>PERCENTRANK('FED MODEL FACTORS'!E$2:E$296,'FED MODEL FACTORS'!E152,1)</f>
        <v>0</v>
      </c>
      <c r="F152" s="63">
        <f>PERCENTRANK('FED MODEL FACTORS'!F$2:F$296,'FED MODEL FACTORS'!F152,1)</f>
        <v>0.4</v>
      </c>
      <c r="G152" s="63">
        <f>PERCENTRANK('FED MODEL FACTORS'!G$62:G$296,'FED MODEL FACTORS'!G152,1)</f>
        <v>0.4</v>
      </c>
      <c r="H152" s="63">
        <f>PERCENTRANK('FED MODEL FACTORS'!H$62:H$296,'FED MODEL FACTORS'!H152,1)</f>
        <v>0</v>
      </c>
      <c r="I152" s="63">
        <f>PERCENTRANK('FED MODEL FACTORS'!I$2:I$296,'FED MODEL FACTORS'!I152,1)</f>
        <v>0.2</v>
      </c>
      <c r="J152" s="63">
        <f>PERCENTRANK('FED MODEL FACTORS'!J$2:J$296,'FED MODEL FACTORS'!J152,1)</f>
        <v>0.5</v>
      </c>
      <c r="K152" s="63">
        <f>PERCENTRANK('FED MODEL FACTORS'!K$2:K$296,'FED MODEL FACTORS'!K152,1)</f>
        <v>0.4</v>
      </c>
      <c r="L152" s="63">
        <f>PERCENTRANK('FED MODEL FACTORS'!L$2:L$296,'FED MODEL FACTORS'!L152,1)</f>
        <v>0.4</v>
      </c>
      <c r="M152" s="63">
        <f>PERCENTRANK('FED MODEL FACTORS'!M$2:M$296,'FED MODEL FACTORS'!M152,1)</f>
        <v>0.3</v>
      </c>
      <c r="N152" s="63">
        <f>PERCENTRANK('FED MODEL FACTORS'!N$2:N$296,'FED MODEL FACTORS'!N152,1)</f>
        <v>0.3</v>
      </c>
      <c r="O152" s="63"/>
      <c r="P152" s="63"/>
      <c r="Q152" s="63">
        <f>PERCENTRANK('FED MODEL FACTORS'!Q$2:Q$296,'FED MODEL FACTORS'!Q152,1)</f>
        <v>0.7</v>
      </c>
      <c r="R152" s="63">
        <f>PERCENTRANK('FED MODEL FACTORS'!R$2:R$296,'FED MODEL FACTORS'!R152,1)</f>
        <v>0.8</v>
      </c>
      <c r="S152" s="63">
        <f>PERCENTRANK('FED MODEL FACTORS'!S$2:S$296,'FED MODEL FACTORS'!S152,1)</f>
        <v>0.5</v>
      </c>
      <c r="T152" s="63"/>
      <c r="U152" s="63">
        <f>PERCENTRANK('FED MODEL FACTORS'!U$2:U$296,'FED MODEL FACTORS'!U152,1)</f>
        <v>0</v>
      </c>
      <c r="V152" s="63">
        <f>PERCENTRANK('FED MODEL FACTORS'!V$2:V$296,'FED MODEL FACTORS'!V152,1)</f>
        <v>0.9</v>
      </c>
      <c r="W152" s="63"/>
      <c r="X152" s="63">
        <f>PERCENTRANK('FED MODEL FACTORS'!X$2:X$296,'FED MODEL FACTORS'!X152,1)</f>
        <v>0.5</v>
      </c>
      <c r="Y152" s="63">
        <f>PERCENTRANK('FED MODEL FACTORS'!Y$2:Y$296,'FED MODEL FACTORS'!Y152,1)</f>
        <v>0.2</v>
      </c>
      <c r="Z152" s="63">
        <f>PERCENTRANK('FED MODEL FACTORS'!Z$2:Z$296,'FED MODEL FACTORS'!Z152,1)</f>
        <v>0.9</v>
      </c>
      <c r="AA152" s="63">
        <f>PERCENTRANK('FED MODEL FACTORS'!AA$2:AA$296,'FED MODEL FACTORS'!AA152,1)</f>
        <v>0.4</v>
      </c>
      <c r="AB152" s="63"/>
      <c r="AC152" s="63">
        <f>PERCENTRANK('FED MODEL FACTORS'!AC$2:AC$296,'FED MODEL FACTORS'!AC152,1)</f>
        <v>0.6</v>
      </c>
      <c r="AD152" s="63">
        <f>PERCENTRANK('FED MODEL FACTORS'!AD$2:AD$296,'FED MODEL FACTORS'!AD152,1)</f>
        <v>0.5</v>
      </c>
      <c r="AE152" s="63">
        <f>PERCENTRANK('FED MODEL FACTORS'!AE$2:AE$296,'FED MODEL FACTORS'!AE152,1)</f>
        <v>0.2</v>
      </c>
      <c r="AF152" s="63">
        <f>PERCENTRANK('FED MODEL FACTORS'!AF$2:AF$296,'FED MODEL FACTORS'!AF152,1)</f>
        <v>0.3</v>
      </c>
      <c r="AG152" s="63">
        <f>PERCENTRANK('FED MODEL FACTORS'!AG$2:AG$296,'FED MODEL FACTORS'!AG152,1)</f>
        <v>0.8</v>
      </c>
      <c r="AH152" s="63">
        <f>PERCENTRANK('FED MODEL FACTORS'!AH$62:AH$296,'FED MODEL FACTORS'!AH152,1)</f>
        <v>0</v>
      </c>
      <c r="AI152" s="63">
        <f>PERCENTRANK('FED MODEL FACTORS'!AI$2:AI$296,'FED MODEL FACTORS'!AI152,1)</f>
        <v>0</v>
      </c>
      <c r="AJ152" s="63">
        <f>PERCENTRANK('FED MODEL FACTORS'!AJ$2:AJ$296,'FED MODEL FACTORS'!AJ152,1)</f>
        <v>0.6</v>
      </c>
      <c r="AK152" s="63">
        <f>PERCENTRANK('FED MODEL FACTORS'!AK$2:AK$296,'FED MODEL FACTORS'!AK152,1)</f>
        <v>0.2</v>
      </c>
      <c r="AL152" s="63">
        <f>PERCENTRANK('FED MODEL FACTORS'!AL$2:AL$296,'FED MODEL FACTORS'!AL152,1)</f>
        <v>0.2</v>
      </c>
      <c r="AM152" s="63">
        <f>PERCENTRANK('FED MODEL FACTORS'!AM$2:AM$296,'FED MODEL FACTORS'!AM152,1)</f>
        <v>0.3</v>
      </c>
      <c r="AN152" s="63">
        <f>PERCENTRANK('FED MODEL FACTORS'!AN$2:AN$296,'FED MODEL FACTORS'!AN152,1)</f>
        <v>0.8</v>
      </c>
      <c r="AO152" s="63">
        <f>PERCENTRANK('FED MODEL FACTORS'!AO$2:AO$296,'FED MODEL FACTORS'!AO152,1)</f>
        <v>0.9</v>
      </c>
      <c r="AP152" s="63">
        <f>PERCENTRANK('FED MODEL FACTORS'!AP$2:AP$296,'FED MODEL FACTORS'!AP152,1)</f>
        <v>0.6</v>
      </c>
      <c r="AQ152" s="63">
        <f>PERCENTRANK('FED MODEL FACTORS'!AQ$50:AQ$296,'FED MODEL FACTORS'!AQ152,1)</f>
        <v>0.2</v>
      </c>
      <c r="AR152" s="63">
        <f>PERCENTRANK('FED MODEL FACTORS'!AR$2:AR$296,'FED MODEL FACTORS'!AR152,1)</f>
        <v>0</v>
      </c>
      <c r="AS152" s="63">
        <f>PERCENTRANK('FED MODEL FACTORS'!AS$2:AS$296,'FED MODEL FACTORS'!AS152,1)</f>
        <v>0.5</v>
      </c>
      <c r="AT152" s="63">
        <f>PERCENTRANK('FED MODEL FACTORS'!AT$2:AT$296,'FED MODEL FACTORS'!AT152,1)</f>
        <v>0.3</v>
      </c>
      <c r="AU152" s="63">
        <f>PERCENTRANK('FED MODEL FACTORS'!AU$2:AU$296,'FED MODEL FACTORS'!AU152,1)</f>
        <v>0.4</v>
      </c>
      <c r="AV152" s="63">
        <f>PERCENTRANK('FED MODEL FACTORS'!AV$2:AV$296,'FED MODEL FACTORS'!AV152,1)</f>
        <v>0.2</v>
      </c>
      <c r="AW152" s="63">
        <f>PERCENTRANK('FED MODEL FACTORS'!AW$2:AW$296,'FED MODEL FACTORS'!AW152,1)</f>
        <v>0.9</v>
      </c>
      <c r="AX152" s="63">
        <f>PERCENTRANK('FED MODEL FACTORS'!AX$2:AX$296,'FED MODEL FACTORS'!AX152,1)</f>
        <v>0</v>
      </c>
      <c r="AY152" s="63">
        <f>PERCENTRANK('FED MODEL FACTORS'!AY$2:AY$296,'FED MODEL FACTORS'!AY152,1)</f>
        <v>0.9</v>
      </c>
      <c r="AZ152" s="63">
        <f>PERCENTRANK('FED MODEL FACTORS'!AZ$2:AZ$296,'FED MODEL FACTORS'!AZ152,1)</f>
        <v>0.5</v>
      </c>
      <c r="BA152" s="63">
        <f>PERCENTRANK('FED MODEL FACTORS'!BA$2:BA$296,'FED MODEL FACTORS'!BA152,1)</f>
        <v>0.2</v>
      </c>
      <c r="BB152" s="63">
        <f>PERCENTRANK('FED MODEL FACTORS'!BB$2:BB$296,'FED MODEL FACTORS'!BB152,1)</f>
        <v>0.4</v>
      </c>
      <c r="BC152" s="63">
        <f>PERCENTRANK('FED MODEL FACTORS'!BC$2:BC$296,'FED MODEL FACTORS'!BC152,1)</f>
        <v>0.7</v>
      </c>
      <c r="BD152" s="63">
        <f>PERCENTRANK('FED MODEL FACTORS'!BD$2:BD$296,'FED MODEL FACTORS'!BD152,1)</f>
        <v>0.3</v>
      </c>
      <c r="BT152" s="76">
        <v>0.1</v>
      </c>
      <c r="BU152" s="76">
        <v>2.58</v>
      </c>
      <c r="BV152" s="76">
        <v>1.03</v>
      </c>
    </row>
    <row r="153" spans="1:74" x14ac:dyDescent="0.25">
      <c r="A153" s="57">
        <v>38199</v>
      </c>
      <c r="B153" s="63"/>
      <c r="C153" s="63">
        <f>PERCENTRANK('FED MODEL FACTORS'!C153:C435,'FED MODEL FACTORS'!C153,1)</f>
        <v>0.9</v>
      </c>
      <c r="D153" s="63"/>
      <c r="E153" s="63">
        <f>PERCENTRANK('FED MODEL FACTORS'!E$2:E$296,'FED MODEL FACTORS'!E153,1)</f>
        <v>0.9</v>
      </c>
      <c r="F153" s="63">
        <f>PERCENTRANK('FED MODEL FACTORS'!F$2:F$296,'FED MODEL FACTORS'!F153,1)</f>
        <v>0.5</v>
      </c>
      <c r="G153" s="63">
        <f>PERCENTRANK('FED MODEL FACTORS'!G$62:G$296,'FED MODEL FACTORS'!G153,1)</f>
        <v>0.4</v>
      </c>
      <c r="H153" s="63">
        <f>PERCENTRANK('FED MODEL FACTORS'!H$62:H$296,'FED MODEL FACTORS'!H153,1)</f>
        <v>0</v>
      </c>
      <c r="I153" s="63">
        <f>PERCENTRANK('FED MODEL FACTORS'!I$2:I$296,'FED MODEL FACTORS'!I153,1)</f>
        <v>0.3</v>
      </c>
      <c r="J153" s="63">
        <f>PERCENTRANK('FED MODEL FACTORS'!J$2:J$296,'FED MODEL FACTORS'!J153,1)</f>
        <v>0.4</v>
      </c>
      <c r="K153" s="63">
        <f>PERCENTRANK('FED MODEL FACTORS'!K$2:K$296,'FED MODEL FACTORS'!K153,1)</f>
        <v>0.4</v>
      </c>
      <c r="L153" s="63">
        <f>PERCENTRANK('FED MODEL FACTORS'!L$2:L$296,'FED MODEL FACTORS'!L153,1)</f>
        <v>0.4</v>
      </c>
      <c r="M153" s="63">
        <f>PERCENTRANK('FED MODEL FACTORS'!M$2:M$296,'FED MODEL FACTORS'!M153,1)</f>
        <v>0.3</v>
      </c>
      <c r="N153" s="63">
        <f>PERCENTRANK('FED MODEL FACTORS'!N$2:N$296,'FED MODEL FACTORS'!N153,1)</f>
        <v>0.3</v>
      </c>
      <c r="O153" s="63"/>
      <c r="P153" s="63"/>
      <c r="Q153" s="63">
        <f>PERCENTRANK('FED MODEL FACTORS'!Q$2:Q$296,'FED MODEL FACTORS'!Q153,1)</f>
        <v>0.7</v>
      </c>
      <c r="R153" s="63">
        <f>PERCENTRANK('FED MODEL FACTORS'!R$2:R$296,'FED MODEL FACTORS'!R153,1)</f>
        <v>0.7</v>
      </c>
      <c r="S153" s="63">
        <f>PERCENTRANK('FED MODEL FACTORS'!S$2:S$296,'FED MODEL FACTORS'!S153,1)</f>
        <v>0.5</v>
      </c>
      <c r="T153" s="63"/>
      <c r="U153" s="63">
        <f>PERCENTRANK('FED MODEL FACTORS'!U$2:U$296,'FED MODEL FACTORS'!U153,1)</f>
        <v>0.8</v>
      </c>
      <c r="V153" s="63">
        <f>PERCENTRANK('FED MODEL FACTORS'!V$2:V$296,'FED MODEL FACTORS'!V153,1)</f>
        <v>0.9</v>
      </c>
      <c r="W153" s="63"/>
      <c r="X153" s="63">
        <f>PERCENTRANK('FED MODEL FACTORS'!X$2:X$296,'FED MODEL FACTORS'!X153,1)</f>
        <v>0.4</v>
      </c>
      <c r="Y153" s="63">
        <f>PERCENTRANK('FED MODEL FACTORS'!Y$2:Y$296,'FED MODEL FACTORS'!Y153,1)</f>
        <v>0.2</v>
      </c>
      <c r="Z153" s="63">
        <f>PERCENTRANK('FED MODEL FACTORS'!Z$2:Z$296,'FED MODEL FACTORS'!Z153,1)</f>
        <v>0.9</v>
      </c>
      <c r="AA153" s="63">
        <f>PERCENTRANK('FED MODEL FACTORS'!AA$2:AA$296,'FED MODEL FACTORS'!AA153,1)</f>
        <v>0.5</v>
      </c>
      <c r="AB153" s="63"/>
      <c r="AC153" s="63">
        <f>PERCENTRANK('FED MODEL FACTORS'!AC$2:AC$296,'FED MODEL FACTORS'!AC153,1)</f>
        <v>0.5</v>
      </c>
      <c r="AD153" s="63">
        <f>PERCENTRANK('FED MODEL FACTORS'!AD$2:AD$296,'FED MODEL FACTORS'!AD153,1)</f>
        <v>0.5</v>
      </c>
      <c r="AE153" s="63">
        <f>PERCENTRANK('FED MODEL FACTORS'!AE$2:AE$296,'FED MODEL FACTORS'!AE153,1)</f>
        <v>0.2</v>
      </c>
      <c r="AF153" s="63">
        <f>PERCENTRANK('FED MODEL FACTORS'!AF$2:AF$296,'FED MODEL FACTORS'!AF153,1)</f>
        <v>0.3</v>
      </c>
      <c r="AG153" s="63">
        <f>PERCENTRANK('FED MODEL FACTORS'!AG$2:AG$296,'FED MODEL FACTORS'!AG153,1)</f>
        <v>0.8</v>
      </c>
      <c r="AH153" s="63">
        <f>PERCENTRANK('FED MODEL FACTORS'!AH$62:AH$296,'FED MODEL FACTORS'!AH153,1)</f>
        <v>0</v>
      </c>
      <c r="AI153" s="63">
        <f>PERCENTRANK('FED MODEL FACTORS'!AI$2:AI$296,'FED MODEL FACTORS'!AI153,1)</f>
        <v>0.1</v>
      </c>
      <c r="AJ153" s="63">
        <f>PERCENTRANK('FED MODEL FACTORS'!AJ$2:AJ$296,'FED MODEL FACTORS'!AJ153,1)</f>
        <v>0.6</v>
      </c>
      <c r="AK153" s="63">
        <f>PERCENTRANK('FED MODEL FACTORS'!AK$2:AK$296,'FED MODEL FACTORS'!AK153,1)</f>
        <v>0.3</v>
      </c>
      <c r="AL153" s="63">
        <f>PERCENTRANK('FED MODEL FACTORS'!AL$2:AL$296,'FED MODEL FACTORS'!AL153,1)</f>
        <v>0.3</v>
      </c>
      <c r="AM153" s="63">
        <f>PERCENTRANK('FED MODEL FACTORS'!AM$2:AM$296,'FED MODEL FACTORS'!AM153,1)</f>
        <v>0.3</v>
      </c>
      <c r="AN153" s="63">
        <f>PERCENTRANK('FED MODEL FACTORS'!AN$2:AN$296,'FED MODEL FACTORS'!AN153,1)</f>
        <v>0.7</v>
      </c>
      <c r="AO153" s="63">
        <f>PERCENTRANK('FED MODEL FACTORS'!AO$2:AO$296,'FED MODEL FACTORS'!AO153,1)</f>
        <v>0.9</v>
      </c>
      <c r="AP153" s="63">
        <f>PERCENTRANK('FED MODEL FACTORS'!AP$2:AP$296,'FED MODEL FACTORS'!AP153,1)</f>
        <v>0.7</v>
      </c>
      <c r="AQ153" s="63">
        <f>PERCENTRANK('FED MODEL FACTORS'!AQ$50:AQ$296,'FED MODEL FACTORS'!AQ153,1)</f>
        <v>0.2</v>
      </c>
      <c r="AR153" s="63">
        <f>PERCENTRANK('FED MODEL FACTORS'!AR$2:AR$296,'FED MODEL FACTORS'!AR153,1)</f>
        <v>0.1</v>
      </c>
      <c r="AS153" s="63">
        <f>PERCENTRANK('FED MODEL FACTORS'!AS$2:AS$296,'FED MODEL FACTORS'!AS153,1)</f>
        <v>0.5</v>
      </c>
      <c r="AT153" s="63">
        <f>PERCENTRANK('FED MODEL FACTORS'!AT$2:AT$296,'FED MODEL FACTORS'!AT153,1)</f>
        <v>0.3</v>
      </c>
      <c r="AU153" s="63">
        <f>PERCENTRANK('FED MODEL FACTORS'!AU$2:AU$296,'FED MODEL FACTORS'!AU153,1)</f>
        <v>0.3</v>
      </c>
      <c r="AV153" s="63">
        <f>PERCENTRANK('FED MODEL FACTORS'!AV$2:AV$296,'FED MODEL FACTORS'!AV153,1)</f>
        <v>0.3</v>
      </c>
      <c r="AW153" s="63">
        <f>PERCENTRANK('FED MODEL FACTORS'!AW$2:AW$296,'FED MODEL FACTORS'!AW153,1)</f>
        <v>0.9</v>
      </c>
      <c r="AX153" s="63">
        <f>PERCENTRANK('FED MODEL FACTORS'!AX$2:AX$296,'FED MODEL FACTORS'!AX153,1)</f>
        <v>0</v>
      </c>
      <c r="AY153" s="63">
        <f>PERCENTRANK('FED MODEL FACTORS'!AY$2:AY$296,'FED MODEL FACTORS'!AY153,1)</f>
        <v>0.9</v>
      </c>
      <c r="AZ153" s="63">
        <f>PERCENTRANK('FED MODEL FACTORS'!AZ$2:AZ$296,'FED MODEL FACTORS'!AZ153,1)</f>
        <v>0.5</v>
      </c>
      <c r="BA153" s="63">
        <f>PERCENTRANK('FED MODEL FACTORS'!BA$2:BA$296,'FED MODEL FACTORS'!BA153,1)</f>
        <v>0.8</v>
      </c>
      <c r="BB153" s="63">
        <f>PERCENTRANK('FED MODEL FACTORS'!BB$2:BB$296,'FED MODEL FACTORS'!BB153,1)</f>
        <v>0.4</v>
      </c>
      <c r="BC153" s="63">
        <f>PERCENTRANK('FED MODEL FACTORS'!BC$2:BC$296,'FED MODEL FACTORS'!BC153,1)</f>
        <v>0.6</v>
      </c>
      <c r="BD153" s="63">
        <f>PERCENTRANK('FED MODEL FACTORS'!BD$2:BD$296,'FED MODEL FACTORS'!BD153,1)</f>
        <v>0.8</v>
      </c>
      <c r="BT153" s="76">
        <v>0.45</v>
      </c>
      <c r="BU153" s="76">
        <v>2.48</v>
      </c>
      <c r="BV153" s="76">
        <v>1.61</v>
      </c>
    </row>
    <row r="154" spans="1:74" x14ac:dyDescent="0.25">
      <c r="A154" s="57">
        <v>38230</v>
      </c>
      <c r="B154" s="63"/>
      <c r="C154" s="63">
        <f>PERCENTRANK('FED MODEL FACTORS'!C154:C436,'FED MODEL FACTORS'!C154,1)</f>
        <v>0.8</v>
      </c>
      <c r="D154" s="63"/>
      <c r="E154" s="63">
        <f>PERCENTRANK('FED MODEL FACTORS'!E$2:E$296,'FED MODEL FACTORS'!E154,1)</f>
        <v>0.4</v>
      </c>
      <c r="F154" s="63">
        <f>PERCENTRANK('FED MODEL FACTORS'!F$2:F$296,'FED MODEL FACTORS'!F154,1)</f>
        <v>0.5</v>
      </c>
      <c r="G154" s="63">
        <f>PERCENTRANK('FED MODEL FACTORS'!G$62:G$296,'FED MODEL FACTORS'!G154,1)</f>
        <v>0.3</v>
      </c>
      <c r="H154" s="63">
        <f>PERCENTRANK('FED MODEL FACTORS'!H$62:H$296,'FED MODEL FACTORS'!H154,1)</f>
        <v>0.1</v>
      </c>
      <c r="I154" s="63">
        <f>PERCENTRANK('FED MODEL FACTORS'!I$2:I$296,'FED MODEL FACTORS'!I154,1)</f>
        <v>0.3</v>
      </c>
      <c r="J154" s="63">
        <f>PERCENTRANK('FED MODEL FACTORS'!J$2:J$296,'FED MODEL FACTORS'!J154,1)</f>
        <v>0.4</v>
      </c>
      <c r="K154" s="63">
        <f>PERCENTRANK('FED MODEL FACTORS'!K$2:K$296,'FED MODEL FACTORS'!K154,1)</f>
        <v>0.4</v>
      </c>
      <c r="L154" s="63">
        <f>PERCENTRANK('FED MODEL FACTORS'!L$2:L$296,'FED MODEL FACTORS'!L154,1)</f>
        <v>0.4</v>
      </c>
      <c r="M154" s="63">
        <f>PERCENTRANK('FED MODEL FACTORS'!M$2:M$296,'FED MODEL FACTORS'!M154,1)</f>
        <v>0.4</v>
      </c>
      <c r="N154" s="63">
        <f>PERCENTRANK('FED MODEL FACTORS'!N$2:N$296,'FED MODEL FACTORS'!N154,1)</f>
        <v>0.3</v>
      </c>
      <c r="O154" s="63"/>
      <c r="P154" s="63"/>
      <c r="Q154" s="63">
        <f>PERCENTRANK('FED MODEL FACTORS'!Q$2:Q$296,'FED MODEL FACTORS'!Q154,1)</f>
        <v>0.7</v>
      </c>
      <c r="R154" s="63">
        <f>PERCENTRANK('FED MODEL FACTORS'!R$2:R$296,'FED MODEL FACTORS'!R154,1)</f>
        <v>0.7</v>
      </c>
      <c r="S154" s="63">
        <f>PERCENTRANK('FED MODEL FACTORS'!S$2:S$296,'FED MODEL FACTORS'!S154,1)</f>
        <v>0.5</v>
      </c>
      <c r="T154" s="63"/>
      <c r="U154" s="63">
        <f>PERCENTRANK('FED MODEL FACTORS'!U$2:U$296,'FED MODEL FACTORS'!U154,1)</f>
        <v>0.3</v>
      </c>
      <c r="V154" s="63">
        <f>PERCENTRANK('FED MODEL FACTORS'!V$2:V$296,'FED MODEL FACTORS'!V154,1)</f>
        <v>0.9</v>
      </c>
      <c r="W154" s="63"/>
      <c r="X154" s="63">
        <f>PERCENTRANK('FED MODEL FACTORS'!X$2:X$296,'FED MODEL FACTORS'!X154,1)</f>
        <v>0.5</v>
      </c>
      <c r="Y154" s="63">
        <f>PERCENTRANK('FED MODEL FACTORS'!Y$2:Y$296,'FED MODEL FACTORS'!Y154,1)</f>
        <v>0.2</v>
      </c>
      <c r="Z154" s="63">
        <f>PERCENTRANK('FED MODEL FACTORS'!Z$2:Z$296,'FED MODEL FACTORS'!Z154,1)</f>
        <v>0.9</v>
      </c>
      <c r="AA154" s="63">
        <f>PERCENTRANK('FED MODEL FACTORS'!AA$2:AA$296,'FED MODEL FACTORS'!AA154,1)</f>
        <v>0.6</v>
      </c>
      <c r="AB154" s="63"/>
      <c r="AC154" s="63">
        <f>PERCENTRANK('FED MODEL FACTORS'!AC$2:AC$296,'FED MODEL FACTORS'!AC154,1)</f>
        <v>0.5</v>
      </c>
      <c r="AD154" s="63">
        <f>PERCENTRANK('FED MODEL FACTORS'!AD$2:AD$296,'FED MODEL FACTORS'!AD154,1)</f>
        <v>0.5</v>
      </c>
      <c r="AE154" s="63">
        <f>PERCENTRANK('FED MODEL FACTORS'!AE$2:AE$296,'FED MODEL FACTORS'!AE154,1)</f>
        <v>0.3</v>
      </c>
      <c r="AF154" s="63">
        <f>PERCENTRANK('FED MODEL FACTORS'!AF$2:AF$296,'FED MODEL FACTORS'!AF154,1)</f>
        <v>0.4</v>
      </c>
      <c r="AG154" s="63">
        <f>PERCENTRANK('FED MODEL FACTORS'!AG$2:AG$296,'FED MODEL FACTORS'!AG154,1)</f>
        <v>0.6</v>
      </c>
      <c r="AH154" s="63">
        <f>PERCENTRANK('FED MODEL FACTORS'!AH$62:AH$296,'FED MODEL FACTORS'!AH154,1)</f>
        <v>0.1</v>
      </c>
      <c r="AI154" s="63">
        <f>PERCENTRANK('FED MODEL FACTORS'!AI$2:AI$296,'FED MODEL FACTORS'!AI154,1)</f>
        <v>0.1</v>
      </c>
      <c r="AJ154" s="63">
        <f>PERCENTRANK('FED MODEL FACTORS'!AJ$2:AJ$296,'FED MODEL FACTORS'!AJ154,1)</f>
        <v>0.6</v>
      </c>
      <c r="AK154" s="63">
        <f>PERCENTRANK('FED MODEL FACTORS'!AK$2:AK$296,'FED MODEL FACTORS'!AK154,1)</f>
        <v>0.3</v>
      </c>
      <c r="AL154" s="63">
        <f>PERCENTRANK('FED MODEL FACTORS'!AL$2:AL$296,'FED MODEL FACTORS'!AL154,1)</f>
        <v>0.3</v>
      </c>
      <c r="AM154" s="63">
        <f>PERCENTRANK('FED MODEL FACTORS'!AM$2:AM$296,'FED MODEL FACTORS'!AM154,1)</f>
        <v>0.2</v>
      </c>
      <c r="AN154" s="63">
        <f>PERCENTRANK('FED MODEL FACTORS'!AN$2:AN$296,'FED MODEL FACTORS'!AN154,1)</f>
        <v>0.5</v>
      </c>
      <c r="AO154" s="63">
        <f>PERCENTRANK('FED MODEL FACTORS'!AO$2:AO$296,'FED MODEL FACTORS'!AO154,1)</f>
        <v>0.9</v>
      </c>
      <c r="AP154" s="63">
        <f>PERCENTRANK('FED MODEL FACTORS'!AP$2:AP$296,'FED MODEL FACTORS'!AP154,1)</f>
        <v>0.6</v>
      </c>
      <c r="AQ154" s="63">
        <f>PERCENTRANK('FED MODEL FACTORS'!AQ$50:AQ$296,'FED MODEL FACTORS'!AQ154,1)</f>
        <v>0.3</v>
      </c>
      <c r="AR154" s="63">
        <f>PERCENTRANK('FED MODEL FACTORS'!AR$2:AR$296,'FED MODEL FACTORS'!AR154,1)</f>
        <v>0</v>
      </c>
      <c r="AS154" s="63">
        <f>PERCENTRANK('FED MODEL FACTORS'!AS$2:AS$296,'FED MODEL FACTORS'!AS154,1)</f>
        <v>0.6</v>
      </c>
      <c r="AT154" s="63">
        <f>PERCENTRANK('FED MODEL FACTORS'!AT$2:AT$296,'FED MODEL FACTORS'!AT154,1)</f>
        <v>0.3</v>
      </c>
      <c r="AU154" s="63">
        <f>PERCENTRANK('FED MODEL FACTORS'!AU$2:AU$296,'FED MODEL FACTORS'!AU154,1)</f>
        <v>0.4</v>
      </c>
      <c r="AV154" s="63">
        <f>PERCENTRANK('FED MODEL FACTORS'!AV$2:AV$296,'FED MODEL FACTORS'!AV154,1)</f>
        <v>0.1</v>
      </c>
      <c r="AW154" s="63">
        <f>PERCENTRANK('FED MODEL FACTORS'!AW$2:AW$296,'FED MODEL FACTORS'!AW154,1)</f>
        <v>0.9</v>
      </c>
      <c r="AX154" s="63">
        <f>PERCENTRANK('FED MODEL FACTORS'!AX$2:AX$296,'FED MODEL FACTORS'!AX154,1)</f>
        <v>0</v>
      </c>
      <c r="AY154" s="63">
        <f>PERCENTRANK('FED MODEL FACTORS'!AY$2:AY$296,'FED MODEL FACTORS'!AY154,1)</f>
        <v>0.9</v>
      </c>
      <c r="AZ154" s="63">
        <f>PERCENTRANK('FED MODEL FACTORS'!AZ$2:AZ$296,'FED MODEL FACTORS'!AZ154,1)</f>
        <v>0.5</v>
      </c>
      <c r="BA154" s="63">
        <f>PERCENTRANK('FED MODEL FACTORS'!BA$2:BA$296,'FED MODEL FACTORS'!BA154,1)</f>
        <v>0.8</v>
      </c>
      <c r="BB154" s="63">
        <f>PERCENTRANK('FED MODEL FACTORS'!BB$2:BB$296,'FED MODEL FACTORS'!BB154,1)</f>
        <v>0.4</v>
      </c>
      <c r="BC154" s="63">
        <f>PERCENTRANK('FED MODEL FACTORS'!BC$2:BC$296,'FED MODEL FACTORS'!BC154,1)</f>
        <v>0.5</v>
      </c>
      <c r="BD154" s="63">
        <f>PERCENTRANK('FED MODEL FACTORS'!BD$2:BD$296,'FED MODEL FACTORS'!BD154,1)</f>
        <v>0.8</v>
      </c>
      <c r="BT154" s="76">
        <v>0.77</v>
      </c>
      <c r="BU154" s="76">
        <v>2.46</v>
      </c>
      <c r="BV154" s="76">
        <v>1.55</v>
      </c>
    </row>
    <row r="155" spans="1:74" x14ac:dyDescent="0.25">
      <c r="A155" s="57">
        <v>38260</v>
      </c>
      <c r="B155" s="63"/>
      <c r="C155" s="63">
        <f>PERCENTRANK('FED MODEL FACTORS'!C155:C437,'FED MODEL FACTORS'!C155,1)</f>
        <v>0.7</v>
      </c>
      <c r="D155" s="63"/>
      <c r="E155" s="63">
        <f>PERCENTRANK('FED MODEL FACTORS'!E$2:E$296,'FED MODEL FACTORS'!E155,1)</f>
        <v>0.3</v>
      </c>
      <c r="F155" s="63">
        <f>PERCENTRANK('FED MODEL FACTORS'!F$2:F$296,'FED MODEL FACTORS'!F155,1)</f>
        <v>0.5</v>
      </c>
      <c r="G155" s="63">
        <f>PERCENTRANK('FED MODEL FACTORS'!G$62:G$296,'FED MODEL FACTORS'!G155,1)</f>
        <v>0.3</v>
      </c>
      <c r="H155" s="63">
        <f>PERCENTRANK('FED MODEL FACTORS'!H$62:H$296,'FED MODEL FACTORS'!H155,1)</f>
        <v>0</v>
      </c>
      <c r="I155" s="63">
        <f>PERCENTRANK('FED MODEL FACTORS'!I$2:I$296,'FED MODEL FACTORS'!I155,1)</f>
        <v>0.3</v>
      </c>
      <c r="J155" s="63">
        <f>PERCENTRANK('FED MODEL FACTORS'!J$2:J$296,'FED MODEL FACTORS'!J155,1)</f>
        <v>0.4</v>
      </c>
      <c r="K155" s="63">
        <f>PERCENTRANK('FED MODEL FACTORS'!K$2:K$296,'FED MODEL FACTORS'!K155,1)</f>
        <v>0.4</v>
      </c>
      <c r="L155" s="63">
        <f>PERCENTRANK('FED MODEL FACTORS'!L$2:L$296,'FED MODEL FACTORS'!L155,1)</f>
        <v>0.4</v>
      </c>
      <c r="M155" s="63">
        <f>PERCENTRANK('FED MODEL FACTORS'!M$2:M$296,'FED MODEL FACTORS'!M155,1)</f>
        <v>0.4</v>
      </c>
      <c r="N155" s="63">
        <f>PERCENTRANK('FED MODEL FACTORS'!N$2:N$296,'FED MODEL FACTORS'!N155,1)</f>
        <v>0.4</v>
      </c>
      <c r="O155" s="63"/>
      <c r="P155" s="63"/>
      <c r="Q155" s="63">
        <f>PERCENTRANK('FED MODEL FACTORS'!Q$2:Q$296,'FED MODEL FACTORS'!Q155,1)</f>
        <v>0.7</v>
      </c>
      <c r="R155" s="63">
        <f>PERCENTRANK('FED MODEL FACTORS'!R$2:R$296,'FED MODEL FACTORS'!R155,1)</f>
        <v>0.7</v>
      </c>
      <c r="S155" s="63">
        <f>PERCENTRANK('FED MODEL FACTORS'!S$2:S$296,'FED MODEL FACTORS'!S155,1)</f>
        <v>0.5</v>
      </c>
      <c r="T155" s="63"/>
      <c r="U155" s="63">
        <f>PERCENTRANK('FED MODEL FACTORS'!U$2:U$296,'FED MODEL FACTORS'!U155,1)</f>
        <v>0.3</v>
      </c>
      <c r="V155" s="63">
        <f>PERCENTRANK('FED MODEL FACTORS'!V$2:V$296,'FED MODEL FACTORS'!V155,1)</f>
        <v>0.9</v>
      </c>
      <c r="W155" s="63"/>
      <c r="X155" s="63">
        <f>PERCENTRANK('FED MODEL FACTORS'!X$2:X$296,'FED MODEL FACTORS'!X155,1)</f>
        <v>0.5</v>
      </c>
      <c r="Y155" s="63">
        <f>PERCENTRANK('FED MODEL FACTORS'!Y$2:Y$296,'FED MODEL FACTORS'!Y155,1)</f>
        <v>0.2</v>
      </c>
      <c r="Z155" s="63">
        <f>PERCENTRANK('FED MODEL FACTORS'!Z$2:Z$296,'FED MODEL FACTORS'!Z155,1)</f>
        <v>0.8</v>
      </c>
      <c r="AA155" s="63">
        <f>PERCENTRANK('FED MODEL FACTORS'!AA$2:AA$296,'FED MODEL FACTORS'!AA155,1)</f>
        <v>0.5</v>
      </c>
      <c r="AB155" s="63"/>
      <c r="AC155" s="63">
        <f>PERCENTRANK('FED MODEL FACTORS'!AC$2:AC$296,'FED MODEL FACTORS'!AC155,1)</f>
        <v>0.5</v>
      </c>
      <c r="AD155" s="63">
        <f>PERCENTRANK('FED MODEL FACTORS'!AD$2:AD$296,'FED MODEL FACTORS'!AD155,1)</f>
        <v>0.5</v>
      </c>
      <c r="AE155" s="63">
        <f>PERCENTRANK('FED MODEL FACTORS'!AE$2:AE$296,'FED MODEL FACTORS'!AE155,1)</f>
        <v>0.2</v>
      </c>
      <c r="AF155" s="63">
        <f>PERCENTRANK('FED MODEL FACTORS'!AF$2:AF$296,'FED MODEL FACTORS'!AF155,1)</f>
        <v>0.2</v>
      </c>
      <c r="AG155" s="63">
        <f>PERCENTRANK('FED MODEL FACTORS'!AG$2:AG$296,'FED MODEL FACTORS'!AG155,1)</f>
        <v>0.6</v>
      </c>
      <c r="AH155" s="63">
        <f>PERCENTRANK('FED MODEL FACTORS'!AH$62:AH$296,'FED MODEL FACTORS'!AH155,1)</f>
        <v>0</v>
      </c>
      <c r="AI155" s="63">
        <f>PERCENTRANK('FED MODEL FACTORS'!AI$2:AI$296,'FED MODEL FACTORS'!AI155,1)</f>
        <v>0.2</v>
      </c>
      <c r="AJ155" s="63">
        <f>PERCENTRANK('FED MODEL FACTORS'!AJ$2:AJ$296,'FED MODEL FACTORS'!AJ155,1)</f>
        <v>0.5</v>
      </c>
      <c r="AK155" s="63">
        <f>PERCENTRANK('FED MODEL FACTORS'!AK$2:AK$296,'FED MODEL FACTORS'!AK155,1)</f>
        <v>0.3</v>
      </c>
      <c r="AL155" s="63">
        <f>PERCENTRANK('FED MODEL FACTORS'!AL$2:AL$296,'FED MODEL FACTORS'!AL155,1)</f>
        <v>0.4</v>
      </c>
      <c r="AM155" s="63">
        <f>PERCENTRANK('FED MODEL FACTORS'!AM$2:AM$296,'FED MODEL FACTORS'!AM155,1)</f>
        <v>0.4</v>
      </c>
      <c r="AN155" s="63">
        <f>PERCENTRANK('FED MODEL FACTORS'!AN$2:AN$296,'FED MODEL FACTORS'!AN155,1)</f>
        <v>0.5</v>
      </c>
      <c r="AO155" s="63">
        <f>PERCENTRANK('FED MODEL FACTORS'!AO$2:AO$296,'FED MODEL FACTORS'!AO155,1)</f>
        <v>0.7</v>
      </c>
      <c r="AP155" s="63">
        <f>PERCENTRANK('FED MODEL FACTORS'!AP$2:AP$296,'FED MODEL FACTORS'!AP155,1)</f>
        <v>0.5</v>
      </c>
      <c r="AQ155" s="63">
        <f>PERCENTRANK('FED MODEL FACTORS'!AQ$50:AQ$296,'FED MODEL FACTORS'!AQ155,1)</f>
        <v>0.3</v>
      </c>
      <c r="AR155" s="63">
        <f>PERCENTRANK('FED MODEL FACTORS'!AR$2:AR$296,'FED MODEL FACTORS'!AR155,1)</f>
        <v>0.2</v>
      </c>
      <c r="AS155" s="63">
        <f>PERCENTRANK('FED MODEL FACTORS'!AS$2:AS$296,'FED MODEL FACTORS'!AS155,1)</f>
        <v>0.6</v>
      </c>
      <c r="AT155" s="63">
        <f>PERCENTRANK('FED MODEL FACTORS'!AT$2:AT$296,'FED MODEL FACTORS'!AT155,1)</f>
        <v>0.3</v>
      </c>
      <c r="AU155" s="63">
        <f>PERCENTRANK('FED MODEL FACTORS'!AU$2:AU$296,'FED MODEL FACTORS'!AU155,1)</f>
        <v>0.3</v>
      </c>
      <c r="AV155" s="63">
        <f>PERCENTRANK('FED MODEL FACTORS'!AV$2:AV$296,'FED MODEL FACTORS'!AV155,1)</f>
        <v>0</v>
      </c>
      <c r="AW155" s="63">
        <f>PERCENTRANK('FED MODEL FACTORS'!AW$2:AW$296,'FED MODEL FACTORS'!AW155,1)</f>
        <v>0.9</v>
      </c>
      <c r="AX155" s="63">
        <f>PERCENTRANK('FED MODEL FACTORS'!AX$2:AX$296,'FED MODEL FACTORS'!AX155,1)</f>
        <v>0</v>
      </c>
      <c r="AY155" s="63">
        <f>PERCENTRANK('FED MODEL FACTORS'!AY$2:AY$296,'FED MODEL FACTORS'!AY155,1)</f>
        <v>0.9</v>
      </c>
      <c r="AZ155" s="63">
        <f>PERCENTRANK('FED MODEL FACTORS'!AZ$2:AZ$296,'FED MODEL FACTORS'!AZ155,1)</f>
        <v>0.5</v>
      </c>
      <c r="BA155" s="63">
        <f>PERCENTRANK('FED MODEL FACTORS'!BA$2:BA$296,'FED MODEL FACTORS'!BA155,1)</f>
        <v>0.5</v>
      </c>
      <c r="BB155" s="63">
        <f>PERCENTRANK('FED MODEL FACTORS'!BB$2:BB$296,'FED MODEL FACTORS'!BB155,1)</f>
        <v>0.5</v>
      </c>
      <c r="BC155" s="63">
        <f>PERCENTRANK('FED MODEL FACTORS'!BC$2:BC$296,'FED MODEL FACTORS'!BC155,1)</f>
        <v>0.6</v>
      </c>
      <c r="BD155" s="63">
        <f>PERCENTRANK('FED MODEL FACTORS'!BD$2:BD$296,'FED MODEL FACTORS'!BD155,1)</f>
        <v>0.5</v>
      </c>
      <c r="BT155" s="76">
        <v>1.23</v>
      </c>
      <c r="BU155" s="76">
        <v>2.4300000000000002</v>
      </c>
      <c r="BV155" s="76">
        <v>1.4</v>
      </c>
    </row>
    <row r="156" spans="1:74" x14ac:dyDescent="0.25">
      <c r="A156" s="57">
        <v>38291</v>
      </c>
      <c r="B156" s="63"/>
      <c r="C156" s="63">
        <f>PERCENTRANK('FED MODEL FACTORS'!C156:C438,'FED MODEL FACTORS'!C156,1)</f>
        <v>0.9</v>
      </c>
      <c r="D156" s="63"/>
      <c r="E156" s="63">
        <f>PERCENTRANK('FED MODEL FACTORS'!E$2:E$296,'FED MODEL FACTORS'!E156,1)</f>
        <v>0.8</v>
      </c>
      <c r="F156" s="63">
        <f>PERCENTRANK('FED MODEL FACTORS'!F$2:F$296,'FED MODEL FACTORS'!F156,1)</f>
        <v>0.4</v>
      </c>
      <c r="G156" s="63">
        <f>PERCENTRANK('FED MODEL FACTORS'!G$62:G$296,'FED MODEL FACTORS'!G156,1)</f>
        <v>0.3</v>
      </c>
      <c r="H156" s="63">
        <f>PERCENTRANK('FED MODEL FACTORS'!H$62:H$296,'FED MODEL FACTORS'!H156,1)</f>
        <v>0</v>
      </c>
      <c r="I156" s="63">
        <f>PERCENTRANK('FED MODEL FACTORS'!I$2:I$296,'FED MODEL FACTORS'!I156,1)</f>
        <v>0.2</v>
      </c>
      <c r="J156" s="63">
        <f>PERCENTRANK('FED MODEL FACTORS'!J$2:J$296,'FED MODEL FACTORS'!J156,1)</f>
        <v>0.4</v>
      </c>
      <c r="K156" s="63">
        <f>PERCENTRANK('FED MODEL FACTORS'!K$2:K$296,'FED MODEL FACTORS'!K156,1)</f>
        <v>0.4</v>
      </c>
      <c r="L156" s="63">
        <f>PERCENTRANK('FED MODEL FACTORS'!L$2:L$296,'FED MODEL FACTORS'!L156,1)</f>
        <v>0.4</v>
      </c>
      <c r="M156" s="63">
        <f>PERCENTRANK('FED MODEL FACTORS'!M$2:M$296,'FED MODEL FACTORS'!M156,1)</f>
        <v>0.4</v>
      </c>
      <c r="N156" s="63">
        <f>PERCENTRANK('FED MODEL FACTORS'!N$2:N$296,'FED MODEL FACTORS'!N156,1)</f>
        <v>0.4</v>
      </c>
      <c r="O156" s="63"/>
      <c r="P156" s="63"/>
      <c r="Q156" s="63">
        <f>PERCENTRANK('FED MODEL FACTORS'!Q$2:Q$296,'FED MODEL FACTORS'!Q156,1)</f>
        <v>0.7</v>
      </c>
      <c r="R156" s="63">
        <f>PERCENTRANK('FED MODEL FACTORS'!R$2:R$296,'FED MODEL FACTORS'!R156,1)</f>
        <v>0.7</v>
      </c>
      <c r="S156" s="63">
        <f>PERCENTRANK('FED MODEL FACTORS'!S$2:S$296,'FED MODEL FACTORS'!S156,1)</f>
        <v>0.5</v>
      </c>
      <c r="T156" s="63"/>
      <c r="U156" s="63">
        <f>PERCENTRANK('FED MODEL FACTORS'!U$2:U$296,'FED MODEL FACTORS'!U156,1)</f>
        <v>0.9</v>
      </c>
      <c r="V156" s="63">
        <f>PERCENTRANK('FED MODEL FACTORS'!V$2:V$296,'FED MODEL FACTORS'!V156,1)</f>
        <v>0.9</v>
      </c>
      <c r="W156" s="63"/>
      <c r="X156" s="63">
        <f>PERCENTRANK('FED MODEL FACTORS'!X$2:X$296,'FED MODEL FACTORS'!X156,1)</f>
        <v>0.3</v>
      </c>
      <c r="Y156" s="63">
        <f>PERCENTRANK('FED MODEL FACTORS'!Y$2:Y$296,'FED MODEL FACTORS'!Y156,1)</f>
        <v>0.1</v>
      </c>
      <c r="Z156" s="63">
        <f>PERCENTRANK('FED MODEL FACTORS'!Z$2:Z$296,'FED MODEL FACTORS'!Z156,1)</f>
        <v>0.8</v>
      </c>
      <c r="AA156" s="63">
        <f>PERCENTRANK('FED MODEL FACTORS'!AA$2:AA$296,'FED MODEL FACTORS'!AA156,1)</f>
        <v>0.6</v>
      </c>
      <c r="AB156" s="63"/>
      <c r="AC156" s="63">
        <f>PERCENTRANK('FED MODEL FACTORS'!AC$2:AC$296,'FED MODEL FACTORS'!AC156,1)</f>
        <v>0.5</v>
      </c>
      <c r="AD156" s="63">
        <f>PERCENTRANK('FED MODEL FACTORS'!AD$2:AD$296,'FED MODEL FACTORS'!AD156,1)</f>
        <v>0.5</v>
      </c>
      <c r="AE156" s="63">
        <f>PERCENTRANK('FED MODEL FACTORS'!AE$2:AE$296,'FED MODEL FACTORS'!AE156,1)</f>
        <v>0.2</v>
      </c>
      <c r="AF156" s="63">
        <f>PERCENTRANK('FED MODEL FACTORS'!AF$2:AF$296,'FED MODEL FACTORS'!AF156,1)</f>
        <v>0.3</v>
      </c>
      <c r="AG156" s="63">
        <f>PERCENTRANK('FED MODEL FACTORS'!AG$2:AG$296,'FED MODEL FACTORS'!AG156,1)</f>
        <v>0.5</v>
      </c>
      <c r="AH156" s="63">
        <f>PERCENTRANK('FED MODEL FACTORS'!AH$62:AH$296,'FED MODEL FACTORS'!AH156,1)</f>
        <v>0</v>
      </c>
      <c r="AI156" s="63">
        <f>PERCENTRANK('FED MODEL FACTORS'!AI$2:AI$296,'FED MODEL FACTORS'!AI156,1)</f>
        <v>0.3</v>
      </c>
      <c r="AJ156" s="63">
        <f>PERCENTRANK('FED MODEL FACTORS'!AJ$2:AJ$296,'FED MODEL FACTORS'!AJ156,1)</f>
        <v>0.5</v>
      </c>
      <c r="AK156" s="63">
        <f>PERCENTRANK('FED MODEL FACTORS'!AK$2:AK$296,'FED MODEL FACTORS'!AK156,1)</f>
        <v>0.4</v>
      </c>
      <c r="AL156" s="63">
        <f>PERCENTRANK('FED MODEL FACTORS'!AL$2:AL$296,'FED MODEL FACTORS'!AL156,1)</f>
        <v>0.4</v>
      </c>
      <c r="AM156" s="63">
        <f>PERCENTRANK('FED MODEL FACTORS'!AM$2:AM$296,'FED MODEL FACTORS'!AM156,1)</f>
        <v>0.3</v>
      </c>
      <c r="AN156" s="63">
        <f>PERCENTRANK('FED MODEL FACTORS'!AN$2:AN$296,'FED MODEL FACTORS'!AN156,1)</f>
        <v>0.8</v>
      </c>
      <c r="AO156" s="63">
        <f>PERCENTRANK('FED MODEL FACTORS'!AO$2:AO$296,'FED MODEL FACTORS'!AO156,1)</f>
        <v>0.8</v>
      </c>
      <c r="AP156" s="63">
        <f>PERCENTRANK('FED MODEL FACTORS'!AP$2:AP$296,'FED MODEL FACTORS'!AP156,1)</f>
        <v>0.8</v>
      </c>
      <c r="AQ156" s="63">
        <f>PERCENTRANK('FED MODEL FACTORS'!AQ$50:AQ$296,'FED MODEL FACTORS'!AQ156,1)</f>
        <v>0.3</v>
      </c>
      <c r="AR156" s="63">
        <f>PERCENTRANK('FED MODEL FACTORS'!AR$2:AR$296,'FED MODEL FACTORS'!AR156,1)</f>
        <v>0.1</v>
      </c>
      <c r="AS156" s="63">
        <f>PERCENTRANK('FED MODEL FACTORS'!AS$2:AS$296,'FED MODEL FACTORS'!AS156,1)</f>
        <v>0.6</v>
      </c>
      <c r="AT156" s="63">
        <f>PERCENTRANK('FED MODEL FACTORS'!AT$2:AT$296,'FED MODEL FACTORS'!AT156,1)</f>
        <v>0.3</v>
      </c>
      <c r="AU156" s="63">
        <f>PERCENTRANK('FED MODEL FACTORS'!AU$2:AU$296,'FED MODEL FACTORS'!AU156,1)</f>
        <v>0.3</v>
      </c>
      <c r="AV156" s="63">
        <f>PERCENTRANK('FED MODEL FACTORS'!AV$2:AV$296,'FED MODEL FACTORS'!AV156,1)</f>
        <v>0</v>
      </c>
      <c r="AW156" s="63">
        <f>PERCENTRANK('FED MODEL FACTORS'!AW$2:AW$296,'FED MODEL FACTORS'!AW156,1)</f>
        <v>0.8</v>
      </c>
      <c r="AX156" s="63">
        <f>PERCENTRANK('FED MODEL FACTORS'!AX$2:AX$296,'FED MODEL FACTORS'!AX156,1)</f>
        <v>0</v>
      </c>
      <c r="AY156" s="63">
        <f>PERCENTRANK('FED MODEL FACTORS'!AY$2:AY$296,'FED MODEL FACTORS'!AY156,1)</f>
        <v>0.9</v>
      </c>
      <c r="AZ156" s="63">
        <f>PERCENTRANK('FED MODEL FACTORS'!AZ$2:AZ$296,'FED MODEL FACTORS'!AZ156,1)</f>
        <v>0.6</v>
      </c>
      <c r="BA156" s="63">
        <f>PERCENTRANK('FED MODEL FACTORS'!BA$2:BA$296,'FED MODEL FACTORS'!BA156,1)</f>
        <v>0.9</v>
      </c>
      <c r="BB156" s="63">
        <f>PERCENTRANK('FED MODEL FACTORS'!BB$2:BB$296,'FED MODEL FACTORS'!BB156,1)</f>
        <v>0.5</v>
      </c>
      <c r="BC156" s="63">
        <f>PERCENTRANK('FED MODEL FACTORS'!BC$2:BC$296,'FED MODEL FACTORS'!BC156,1)</f>
        <v>0.8</v>
      </c>
      <c r="BD156" s="63">
        <f>PERCENTRANK('FED MODEL FACTORS'!BD$2:BD$296,'FED MODEL FACTORS'!BD156,1)</f>
        <v>0.9</v>
      </c>
      <c r="BT156" s="76">
        <v>1.57</v>
      </c>
      <c r="BU156" s="76">
        <v>2.34</v>
      </c>
      <c r="BV156" s="76">
        <v>1.9</v>
      </c>
    </row>
    <row r="157" spans="1:74" x14ac:dyDescent="0.25">
      <c r="A157" s="57">
        <v>38321</v>
      </c>
      <c r="B157" s="63"/>
      <c r="C157" s="63">
        <f>PERCENTRANK('FED MODEL FACTORS'!C157:C439,'FED MODEL FACTORS'!C157,1)</f>
        <v>0.7</v>
      </c>
      <c r="D157" s="63"/>
      <c r="E157" s="63">
        <f>PERCENTRANK('FED MODEL FACTORS'!E$2:E$296,'FED MODEL FACTORS'!E157,1)</f>
        <v>0.3</v>
      </c>
      <c r="F157" s="63">
        <f>PERCENTRANK('FED MODEL FACTORS'!F$2:F$296,'FED MODEL FACTORS'!F157,1)</f>
        <v>0.5</v>
      </c>
      <c r="G157" s="63">
        <f>PERCENTRANK('FED MODEL FACTORS'!G$62:G$296,'FED MODEL FACTORS'!G157,1)</f>
        <v>0.3</v>
      </c>
      <c r="H157" s="63">
        <f>PERCENTRANK('FED MODEL FACTORS'!H$62:H$296,'FED MODEL FACTORS'!H157,1)</f>
        <v>0</v>
      </c>
      <c r="I157" s="63">
        <f>PERCENTRANK('FED MODEL FACTORS'!I$2:I$296,'FED MODEL FACTORS'!I157,1)</f>
        <v>0.2</v>
      </c>
      <c r="J157" s="63">
        <f>PERCENTRANK('FED MODEL FACTORS'!J$2:J$296,'FED MODEL FACTORS'!J157,1)</f>
        <v>0.4</v>
      </c>
      <c r="K157" s="63">
        <f>PERCENTRANK('FED MODEL FACTORS'!K$2:K$296,'FED MODEL FACTORS'!K157,1)</f>
        <v>0.4</v>
      </c>
      <c r="L157" s="63">
        <f>PERCENTRANK('FED MODEL FACTORS'!L$2:L$296,'FED MODEL FACTORS'!L157,1)</f>
        <v>0.4</v>
      </c>
      <c r="M157" s="63">
        <f>PERCENTRANK('FED MODEL FACTORS'!M$2:M$296,'FED MODEL FACTORS'!M157,1)</f>
        <v>0.4</v>
      </c>
      <c r="N157" s="63">
        <f>PERCENTRANK('FED MODEL FACTORS'!N$2:N$296,'FED MODEL FACTORS'!N157,1)</f>
        <v>0.4</v>
      </c>
      <c r="O157" s="63"/>
      <c r="P157" s="63"/>
      <c r="Q157" s="63">
        <f>PERCENTRANK('FED MODEL FACTORS'!Q$2:Q$296,'FED MODEL FACTORS'!Q157,1)</f>
        <v>0.7</v>
      </c>
      <c r="R157" s="63">
        <f>PERCENTRANK('FED MODEL FACTORS'!R$2:R$296,'FED MODEL FACTORS'!R157,1)</f>
        <v>0.6</v>
      </c>
      <c r="S157" s="63">
        <f>PERCENTRANK('FED MODEL FACTORS'!S$2:S$296,'FED MODEL FACTORS'!S157,1)</f>
        <v>0.5</v>
      </c>
      <c r="T157" s="63"/>
      <c r="U157" s="63">
        <f>PERCENTRANK('FED MODEL FACTORS'!U$2:U$296,'FED MODEL FACTORS'!U157,1)</f>
        <v>0.4</v>
      </c>
      <c r="V157" s="63">
        <f>PERCENTRANK('FED MODEL FACTORS'!V$2:V$296,'FED MODEL FACTORS'!V157,1)</f>
        <v>0.8</v>
      </c>
      <c r="W157" s="63"/>
      <c r="X157" s="63">
        <f>PERCENTRANK('FED MODEL FACTORS'!X$2:X$296,'FED MODEL FACTORS'!X157,1)</f>
        <v>0.4</v>
      </c>
      <c r="Y157" s="63">
        <f>PERCENTRANK('FED MODEL FACTORS'!Y$2:Y$296,'FED MODEL FACTORS'!Y157,1)</f>
        <v>0.1</v>
      </c>
      <c r="Z157" s="63">
        <f>PERCENTRANK('FED MODEL FACTORS'!Z$2:Z$296,'FED MODEL FACTORS'!Z157,1)</f>
        <v>0.7</v>
      </c>
      <c r="AA157" s="63">
        <f>PERCENTRANK('FED MODEL FACTORS'!AA$2:AA$296,'FED MODEL FACTORS'!AA157,1)</f>
        <v>0.5</v>
      </c>
      <c r="AB157" s="63"/>
      <c r="AC157" s="63">
        <f>PERCENTRANK('FED MODEL FACTORS'!AC$2:AC$296,'FED MODEL FACTORS'!AC157,1)</f>
        <v>0.6</v>
      </c>
      <c r="AD157" s="63">
        <f>PERCENTRANK('FED MODEL FACTORS'!AD$2:AD$296,'FED MODEL FACTORS'!AD157,1)</f>
        <v>0.5</v>
      </c>
      <c r="AE157" s="63">
        <f>PERCENTRANK('FED MODEL FACTORS'!AE$2:AE$296,'FED MODEL FACTORS'!AE157,1)</f>
        <v>0.2</v>
      </c>
      <c r="AF157" s="63">
        <f>PERCENTRANK('FED MODEL FACTORS'!AF$2:AF$296,'FED MODEL FACTORS'!AF157,1)</f>
        <v>0.2</v>
      </c>
      <c r="AG157" s="63">
        <f>PERCENTRANK('FED MODEL FACTORS'!AG$2:AG$296,'FED MODEL FACTORS'!AG157,1)</f>
        <v>0.5</v>
      </c>
      <c r="AH157" s="63">
        <f>PERCENTRANK('FED MODEL FACTORS'!AH$62:AH$296,'FED MODEL FACTORS'!AH157,1)</f>
        <v>0</v>
      </c>
      <c r="AI157" s="63">
        <f>PERCENTRANK('FED MODEL FACTORS'!AI$2:AI$296,'FED MODEL FACTORS'!AI157,1)</f>
        <v>0.4</v>
      </c>
      <c r="AJ157" s="63">
        <f>PERCENTRANK('FED MODEL FACTORS'!AJ$2:AJ$296,'FED MODEL FACTORS'!AJ157,1)</f>
        <v>0.5</v>
      </c>
      <c r="AK157" s="63">
        <f>PERCENTRANK('FED MODEL FACTORS'!AK$2:AK$296,'FED MODEL FACTORS'!AK157,1)</f>
        <v>0.3</v>
      </c>
      <c r="AL157" s="63">
        <f>PERCENTRANK('FED MODEL FACTORS'!AL$2:AL$296,'FED MODEL FACTORS'!AL157,1)</f>
        <v>0.5</v>
      </c>
      <c r="AM157" s="63">
        <f>PERCENTRANK('FED MODEL FACTORS'!AM$2:AM$296,'FED MODEL FACTORS'!AM157,1)</f>
        <v>0.1</v>
      </c>
      <c r="AN157" s="63">
        <f>PERCENTRANK('FED MODEL FACTORS'!AN$2:AN$296,'FED MODEL FACTORS'!AN157,1)</f>
        <v>0.8</v>
      </c>
      <c r="AO157" s="63">
        <f>PERCENTRANK('FED MODEL FACTORS'!AO$2:AO$296,'FED MODEL FACTORS'!AO157,1)</f>
        <v>0.8</v>
      </c>
      <c r="AP157" s="63">
        <f>PERCENTRANK('FED MODEL FACTORS'!AP$2:AP$296,'FED MODEL FACTORS'!AP157,1)</f>
        <v>0.7</v>
      </c>
      <c r="AQ157" s="63">
        <f>PERCENTRANK('FED MODEL FACTORS'!AQ$50:AQ$296,'FED MODEL FACTORS'!AQ157,1)</f>
        <v>0.3</v>
      </c>
      <c r="AR157" s="63">
        <f>PERCENTRANK('FED MODEL FACTORS'!AR$2:AR$296,'FED MODEL FACTORS'!AR157,1)</f>
        <v>0.1</v>
      </c>
      <c r="AS157" s="63">
        <f>PERCENTRANK('FED MODEL FACTORS'!AS$2:AS$296,'FED MODEL FACTORS'!AS157,1)</f>
        <v>0.6</v>
      </c>
      <c r="AT157" s="63">
        <f>PERCENTRANK('FED MODEL FACTORS'!AT$2:AT$296,'FED MODEL FACTORS'!AT157,1)</f>
        <v>0.4</v>
      </c>
      <c r="AU157" s="63">
        <f>PERCENTRANK('FED MODEL FACTORS'!AU$2:AU$296,'FED MODEL FACTORS'!AU157,1)</f>
        <v>0.2</v>
      </c>
      <c r="AV157" s="63">
        <f>PERCENTRANK('FED MODEL FACTORS'!AV$2:AV$296,'FED MODEL FACTORS'!AV157,1)</f>
        <v>0</v>
      </c>
      <c r="AW157" s="63">
        <f>PERCENTRANK('FED MODEL FACTORS'!AW$2:AW$296,'FED MODEL FACTORS'!AW157,1)</f>
        <v>0.8</v>
      </c>
      <c r="AX157" s="63">
        <f>PERCENTRANK('FED MODEL FACTORS'!AX$2:AX$296,'FED MODEL FACTORS'!AX157,1)</f>
        <v>0</v>
      </c>
      <c r="AY157" s="63">
        <f>PERCENTRANK('FED MODEL FACTORS'!AY$2:AY$296,'FED MODEL FACTORS'!AY157,1)</f>
        <v>0.9</v>
      </c>
      <c r="AZ157" s="63">
        <f>PERCENTRANK('FED MODEL FACTORS'!AZ$2:AZ$296,'FED MODEL FACTORS'!AZ157,1)</f>
        <v>0.5</v>
      </c>
      <c r="BA157" s="63">
        <f>PERCENTRANK('FED MODEL FACTORS'!BA$2:BA$296,'FED MODEL FACTORS'!BA157,1)</f>
        <v>0.1</v>
      </c>
      <c r="BB157" s="63">
        <f>PERCENTRANK('FED MODEL FACTORS'!BB$2:BB$296,'FED MODEL FACTORS'!BB157,1)</f>
        <v>0.5</v>
      </c>
      <c r="BC157" s="63">
        <f>PERCENTRANK('FED MODEL FACTORS'!BC$2:BC$296,'FED MODEL FACTORS'!BC157,1)</f>
        <v>0.8</v>
      </c>
      <c r="BD157" s="63">
        <f>PERCENTRANK('FED MODEL FACTORS'!BD$2:BD$296,'FED MODEL FACTORS'!BD157,1)</f>
        <v>0.2</v>
      </c>
      <c r="BT157" s="76">
        <v>1.81</v>
      </c>
      <c r="BU157" s="76">
        <v>2.19</v>
      </c>
      <c r="BV157" s="76">
        <v>1.31</v>
      </c>
    </row>
    <row r="158" spans="1:74" x14ac:dyDescent="0.25">
      <c r="A158" s="57">
        <v>38352</v>
      </c>
      <c r="B158" s="63"/>
      <c r="C158" s="63">
        <f>PERCENTRANK('FED MODEL FACTORS'!C158:C440,'FED MODEL FACTORS'!C158,1)</f>
        <v>0.8</v>
      </c>
      <c r="D158" s="63"/>
      <c r="E158" s="63">
        <f>PERCENTRANK('FED MODEL FACTORS'!E$2:E$296,'FED MODEL FACTORS'!E158,1)</f>
        <v>0.4</v>
      </c>
      <c r="F158" s="63">
        <f>PERCENTRANK('FED MODEL FACTORS'!F$2:F$296,'FED MODEL FACTORS'!F158,1)</f>
        <v>0.5</v>
      </c>
      <c r="G158" s="63">
        <f>PERCENTRANK('FED MODEL FACTORS'!G$62:G$296,'FED MODEL FACTORS'!G158,1)</f>
        <v>0.3</v>
      </c>
      <c r="H158" s="63">
        <f>PERCENTRANK('FED MODEL FACTORS'!H$62:H$296,'FED MODEL FACTORS'!H158,1)</f>
        <v>0</v>
      </c>
      <c r="I158" s="63">
        <f>PERCENTRANK('FED MODEL FACTORS'!I$2:I$296,'FED MODEL FACTORS'!I158,1)</f>
        <v>0.2</v>
      </c>
      <c r="J158" s="63">
        <f>PERCENTRANK('FED MODEL FACTORS'!J$2:J$296,'FED MODEL FACTORS'!J158,1)</f>
        <v>0.4</v>
      </c>
      <c r="K158" s="63">
        <f>PERCENTRANK('FED MODEL FACTORS'!K$2:K$296,'FED MODEL FACTORS'!K158,1)</f>
        <v>0.4</v>
      </c>
      <c r="L158" s="63">
        <f>PERCENTRANK('FED MODEL FACTORS'!L$2:L$296,'FED MODEL FACTORS'!L158,1)</f>
        <v>0.4</v>
      </c>
      <c r="M158" s="63">
        <f>PERCENTRANK('FED MODEL FACTORS'!M$2:M$296,'FED MODEL FACTORS'!M158,1)</f>
        <v>0.4</v>
      </c>
      <c r="N158" s="63">
        <f>PERCENTRANK('FED MODEL FACTORS'!N$2:N$296,'FED MODEL FACTORS'!N158,1)</f>
        <v>0.4</v>
      </c>
      <c r="O158" s="63"/>
      <c r="P158" s="63"/>
      <c r="Q158" s="63">
        <f>PERCENTRANK('FED MODEL FACTORS'!Q$2:Q$296,'FED MODEL FACTORS'!Q158,1)</f>
        <v>0.7</v>
      </c>
      <c r="R158" s="63">
        <f>PERCENTRANK('FED MODEL FACTORS'!R$2:R$296,'FED MODEL FACTORS'!R158,1)</f>
        <v>0.5</v>
      </c>
      <c r="S158" s="63">
        <f>PERCENTRANK('FED MODEL FACTORS'!S$2:S$296,'FED MODEL FACTORS'!S158,1)</f>
        <v>0.5</v>
      </c>
      <c r="T158" s="63"/>
      <c r="U158" s="63">
        <f>PERCENTRANK('FED MODEL FACTORS'!U$2:U$296,'FED MODEL FACTORS'!U158,1)</f>
        <v>0.8</v>
      </c>
      <c r="V158" s="63">
        <f>PERCENTRANK('FED MODEL FACTORS'!V$2:V$296,'FED MODEL FACTORS'!V158,1)</f>
        <v>0.8</v>
      </c>
      <c r="W158" s="63"/>
      <c r="X158" s="63">
        <f>PERCENTRANK('FED MODEL FACTORS'!X$2:X$296,'FED MODEL FACTORS'!X158,1)</f>
        <v>0.2</v>
      </c>
      <c r="Y158" s="63">
        <f>PERCENTRANK('FED MODEL FACTORS'!Y$2:Y$296,'FED MODEL FACTORS'!Y158,1)</f>
        <v>0.1</v>
      </c>
      <c r="Z158" s="63">
        <f>PERCENTRANK('FED MODEL FACTORS'!Z$2:Z$296,'FED MODEL FACTORS'!Z158,1)</f>
        <v>0.8</v>
      </c>
      <c r="AA158" s="63">
        <f>PERCENTRANK('FED MODEL FACTORS'!AA$2:AA$296,'FED MODEL FACTORS'!AA158,1)</f>
        <v>0.4</v>
      </c>
      <c r="AB158" s="63"/>
      <c r="AC158" s="63">
        <f>PERCENTRANK('FED MODEL FACTORS'!AC$2:AC$296,'FED MODEL FACTORS'!AC158,1)</f>
        <v>0.7</v>
      </c>
      <c r="AD158" s="63">
        <f>PERCENTRANK('FED MODEL FACTORS'!AD$2:AD$296,'FED MODEL FACTORS'!AD158,1)</f>
        <v>0.5</v>
      </c>
      <c r="AE158" s="63">
        <f>PERCENTRANK('FED MODEL FACTORS'!AE$2:AE$296,'FED MODEL FACTORS'!AE158,1)</f>
        <v>0.2</v>
      </c>
      <c r="AF158" s="63">
        <f>PERCENTRANK('FED MODEL FACTORS'!AF$2:AF$296,'FED MODEL FACTORS'!AF158,1)</f>
        <v>0.1</v>
      </c>
      <c r="AG158" s="63">
        <f>PERCENTRANK('FED MODEL FACTORS'!AG$2:AG$296,'FED MODEL FACTORS'!AG158,1)</f>
        <v>0.4</v>
      </c>
      <c r="AH158" s="63">
        <f>PERCENTRANK('FED MODEL FACTORS'!AH$62:AH$296,'FED MODEL FACTORS'!AH158,1)</f>
        <v>0</v>
      </c>
      <c r="AI158" s="63">
        <f>PERCENTRANK('FED MODEL FACTORS'!AI$2:AI$296,'FED MODEL FACTORS'!AI158,1)</f>
        <v>0.5</v>
      </c>
      <c r="AJ158" s="63">
        <f>PERCENTRANK('FED MODEL FACTORS'!AJ$2:AJ$296,'FED MODEL FACTORS'!AJ158,1)</f>
        <v>0.5</v>
      </c>
      <c r="AK158" s="63">
        <f>PERCENTRANK('FED MODEL FACTORS'!AK$2:AK$296,'FED MODEL FACTORS'!AK158,1)</f>
        <v>0.3</v>
      </c>
      <c r="AL158" s="63">
        <f>PERCENTRANK('FED MODEL FACTORS'!AL$2:AL$296,'FED MODEL FACTORS'!AL158,1)</f>
        <v>0.5</v>
      </c>
      <c r="AM158" s="63">
        <f>PERCENTRANK('FED MODEL FACTORS'!AM$2:AM$296,'FED MODEL FACTORS'!AM158,1)</f>
        <v>0.4</v>
      </c>
      <c r="AN158" s="63">
        <f>PERCENTRANK('FED MODEL FACTORS'!AN$2:AN$296,'FED MODEL FACTORS'!AN158,1)</f>
        <v>0.8</v>
      </c>
      <c r="AO158" s="63">
        <f>PERCENTRANK('FED MODEL FACTORS'!AO$2:AO$296,'FED MODEL FACTORS'!AO158,1)</f>
        <v>0.7</v>
      </c>
      <c r="AP158" s="63">
        <f>PERCENTRANK('FED MODEL FACTORS'!AP$2:AP$296,'FED MODEL FACTORS'!AP158,1)</f>
        <v>0.7</v>
      </c>
      <c r="AQ158" s="63">
        <f>PERCENTRANK('FED MODEL FACTORS'!AQ$50:AQ$296,'FED MODEL FACTORS'!AQ158,1)</f>
        <v>0.3</v>
      </c>
      <c r="AR158" s="63">
        <f>PERCENTRANK('FED MODEL FACTORS'!AR$2:AR$296,'FED MODEL FACTORS'!AR158,1)</f>
        <v>0.1</v>
      </c>
      <c r="AS158" s="63">
        <f>PERCENTRANK('FED MODEL FACTORS'!AS$2:AS$296,'FED MODEL FACTORS'!AS158,1)</f>
        <v>0.6</v>
      </c>
      <c r="AT158" s="63">
        <f>PERCENTRANK('FED MODEL FACTORS'!AT$2:AT$296,'FED MODEL FACTORS'!AT158,1)</f>
        <v>0.4</v>
      </c>
      <c r="AU158" s="63">
        <f>PERCENTRANK('FED MODEL FACTORS'!AU$2:AU$296,'FED MODEL FACTORS'!AU158,1)</f>
        <v>0.2</v>
      </c>
      <c r="AV158" s="63">
        <f>PERCENTRANK('FED MODEL FACTORS'!AV$2:AV$296,'FED MODEL FACTORS'!AV158,1)</f>
        <v>0</v>
      </c>
      <c r="AW158" s="63">
        <f>PERCENTRANK('FED MODEL FACTORS'!AW$2:AW$296,'FED MODEL FACTORS'!AW158,1)</f>
        <v>0.8</v>
      </c>
      <c r="AX158" s="63">
        <f>PERCENTRANK('FED MODEL FACTORS'!AX$2:AX$296,'FED MODEL FACTORS'!AX158,1)</f>
        <v>0</v>
      </c>
      <c r="AY158" s="63">
        <f>PERCENTRANK('FED MODEL FACTORS'!AY$2:AY$296,'FED MODEL FACTORS'!AY158,1)</f>
        <v>0.9</v>
      </c>
      <c r="AZ158" s="63">
        <f>PERCENTRANK('FED MODEL FACTORS'!AZ$2:AZ$296,'FED MODEL FACTORS'!AZ158,1)</f>
        <v>0.5</v>
      </c>
      <c r="BA158" s="63">
        <f>PERCENTRANK('FED MODEL FACTORS'!BA$2:BA$296,'FED MODEL FACTORS'!BA158,1)</f>
        <v>0</v>
      </c>
      <c r="BB158" s="63">
        <f>PERCENTRANK('FED MODEL FACTORS'!BB$2:BB$296,'FED MODEL FACTORS'!BB158,1)</f>
        <v>0.5</v>
      </c>
      <c r="BC158" s="63">
        <f>PERCENTRANK('FED MODEL FACTORS'!BC$2:BC$296,'FED MODEL FACTORS'!BC158,1)</f>
        <v>0.5</v>
      </c>
      <c r="BD158" s="63">
        <f>PERCENTRANK('FED MODEL FACTORS'!BD$2:BD$296,'FED MODEL FACTORS'!BD158,1)</f>
        <v>0.1</v>
      </c>
      <c r="BT158" s="76">
        <v>1.99</v>
      </c>
      <c r="BU158" s="76">
        <v>2.12</v>
      </c>
      <c r="BV158" s="76">
        <v>1.57</v>
      </c>
    </row>
    <row r="159" spans="1:74" x14ac:dyDescent="0.25">
      <c r="A159" s="57">
        <v>38383</v>
      </c>
      <c r="B159" s="63"/>
      <c r="C159" s="63">
        <f>PERCENTRANK('FED MODEL FACTORS'!C159:C441,'FED MODEL FACTORS'!C159,1)</f>
        <v>1</v>
      </c>
      <c r="D159" s="63"/>
      <c r="E159" s="63">
        <f>PERCENTRANK('FED MODEL FACTORS'!E$2:E$296,'FED MODEL FACTORS'!E159,1)</f>
        <v>0.9</v>
      </c>
      <c r="F159" s="63">
        <f>PERCENTRANK('FED MODEL FACTORS'!F$2:F$296,'FED MODEL FACTORS'!F159,1)</f>
        <v>0.5</v>
      </c>
      <c r="G159" s="63">
        <f>PERCENTRANK('FED MODEL FACTORS'!G$62:G$296,'FED MODEL FACTORS'!G159,1)</f>
        <v>0.3</v>
      </c>
      <c r="H159" s="63">
        <f>PERCENTRANK('FED MODEL FACTORS'!H$62:H$296,'FED MODEL FACTORS'!H159,1)</f>
        <v>0.1</v>
      </c>
      <c r="I159" s="63">
        <f>PERCENTRANK('FED MODEL FACTORS'!I$2:I$296,'FED MODEL FACTORS'!I159,1)</f>
        <v>0.2</v>
      </c>
      <c r="J159" s="63">
        <f>PERCENTRANK('FED MODEL FACTORS'!J$2:J$296,'FED MODEL FACTORS'!J159,1)</f>
        <v>0.4</v>
      </c>
      <c r="K159" s="63">
        <f>PERCENTRANK('FED MODEL FACTORS'!K$2:K$296,'FED MODEL FACTORS'!K159,1)</f>
        <v>0.4</v>
      </c>
      <c r="L159" s="63">
        <f>PERCENTRANK('FED MODEL FACTORS'!L$2:L$296,'FED MODEL FACTORS'!L159,1)</f>
        <v>0.4</v>
      </c>
      <c r="M159" s="63">
        <f>PERCENTRANK('FED MODEL FACTORS'!M$2:M$296,'FED MODEL FACTORS'!M159,1)</f>
        <v>0.4</v>
      </c>
      <c r="N159" s="63">
        <f>PERCENTRANK('FED MODEL FACTORS'!N$2:N$296,'FED MODEL FACTORS'!N159,1)</f>
        <v>0.4</v>
      </c>
      <c r="O159" s="63"/>
      <c r="P159" s="63"/>
      <c r="Q159" s="63">
        <f>PERCENTRANK('FED MODEL FACTORS'!Q$2:Q$296,'FED MODEL FACTORS'!Q159,1)</f>
        <v>0.7</v>
      </c>
      <c r="R159" s="63">
        <f>PERCENTRANK('FED MODEL FACTORS'!R$2:R$296,'FED MODEL FACTORS'!R159,1)</f>
        <v>0.6</v>
      </c>
      <c r="S159" s="63">
        <f>PERCENTRANK('FED MODEL FACTORS'!S$2:S$296,'FED MODEL FACTORS'!S159,1)</f>
        <v>0.5</v>
      </c>
      <c r="T159" s="63"/>
      <c r="U159" s="63">
        <f>PERCENTRANK('FED MODEL FACTORS'!U$2:U$296,'FED MODEL FACTORS'!U159,1)</f>
        <v>0.6</v>
      </c>
      <c r="V159" s="63">
        <f>PERCENTRANK('FED MODEL FACTORS'!V$2:V$296,'FED MODEL FACTORS'!V159,1)</f>
        <v>0.7</v>
      </c>
      <c r="W159" s="63"/>
      <c r="X159" s="63">
        <f>PERCENTRANK('FED MODEL FACTORS'!X$2:X$296,'FED MODEL FACTORS'!X159,1)</f>
        <v>0.3</v>
      </c>
      <c r="Y159" s="63">
        <f>PERCENTRANK('FED MODEL FACTORS'!Y$2:Y$296,'FED MODEL FACTORS'!Y159,1)</f>
        <v>0.2</v>
      </c>
      <c r="Z159" s="63">
        <f>PERCENTRANK('FED MODEL FACTORS'!Z$2:Z$296,'FED MODEL FACTORS'!Z159,1)</f>
        <v>0.8</v>
      </c>
      <c r="AA159" s="63">
        <f>PERCENTRANK('FED MODEL FACTORS'!AA$2:AA$296,'FED MODEL FACTORS'!AA159,1)</f>
        <v>0.5</v>
      </c>
      <c r="AB159" s="63"/>
      <c r="AC159" s="63">
        <f>PERCENTRANK('FED MODEL FACTORS'!AC$2:AC$296,'FED MODEL FACTORS'!AC159,1)</f>
        <v>0.6</v>
      </c>
      <c r="AD159" s="63">
        <f>PERCENTRANK('FED MODEL FACTORS'!AD$2:AD$296,'FED MODEL FACTORS'!AD159,1)</f>
        <v>0.5</v>
      </c>
      <c r="AE159" s="63">
        <f>PERCENTRANK('FED MODEL FACTORS'!AE$2:AE$296,'FED MODEL FACTORS'!AE159,1)</f>
        <v>0.2</v>
      </c>
      <c r="AF159" s="63">
        <f>PERCENTRANK('FED MODEL FACTORS'!AF$2:AF$296,'FED MODEL FACTORS'!AF159,1)</f>
        <v>0.1</v>
      </c>
      <c r="AG159" s="63">
        <f>PERCENTRANK('FED MODEL FACTORS'!AG$2:AG$296,'FED MODEL FACTORS'!AG159,1)</f>
        <v>0.4</v>
      </c>
      <c r="AH159" s="63">
        <f>PERCENTRANK('FED MODEL FACTORS'!AH$62:AH$296,'FED MODEL FACTORS'!AH159,1)</f>
        <v>0.1</v>
      </c>
      <c r="AI159" s="63">
        <f>PERCENTRANK('FED MODEL FACTORS'!AI$2:AI$296,'FED MODEL FACTORS'!AI159,1)</f>
        <v>0.5</v>
      </c>
      <c r="AJ159" s="63">
        <f>PERCENTRANK('FED MODEL FACTORS'!AJ$2:AJ$296,'FED MODEL FACTORS'!AJ159,1)</f>
        <v>0.5</v>
      </c>
      <c r="AK159" s="63">
        <f>PERCENTRANK('FED MODEL FACTORS'!AK$2:AK$296,'FED MODEL FACTORS'!AK159,1)</f>
        <v>0.4</v>
      </c>
      <c r="AL159" s="63">
        <f>PERCENTRANK('FED MODEL FACTORS'!AL$2:AL$296,'FED MODEL FACTORS'!AL159,1)</f>
        <v>0.6</v>
      </c>
      <c r="AM159" s="63">
        <f>PERCENTRANK('FED MODEL FACTORS'!AM$2:AM$296,'FED MODEL FACTORS'!AM159,1)</f>
        <v>0.3</v>
      </c>
      <c r="AN159" s="63">
        <f>PERCENTRANK('FED MODEL FACTORS'!AN$2:AN$296,'FED MODEL FACTORS'!AN159,1)</f>
        <v>0.7</v>
      </c>
      <c r="AO159" s="63">
        <f>PERCENTRANK('FED MODEL FACTORS'!AO$2:AO$296,'FED MODEL FACTORS'!AO159,1)</f>
        <v>0.7</v>
      </c>
      <c r="AP159" s="63">
        <f>PERCENTRANK('FED MODEL FACTORS'!AP$2:AP$296,'FED MODEL FACTORS'!AP159,1)</f>
        <v>0.9</v>
      </c>
      <c r="AQ159" s="63">
        <f>PERCENTRANK('FED MODEL FACTORS'!AQ$50:AQ$296,'FED MODEL FACTORS'!AQ159,1)</f>
        <v>0.4</v>
      </c>
      <c r="AR159" s="63">
        <f>PERCENTRANK('FED MODEL FACTORS'!AR$2:AR$296,'FED MODEL FACTORS'!AR159,1)</f>
        <v>0.2</v>
      </c>
      <c r="AS159" s="63">
        <f>PERCENTRANK('FED MODEL FACTORS'!AS$2:AS$296,'FED MODEL FACTORS'!AS159,1)</f>
        <v>0.6</v>
      </c>
      <c r="AT159" s="63">
        <f>PERCENTRANK('FED MODEL FACTORS'!AT$2:AT$296,'FED MODEL FACTORS'!AT159,1)</f>
        <v>0.5</v>
      </c>
      <c r="AU159" s="63">
        <f>PERCENTRANK('FED MODEL FACTORS'!AU$2:AU$296,'FED MODEL FACTORS'!AU159,1)</f>
        <v>0.3</v>
      </c>
      <c r="AV159" s="63">
        <f>PERCENTRANK('FED MODEL FACTORS'!AV$2:AV$296,'FED MODEL FACTORS'!AV159,1)</f>
        <v>0</v>
      </c>
      <c r="AW159" s="63">
        <f>PERCENTRANK('FED MODEL FACTORS'!AW$2:AW$296,'FED MODEL FACTORS'!AW159,1)</f>
        <v>0.7</v>
      </c>
      <c r="AX159" s="63">
        <f>PERCENTRANK('FED MODEL FACTORS'!AX$2:AX$296,'FED MODEL FACTORS'!AX159,1)</f>
        <v>0</v>
      </c>
      <c r="AY159" s="63">
        <f>PERCENTRANK('FED MODEL FACTORS'!AY$2:AY$296,'FED MODEL FACTORS'!AY159,1)</f>
        <v>0.9</v>
      </c>
      <c r="AZ159" s="63">
        <f>PERCENTRANK('FED MODEL FACTORS'!AZ$2:AZ$296,'FED MODEL FACTORS'!AZ159,1)</f>
        <v>0.5</v>
      </c>
      <c r="BA159" s="63">
        <f>PERCENTRANK('FED MODEL FACTORS'!BA$2:BA$296,'FED MODEL FACTORS'!BA159,1)</f>
        <v>0.8</v>
      </c>
      <c r="BB159" s="63">
        <f>PERCENTRANK('FED MODEL FACTORS'!BB$2:BB$296,'FED MODEL FACTORS'!BB159,1)</f>
        <v>0.5</v>
      </c>
      <c r="BC159" s="63">
        <f>PERCENTRANK('FED MODEL FACTORS'!BC$2:BC$296,'FED MODEL FACTORS'!BC159,1)</f>
        <v>0</v>
      </c>
      <c r="BD159" s="63">
        <f>PERCENTRANK('FED MODEL FACTORS'!BD$2:BD$296,'FED MODEL FACTORS'!BD159,1)</f>
        <v>0.6</v>
      </c>
      <c r="BT159" s="76">
        <v>2.0699999999999998</v>
      </c>
      <c r="BU159" s="76">
        <v>2.1</v>
      </c>
      <c r="BV159" s="76">
        <v>1.92</v>
      </c>
    </row>
    <row r="160" spans="1:74" x14ac:dyDescent="0.25">
      <c r="A160" s="57">
        <v>38411</v>
      </c>
      <c r="B160" s="63"/>
      <c r="C160" s="63">
        <f>PERCENTRANK('FED MODEL FACTORS'!C160:C442,'FED MODEL FACTORS'!C160,1)</f>
        <v>0.9</v>
      </c>
      <c r="D160" s="63"/>
      <c r="E160" s="63">
        <f>PERCENTRANK('FED MODEL FACTORS'!E$2:E$296,'FED MODEL FACTORS'!E160,1)</f>
        <v>0.1</v>
      </c>
      <c r="F160" s="63">
        <f>PERCENTRANK('FED MODEL FACTORS'!F$2:F$296,'FED MODEL FACTORS'!F160,1)</f>
        <v>0.5</v>
      </c>
      <c r="G160" s="63">
        <f>PERCENTRANK('FED MODEL FACTORS'!G$62:G$296,'FED MODEL FACTORS'!G160,1)</f>
        <v>0.4</v>
      </c>
      <c r="H160" s="63">
        <f>PERCENTRANK('FED MODEL FACTORS'!H$62:H$296,'FED MODEL FACTORS'!H160,1)</f>
        <v>0.1</v>
      </c>
      <c r="I160" s="63">
        <f>PERCENTRANK('FED MODEL FACTORS'!I$2:I$296,'FED MODEL FACTORS'!I160,1)</f>
        <v>0.2</v>
      </c>
      <c r="J160" s="63">
        <f>PERCENTRANK('FED MODEL FACTORS'!J$2:J$296,'FED MODEL FACTORS'!J160,1)</f>
        <v>0.4</v>
      </c>
      <c r="K160" s="63">
        <f>PERCENTRANK('FED MODEL FACTORS'!K$2:K$296,'FED MODEL FACTORS'!K160,1)</f>
        <v>0.4</v>
      </c>
      <c r="L160" s="63">
        <f>PERCENTRANK('FED MODEL FACTORS'!L$2:L$296,'FED MODEL FACTORS'!L160,1)</f>
        <v>0.4</v>
      </c>
      <c r="M160" s="63">
        <f>PERCENTRANK('FED MODEL FACTORS'!M$2:M$296,'FED MODEL FACTORS'!M160,1)</f>
        <v>0.4</v>
      </c>
      <c r="N160" s="63">
        <f>PERCENTRANK('FED MODEL FACTORS'!N$2:N$296,'FED MODEL FACTORS'!N160,1)</f>
        <v>0.4</v>
      </c>
      <c r="O160" s="63"/>
      <c r="P160" s="63"/>
      <c r="Q160" s="63">
        <f>PERCENTRANK('FED MODEL FACTORS'!Q$2:Q$296,'FED MODEL FACTORS'!Q160,1)</f>
        <v>0.7</v>
      </c>
      <c r="R160" s="63">
        <f>PERCENTRANK('FED MODEL FACTORS'!R$2:R$296,'FED MODEL FACTORS'!R160,1)</f>
        <v>0.6</v>
      </c>
      <c r="S160" s="63">
        <f>PERCENTRANK('FED MODEL FACTORS'!S$2:S$296,'FED MODEL FACTORS'!S160,1)</f>
        <v>0.5</v>
      </c>
      <c r="T160" s="63"/>
      <c r="U160" s="63">
        <f>PERCENTRANK('FED MODEL FACTORS'!U$2:U$296,'FED MODEL FACTORS'!U160,1)</f>
        <v>0.7</v>
      </c>
      <c r="V160" s="63">
        <f>PERCENTRANK('FED MODEL FACTORS'!V$2:V$296,'FED MODEL FACTORS'!V160,1)</f>
        <v>0.8</v>
      </c>
      <c r="W160" s="63"/>
      <c r="X160" s="63">
        <f>PERCENTRANK('FED MODEL FACTORS'!X$2:X$296,'FED MODEL FACTORS'!X160,1)</f>
        <v>0.2</v>
      </c>
      <c r="Y160" s="63">
        <f>PERCENTRANK('FED MODEL FACTORS'!Y$2:Y$296,'FED MODEL FACTORS'!Y160,1)</f>
        <v>0.1</v>
      </c>
      <c r="Z160" s="63">
        <f>PERCENTRANK('FED MODEL FACTORS'!Z$2:Z$296,'FED MODEL FACTORS'!Z160,1)</f>
        <v>0.6</v>
      </c>
      <c r="AA160" s="63">
        <f>PERCENTRANK('FED MODEL FACTORS'!AA$2:AA$296,'FED MODEL FACTORS'!AA160,1)</f>
        <v>0.6</v>
      </c>
      <c r="AB160" s="63"/>
      <c r="AC160" s="63">
        <f>PERCENTRANK('FED MODEL FACTORS'!AC$2:AC$296,'FED MODEL FACTORS'!AC160,1)</f>
        <v>0.7</v>
      </c>
      <c r="AD160" s="63">
        <f>PERCENTRANK('FED MODEL FACTORS'!AD$2:AD$296,'FED MODEL FACTORS'!AD160,1)</f>
        <v>0.5</v>
      </c>
      <c r="AE160" s="63">
        <f>PERCENTRANK('FED MODEL FACTORS'!AE$2:AE$296,'FED MODEL FACTORS'!AE160,1)</f>
        <v>0.2</v>
      </c>
      <c r="AF160" s="63">
        <f>PERCENTRANK('FED MODEL FACTORS'!AF$2:AF$296,'FED MODEL FACTORS'!AF160,1)</f>
        <v>0</v>
      </c>
      <c r="AG160" s="63">
        <f>PERCENTRANK('FED MODEL FACTORS'!AG$2:AG$296,'FED MODEL FACTORS'!AG160,1)</f>
        <v>0.3</v>
      </c>
      <c r="AH160" s="63">
        <f>PERCENTRANK('FED MODEL FACTORS'!AH$62:AH$296,'FED MODEL FACTORS'!AH160,1)</f>
        <v>0.1</v>
      </c>
      <c r="AI160" s="63">
        <f>PERCENTRANK('FED MODEL FACTORS'!AI$2:AI$296,'FED MODEL FACTORS'!AI160,1)</f>
        <v>0.5</v>
      </c>
      <c r="AJ160" s="63">
        <f>PERCENTRANK('FED MODEL FACTORS'!AJ$2:AJ$296,'FED MODEL FACTORS'!AJ160,1)</f>
        <v>0.5</v>
      </c>
      <c r="AK160" s="63">
        <f>PERCENTRANK('FED MODEL FACTORS'!AK$2:AK$296,'FED MODEL FACTORS'!AK160,1)</f>
        <v>0.4</v>
      </c>
      <c r="AL160" s="63">
        <f>PERCENTRANK('FED MODEL FACTORS'!AL$2:AL$296,'FED MODEL FACTORS'!AL160,1)</f>
        <v>0.6</v>
      </c>
      <c r="AM160" s="63">
        <f>PERCENTRANK('FED MODEL FACTORS'!AM$2:AM$296,'FED MODEL FACTORS'!AM160,1)</f>
        <v>0.1</v>
      </c>
      <c r="AN160" s="63">
        <f>PERCENTRANK('FED MODEL FACTORS'!AN$2:AN$296,'FED MODEL FACTORS'!AN160,1)</f>
        <v>0.7</v>
      </c>
      <c r="AO160" s="63">
        <f>PERCENTRANK('FED MODEL FACTORS'!AO$2:AO$296,'FED MODEL FACTORS'!AO160,1)</f>
        <v>0.7</v>
      </c>
      <c r="AP160" s="63">
        <f>PERCENTRANK('FED MODEL FACTORS'!AP$2:AP$296,'FED MODEL FACTORS'!AP160,1)</f>
        <v>0.8</v>
      </c>
      <c r="AQ160" s="63">
        <f>PERCENTRANK('FED MODEL FACTORS'!AQ$50:AQ$296,'FED MODEL FACTORS'!AQ160,1)</f>
        <v>0.4</v>
      </c>
      <c r="AR160" s="63">
        <f>PERCENTRANK('FED MODEL FACTORS'!AR$2:AR$296,'FED MODEL FACTORS'!AR160,1)</f>
        <v>0.2</v>
      </c>
      <c r="AS160" s="63">
        <f>PERCENTRANK('FED MODEL FACTORS'!AS$2:AS$296,'FED MODEL FACTORS'!AS160,1)</f>
        <v>0.6</v>
      </c>
      <c r="AT160" s="63">
        <f>PERCENTRANK('FED MODEL FACTORS'!AT$2:AT$296,'FED MODEL FACTORS'!AT160,1)</f>
        <v>0.5</v>
      </c>
      <c r="AU160" s="63">
        <f>PERCENTRANK('FED MODEL FACTORS'!AU$2:AU$296,'FED MODEL FACTORS'!AU160,1)</f>
        <v>0.2</v>
      </c>
      <c r="AV160" s="63">
        <f>PERCENTRANK('FED MODEL FACTORS'!AV$2:AV$296,'FED MODEL FACTORS'!AV160,1)</f>
        <v>0</v>
      </c>
      <c r="AW160" s="63">
        <f>PERCENTRANK('FED MODEL FACTORS'!AW$2:AW$296,'FED MODEL FACTORS'!AW160,1)</f>
        <v>0.7</v>
      </c>
      <c r="AX160" s="63">
        <f>PERCENTRANK('FED MODEL FACTORS'!AX$2:AX$296,'FED MODEL FACTORS'!AX160,1)</f>
        <v>0</v>
      </c>
      <c r="AY160" s="63">
        <f>PERCENTRANK('FED MODEL FACTORS'!AY$2:AY$296,'FED MODEL FACTORS'!AY160,1)</f>
        <v>0.9</v>
      </c>
      <c r="AZ160" s="63">
        <f>PERCENTRANK('FED MODEL FACTORS'!AZ$2:AZ$296,'FED MODEL FACTORS'!AZ160,1)</f>
        <v>0.5</v>
      </c>
      <c r="BA160" s="63">
        <f>PERCENTRANK('FED MODEL FACTORS'!BA$2:BA$296,'FED MODEL FACTORS'!BA160,1)</f>
        <v>0.6</v>
      </c>
      <c r="BB160" s="63">
        <f>PERCENTRANK('FED MODEL FACTORS'!BB$2:BB$296,'FED MODEL FACTORS'!BB160,1)</f>
        <v>0.5</v>
      </c>
      <c r="BC160" s="63">
        <f>PERCENTRANK('FED MODEL FACTORS'!BC$2:BC$296,'FED MODEL FACTORS'!BC160,1)</f>
        <v>0.4</v>
      </c>
      <c r="BD160" s="63">
        <f>PERCENTRANK('FED MODEL FACTORS'!BD$2:BD$296,'FED MODEL FACTORS'!BD160,1)</f>
        <v>0.5</v>
      </c>
      <c r="BT160" s="76">
        <v>2.27</v>
      </c>
      <c r="BU160" s="76">
        <v>2.09</v>
      </c>
      <c r="BV160" s="76">
        <v>1.8</v>
      </c>
    </row>
    <row r="161" spans="1:74" x14ac:dyDescent="0.25">
      <c r="A161" s="57">
        <v>38442</v>
      </c>
      <c r="B161" s="63"/>
      <c r="C161" s="63">
        <f>PERCENTRANK('FED MODEL FACTORS'!C161:C443,'FED MODEL FACTORS'!C161,1)</f>
        <v>0.7</v>
      </c>
      <c r="D161" s="63"/>
      <c r="E161" s="63">
        <f>PERCENTRANK('FED MODEL FACTORS'!E$2:E$296,'FED MODEL FACTORS'!E161,1)</f>
        <v>0.6</v>
      </c>
      <c r="F161" s="63">
        <f>PERCENTRANK('FED MODEL FACTORS'!F$2:F$296,'FED MODEL FACTORS'!F161,1)</f>
        <v>0.6</v>
      </c>
      <c r="G161" s="63">
        <f>PERCENTRANK('FED MODEL FACTORS'!G$62:G$296,'FED MODEL FACTORS'!G161,1)</f>
        <v>0.4</v>
      </c>
      <c r="H161" s="63">
        <f>PERCENTRANK('FED MODEL FACTORS'!H$62:H$296,'FED MODEL FACTORS'!H161,1)</f>
        <v>0.2</v>
      </c>
      <c r="I161" s="63">
        <f>PERCENTRANK('FED MODEL FACTORS'!I$2:I$296,'FED MODEL FACTORS'!I161,1)</f>
        <v>0.2</v>
      </c>
      <c r="J161" s="63">
        <f>PERCENTRANK('FED MODEL FACTORS'!J$2:J$296,'FED MODEL FACTORS'!J161,1)</f>
        <v>0.4</v>
      </c>
      <c r="K161" s="63">
        <f>PERCENTRANK('FED MODEL FACTORS'!K$2:K$296,'FED MODEL FACTORS'!K161,1)</f>
        <v>0.5</v>
      </c>
      <c r="L161" s="63">
        <f>PERCENTRANK('FED MODEL FACTORS'!L$2:L$296,'FED MODEL FACTORS'!L161,1)</f>
        <v>0.5</v>
      </c>
      <c r="M161" s="63">
        <f>PERCENTRANK('FED MODEL FACTORS'!M$2:M$296,'FED MODEL FACTORS'!M161,1)</f>
        <v>0.4</v>
      </c>
      <c r="N161" s="63">
        <f>PERCENTRANK('FED MODEL FACTORS'!N$2:N$296,'FED MODEL FACTORS'!N161,1)</f>
        <v>0.4</v>
      </c>
      <c r="O161" s="63"/>
      <c r="P161" s="63"/>
      <c r="Q161" s="63">
        <f>PERCENTRANK('FED MODEL FACTORS'!Q$2:Q$296,'FED MODEL FACTORS'!Q161,1)</f>
        <v>0.7</v>
      </c>
      <c r="R161" s="63">
        <f>PERCENTRANK('FED MODEL FACTORS'!R$2:R$296,'FED MODEL FACTORS'!R161,1)</f>
        <v>0.5</v>
      </c>
      <c r="S161" s="63">
        <f>PERCENTRANK('FED MODEL FACTORS'!S$2:S$296,'FED MODEL FACTORS'!S161,1)</f>
        <v>0.5</v>
      </c>
      <c r="T161" s="63"/>
      <c r="U161" s="63">
        <f>PERCENTRANK('FED MODEL FACTORS'!U$2:U$296,'FED MODEL FACTORS'!U161,1)</f>
        <v>0.2</v>
      </c>
      <c r="V161" s="63">
        <f>PERCENTRANK('FED MODEL FACTORS'!V$2:V$296,'FED MODEL FACTORS'!V161,1)</f>
        <v>0.9</v>
      </c>
      <c r="W161" s="63"/>
      <c r="X161" s="63">
        <f>PERCENTRANK('FED MODEL FACTORS'!X$2:X$296,'FED MODEL FACTORS'!X161,1)</f>
        <v>0.4</v>
      </c>
      <c r="Y161" s="63">
        <f>PERCENTRANK('FED MODEL FACTORS'!Y$2:Y$296,'FED MODEL FACTORS'!Y161,1)</f>
        <v>0</v>
      </c>
      <c r="Z161" s="63">
        <f>PERCENTRANK('FED MODEL FACTORS'!Z$2:Z$296,'FED MODEL FACTORS'!Z161,1)</f>
        <v>0.6</v>
      </c>
      <c r="AA161" s="63">
        <f>PERCENTRANK('FED MODEL FACTORS'!AA$2:AA$296,'FED MODEL FACTORS'!AA161,1)</f>
        <v>0.6</v>
      </c>
      <c r="AB161" s="63"/>
      <c r="AC161" s="63">
        <f>PERCENTRANK('FED MODEL FACTORS'!AC$2:AC$296,'FED MODEL FACTORS'!AC161,1)</f>
        <v>0.6</v>
      </c>
      <c r="AD161" s="63">
        <f>PERCENTRANK('FED MODEL FACTORS'!AD$2:AD$296,'FED MODEL FACTORS'!AD161,1)</f>
        <v>0.5</v>
      </c>
      <c r="AE161" s="63">
        <f>PERCENTRANK('FED MODEL FACTORS'!AE$2:AE$296,'FED MODEL FACTORS'!AE161,1)</f>
        <v>0.2</v>
      </c>
      <c r="AF161" s="63">
        <f>PERCENTRANK('FED MODEL FACTORS'!AF$2:AF$296,'FED MODEL FACTORS'!AF161,1)</f>
        <v>0.1</v>
      </c>
      <c r="AG161" s="63">
        <f>PERCENTRANK('FED MODEL FACTORS'!AG$2:AG$296,'FED MODEL FACTORS'!AG161,1)</f>
        <v>0.4</v>
      </c>
      <c r="AH161" s="63">
        <f>PERCENTRANK('FED MODEL FACTORS'!AH$62:AH$296,'FED MODEL FACTORS'!AH161,1)</f>
        <v>0.2</v>
      </c>
      <c r="AI161" s="63">
        <f>PERCENTRANK('FED MODEL FACTORS'!AI$2:AI$296,'FED MODEL FACTORS'!AI161,1)</f>
        <v>0.6</v>
      </c>
      <c r="AJ161" s="63">
        <f>PERCENTRANK('FED MODEL FACTORS'!AJ$2:AJ$296,'FED MODEL FACTORS'!AJ161,1)</f>
        <v>0.5</v>
      </c>
      <c r="AK161" s="63">
        <f>PERCENTRANK('FED MODEL FACTORS'!AK$2:AK$296,'FED MODEL FACTORS'!AK161,1)</f>
        <v>0.3</v>
      </c>
      <c r="AL161" s="63">
        <f>PERCENTRANK('FED MODEL FACTORS'!AL$2:AL$296,'FED MODEL FACTORS'!AL161,1)</f>
        <v>0.6</v>
      </c>
      <c r="AM161" s="63">
        <f>PERCENTRANK('FED MODEL FACTORS'!AM$2:AM$296,'FED MODEL FACTORS'!AM161,1)</f>
        <v>0.5</v>
      </c>
      <c r="AN161" s="63">
        <f>PERCENTRANK('FED MODEL FACTORS'!AN$2:AN$296,'FED MODEL FACTORS'!AN161,1)</f>
        <v>0.7</v>
      </c>
      <c r="AO161" s="63">
        <f>PERCENTRANK('FED MODEL FACTORS'!AO$2:AO$296,'FED MODEL FACTORS'!AO161,1)</f>
        <v>0.8</v>
      </c>
      <c r="AP161" s="63">
        <f>PERCENTRANK('FED MODEL FACTORS'!AP$2:AP$296,'FED MODEL FACTORS'!AP161,1)</f>
        <v>0.6</v>
      </c>
      <c r="AQ161" s="63">
        <f>PERCENTRANK('FED MODEL FACTORS'!AQ$50:AQ$296,'FED MODEL FACTORS'!AQ161,1)</f>
        <v>0.4</v>
      </c>
      <c r="AR161" s="63">
        <f>PERCENTRANK('FED MODEL FACTORS'!AR$2:AR$296,'FED MODEL FACTORS'!AR161,1)</f>
        <v>0.1</v>
      </c>
      <c r="AS161" s="63">
        <f>PERCENTRANK('FED MODEL FACTORS'!AS$2:AS$296,'FED MODEL FACTORS'!AS161,1)</f>
        <v>0.6</v>
      </c>
      <c r="AT161" s="63">
        <f>PERCENTRANK('FED MODEL FACTORS'!AT$2:AT$296,'FED MODEL FACTORS'!AT161,1)</f>
        <v>0.5</v>
      </c>
      <c r="AU161" s="63">
        <f>PERCENTRANK('FED MODEL FACTORS'!AU$2:AU$296,'FED MODEL FACTORS'!AU161,1)</f>
        <v>0.4</v>
      </c>
      <c r="AV161" s="63">
        <f>PERCENTRANK('FED MODEL FACTORS'!AV$2:AV$296,'FED MODEL FACTORS'!AV161,1)</f>
        <v>0</v>
      </c>
      <c r="AW161" s="63">
        <f>PERCENTRANK('FED MODEL FACTORS'!AW$2:AW$296,'FED MODEL FACTORS'!AW161,1)</f>
        <v>0.7</v>
      </c>
      <c r="AX161" s="63">
        <f>PERCENTRANK('FED MODEL FACTORS'!AX$2:AX$296,'FED MODEL FACTORS'!AX161,1)</f>
        <v>0</v>
      </c>
      <c r="AY161" s="63">
        <f>PERCENTRANK('FED MODEL FACTORS'!AY$2:AY$296,'FED MODEL FACTORS'!AY161,1)</f>
        <v>0.9</v>
      </c>
      <c r="AZ161" s="63">
        <f>PERCENTRANK('FED MODEL FACTORS'!AZ$2:AZ$296,'FED MODEL FACTORS'!AZ161,1)</f>
        <v>0.6</v>
      </c>
      <c r="BA161" s="63">
        <f>PERCENTRANK('FED MODEL FACTORS'!BA$2:BA$296,'FED MODEL FACTORS'!BA161,1)</f>
        <v>0.9</v>
      </c>
      <c r="BB161" s="63">
        <f>PERCENTRANK('FED MODEL FACTORS'!BB$2:BB$296,'FED MODEL FACTORS'!BB161,1)</f>
        <v>0.5</v>
      </c>
      <c r="BC161" s="63">
        <f>PERCENTRANK('FED MODEL FACTORS'!BC$2:BC$296,'FED MODEL FACTORS'!BC161,1)</f>
        <v>0.7</v>
      </c>
      <c r="BD161" s="63">
        <f>PERCENTRANK('FED MODEL FACTORS'!BD$2:BD$296,'FED MODEL FACTORS'!BD161,1)</f>
        <v>0.9</v>
      </c>
      <c r="BT161" s="76">
        <v>2.39</v>
      </c>
      <c r="BU161" s="76">
        <v>2.0699999999999998</v>
      </c>
      <c r="BV161" s="76">
        <v>1.36</v>
      </c>
    </row>
    <row r="162" spans="1:74" x14ac:dyDescent="0.25">
      <c r="A162" s="57">
        <v>38472</v>
      </c>
      <c r="B162" s="63"/>
      <c r="C162" s="63">
        <f>PERCENTRANK('FED MODEL FACTORS'!C162:C444,'FED MODEL FACTORS'!C162,1)</f>
        <v>0.9</v>
      </c>
      <c r="D162" s="63"/>
      <c r="E162" s="63">
        <f>PERCENTRANK('FED MODEL FACTORS'!E$2:E$296,'FED MODEL FACTORS'!E162,1)</f>
        <v>0.5</v>
      </c>
      <c r="F162" s="63">
        <f>PERCENTRANK('FED MODEL FACTORS'!F$2:F$296,'FED MODEL FACTORS'!F162,1)</f>
        <v>0.6</v>
      </c>
      <c r="G162" s="63">
        <f>PERCENTRANK('FED MODEL FACTORS'!G$62:G$296,'FED MODEL FACTORS'!G162,1)</f>
        <v>0.4</v>
      </c>
      <c r="H162" s="63">
        <f>PERCENTRANK('FED MODEL FACTORS'!H$62:H$296,'FED MODEL FACTORS'!H162,1)</f>
        <v>0.4</v>
      </c>
      <c r="I162" s="63">
        <f>PERCENTRANK('FED MODEL FACTORS'!I$2:I$296,'FED MODEL FACTORS'!I162,1)</f>
        <v>0.1</v>
      </c>
      <c r="J162" s="63">
        <f>PERCENTRANK('FED MODEL FACTORS'!J$2:J$296,'FED MODEL FACTORS'!J162,1)</f>
        <v>0.4</v>
      </c>
      <c r="K162" s="63">
        <f>PERCENTRANK('FED MODEL FACTORS'!K$2:K$296,'FED MODEL FACTORS'!K162,1)</f>
        <v>0.5</v>
      </c>
      <c r="L162" s="63">
        <f>PERCENTRANK('FED MODEL FACTORS'!L$2:L$296,'FED MODEL FACTORS'!L162,1)</f>
        <v>0.4</v>
      </c>
      <c r="M162" s="63">
        <f>PERCENTRANK('FED MODEL FACTORS'!M$2:M$296,'FED MODEL FACTORS'!M162,1)</f>
        <v>0.4</v>
      </c>
      <c r="N162" s="63">
        <f>PERCENTRANK('FED MODEL FACTORS'!N$2:N$296,'FED MODEL FACTORS'!N162,1)</f>
        <v>0.4</v>
      </c>
      <c r="O162" s="63"/>
      <c r="P162" s="63"/>
      <c r="Q162" s="63">
        <f>PERCENTRANK('FED MODEL FACTORS'!Q$2:Q$296,'FED MODEL FACTORS'!Q162,1)</f>
        <v>0.7</v>
      </c>
      <c r="R162" s="63">
        <f>PERCENTRANK('FED MODEL FACTORS'!R$2:R$296,'FED MODEL FACTORS'!R162,1)</f>
        <v>0.6</v>
      </c>
      <c r="S162" s="63">
        <f>PERCENTRANK('FED MODEL FACTORS'!S$2:S$296,'FED MODEL FACTORS'!S162,1)</f>
        <v>0.5</v>
      </c>
      <c r="T162" s="63"/>
      <c r="U162" s="63">
        <f>PERCENTRANK('FED MODEL FACTORS'!U$2:U$296,'FED MODEL FACTORS'!U162,1)</f>
        <v>0.4</v>
      </c>
      <c r="V162" s="63">
        <f>PERCENTRANK('FED MODEL FACTORS'!V$2:V$296,'FED MODEL FACTORS'!V162,1)</f>
        <v>0.9</v>
      </c>
      <c r="W162" s="63"/>
      <c r="X162" s="63">
        <f>PERCENTRANK('FED MODEL FACTORS'!X$2:X$296,'FED MODEL FACTORS'!X162,1)</f>
        <v>0.4</v>
      </c>
      <c r="Y162" s="63">
        <f>PERCENTRANK('FED MODEL FACTORS'!Y$2:Y$296,'FED MODEL FACTORS'!Y162,1)</f>
        <v>0</v>
      </c>
      <c r="Z162" s="63">
        <f>PERCENTRANK('FED MODEL FACTORS'!Z$2:Z$296,'FED MODEL FACTORS'!Z162,1)</f>
        <v>0.4</v>
      </c>
      <c r="AA162" s="63">
        <f>PERCENTRANK('FED MODEL FACTORS'!AA$2:AA$296,'FED MODEL FACTORS'!AA162,1)</f>
        <v>0.7</v>
      </c>
      <c r="AB162" s="63"/>
      <c r="AC162" s="63">
        <f>PERCENTRANK('FED MODEL FACTORS'!AC$2:AC$296,'FED MODEL FACTORS'!AC162,1)</f>
        <v>0.5</v>
      </c>
      <c r="AD162" s="63">
        <f>PERCENTRANK('FED MODEL FACTORS'!AD$2:AD$296,'FED MODEL FACTORS'!AD162,1)</f>
        <v>0.5</v>
      </c>
      <c r="AE162" s="63">
        <f>PERCENTRANK('FED MODEL FACTORS'!AE$2:AE$296,'FED MODEL FACTORS'!AE162,1)</f>
        <v>0.3</v>
      </c>
      <c r="AF162" s="63">
        <f>PERCENTRANK('FED MODEL FACTORS'!AF$2:AF$296,'FED MODEL FACTORS'!AF162,1)</f>
        <v>0.2</v>
      </c>
      <c r="AG162" s="63">
        <f>PERCENTRANK('FED MODEL FACTORS'!AG$2:AG$296,'FED MODEL FACTORS'!AG162,1)</f>
        <v>0.3</v>
      </c>
      <c r="AH162" s="63">
        <f>PERCENTRANK('FED MODEL FACTORS'!AH$62:AH$296,'FED MODEL FACTORS'!AH162,1)</f>
        <v>0.4</v>
      </c>
      <c r="AI162" s="63">
        <f>PERCENTRANK('FED MODEL FACTORS'!AI$2:AI$296,'FED MODEL FACTORS'!AI162,1)</f>
        <v>0.5</v>
      </c>
      <c r="AJ162" s="63">
        <f>PERCENTRANK('FED MODEL FACTORS'!AJ$2:AJ$296,'FED MODEL FACTORS'!AJ162,1)</f>
        <v>0.5</v>
      </c>
      <c r="AK162" s="63">
        <f>PERCENTRANK('FED MODEL FACTORS'!AK$2:AK$296,'FED MODEL FACTORS'!AK162,1)</f>
        <v>0.4</v>
      </c>
      <c r="AL162" s="63">
        <f>PERCENTRANK('FED MODEL FACTORS'!AL$2:AL$296,'FED MODEL FACTORS'!AL162,1)</f>
        <v>0.6</v>
      </c>
      <c r="AM162" s="63">
        <f>PERCENTRANK('FED MODEL FACTORS'!AM$2:AM$296,'FED MODEL FACTORS'!AM162,1)</f>
        <v>0.4</v>
      </c>
      <c r="AN162" s="63">
        <f>PERCENTRANK('FED MODEL FACTORS'!AN$2:AN$296,'FED MODEL FACTORS'!AN162,1)</f>
        <v>0.8</v>
      </c>
      <c r="AO162" s="63">
        <f>PERCENTRANK('FED MODEL FACTORS'!AO$2:AO$296,'FED MODEL FACTORS'!AO162,1)</f>
        <v>0.9</v>
      </c>
      <c r="AP162" s="63">
        <f>PERCENTRANK('FED MODEL FACTORS'!AP$2:AP$296,'FED MODEL FACTORS'!AP162,1)</f>
        <v>0.9</v>
      </c>
      <c r="AQ162" s="63">
        <f>PERCENTRANK('FED MODEL FACTORS'!AQ$50:AQ$296,'FED MODEL FACTORS'!AQ162,1)</f>
        <v>0.4</v>
      </c>
      <c r="AR162" s="63">
        <f>PERCENTRANK('FED MODEL FACTORS'!AR$2:AR$296,'FED MODEL FACTORS'!AR162,1)</f>
        <v>0.1</v>
      </c>
      <c r="AS162" s="63">
        <f>PERCENTRANK('FED MODEL FACTORS'!AS$2:AS$296,'FED MODEL FACTORS'!AS162,1)</f>
        <v>0.6</v>
      </c>
      <c r="AT162" s="63">
        <f>PERCENTRANK('FED MODEL FACTORS'!AT$2:AT$296,'FED MODEL FACTORS'!AT162,1)</f>
        <v>0.5</v>
      </c>
      <c r="AU162" s="63">
        <f>PERCENTRANK('FED MODEL FACTORS'!AU$2:AU$296,'FED MODEL FACTORS'!AU162,1)</f>
        <v>0.5</v>
      </c>
      <c r="AV162" s="63">
        <f>PERCENTRANK('FED MODEL FACTORS'!AV$2:AV$296,'FED MODEL FACTORS'!AV162,1)</f>
        <v>0</v>
      </c>
      <c r="AW162" s="63">
        <f>PERCENTRANK('FED MODEL FACTORS'!AW$2:AW$296,'FED MODEL FACTORS'!AW162,1)</f>
        <v>0.7</v>
      </c>
      <c r="AX162" s="63">
        <f>PERCENTRANK('FED MODEL FACTORS'!AX$2:AX$296,'FED MODEL FACTORS'!AX162,1)</f>
        <v>0</v>
      </c>
      <c r="AY162" s="63">
        <f>PERCENTRANK('FED MODEL FACTORS'!AY$2:AY$296,'FED MODEL FACTORS'!AY162,1)</f>
        <v>0.9</v>
      </c>
      <c r="AZ162" s="63">
        <f>PERCENTRANK('FED MODEL FACTORS'!AZ$2:AZ$296,'FED MODEL FACTORS'!AZ162,1)</f>
        <v>0.6</v>
      </c>
      <c r="BA162" s="63">
        <f>PERCENTRANK('FED MODEL FACTORS'!BA$2:BA$296,'FED MODEL FACTORS'!BA162,1)</f>
        <v>0.3</v>
      </c>
      <c r="BB162" s="63">
        <f>PERCENTRANK('FED MODEL FACTORS'!BB$2:BB$296,'FED MODEL FACTORS'!BB162,1)</f>
        <v>0.5</v>
      </c>
      <c r="BC162" s="63">
        <f>PERCENTRANK('FED MODEL FACTORS'!BC$2:BC$296,'FED MODEL FACTORS'!BC162,1)</f>
        <v>0.3</v>
      </c>
      <c r="BD162" s="63">
        <f>PERCENTRANK('FED MODEL FACTORS'!BD$2:BD$296,'FED MODEL FACTORS'!BD162,1)</f>
        <v>0.3</v>
      </c>
      <c r="BT162" s="76">
        <v>2.33</v>
      </c>
      <c r="BU162" s="76">
        <v>2.0499999999999998</v>
      </c>
      <c r="BV162" s="76">
        <v>2.0699999999999998</v>
      </c>
    </row>
    <row r="163" spans="1:74" x14ac:dyDescent="0.25">
      <c r="A163" s="57">
        <v>38503</v>
      </c>
      <c r="B163" s="63"/>
      <c r="C163" s="63">
        <f>PERCENTRANK('FED MODEL FACTORS'!C163:C445,'FED MODEL FACTORS'!C163,1)</f>
        <v>0.6</v>
      </c>
      <c r="D163" s="63"/>
      <c r="E163" s="63">
        <f>PERCENTRANK('FED MODEL FACTORS'!E$2:E$296,'FED MODEL FACTORS'!E163,1)</f>
        <v>0.1</v>
      </c>
      <c r="F163" s="63">
        <f>PERCENTRANK('FED MODEL FACTORS'!F$2:F$296,'FED MODEL FACTORS'!F163,1)</f>
        <v>0.6</v>
      </c>
      <c r="G163" s="63">
        <f>PERCENTRANK('FED MODEL FACTORS'!G$62:G$296,'FED MODEL FACTORS'!G163,1)</f>
        <v>0.4</v>
      </c>
      <c r="H163" s="63">
        <f>PERCENTRANK('FED MODEL FACTORS'!H$62:H$296,'FED MODEL FACTORS'!H163,1)</f>
        <v>0.3</v>
      </c>
      <c r="I163" s="63">
        <f>PERCENTRANK('FED MODEL FACTORS'!I$2:I$296,'FED MODEL FACTORS'!I163,1)</f>
        <v>0.2</v>
      </c>
      <c r="J163" s="63">
        <f>PERCENTRANK('FED MODEL FACTORS'!J$2:J$296,'FED MODEL FACTORS'!J163,1)</f>
        <v>0.3</v>
      </c>
      <c r="K163" s="63">
        <f>PERCENTRANK('FED MODEL FACTORS'!K$2:K$296,'FED MODEL FACTORS'!K163,1)</f>
        <v>0.4</v>
      </c>
      <c r="L163" s="63">
        <f>PERCENTRANK('FED MODEL FACTORS'!L$2:L$296,'FED MODEL FACTORS'!L163,1)</f>
        <v>0.4</v>
      </c>
      <c r="M163" s="63">
        <f>PERCENTRANK('FED MODEL FACTORS'!M$2:M$296,'FED MODEL FACTORS'!M163,1)</f>
        <v>0.5</v>
      </c>
      <c r="N163" s="63">
        <f>PERCENTRANK('FED MODEL FACTORS'!N$2:N$296,'FED MODEL FACTORS'!N163,1)</f>
        <v>0.4</v>
      </c>
      <c r="O163" s="63"/>
      <c r="P163" s="63"/>
      <c r="Q163" s="63">
        <f>PERCENTRANK('FED MODEL FACTORS'!Q$2:Q$296,'FED MODEL FACTORS'!Q163,1)</f>
        <v>0.7</v>
      </c>
      <c r="R163" s="63">
        <f>PERCENTRANK('FED MODEL FACTORS'!R$2:R$296,'FED MODEL FACTORS'!R163,1)</f>
        <v>0.6</v>
      </c>
      <c r="S163" s="63">
        <f>PERCENTRANK('FED MODEL FACTORS'!S$2:S$296,'FED MODEL FACTORS'!S163,1)</f>
        <v>0.5</v>
      </c>
      <c r="T163" s="63"/>
      <c r="U163" s="63">
        <f>PERCENTRANK('FED MODEL FACTORS'!U$2:U$296,'FED MODEL FACTORS'!U163,1)</f>
        <v>0.4</v>
      </c>
      <c r="V163" s="63">
        <f>PERCENTRANK('FED MODEL FACTORS'!V$2:V$296,'FED MODEL FACTORS'!V163,1)</f>
        <v>0.9</v>
      </c>
      <c r="W163" s="63"/>
      <c r="X163" s="63">
        <f>PERCENTRANK('FED MODEL FACTORS'!X$2:X$296,'FED MODEL FACTORS'!X163,1)</f>
        <v>0.4</v>
      </c>
      <c r="Y163" s="63">
        <f>PERCENTRANK('FED MODEL FACTORS'!Y$2:Y$296,'FED MODEL FACTORS'!Y163,1)</f>
        <v>0</v>
      </c>
      <c r="Z163" s="63">
        <f>PERCENTRANK('FED MODEL FACTORS'!Z$2:Z$296,'FED MODEL FACTORS'!Z163,1)</f>
        <v>0.3</v>
      </c>
      <c r="AA163" s="63">
        <f>PERCENTRANK('FED MODEL FACTORS'!AA$2:AA$296,'FED MODEL FACTORS'!AA163,1)</f>
        <v>0.7</v>
      </c>
      <c r="AB163" s="63"/>
      <c r="AC163" s="63">
        <f>PERCENTRANK('FED MODEL FACTORS'!AC$2:AC$296,'FED MODEL FACTORS'!AC163,1)</f>
        <v>0.5</v>
      </c>
      <c r="AD163" s="63">
        <f>PERCENTRANK('FED MODEL FACTORS'!AD$2:AD$296,'FED MODEL FACTORS'!AD163,1)</f>
        <v>0.5</v>
      </c>
      <c r="AE163" s="63">
        <f>PERCENTRANK('FED MODEL FACTORS'!AE$2:AE$296,'FED MODEL FACTORS'!AE163,1)</f>
        <v>0.3</v>
      </c>
      <c r="AF163" s="63">
        <f>PERCENTRANK('FED MODEL FACTORS'!AF$2:AF$296,'FED MODEL FACTORS'!AF163,1)</f>
        <v>0.2</v>
      </c>
      <c r="AG163" s="63">
        <f>PERCENTRANK('FED MODEL FACTORS'!AG$2:AG$296,'FED MODEL FACTORS'!AG163,1)</f>
        <v>0.2</v>
      </c>
      <c r="AH163" s="63">
        <f>PERCENTRANK('FED MODEL FACTORS'!AH$62:AH$296,'FED MODEL FACTORS'!AH163,1)</f>
        <v>0.3</v>
      </c>
      <c r="AI163" s="63">
        <f>PERCENTRANK('FED MODEL FACTORS'!AI$2:AI$296,'FED MODEL FACTORS'!AI163,1)</f>
        <v>0.6</v>
      </c>
      <c r="AJ163" s="63">
        <f>PERCENTRANK('FED MODEL FACTORS'!AJ$2:AJ$296,'FED MODEL FACTORS'!AJ163,1)</f>
        <v>0.5</v>
      </c>
      <c r="AK163" s="63">
        <f>PERCENTRANK('FED MODEL FACTORS'!AK$2:AK$296,'FED MODEL FACTORS'!AK163,1)</f>
        <v>0.5</v>
      </c>
      <c r="AL163" s="63">
        <f>PERCENTRANK('FED MODEL FACTORS'!AL$2:AL$296,'FED MODEL FACTORS'!AL163,1)</f>
        <v>0.7</v>
      </c>
      <c r="AM163" s="63">
        <f>PERCENTRANK('FED MODEL FACTORS'!AM$2:AM$296,'FED MODEL FACTORS'!AM163,1)</f>
        <v>0.5</v>
      </c>
      <c r="AN163" s="63">
        <f>PERCENTRANK('FED MODEL FACTORS'!AN$2:AN$296,'FED MODEL FACTORS'!AN163,1)</f>
        <v>0.6</v>
      </c>
      <c r="AO163" s="63">
        <f>PERCENTRANK('FED MODEL FACTORS'!AO$2:AO$296,'FED MODEL FACTORS'!AO163,1)</f>
        <v>0.8</v>
      </c>
      <c r="AP163" s="63">
        <f>PERCENTRANK('FED MODEL FACTORS'!AP$2:AP$296,'FED MODEL FACTORS'!AP163,1)</f>
        <v>0.5</v>
      </c>
      <c r="AQ163" s="63">
        <f>PERCENTRANK('FED MODEL FACTORS'!AQ$50:AQ$296,'FED MODEL FACTORS'!AQ163,1)</f>
        <v>0.4</v>
      </c>
      <c r="AR163" s="63">
        <f>PERCENTRANK('FED MODEL FACTORS'!AR$2:AR$296,'FED MODEL FACTORS'!AR163,1)</f>
        <v>0.1</v>
      </c>
      <c r="AS163" s="63">
        <f>PERCENTRANK('FED MODEL FACTORS'!AS$2:AS$296,'FED MODEL FACTORS'!AS163,1)</f>
        <v>0.6</v>
      </c>
      <c r="AT163" s="63">
        <f>PERCENTRANK('FED MODEL FACTORS'!AT$2:AT$296,'FED MODEL FACTORS'!AT163,1)</f>
        <v>0.6</v>
      </c>
      <c r="AU163" s="63">
        <f>PERCENTRANK('FED MODEL FACTORS'!AU$2:AU$296,'FED MODEL FACTORS'!AU163,1)</f>
        <v>0.5</v>
      </c>
      <c r="AV163" s="63">
        <f>PERCENTRANK('FED MODEL FACTORS'!AV$2:AV$296,'FED MODEL FACTORS'!AV163,1)</f>
        <v>0.1</v>
      </c>
      <c r="AW163" s="63">
        <f>PERCENTRANK('FED MODEL FACTORS'!AW$2:AW$296,'FED MODEL FACTORS'!AW163,1)</f>
        <v>0.7</v>
      </c>
      <c r="AX163" s="63">
        <f>PERCENTRANK('FED MODEL FACTORS'!AX$2:AX$296,'FED MODEL FACTORS'!AX163,1)</f>
        <v>0</v>
      </c>
      <c r="AY163" s="63">
        <f>PERCENTRANK('FED MODEL FACTORS'!AY$2:AY$296,'FED MODEL FACTORS'!AY163,1)</f>
        <v>0.9</v>
      </c>
      <c r="AZ163" s="63">
        <f>PERCENTRANK('FED MODEL FACTORS'!AZ$2:AZ$296,'FED MODEL FACTORS'!AZ163,1)</f>
        <v>0.5</v>
      </c>
      <c r="BA163" s="63">
        <f>PERCENTRANK('FED MODEL FACTORS'!BA$2:BA$296,'FED MODEL FACTORS'!BA163,1)</f>
        <v>0.1</v>
      </c>
      <c r="BB163" s="63">
        <f>PERCENTRANK('FED MODEL FACTORS'!BB$2:BB$296,'FED MODEL FACTORS'!BB163,1)</f>
        <v>0.5</v>
      </c>
      <c r="BC163" s="63">
        <f>PERCENTRANK('FED MODEL FACTORS'!BC$2:BC$296,'FED MODEL FACTORS'!BC163,1)</f>
        <v>0.2</v>
      </c>
      <c r="BD163" s="63">
        <f>PERCENTRANK('FED MODEL FACTORS'!BD$2:BD$296,'FED MODEL FACTORS'!BD163,1)</f>
        <v>0.1</v>
      </c>
      <c r="BT163" s="76">
        <v>2.65</v>
      </c>
      <c r="BU163" s="76">
        <v>2.0299999999999998</v>
      </c>
      <c r="BV163" s="76">
        <v>2.4300000000000002</v>
      </c>
    </row>
    <row r="164" spans="1:74" x14ac:dyDescent="0.25">
      <c r="A164" s="57">
        <v>38533</v>
      </c>
      <c r="B164" s="63"/>
      <c r="C164" s="63">
        <f>PERCENTRANK('FED MODEL FACTORS'!C164:C446,'FED MODEL FACTORS'!C164,1)</f>
        <v>1</v>
      </c>
      <c r="D164" s="63"/>
      <c r="E164" s="63">
        <f>PERCENTRANK('FED MODEL FACTORS'!E$2:E$296,'FED MODEL FACTORS'!E164,1)</f>
        <v>0.8</v>
      </c>
      <c r="F164" s="63">
        <f>PERCENTRANK('FED MODEL FACTORS'!F$2:F$296,'FED MODEL FACTORS'!F164,1)</f>
        <v>0.6</v>
      </c>
      <c r="G164" s="63">
        <f>PERCENTRANK('FED MODEL FACTORS'!G$62:G$296,'FED MODEL FACTORS'!G164,1)</f>
        <v>0.4</v>
      </c>
      <c r="H164" s="63">
        <f>PERCENTRANK('FED MODEL FACTORS'!H$62:H$296,'FED MODEL FACTORS'!H164,1)</f>
        <v>0.3</v>
      </c>
      <c r="I164" s="63">
        <f>PERCENTRANK('FED MODEL FACTORS'!I$2:I$296,'FED MODEL FACTORS'!I164,1)</f>
        <v>0.3</v>
      </c>
      <c r="J164" s="63">
        <f>PERCENTRANK('FED MODEL FACTORS'!J$2:J$296,'FED MODEL FACTORS'!J164,1)</f>
        <v>0.3</v>
      </c>
      <c r="K164" s="63">
        <f>PERCENTRANK('FED MODEL FACTORS'!K$2:K$296,'FED MODEL FACTORS'!K164,1)</f>
        <v>0.5</v>
      </c>
      <c r="L164" s="63">
        <f>PERCENTRANK('FED MODEL FACTORS'!L$2:L$296,'FED MODEL FACTORS'!L164,1)</f>
        <v>0.4</v>
      </c>
      <c r="M164" s="63">
        <f>PERCENTRANK('FED MODEL FACTORS'!M$2:M$296,'FED MODEL FACTORS'!M164,1)</f>
        <v>0.5</v>
      </c>
      <c r="N164" s="63">
        <f>PERCENTRANK('FED MODEL FACTORS'!N$2:N$296,'FED MODEL FACTORS'!N164,1)</f>
        <v>0.5</v>
      </c>
      <c r="O164" s="63"/>
      <c r="P164" s="63"/>
      <c r="Q164" s="63">
        <f>PERCENTRANK('FED MODEL FACTORS'!Q$2:Q$296,'FED MODEL FACTORS'!Q164,1)</f>
        <v>0.8</v>
      </c>
      <c r="R164" s="63">
        <f>PERCENTRANK('FED MODEL FACTORS'!R$2:R$296,'FED MODEL FACTORS'!R164,1)</f>
        <v>0.6</v>
      </c>
      <c r="S164" s="63">
        <f>PERCENTRANK('FED MODEL FACTORS'!S$2:S$296,'FED MODEL FACTORS'!S164,1)</f>
        <v>0.5</v>
      </c>
      <c r="T164" s="63"/>
      <c r="U164" s="63">
        <f>PERCENTRANK('FED MODEL FACTORS'!U$2:U$296,'FED MODEL FACTORS'!U164,1)</f>
        <v>0.6</v>
      </c>
      <c r="V164" s="63">
        <f>PERCENTRANK('FED MODEL FACTORS'!V$2:V$296,'FED MODEL FACTORS'!V164,1)</f>
        <v>1</v>
      </c>
      <c r="W164" s="63"/>
      <c r="X164" s="63">
        <f>PERCENTRANK('FED MODEL FACTORS'!X$2:X$296,'FED MODEL FACTORS'!X164,1)</f>
        <v>0.2</v>
      </c>
      <c r="Y164" s="63">
        <f>PERCENTRANK('FED MODEL FACTORS'!Y$2:Y$296,'FED MODEL FACTORS'!Y164,1)</f>
        <v>0</v>
      </c>
      <c r="Z164" s="63">
        <f>PERCENTRANK('FED MODEL FACTORS'!Z$2:Z$296,'FED MODEL FACTORS'!Z164,1)</f>
        <v>0.4</v>
      </c>
      <c r="AA164" s="63">
        <f>PERCENTRANK('FED MODEL FACTORS'!AA$2:AA$296,'FED MODEL FACTORS'!AA164,1)</f>
        <v>0.6</v>
      </c>
      <c r="AB164" s="63"/>
      <c r="AC164" s="63">
        <f>PERCENTRANK('FED MODEL FACTORS'!AC$2:AC$296,'FED MODEL FACTORS'!AC164,1)</f>
        <v>0.6</v>
      </c>
      <c r="AD164" s="63">
        <f>PERCENTRANK('FED MODEL FACTORS'!AD$2:AD$296,'FED MODEL FACTORS'!AD164,1)</f>
        <v>0.5</v>
      </c>
      <c r="AE164" s="63">
        <f>PERCENTRANK('FED MODEL FACTORS'!AE$2:AE$296,'FED MODEL FACTORS'!AE164,1)</f>
        <v>0.3</v>
      </c>
      <c r="AF164" s="63">
        <f>PERCENTRANK('FED MODEL FACTORS'!AF$2:AF$296,'FED MODEL FACTORS'!AF164,1)</f>
        <v>0</v>
      </c>
      <c r="AG164" s="63">
        <f>PERCENTRANK('FED MODEL FACTORS'!AG$2:AG$296,'FED MODEL FACTORS'!AG164,1)</f>
        <v>0.2</v>
      </c>
      <c r="AH164" s="63">
        <f>PERCENTRANK('FED MODEL FACTORS'!AH$62:AH$296,'FED MODEL FACTORS'!AH164,1)</f>
        <v>0.3</v>
      </c>
      <c r="AI164" s="63">
        <f>PERCENTRANK('FED MODEL FACTORS'!AI$2:AI$296,'FED MODEL FACTORS'!AI164,1)</f>
        <v>0.6</v>
      </c>
      <c r="AJ164" s="63">
        <f>PERCENTRANK('FED MODEL FACTORS'!AJ$2:AJ$296,'FED MODEL FACTORS'!AJ164,1)</f>
        <v>0.4</v>
      </c>
      <c r="AK164" s="63">
        <f>PERCENTRANK('FED MODEL FACTORS'!AK$2:AK$296,'FED MODEL FACTORS'!AK164,1)</f>
        <v>0.5</v>
      </c>
      <c r="AL164" s="63">
        <f>PERCENTRANK('FED MODEL FACTORS'!AL$2:AL$296,'FED MODEL FACTORS'!AL164,1)</f>
        <v>0.8</v>
      </c>
      <c r="AM164" s="63">
        <f>PERCENTRANK('FED MODEL FACTORS'!AM$2:AM$296,'FED MODEL FACTORS'!AM164,1)</f>
        <v>0.5</v>
      </c>
      <c r="AN164" s="63">
        <f>PERCENTRANK('FED MODEL FACTORS'!AN$2:AN$296,'FED MODEL FACTORS'!AN164,1)</f>
        <v>0.5</v>
      </c>
      <c r="AO164" s="63">
        <f>PERCENTRANK('FED MODEL FACTORS'!AO$2:AO$296,'FED MODEL FACTORS'!AO164,1)</f>
        <v>0.7</v>
      </c>
      <c r="AP164" s="63">
        <f>PERCENTRANK('FED MODEL FACTORS'!AP$2:AP$296,'FED MODEL FACTORS'!AP164,1)</f>
        <v>0.8</v>
      </c>
      <c r="AQ164" s="63">
        <f>PERCENTRANK('FED MODEL FACTORS'!AQ$50:AQ$296,'FED MODEL FACTORS'!AQ164,1)</f>
        <v>0.4</v>
      </c>
      <c r="AR164" s="63">
        <f>PERCENTRANK('FED MODEL FACTORS'!AR$2:AR$296,'FED MODEL FACTORS'!AR164,1)</f>
        <v>0.2</v>
      </c>
      <c r="AS164" s="63">
        <f>PERCENTRANK('FED MODEL FACTORS'!AS$2:AS$296,'FED MODEL FACTORS'!AS164,1)</f>
        <v>0.6</v>
      </c>
      <c r="AT164" s="63">
        <f>PERCENTRANK('FED MODEL FACTORS'!AT$2:AT$296,'FED MODEL FACTORS'!AT164,1)</f>
        <v>0.6</v>
      </c>
      <c r="AU164" s="63">
        <f>PERCENTRANK('FED MODEL FACTORS'!AU$2:AU$296,'FED MODEL FACTORS'!AU164,1)</f>
        <v>0.4</v>
      </c>
      <c r="AV164" s="63">
        <f>PERCENTRANK('FED MODEL FACTORS'!AV$2:AV$296,'FED MODEL FACTORS'!AV164,1)</f>
        <v>0</v>
      </c>
      <c r="AW164" s="63">
        <f>PERCENTRANK('FED MODEL FACTORS'!AW$2:AW$296,'FED MODEL FACTORS'!AW164,1)</f>
        <v>0.7</v>
      </c>
      <c r="AX164" s="63">
        <f>PERCENTRANK('FED MODEL FACTORS'!AX$2:AX$296,'FED MODEL FACTORS'!AX164,1)</f>
        <v>0.1</v>
      </c>
      <c r="AY164" s="63">
        <f>PERCENTRANK('FED MODEL FACTORS'!AY$2:AY$296,'FED MODEL FACTORS'!AY164,1)</f>
        <v>0.8</v>
      </c>
      <c r="AZ164" s="63">
        <f>PERCENTRANK('FED MODEL FACTORS'!AZ$2:AZ$296,'FED MODEL FACTORS'!AZ164,1)</f>
        <v>0.6</v>
      </c>
      <c r="BA164" s="63">
        <f>PERCENTRANK('FED MODEL FACTORS'!BA$2:BA$296,'FED MODEL FACTORS'!BA164,1)</f>
        <v>0.9</v>
      </c>
      <c r="BB164" s="63">
        <f>PERCENTRANK('FED MODEL FACTORS'!BB$2:BB$296,'FED MODEL FACTORS'!BB164,1)</f>
        <v>0.5</v>
      </c>
      <c r="BC164" s="63">
        <f>PERCENTRANK('FED MODEL FACTORS'!BC$2:BC$296,'FED MODEL FACTORS'!BC164,1)</f>
        <v>0.7</v>
      </c>
      <c r="BD164" s="63">
        <f>PERCENTRANK('FED MODEL FACTORS'!BD$2:BD$296,'FED MODEL FACTORS'!BD164,1)</f>
        <v>0.9</v>
      </c>
      <c r="BT164" s="76">
        <v>2.84</v>
      </c>
      <c r="BU164" s="76">
        <v>2.0099999999999998</v>
      </c>
      <c r="BV164" s="76">
        <v>2.61</v>
      </c>
    </row>
    <row r="165" spans="1:74" x14ac:dyDescent="0.25">
      <c r="A165" s="57">
        <v>38564</v>
      </c>
      <c r="B165" s="63"/>
      <c r="C165" s="63">
        <f>PERCENTRANK('FED MODEL FACTORS'!C165:C447,'FED MODEL FACTORS'!C165,1)</f>
        <v>0.9</v>
      </c>
      <c r="D165" s="63"/>
      <c r="E165" s="63">
        <f>PERCENTRANK('FED MODEL FACTORS'!E$2:E$296,'FED MODEL FACTORS'!E165,1)</f>
        <v>0.5</v>
      </c>
      <c r="F165" s="63">
        <f>PERCENTRANK('FED MODEL FACTORS'!F$2:F$296,'FED MODEL FACTORS'!F165,1)</f>
        <v>0.6</v>
      </c>
      <c r="G165" s="63">
        <f>PERCENTRANK('FED MODEL FACTORS'!G$62:G$296,'FED MODEL FACTORS'!G165,1)</f>
        <v>0.4</v>
      </c>
      <c r="H165" s="63">
        <f>PERCENTRANK('FED MODEL FACTORS'!H$62:H$296,'FED MODEL FACTORS'!H165,1)</f>
        <v>0.2</v>
      </c>
      <c r="I165" s="63">
        <f>PERCENTRANK('FED MODEL FACTORS'!I$2:I$296,'FED MODEL FACTORS'!I165,1)</f>
        <v>0.2</v>
      </c>
      <c r="J165" s="63">
        <f>PERCENTRANK('FED MODEL FACTORS'!J$2:J$296,'FED MODEL FACTORS'!J165,1)</f>
        <v>0.4</v>
      </c>
      <c r="K165" s="63">
        <f>PERCENTRANK('FED MODEL FACTORS'!K$2:K$296,'FED MODEL FACTORS'!K165,1)</f>
        <v>0.5</v>
      </c>
      <c r="L165" s="63">
        <f>PERCENTRANK('FED MODEL FACTORS'!L$2:L$296,'FED MODEL FACTORS'!L165,1)</f>
        <v>0.5</v>
      </c>
      <c r="M165" s="63">
        <f>PERCENTRANK('FED MODEL FACTORS'!M$2:M$296,'FED MODEL FACTORS'!M165,1)</f>
        <v>0.5</v>
      </c>
      <c r="N165" s="63">
        <f>PERCENTRANK('FED MODEL FACTORS'!N$2:N$296,'FED MODEL FACTORS'!N165,1)</f>
        <v>0.5</v>
      </c>
      <c r="O165" s="63"/>
      <c r="P165" s="63"/>
      <c r="Q165" s="63">
        <f>PERCENTRANK('FED MODEL FACTORS'!Q$2:Q$296,'FED MODEL FACTORS'!Q165,1)</f>
        <v>0.8</v>
      </c>
      <c r="R165" s="63">
        <f>PERCENTRANK('FED MODEL FACTORS'!R$2:R$296,'FED MODEL FACTORS'!R165,1)</f>
        <v>0.6</v>
      </c>
      <c r="S165" s="63">
        <f>PERCENTRANK('FED MODEL FACTORS'!S$2:S$296,'FED MODEL FACTORS'!S165,1)</f>
        <v>0.5</v>
      </c>
      <c r="T165" s="63"/>
      <c r="U165" s="63">
        <f>PERCENTRANK('FED MODEL FACTORS'!U$2:U$296,'FED MODEL FACTORS'!U165,1)</f>
        <v>0.2</v>
      </c>
      <c r="V165" s="63">
        <f>PERCENTRANK('FED MODEL FACTORS'!V$2:V$296,'FED MODEL FACTORS'!V165,1)</f>
        <v>0.9</v>
      </c>
      <c r="W165" s="63"/>
      <c r="X165" s="63">
        <f>PERCENTRANK('FED MODEL FACTORS'!X$2:X$296,'FED MODEL FACTORS'!X165,1)</f>
        <v>0.2</v>
      </c>
      <c r="Y165" s="63">
        <f>PERCENTRANK('FED MODEL FACTORS'!Y$2:Y$296,'FED MODEL FACTORS'!Y165,1)</f>
        <v>0</v>
      </c>
      <c r="Z165" s="63">
        <f>PERCENTRANK('FED MODEL FACTORS'!Z$2:Z$296,'FED MODEL FACTORS'!Z165,1)</f>
        <v>0.6</v>
      </c>
      <c r="AA165" s="63">
        <f>PERCENTRANK('FED MODEL FACTORS'!AA$2:AA$296,'FED MODEL FACTORS'!AA165,1)</f>
        <v>0.4</v>
      </c>
      <c r="AB165" s="63"/>
      <c r="AC165" s="63">
        <f>PERCENTRANK('FED MODEL FACTORS'!AC$2:AC$296,'FED MODEL FACTORS'!AC165,1)</f>
        <v>0.6</v>
      </c>
      <c r="AD165" s="63">
        <f>PERCENTRANK('FED MODEL FACTORS'!AD$2:AD$296,'FED MODEL FACTORS'!AD165,1)</f>
        <v>0.5</v>
      </c>
      <c r="AE165" s="63">
        <f>PERCENTRANK('FED MODEL FACTORS'!AE$2:AE$296,'FED MODEL FACTORS'!AE165,1)</f>
        <v>0.2</v>
      </c>
      <c r="AF165" s="63">
        <f>PERCENTRANK('FED MODEL FACTORS'!AF$2:AF$296,'FED MODEL FACTORS'!AF165,1)</f>
        <v>0</v>
      </c>
      <c r="AG165" s="63">
        <f>PERCENTRANK('FED MODEL FACTORS'!AG$2:AG$296,'FED MODEL FACTORS'!AG165,1)</f>
        <v>0.2</v>
      </c>
      <c r="AH165" s="63">
        <f>PERCENTRANK('FED MODEL FACTORS'!AH$62:AH$296,'FED MODEL FACTORS'!AH165,1)</f>
        <v>0.2</v>
      </c>
      <c r="AI165" s="63">
        <f>PERCENTRANK('FED MODEL FACTORS'!AI$2:AI$296,'FED MODEL FACTORS'!AI165,1)</f>
        <v>0.6</v>
      </c>
      <c r="AJ165" s="63">
        <f>PERCENTRANK('FED MODEL FACTORS'!AJ$2:AJ$296,'FED MODEL FACTORS'!AJ165,1)</f>
        <v>0.4</v>
      </c>
      <c r="AK165" s="63">
        <f>PERCENTRANK('FED MODEL FACTORS'!AK$2:AK$296,'FED MODEL FACTORS'!AK165,1)</f>
        <v>0.5</v>
      </c>
      <c r="AL165" s="63">
        <f>PERCENTRANK('FED MODEL FACTORS'!AL$2:AL$296,'FED MODEL FACTORS'!AL165,1)</f>
        <v>0.8</v>
      </c>
      <c r="AM165" s="63">
        <f>PERCENTRANK('FED MODEL FACTORS'!AM$2:AM$296,'FED MODEL FACTORS'!AM165,1)</f>
        <v>0.4</v>
      </c>
      <c r="AN165" s="63">
        <f>PERCENTRANK('FED MODEL FACTORS'!AN$2:AN$296,'FED MODEL FACTORS'!AN165,1)</f>
        <v>0.7</v>
      </c>
      <c r="AO165" s="63">
        <f>PERCENTRANK('FED MODEL FACTORS'!AO$2:AO$296,'FED MODEL FACTORS'!AO165,1)</f>
        <v>0.8</v>
      </c>
      <c r="AP165" s="63">
        <f>PERCENTRANK('FED MODEL FACTORS'!AP$2:AP$296,'FED MODEL FACTORS'!AP165,1)</f>
        <v>0.8</v>
      </c>
      <c r="AQ165" s="63">
        <f>PERCENTRANK('FED MODEL FACTORS'!AQ$50:AQ$296,'FED MODEL FACTORS'!AQ165,1)</f>
        <v>0.4</v>
      </c>
      <c r="AR165" s="63">
        <f>PERCENTRANK('FED MODEL FACTORS'!AR$2:AR$296,'FED MODEL FACTORS'!AR165,1)</f>
        <v>0.1</v>
      </c>
      <c r="AS165" s="63">
        <f>PERCENTRANK('FED MODEL FACTORS'!AS$2:AS$296,'FED MODEL FACTORS'!AS165,1)</f>
        <v>0.6</v>
      </c>
      <c r="AT165" s="63">
        <f>PERCENTRANK('FED MODEL FACTORS'!AT$2:AT$296,'FED MODEL FACTORS'!AT165,1)</f>
        <v>0.6</v>
      </c>
      <c r="AU165" s="63">
        <f>PERCENTRANK('FED MODEL FACTORS'!AU$2:AU$296,'FED MODEL FACTORS'!AU165,1)</f>
        <v>0.3</v>
      </c>
      <c r="AV165" s="63">
        <f>PERCENTRANK('FED MODEL FACTORS'!AV$2:AV$296,'FED MODEL FACTORS'!AV165,1)</f>
        <v>0</v>
      </c>
      <c r="AW165" s="63">
        <f>PERCENTRANK('FED MODEL FACTORS'!AW$2:AW$296,'FED MODEL FACTORS'!AW165,1)</f>
        <v>0.9</v>
      </c>
      <c r="AX165" s="63">
        <f>PERCENTRANK('FED MODEL FACTORS'!AX$2:AX$296,'FED MODEL FACTORS'!AX165,1)</f>
        <v>0.1</v>
      </c>
      <c r="AY165" s="63">
        <f>PERCENTRANK('FED MODEL FACTORS'!AY$2:AY$296,'FED MODEL FACTORS'!AY165,1)</f>
        <v>0.8</v>
      </c>
      <c r="AZ165" s="63">
        <f>PERCENTRANK('FED MODEL FACTORS'!AZ$2:AZ$296,'FED MODEL FACTORS'!AZ165,1)</f>
        <v>0.6</v>
      </c>
      <c r="BA165" s="63">
        <f>PERCENTRANK('FED MODEL FACTORS'!BA$2:BA$296,'FED MODEL FACTORS'!BA165,1)</f>
        <v>0.7</v>
      </c>
      <c r="BB165" s="63">
        <f>PERCENTRANK('FED MODEL FACTORS'!BB$2:BB$296,'FED MODEL FACTORS'!BB165,1)</f>
        <v>0.5</v>
      </c>
      <c r="BC165" s="63">
        <f>PERCENTRANK('FED MODEL FACTORS'!BC$2:BC$296,'FED MODEL FACTORS'!BC165,1)</f>
        <v>0.2</v>
      </c>
      <c r="BD165" s="63">
        <f>PERCENTRANK('FED MODEL FACTORS'!BD$2:BD$296,'FED MODEL FACTORS'!BD165,1)</f>
        <v>0.5</v>
      </c>
      <c r="BT165" s="76">
        <v>2.97</v>
      </c>
      <c r="BU165" s="76">
        <v>1.99</v>
      </c>
      <c r="BV165" s="76">
        <v>2.44</v>
      </c>
    </row>
    <row r="166" spans="1:74" x14ac:dyDescent="0.25">
      <c r="A166" s="57">
        <v>38595</v>
      </c>
      <c r="B166" s="63"/>
      <c r="C166" s="63">
        <f>PERCENTRANK('FED MODEL FACTORS'!C166:C448,'FED MODEL FACTORS'!C166,1)</f>
        <v>0.9</v>
      </c>
      <c r="D166" s="63"/>
      <c r="E166" s="63">
        <f>PERCENTRANK('FED MODEL FACTORS'!E$2:E$296,'FED MODEL FACTORS'!E166,1)</f>
        <v>0.5</v>
      </c>
      <c r="F166" s="63">
        <f>PERCENTRANK('FED MODEL FACTORS'!F$2:F$296,'FED MODEL FACTORS'!F166,1)</f>
        <v>0.7</v>
      </c>
      <c r="G166" s="63">
        <f>PERCENTRANK('FED MODEL FACTORS'!G$62:G$296,'FED MODEL FACTORS'!G166,1)</f>
        <v>0.4</v>
      </c>
      <c r="H166" s="63">
        <f>PERCENTRANK('FED MODEL FACTORS'!H$62:H$296,'FED MODEL FACTORS'!H166,1)</f>
        <v>0.2</v>
      </c>
      <c r="I166" s="63">
        <f>PERCENTRANK('FED MODEL FACTORS'!I$2:I$296,'FED MODEL FACTORS'!I166,1)</f>
        <v>0.1</v>
      </c>
      <c r="J166" s="63">
        <f>PERCENTRANK('FED MODEL FACTORS'!J$2:J$296,'FED MODEL FACTORS'!J166,1)</f>
        <v>0.3</v>
      </c>
      <c r="K166" s="63">
        <f>PERCENTRANK('FED MODEL FACTORS'!K$2:K$296,'FED MODEL FACTORS'!K166,1)</f>
        <v>0.5</v>
      </c>
      <c r="L166" s="63">
        <f>PERCENTRANK('FED MODEL FACTORS'!L$2:L$296,'FED MODEL FACTORS'!L166,1)</f>
        <v>0.5</v>
      </c>
      <c r="M166" s="63">
        <f>PERCENTRANK('FED MODEL FACTORS'!M$2:M$296,'FED MODEL FACTORS'!M166,1)</f>
        <v>0.5</v>
      </c>
      <c r="N166" s="63">
        <f>PERCENTRANK('FED MODEL FACTORS'!N$2:N$296,'FED MODEL FACTORS'!N166,1)</f>
        <v>0.5</v>
      </c>
      <c r="O166" s="63"/>
      <c r="P166" s="63"/>
      <c r="Q166" s="63">
        <f>PERCENTRANK('FED MODEL FACTORS'!Q$2:Q$296,'FED MODEL FACTORS'!Q166,1)</f>
        <v>0.8</v>
      </c>
      <c r="R166" s="63">
        <f>PERCENTRANK('FED MODEL FACTORS'!R$2:R$296,'FED MODEL FACTORS'!R166,1)</f>
        <v>0.6</v>
      </c>
      <c r="S166" s="63">
        <f>PERCENTRANK('FED MODEL FACTORS'!S$2:S$296,'FED MODEL FACTORS'!S166,1)</f>
        <v>0.5</v>
      </c>
      <c r="T166" s="63"/>
      <c r="U166" s="63">
        <f>PERCENTRANK('FED MODEL FACTORS'!U$2:U$296,'FED MODEL FACTORS'!U166,1)</f>
        <v>0.4</v>
      </c>
      <c r="V166" s="63">
        <f>PERCENTRANK('FED MODEL FACTORS'!V$2:V$296,'FED MODEL FACTORS'!V166,1)</f>
        <v>0.9</v>
      </c>
      <c r="W166" s="63"/>
      <c r="X166" s="63">
        <f>PERCENTRANK('FED MODEL FACTORS'!X$2:X$296,'FED MODEL FACTORS'!X166,1)</f>
        <v>0.2</v>
      </c>
      <c r="Y166" s="63">
        <f>PERCENTRANK('FED MODEL FACTORS'!Y$2:Y$296,'FED MODEL FACTORS'!Y166,1)</f>
        <v>0.1</v>
      </c>
      <c r="Z166" s="63">
        <f>PERCENTRANK('FED MODEL FACTORS'!Z$2:Z$296,'FED MODEL FACTORS'!Z166,1)</f>
        <v>0.4</v>
      </c>
      <c r="AA166" s="63">
        <f>PERCENTRANK('FED MODEL FACTORS'!AA$2:AA$296,'FED MODEL FACTORS'!AA166,1)</f>
        <v>0.4</v>
      </c>
      <c r="AB166" s="63"/>
      <c r="AC166" s="63">
        <f>PERCENTRANK('FED MODEL FACTORS'!AC$2:AC$296,'FED MODEL FACTORS'!AC166,1)</f>
        <v>0.6</v>
      </c>
      <c r="AD166" s="63">
        <f>PERCENTRANK('FED MODEL FACTORS'!AD$2:AD$296,'FED MODEL FACTORS'!AD166,1)</f>
        <v>0.5</v>
      </c>
      <c r="AE166" s="63">
        <f>PERCENTRANK('FED MODEL FACTORS'!AE$2:AE$296,'FED MODEL FACTORS'!AE166,1)</f>
        <v>0.2</v>
      </c>
      <c r="AF166" s="63">
        <f>PERCENTRANK('FED MODEL FACTORS'!AF$2:AF$296,'FED MODEL FACTORS'!AF166,1)</f>
        <v>0.1</v>
      </c>
      <c r="AG166" s="63">
        <f>PERCENTRANK('FED MODEL FACTORS'!AG$2:AG$296,'FED MODEL FACTORS'!AG166,1)</f>
        <v>0.1</v>
      </c>
      <c r="AH166" s="63">
        <f>PERCENTRANK('FED MODEL FACTORS'!AH$62:AH$296,'FED MODEL FACTORS'!AH166,1)</f>
        <v>0.2</v>
      </c>
      <c r="AI166" s="63">
        <f>PERCENTRANK('FED MODEL FACTORS'!AI$2:AI$296,'FED MODEL FACTORS'!AI166,1)</f>
        <v>0.6</v>
      </c>
      <c r="AJ166" s="63">
        <f>PERCENTRANK('FED MODEL FACTORS'!AJ$2:AJ$296,'FED MODEL FACTORS'!AJ166,1)</f>
        <v>0.4</v>
      </c>
      <c r="AK166" s="63">
        <f>PERCENTRANK('FED MODEL FACTORS'!AK$2:AK$296,'FED MODEL FACTORS'!AK166,1)</f>
        <v>0.4</v>
      </c>
      <c r="AL166" s="63">
        <f>PERCENTRANK('FED MODEL FACTORS'!AL$2:AL$296,'FED MODEL FACTORS'!AL166,1)</f>
        <v>0.8</v>
      </c>
      <c r="AM166" s="63">
        <f>PERCENTRANK('FED MODEL FACTORS'!AM$2:AM$296,'FED MODEL FACTORS'!AM166,1)</f>
        <v>0.5</v>
      </c>
      <c r="AN166" s="63">
        <f>PERCENTRANK('FED MODEL FACTORS'!AN$2:AN$296,'FED MODEL FACTORS'!AN166,1)</f>
        <v>0.9</v>
      </c>
      <c r="AO166" s="63">
        <f>PERCENTRANK('FED MODEL FACTORS'!AO$2:AO$296,'FED MODEL FACTORS'!AO166,1)</f>
        <v>0.9</v>
      </c>
      <c r="AP166" s="63">
        <f>PERCENTRANK('FED MODEL FACTORS'!AP$2:AP$296,'FED MODEL FACTORS'!AP166,1)</f>
        <v>0.9</v>
      </c>
      <c r="AQ166" s="63">
        <f>PERCENTRANK('FED MODEL FACTORS'!AQ$50:AQ$296,'FED MODEL FACTORS'!AQ166,1)</f>
        <v>0.4</v>
      </c>
      <c r="AR166" s="63">
        <f>PERCENTRANK('FED MODEL FACTORS'!AR$2:AR$296,'FED MODEL FACTORS'!AR166,1)</f>
        <v>0</v>
      </c>
      <c r="AS166" s="63">
        <f>PERCENTRANK('FED MODEL FACTORS'!AS$2:AS$296,'FED MODEL FACTORS'!AS166,1)</f>
        <v>0.6</v>
      </c>
      <c r="AT166" s="63">
        <f>PERCENTRANK('FED MODEL FACTORS'!AT$2:AT$296,'FED MODEL FACTORS'!AT166,1)</f>
        <v>0.6</v>
      </c>
      <c r="AU166" s="63">
        <f>PERCENTRANK('FED MODEL FACTORS'!AU$2:AU$296,'FED MODEL FACTORS'!AU166,1)</f>
        <v>0.4</v>
      </c>
      <c r="AV166" s="63">
        <f>PERCENTRANK('FED MODEL FACTORS'!AV$2:AV$296,'FED MODEL FACTORS'!AV166,1)</f>
        <v>0</v>
      </c>
      <c r="AW166" s="63">
        <f>PERCENTRANK('FED MODEL FACTORS'!AW$2:AW$296,'FED MODEL FACTORS'!AW166,1)</f>
        <v>0.9</v>
      </c>
      <c r="AX166" s="63">
        <f>PERCENTRANK('FED MODEL FACTORS'!AX$2:AX$296,'FED MODEL FACTORS'!AX166,1)</f>
        <v>0.1</v>
      </c>
      <c r="AY166" s="63">
        <f>PERCENTRANK('FED MODEL FACTORS'!AY$2:AY$296,'FED MODEL FACTORS'!AY166,1)</f>
        <v>0.8</v>
      </c>
      <c r="AZ166" s="63">
        <f>PERCENTRANK('FED MODEL FACTORS'!AZ$2:AZ$296,'FED MODEL FACTORS'!AZ166,1)</f>
        <v>0.6</v>
      </c>
      <c r="BA166" s="63">
        <f>PERCENTRANK('FED MODEL FACTORS'!BA$2:BA$296,'FED MODEL FACTORS'!BA166,1)</f>
        <v>0.8</v>
      </c>
      <c r="BB166" s="63">
        <f>PERCENTRANK('FED MODEL FACTORS'!BB$2:BB$296,'FED MODEL FACTORS'!BB166,1)</f>
        <v>0.5</v>
      </c>
      <c r="BC166" s="63">
        <f>PERCENTRANK('FED MODEL FACTORS'!BC$2:BC$296,'FED MODEL FACTORS'!BC166,1)</f>
        <v>0.8</v>
      </c>
      <c r="BD166" s="63">
        <f>PERCENTRANK('FED MODEL FACTORS'!BD$2:BD$296,'FED MODEL FACTORS'!BD166,1)</f>
        <v>0.9</v>
      </c>
      <c r="BT166" s="76">
        <v>3.01</v>
      </c>
      <c r="BU166" s="76">
        <v>1.95</v>
      </c>
      <c r="BV166" s="76">
        <v>2.02</v>
      </c>
    </row>
    <row r="167" spans="1:74" x14ac:dyDescent="0.25">
      <c r="A167" s="57">
        <v>38625</v>
      </c>
      <c r="B167" s="63"/>
      <c r="C167" s="63">
        <f>PERCENTRANK('FED MODEL FACTORS'!C167:C449,'FED MODEL FACTORS'!C167,1)</f>
        <v>0.9</v>
      </c>
      <c r="D167" s="63"/>
      <c r="E167" s="63">
        <f>PERCENTRANK('FED MODEL FACTORS'!E$2:E$296,'FED MODEL FACTORS'!E167,1)</f>
        <v>0.2</v>
      </c>
      <c r="F167" s="63">
        <f>PERCENTRANK('FED MODEL FACTORS'!F$2:F$296,'FED MODEL FACTORS'!F167,1)</f>
        <v>0.6</v>
      </c>
      <c r="G167" s="63">
        <f>PERCENTRANK('FED MODEL FACTORS'!G$62:G$296,'FED MODEL FACTORS'!G167,1)</f>
        <v>0.4</v>
      </c>
      <c r="H167" s="63">
        <f>PERCENTRANK('FED MODEL FACTORS'!H$62:H$296,'FED MODEL FACTORS'!H167,1)</f>
        <v>0.2</v>
      </c>
      <c r="I167" s="63">
        <f>PERCENTRANK('FED MODEL FACTORS'!I$2:I$296,'FED MODEL FACTORS'!I167,1)</f>
        <v>0</v>
      </c>
      <c r="J167" s="63">
        <f>PERCENTRANK('FED MODEL FACTORS'!J$2:J$296,'FED MODEL FACTORS'!J167,1)</f>
        <v>0.4</v>
      </c>
      <c r="K167" s="63">
        <f>PERCENTRANK('FED MODEL FACTORS'!K$2:K$296,'FED MODEL FACTORS'!K167,1)</f>
        <v>0.5</v>
      </c>
      <c r="L167" s="63">
        <f>PERCENTRANK('FED MODEL FACTORS'!L$2:L$296,'FED MODEL FACTORS'!L167,1)</f>
        <v>0.5</v>
      </c>
      <c r="M167" s="63">
        <f>PERCENTRANK('FED MODEL FACTORS'!M$2:M$296,'FED MODEL FACTORS'!M167,1)</f>
        <v>0.5</v>
      </c>
      <c r="N167" s="63">
        <f>PERCENTRANK('FED MODEL FACTORS'!N$2:N$296,'FED MODEL FACTORS'!N167,1)</f>
        <v>0.5</v>
      </c>
      <c r="O167" s="63"/>
      <c r="P167" s="63"/>
      <c r="Q167" s="63">
        <f>PERCENTRANK('FED MODEL FACTORS'!Q$2:Q$296,'FED MODEL FACTORS'!Q167,1)</f>
        <v>0.8</v>
      </c>
      <c r="R167" s="63">
        <f>PERCENTRANK('FED MODEL FACTORS'!R$2:R$296,'FED MODEL FACTORS'!R167,1)</f>
        <v>0.6</v>
      </c>
      <c r="S167" s="63">
        <f>PERCENTRANK('FED MODEL FACTORS'!S$2:S$296,'FED MODEL FACTORS'!S167,1)</f>
        <v>0.5</v>
      </c>
      <c r="T167" s="63"/>
      <c r="U167" s="63">
        <f>PERCENTRANK('FED MODEL FACTORS'!U$2:U$296,'FED MODEL FACTORS'!U167,1)</f>
        <v>0</v>
      </c>
      <c r="V167" s="63">
        <f>PERCENTRANK('FED MODEL FACTORS'!V$2:V$296,'FED MODEL FACTORS'!V167,1)</f>
        <v>0.9</v>
      </c>
      <c r="W167" s="63"/>
      <c r="X167" s="63">
        <f>PERCENTRANK('FED MODEL FACTORS'!X$2:X$296,'FED MODEL FACTORS'!X167,1)</f>
        <v>0.5</v>
      </c>
      <c r="Y167" s="63">
        <f>PERCENTRANK('FED MODEL FACTORS'!Y$2:Y$296,'FED MODEL FACTORS'!Y167,1)</f>
        <v>0.2</v>
      </c>
      <c r="Z167" s="63">
        <f>PERCENTRANK('FED MODEL FACTORS'!Z$2:Z$296,'FED MODEL FACTORS'!Z167,1)</f>
        <v>0.8</v>
      </c>
      <c r="AA167" s="63">
        <f>PERCENTRANK('FED MODEL FACTORS'!AA$2:AA$296,'FED MODEL FACTORS'!AA167,1)</f>
        <v>0.5</v>
      </c>
      <c r="AB167" s="63"/>
      <c r="AC167" s="63">
        <f>PERCENTRANK('FED MODEL FACTORS'!AC$2:AC$296,'FED MODEL FACTORS'!AC167,1)</f>
        <v>0.5</v>
      </c>
      <c r="AD167" s="63">
        <f>PERCENTRANK('FED MODEL FACTORS'!AD$2:AD$296,'FED MODEL FACTORS'!AD167,1)</f>
        <v>0.5</v>
      </c>
      <c r="AE167" s="63">
        <f>PERCENTRANK('FED MODEL FACTORS'!AE$2:AE$296,'FED MODEL FACTORS'!AE167,1)</f>
        <v>0.3</v>
      </c>
      <c r="AF167" s="63">
        <f>PERCENTRANK('FED MODEL FACTORS'!AF$2:AF$296,'FED MODEL FACTORS'!AF167,1)</f>
        <v>0.1</v>
      </c>
      <c r="AG167" s="63">
        <f>PERCENTRANK('FED MODEL FACTORS'!AG$2:AG$296,'FED MODEL FACTORS'!AG167,1)</f>
        <v>0.2</v>
      </c>
      <c r="AH167" s="63">
        <f>PERCENTRANK('FED MODEL FACTORS'!AH$62:AH$296,'FED MODEL FACTORS'!AH167,1)</f>
        <v>0.2</v>
      </c>
      <c r="AI167" s="63">
        <f>PERCENTRANK('FED MODEL FACTORS'!AI$2:AI$296,'FED MODEL FACTORS'!AI167,1)</f>
        <v>0.7</v>
      </c>
      <c r="AJ167" s="63">
        <f>PERCENTRANK('FED MODEL FACTORS'!AJ$2:AJ$296,'FED MODEL FACTORS'!AJ167,1)</f>
        <v>0.4</v>
      </c>
      <c r="AK167" s="63">
        <f>PERCENTRANK('FED MODEL FACTORS'!AK$2:AK$296,'FED MODEL FACTORS'!AK167,1)</f>
        <v>0.5</v>
      </c>
      <c r="AL167" s="63">
        <f>PERCENTRANK('FED MODEL FACTORS'!AL$2:AL$296,'FED MODEL FACTORS'!AL167,1)</f>
        <v>0.8</v>
      </c>
      <c r="AM167" s="63">
        <f>PERCENTRANK('FED MODEL FACTORS'!AM$2:AM$296,'FED MODEL FACTORS'!AM167,1)</f>
        <v>0.7</v>
      </c>
      <c r="AN167" s="63">
        <f>PERCENTRANK('FED MODEL FACTORS'!AN$2:AN$296,'FED MODEL FACTORS'!AN167,1)</f>
        <v>0.9</v>
      </c>
      <c r="AO167" s="63">
        <f>PERCENTRANK('FED MODEL FACTORS'!AO$2:AO$296,'FED MODEL FACTORS'!AO167,1)</f>
        <v>1</v>
      </c>
      <c r="AP167" s="63">
        <f>PERCENTRANK('FED MODEL FACTORS'!AP$2:AP$296,'FED MODEL FACTORS'!AP167,1)</f>
        <v>0.9</v>
      </c>
      <c r="AQ167" s="63">
        <f>PERCENTRANK('FED MODEL FACTORS'!AQ$50:AQ$296,'FED MODEL FACTORS'!AQ167,1)</f>
        <v>0.5</v>
      </c>
      <c r="AR167" s="63">
        <f>PERCENTRANK('FED MODEL FACTORS'!AR$2:AR$296,'FED MODEL FACTORS'!AR167,1)</f>
        <v>0</v>
      </c>
      <c r="AS167" s="63">
        <f>PERCENTRANK('FED MODEL FACTORS'!AS$2:AS$296,'FED MODEL FACTORS'!AS167,1)</f>
        <v>0.6</v>
      </c>
      <c r="AT167" s="63">
        <f>PERCENTRANK('FED MODEL FACTORS'!AT$2:AT$296,'FED MODEL FACTORS'!AT167,1)</f>
        <v>0.6</v>
      </c>
      <c r="AU167" s="63">
        <f>PERCENTRANK('FED MODEL FACTORS'!AU$2:AU$296,'FED MODEL FACTORS'!AU167,1)</f>
        <v>0.4</v>
      </c>
      <c r="AV167" s="63">
        <f>PERCENTRANK('FED MODEL FACTORS'!AV$2:AV$296,'FED MODEL FACTORS'!AV167,1)</f>
        <v>0</v>
      </c>
      <c r="AW167" s="63">
        <f>PERCENTRANK('FED MODEL FACTORS'!AW$2:AW$296,'FED MODEL FACTORS'!AW167,1)</f>
        <v>0.9</v>
      </c>
      <c r="AX167" s="63">
        <f>PERCENTRANK('FED MODEL FACTORS'!AX$2:AX$296,'FED MODEL FACTORS'!AX167,1)</f>
        <v>0.2</v>
      </c>
      <c r="AY167" s="63">
        <f>PERCENTRANK('FED MODEL FACTORS'!AY$2:AY$296,'FED MODEL FACTORS'!AY167,1)</f>
        <v>0.7</v>
      </c>
      <c r="AZ167" s="63">
        <f>PERCENTRANK('FED MODEL FACTORS'!AZ$2:AZ$296,'FED MODEL FACTORS'!AZ167,1)</f>
        <v>0.7</v>
      </c>
      <c r="BA167" s="63">
        <f>PERCENTRANK('FED MODEL FACTORS'!BA$2:BA$296,'FED MODEL FACTORS'!BA167,1)</f>
        <v>0.4</v>
      </c>
      <c r="BB167" s="63">
        <f>PERCENTRANK('FED MODEL FACTORS'!BB$2:BB$296,'FED MODEL FACTORS'!BB167,1)</f>
        <v>0.5</v>
      </c>
      <c r="BC167" s="63">
        <f>PERCENTRANK('FED MODEL FACTORS'!BC$2:BC$296,'FED MODEL FACTORS'!BC167,1)</f>
        <v>0.8</v>
      </c>
      <c r="BD167" s="63">
        <f>PERCENTRANK('FED MODEL FACTORS'!BD$2:BD$296,'FED MODEL FACTORS'!BD167,1)</f>
        <v>0.6</v>
      </c>
      <c r="BT167" s="76">
        <v>3.11</v>
      </c>
      <c r="BU167" s="76">
        <v>1.91</v>
      </c>
      <c r="BV167" s="76">
        <v>2.6</v>
      </c>
    </row>
    <row r="168" spans="1:74" x14ac:dyDescent="0.25">
      <c r="A168" s="57">
        <v>38656</v>
      </c>
      <c r="B168" s="63"/>
      <c r="C168" s="63">
        <f>PERCENTRANK('FED MODEL FACTORS'!C168:C450,'FED MODEL FACTORS'!C168,1)</f>
        <v>0.6</v>
      </c>
      <c r="D168" s="63"/>
      <c r="E168" s="63">
        <f>PERCENTRANK('FED MODEL FACTORS'!E$2:E$296,'FED MODEL FACTORS'!E168,1)</f>
        <v>0.3</v>
      </c>
      <c r="F168" s="63">
        <f>PERCENTRANK('FED MODEL FACTORS'!F$2:F$296,'FED MODEL FACTORS'!F168,1)</f>
        <v>0.6</v>
      </c>
      <c r="G168" s="63">
        <f>PERCENTRANK('FED MODEL FACTORS'!G$62:G$296,'FED MODEL FACTORS'!G168,1)</f>
        <v>0.5</v>
      </c>
      <c r="H168" s="63">
        <f>PERCENTRANK('FED MODEL FACTORS'!H$62:H$296,'FED MODEL FACTORS'!H168,1)</f>
        <v>0.3</v>
      </c>
      <c r="I168" s="63">
        <f>PERCENTRANK('FED MODEL FACTORS'!I$2:I$296,'FED MODEL FACTORS'!I168,1)</f>
        <v>0.1</v>
      </c>
      <c r="J168" s="63">
        <f>PERCENTRANK('FED MODEL FACTORS'!J$2:J$296,'FED MODEL FACTORS'!J168,1)</f>
        <v>0.5</v>
      </c>
      <c r="K168" s="63">
        <f>PERCENTRANK('FED MODEL FACTORS'!K$2:K$296,'FED MODEL FACTORS'!K168,1)</f>
        <v>0.6</v>
      </c>
      <c r="L168" s="63">
        <f>PERCENTRANK('FED MODEL FACTORS'!L$2:L$296,'FED MODEL FACTORS'!L168,1)</f>
        <v>0.5</v>
      </c>
      <c r="M168" s="63">
        <f>PERCENTRANK('FED MODEL FACTORS'!M$2:M$296,'FED MODEL FACTORS'!M168,1)</f>
        <v>0.6</v>
      </c>
      <c r="N168" s="63">
        <f>PERCENTRANK('FED MODEL FACTORS'!N$2:N$296,'FED MODEL FACTORS'!N168,1)</f>
        <v>0.6</v>
      </c>
      <c r="O168" s="63"/>
      <c r="P168" s="63"/>
      <c r="Q168" s="63">
        <f>PERCENTRANK('FED MODEL FACTORS'!Q$2:Q$296,'FED MODEL FACTORS'!Q168,1)</f>
        <v>0.8</v>
      </c>
      <c r="R168" s="63">
        <f>PERCENTRANK('FED MODEL FACTORS'!R$2:R$296,'FED MODEL FACTORS'!R168,1)</f>
        <v>0.7</v>
      </c>
      <c r="S168" s="63">
        <f>PERCENTRANK('FED MODEL FACTORS'!S$2:S$296,'FED MODEL FACTORS'!S168,1)</f>
        <v>0.5</v>
      </c>
      <c r="T168" s="63"/>
      <c r="U168" s="63">
        <f>PERCENTRANK('FED MODEL FACTORS'!U$2:U$296,'FED MODEL FACTORS'!U168,1)</f>
        <v>0.9</v>
      </c>
      <c r="V168" s="63">
        <f>PERCENTRANK('FED MODEL FACTORS'!V$2:V$296,'FED MODEL FACTORS'!V168,1)</f>
        <v>0.9</v>
      </c>
      <c r="W168" s="63"/>
      <c r="X168" s="63">
        <f>PERCENTRANK('FED MODEL FACTORS'!X$2:X$296,'FED MODEL FACTORS'!X168,1)</f>
        <v>0.3</v>
      </c>
      <c r="Y168" s="63">
        <f>PERCENTRANK('FED MODEL FACTORS'!Y$2:Y$296,'FED MODEL FACTORS'!Y168,1)</f>
        <v>0.3</v>
      </c>
      <c r="Z168" s="63">
        <f>PERCENTRANK('FED MODEL FACTORS'!Z$2:Z$296,'FED MODEL FACTORS'!Z168,1)</f>
        <v>0.8</v>
      </c>
      <c r="AA168" s="63">
        <f>PERCENTRANK('FED MODEL FACTORS'!AA$2:AA$296,'FED MODEL FACTORS'!AA168,1)</f>
        <v>0.5</v>
      </c>
      <c r="AB168" s="63"/>
      <c r="AC168" s="63">
        <f>PERCENTRANK('FED MODEL FACTORS'!AC$2:AC$296,'FED MODEL FACTORS'!AC168,1)</f>
        <v>0.4</v>
      </c>
      <c r="AD168" s="63">
        <f>PERCENTRANK('FED MODEL FACTORS'!AD$2:AD$296,'FED MODEL FACTORS'!AD168,1)</f>
        <v>0.5</v>
      </c>
      <c r="AE168" s="63">
        <f>PERCENTRANK('FED MODEL FACTORS'!AE$2:AE$296,'FED MODEL FACTORS'!AE168,1)</f>
        <v>0.4</v>
      </c>
      <c r="AF168" s="63">
        <f>PERCENTRANK('FED MODEL FACTORS'!AF$2:AF$296,'FED MODEL FACTORS'!AF168,1)</f>
        <v>0.3</v>
      </c>
      <c r="AG168" s="63">
        <f>PERCENTRANK('FED MODEL FACTORS'!AG$2:AG$296,'FED MODEL FACTORS'!AG168,1)</f>
        <v>0.1</v>
      </c>
      <c r="AH168" s="63">
        <f>PERCENTRANK('FED MODEL FACTORS'!AH$62:AH$296,'FED MODEL FACTORS'!AH168,1)</f>
        <v>0.3</v>
      </c>
      <c r="AI168" s="63">
        <f>PERCENTRANK('FED MODEL FACTORS'!AI$2:AI$296,'FED MODEL FACTORS'!AI168,1)</f>
        <v>0.7</v>
      </c>
      <c r="AJ168" s="63">
        <f>PERCENTRANK('FED MODEL FACTORS'!AJ$2:AJ$296,'FED MODEL FACTORS'!AJ168,1)</f>
        <v>0.4</v>
      </c>
      <c r="AK168" s="63">
        <f>PERCENTRANK('FED MODEL FACTORS'!AK$2:AK$296,'FED MODEL FACTORS'!AK168,1)</f>
        <v>0.6</v>
      </c>
      <c r="AL168" s="63">
        <f>PERCENTRANK('FED MODEL FACTORS'!AL$2:AL$296,'FED MODEL FACTORS'!AL168,1)</f>
        <v>0.8</v>
      </c>
      <c r="AM168" s="63">
        <f>PERCENTRANK('FED MODEL FACTORS'!AM$2:AM$296,'FED MODEL FACTORS'!AM168,1)</f>
        <v>0.4</v>
      </c>
      <c r="AN168" s="63">
        <f>PERCENTRANK('FED MODEL FACTORS'!AN$2:AN$296,'FED MODEL FACTORS'!AN168,1)</f>
        <v>0.9</v>
      </c>
      <c r="AO168" s="63">
        <f>PERCENTRANK('FED MODEL FACTORS'!AO$2:AO$296,'FED MODEL FACTORS'!AO168,1)</f>
        <v>0.9</v>
      </c>
      <c r="AP168" s="63">
        <f>PERCENTRANK('FED MODEL FACTORS'!AP$2:AP$296,'FED MODEL FACTORS'!AP168,1)</f>
        <v>0.8</v>
      </c>
      <c r="AQ168" s="63">
        <f>PERCENTRANK('FED MODEL FACTORS'!AQ$50:AQ$296,'FED MODEL FACTORS'!AQ168,1)</f>
        <v>0.5</v>
      </c>
      <c r="AR168" s="63">
        <f>PERCENTRANK('FED MODEL FACTORS'!AR$2:AR$296,'FED MODEL FACTORS'!AR168,1)</f>
        <v>0</v>
      </c>
      <c r="AS168" s="63">
        <f>PERCENTRANK('FED MODEL FACTORS'!AS$2:AS$296,'FED MODEL FACTORS'!AS168,1)</f>
        <v>0.6</v>
      </c>
      <c r="AT168" s="63">
        <f>PERCENTRANK('FED MODEL FACTORS'!AT$2:AT$296,'FED MODEL FACTORS'!AT168,1)</f>
        <v>0.6</v>
      </c>
      <c r="AU168" s="63">
        <f>PERCENTRANK('FED MODEL FACTORS'!AU$2:AU$296,'FED MODEL FACTORS'!AU168,1)</f>
        <v>0.4</v>
      </c>
      <c r="AV168" s="63">
        <f>PERCENTRANK('FED MODEL FACTORS'!AV$2:AV$296,'FED MODEL FACTORS'!AV168,1)</f>
        <v>0.1</v>
      </c>
      <c r="AW168" s="63">
        <f>PERCENTRANK('FED MODEL FACTORS'!AW$2:AW$296,'FED MODEL FACTORS'!AW168,1)</f>
        <v>0.8</v>
      </c>
      <c r="AX168" s="63">
        <f>PERCENTRANK('FED MODEL FACTORS'!AX$2:AX$296,'FED MODEL FACTORS'!AX168,1)</f>
        <v>0.2</v>
      </c>
      <c r="AY168" s="63">
        <f>PERCENTRANK('FED MODEL FACTORS'!AY$2:AY$296,'FED MODEL FACTORS'!AY168,1)</f>
        <v>0.7</v>
      </c>
      <c r="AZ168" s="63">
        <f>PERCENTRANK('FED MODEL FACTORS'!AZ$2:AZ$296,'FED MODEL FACTORS'!AZ168,1)</f>
        <v>0.6</v>
      </c>
      <c r="BA168" s="63">
        <f>PERCENTRANK('FED MODEL FACTORS'!BA$2:BA$296,'FED MODEL FACTORS'!BA168,1)</f>
        <v>0.2</v>
      </c>
      <c r="BB168" s="63">
        <f>PERCENTRANK('FED MODEL FACTORS'!BB$2:BB$296,'FED MODEL FACTORS'!BB168,1)</f>
        <v>0.5</v>
      </c>
      <c r="BC168" s="63">
        <f>PERCENTRANK('FED MODEL FACTORS'!BC$2:BC$296,'FED MODEL FACTORS'!BC168,1)</f>
        <v>0.7</v>
      </c>
      <c r="BD168" s="63">
        <f>PERCENTRANK('FED MODEL FACTORS'!BD$2:BD$296,'FED MODEL FACTORS'!BD168,1)</f>
        <v>0.3</v>
      </c>
      <c r="BT168" s="76">
        <v>3.07</v>
      </c>
      <c r="BU168" s="76">
        <v>1.89</v>
      </c>
      <c r="BV168" s="76">
        <v>2.83</v>
      </c>
    </row>
    <row r="169" spans="1:74" x14ac:dyDescent="0.25">
      <c r="A169" s="57">
        <v>38686</v>
      </c>
      <c r="B169" s="63"/>
      <c r="C169" s="63">
        <f>PERCENTRANK('FED MODEL FACTORS'!C169:C451,'FED MODEL FACTORS'!C169,1)</f>
        <v>0.8</v>
      </c>
      <c r="D169" s="63"/>
      <c r="E169" s="63">
        <f>PERCENTRANK('FED MODEL FACTORS'!E$2:E$296,'FED MODEL FACTORS'!E169,1)</f>
        <v>0.6</v>
      </c>
      <c r="F169" s="63">
        <f>PERCENTRANK('FED MODEL FACTORS'!F$2:F$296,'FED MODEL FACTORS'!F169,1)</f>
        <v>0.6</v>
      </c>
      <c r="G169" s="63">
        <f>PERCENTRANK('FED MODEL FACTORS'!G$62:G$296,'FED MODEL FACTORS'!G169,1)</f>
        <v>0.5</v>
      </c>
      <c r="H169" s="63">
        <f>PERCENTRANK('FED MODEL FACTORS'!H$62:H$296,'FED MODEL FACTORS'!H169,1)</f>
        <v>0.4</v>
      </c>
      <c r="I169" s="63">
        <f>PERCENTRANK('FED MODEL FACTORS'!I$2:I$296,'FED MODEL FACTORS'!I169,1)</f>
        <v>0.2</v>
      </c>
      <c r="J169" s="63">
        <f>PERCENTRANK('FED MODEL FACTORS'!J$2:J$296,'FED MODEL FACTORS'!J169,1)</f>
        <v>0.4</v>
      </c>
      <c r="K169" s="63">
        <f>PERCENTRANK('FED MODEL FACTORS'!K$2:K$296,'FED MODEL FACTORS'!K169,1)</f>
        <v>0.6</v>
      </c>
      <c r="L169" s="63">
        <f>PERCENTRANK('FED MODEL FACTORS'!L$2:L$296,'FED MODEL FACTORS'!L169,1)</f>
        <v>0.5</v>
      </c>
      <c r="M169" s="63">
        <f>PERCENTRANK('FED MODEL FACTORS'!M$2:M$296,'FED MODEL FACTORS'!M169,1)</f>
        <v>0.6</v>
      </c>
      <c r="N169" s="63">
        <f>PERCENTRANK('FED MODEL FACTORS'!N$2:N$296,'FED MODEL FACTORS'!N169,1)</f>
        <v>0.6</v>
      </c>
      <c r="O169" s="63"/>
      <c r="P169" s="63"/>
      <c r="Q169" s="63">
        <f>PERCENTRANK('FED MODEL FACTORS'!Q$2:Q$296,'FED MODEL FACTORS'!Q169,1)</f>
        <v>0.8</v>
      </c>
      <c r="R169" s="63">
        <f>PERCENTRANK('FED MODEL FACTORS'!R$2:R$296,'FED MODEL FACTORS'!R169,1)</f>
        <v>0.7</v>
      </c>
      <c r="S169" s="63">
        <f>PERCENTRANK('FED MODEL FACTORS'!S$2:S$296,'FED MODEL FACTORS'!S169,1)</f>
        <v>0.5</v>
      </c>
      <c r="T169" s="63"/>
      <c r="U169" s="63">
        <f>PERCENTRANK('FED MODEL FACTORS'!U$2:U$296,'FED MODEL FACTORS'!U169,1)</f>
        <v>0.9</v>
      </c>
      <c r="V169" s="63">
        <f>PERCENTRANK('FED MODEL FACTORS'!V$2:V$296,'FED MODEL FACTORS'!V169,1)</f>
        <v>0.8</v>
      </c>
      <c r="W169" s="63"/>
      <c r="X169" s="63">
        <f>PERCENTRANK('FED MODEL FACTORS'!X$2:X$296,'FED MODEL FACTORS'!X169,1)</f>
        <v>0.2</v>
      </c>
      <c r="Y169" s="63">
        <f>PERCENTRANK('FED MODEL FACTORS'!Y$2:Y$296,'FED MODEL FACTORS'!Y169,1)</f>
        <v>0.2</v>
      </c>
      <c r="Z169" s="63">
        <f>PERCENTRANK('FED MODEL FACTORS'!Z$2:Z$296,'FED MODEL FACTORS'!Z169,1)</f>
        <v>0.8</v>
      </c>
      <c r="AA169" s="63">
        <f>PERCENTRANK('FED MODEL FACTORS'!AA$2:AA$296,'FED MODEL FACTORS'!AA169,1)</f>
        <v>0</v>
      </c>
      <c r="AB169" s="63"/>
      <c r="AC169" s="63">
        <f>PERCENTRANK('FED MODEL FACTORS'!AC$2:AC$296,'FED MODEL FACTORS'!AC169,1)</f>
        <v>0.5</v>
      </c>
      <c r="AD169" s="63">
        <f>PERCENTRANK('FED MODEL FACTORS'!AD$2:AD$296,'FED MODEL FACTORS'!AD169,1)</f>
        <v>0.5</v>
      </c>
      <c r="AE169" s="63">
        <f>PERCENTRANK('FED MODEL FACTORS'!AE$2:AE$296,'FED MODEL FACTORS'!AE169,1)</f>
        <v>0.3</v>
      </c>
      <c r="AF169" s="63">
        <f>PERCENTRANK('FED MODEL FACTORS'!AF$2:AF$296,'FED MODEL FACTORS'!AF169,1)</f>
        <v>0</v>
      </c>
      <c r="AG169" s="63">
        <f>PERCENTRANK('FED MODEL FACTORS'!AG$2:AG$296,'FED MODEL FACTORS'!AG169,1)</f>
        <v>0.1</v>
      </c>
      <c r="AH169" s="63">
        <f>PERCENTRANK('FED MODEL FACTORS'!AH$62:AH$296,'FED MODEL FACTORS'!AH169,1)</f>
        <v>0.4</v>
      </c>
      <c r="AI169" s="63">
        <f>PERCENTRANK('FED MODEL FACTORS'!AI$2:AI$296,'FED MODEL FACTORS'!AI169,1)</f>
        <v>0.7</v>
      </c>
      <c r="AJ169" s="63">
        <f>PERCENTRANK('FED MODEL FACTORS'!AJ$2:AJ$296,'FED MODEL FACTORS'!AJ169,1)</f>
        <v>0.4</v>
      </c>
      <c r="AK169" s="63">
        <f>PERCENTRANK('FED MODEL FACTORS'!AK$2:AK$296,'FED MODEL FACTORS'!AK169,1)</f>
        <v>0.5</v>
      </c>
      <c r="AL169" s="63">
        <f>PERCENTRANK('FED MODEL FACTORS'!AL$2:AL$296,'FED MODEL FACTORS'!AL169,1)</f>
        <v>0.8</v>
      </c>
      <c r="AM169" s="63">
        <f>PERCENTRANK('FED MODEL FACTORS'!AM$2:AM$296,'FED MODEL FACTORS'!AM169,1)</f>
        <v>0.7</v>
      </c>
      <c r="AN169" s="63">
        <f>PERCENTRANK('FED MODEL FACTORS'!AN$2:AN$296,'FED MODEL FACTORS'!AN169,1)</f>
        <v>0.8</v>
      </c>
      <c r="AO169" s="63">
        <f>PERCENTRANK('FED MODEL FACTORS'!AO$2:AO$296,'FED MODEL FACTORS'!AO169,1)</f>
        <v>0.8</v>
      </c>
      <c r="AP169" s="63">
        <f>PERCENTRANK('FED MODEL FACTORS'!AP$2:AP$296,'FED MODEL FACTORS'!AP169,1)</f>
        <v>0.7</v>
      </c>
      <c r="AQ169" s="63">
        <f>PERCENTRANK('FED MODEL FACTORS'!AQ$50:AQ$296,'FED MODEL FACTORS'!AQ169,1)</f>
        <v>0.5</v>
      </c>
      <c r="AR169" s="63">
        <f>PERCENTRANK('FED MODEL FACTORS'!AR$2:AR$296,'FED MODEL FACTORS'!AR169,1)</f>
        <v>0.1</v>
      </c>
      <c r="AS169" s="63">
        <f>PERCENTRANK('FED MODEL FACTORS'!AS$2:AS$296,'FED MODEL FACTORS'!AS169,1)</f>
        <v>0.6</v>
      </c>
      <c r="AT169" s="63">
        <f>PERCENTRANK('FED MODEL FACTORS'!AT$2:AT$296,'FED MODEL FACTORS'!AT169,1)</f>
        <v>0.6</v>
      </c>
      <c r="AU169" s="63">
        <f>PERCENTRANK('FED MODEL FACTORS'!AU$2:AU$296,'FED MODEL FACTORS'!AU169,1)</f>
        <v>0.4</v>
      </c>
      <c r="AV169" s="63">
        <f>PERCENTRANK('FED MODEL FACTORS'!AV$2:AV$296,'FED MODEL FACTORS'!AV169,1)</f>
        <v>0.1</v>
      </c>
      <c r="AW169" s="63">
        <f>PERCENTRANK('FED MODEL FACTORS'!AW$2:AW$296,'FED MODEL FACTORS'!AW169,1)</f>
        <v>0.8</v>
      </c>
      <c r="AX169" s="63">
        <f>PERCENTRANK('FED MODEL FACTORS'!AX$2:AX$296,'FED MODEL FACTORS'!AX169,1)</f>
        <v>0.2</v>
      </c>
      <c r="AY169" s="63">
        <f>PERCENTRANK('FED MODEL FACTORS'!AY$2:AY$296,'FED MODEL FACTORS'!AY169,1)</f>
        <v>0.7</v>
      </c>
      <c r="AZ169" s="63">
        <f>PERCENTRANK('FED MODEL FACTORS'!AZ$2:AZ$296,'FED MODEL FACTORS'!AZ169,1)</f>
        <v>0.6</v>
      </c>
      <c r="BA169" s="63">
        <f>PERCENTRANK('FED MODEL FACTORS'!BA$2:BA$296,'FED MODEL FACTORS'!BA169,1)</f>
        <v>0.1</v>
      </c>
      <c r="BB169" s="63">
        <f>PERCENTRANK('FED MODEL FACTORS'!BB$2:BB$296,'FED MODEL FACTORS'!BB169,1)</f>
        <v>0.5</v>
      </c>
      <c r="BC169" s="63">
        <f>PERCENTRANK('FED MODEL FACTORS'!BC$2:BC$296,'FED MODEL FACTORS'!BC169,1)</f>
        <v>0.6</v>
      </c>
      <c r="BD169" s="63">
        <f>PERCENTRANK('FED MODEL FACTORS'!BD$2:BD$296,'FED MODEL FACTORS'!BD169,1)</f>
        <v>0.2</v>
      </c>
      <c r="BT169" s="76">
        <v>3.14</v>
      </c>
      <c r="BU169" s="76">
        <v>1.82</v>
      </c>
      <c r="BV169" s="76">
        <v>2.5499999999999998</v>
      </c>
    </row>
    <row r="170" spans="1:74" x14ac:dyDescent="0.25">
      <c r="A170" s="57">
        <v>38717</v>
      </c>
      <c r="B170" s="63"/>
      <c r="C170" s="63">
        <f>PERCENTRANK('FED MODEL FACTORS'!C170:C452,'FED MODEL FACTORS'!C170,1)</f>
        <v>0.9</v>
      </c>
      <c r="D170" s="63"/>
      <c r="E170" s="63">
        <f>PERCENTRANK('FED MODEL FACTORS'!E$2:E$296,'FED MODEL FACTORS'!E170,1)</f>
        <v>0.8</v>
      </c>
      <c r="F170" s="63">
        <f>PERCENTRANK('FED MODEL FACTORS'!F$2:F$296,'FED MODEL FACTORS'!F170,1)</f>
        <v>0.7</v>
      </c>
      <c r="G170" s="63">
        <f>PERCENTRANK('FED MODEL FACTORS'!G$62:G$296,'FED MODEL FACTORS'!G170,1)</f>
        <v>0.4</v>
      </c>
      <c r="H170" s="63">
        <f>PERCENTRANK('FED MODEL FACTORS'!H$62:H$296,'FED MODEL FACTORS'!H170,1)</f>
        <v>0.4</v>
      </c>
      <c r="I170" s="63">
        <f>PERCENTRANK('FED MODEL FACTORS'!I$2:I$296,'FED MODEL FACTORS'!I170,1)</f>
        <v>0.2</v>
      </c>
      <c r="J170" s="63">
        <f>PERCENTRANK('FED MODEL FACTORS'!J$2:J$296,'FED MODEL FACTORS'!J170,1)</f>
        <v>0.4</v>
      </c>
      <c r="K170" s="63">
        <f>PERCENTRANK('FED MODEL FACTORS'!K$2:K$296,'FED MODEL FACTORS'!K170,1)</f>
        <v>0.6</v>
      </c>
      <c r="L170" s="63">
        <f>PERCENTRANK('FED MODEL FACTORS'!L$2:L$296,'FED MODEL FACTORS'!L170,1)</f>
        <v>0.5</v>
      </c>
      <c r="M170" s="63">
        <f>PERCENTRANK('FED MODEL FACTORS'!M$2:M$296,'FED MODEL FACTORS'!M170,1)</f>
        <v>0.6</v>
      </c>
      <c r="N170" s="63">
        <f>PERCENTRANK('FED MODEL FACTORS'!N$2:N$296,'FED MODEL FACTORS'!N170,1)</f>
        <v>0.6</v>
      </c>
      <c r="O170" s="63"/>
      <c r="P170" s="63"/>
      <c r="Q170" s="63">
        <f>PERCENTRANK('FED MODEL FACTORS'!Q$2:Q$296,'FED MODEL FACTORS'!Q170,1)</f>
        <v>0.8</v>
      </c>
      <c r="R170" s="63">
        <f>PERCENTRANK('FED MODEL FACTORS'!R$2:R$296,'FED MODEL FACTORS'!R170,1)</f>
        <v>0.7</v>
      </c>
      <c r="S170" s="63">
        <f>PERCENTRANK('FED MODEL FACTORS'!S$2:S$296,'FED MODEL FACTORS'!S170,1)</f>
        <v>0.5</v>
      </c>
      <c r="T170" s="63"/>
      <c r="U170" s="63">
        <f>PERCENTRANK('FED MODEL FACTORS'!U$2:U$296,'FED MODEL FACTORS'!U170,1)</f>
        <v>0.7</v>
      </c>
      <c r="V170" s="63">
        <f>PERCENTRANK('FED MODEL FACTORS'!V$2:V$296,'FED MODEL FACTORS'!V170,1)</f>
        <v>0.8</v>
      </c>
      <c r="W170" s="63"/>
      <c r="X170" s="63">
        <f>PERCENTRANK('FED MODEL FACTORS'!X$2:X$296,'FED MODEL FACTORS'!X170,1)</f>
        <v>0.1</v>
      </c>
      <c r="Y170" s="63">
        <f>PERCENTRANK('FED MODEL FACTORS'!Y$2:Y$296,'FED MODEL FACTORS'!Y170,1)</f>
        <v>0.2</v>
      </c>
      <c r="Z170" s="63">
        <f>PERCENTRANK('FED MODEL FACTORS'!Z$2:Z$296,'FED MODEL FACTORS'!Z170,1)</f>
        <v>0.6</v>
      </c>
      <c r="AA170" s="63">
        <f>PERCENTRANK('FED MODEL FACTORS'!AA$2:AA$296,'FED MODEL FACTORS'!AA170,1)</f>
        <v>0.3</v>
      </c>
      <c r="AB170" s="63"/>
      <c r="AC170" s="63">
        <f>PERCENTRANK('FED MODEL FACTORS'!AC$2:AC$296,'FED MODEL FACTORS'!AC170,1)</f>
        <v>0.6</v>
      </c>
      <c r="AD170" s="63">
        <f>PERCENTRANK('FED MODEL FACTORS'!AD$2:AD$296,'FED MODEL FACTORS'!AD170,1)</f>
        <v>0.5</v>
      </c>
      <c r="AE170" s="63">
        <f>PERCENTRANK('FED MODEL FACTORS'!AE$2:AE$296,'FED MODEL FACTORS'!AE170,1)</f>
        <v>0.3</v>
      </c>
      <c r="AF170" s="63">
        <f>PERCENTRANK('FED MODEL FACTORS'!AF$2:AF$296,'FED MODEL FACTORS'!AF170,1)</f>
        <v>0</v>
      </c>
      <c r="AG170" s="63">
        <f>PERCENTRANK('FED MODEL FACTORS'!AG$2:AG$296,'FED MODEL FACTORS'!AG170,1)</f>
        <v>0.1</v>
      </c>
      <c r="AH170" s="63">
        <f>PERCENTRANK('FED MODEL FACTORS'!AH$62:AH$296,'FED MODEL FACTORS'!AH170,1)</f>
        <v>0.4</v>
      </c>
      <c r="AI170" s="63">
        <f>PERCENTRANK('FED MODEL FACTORS'!AI$2:AI$296,'FED MODEL FACTORS'!AI170,1)</f>
        <v>0.7</v>
      </c>
      <c r="AJ170" s="63">
        <f>PERCENTRANK('FED MODEL FACTORS'!AJ$2:AJ$296,'FED MODEL FACTORS'!AJ170,1)</f>
        <v>0.4</v>
      </c>
      <c r="AK170" s="63">
        <f>PERCENTRANK('FED MODEL FACTORS'!AK$2:AK$296,'FED MODEL FACTORS'!AK170,1)</f>
        <v>0.7</v>
      </c>
      <c r="AL170" s="63">
        <f>PERCENTRANK('FED MODEL FACTORS'!AL$2:AL$296,'FED MODEL FACTORS'!AL170,1)</f>
        <v>0.9</v>
      </c>
      <c r="AM170" s="63">
        <f>PERCENTRANK('FED MODEL FACTORS'!AM$2:AM$296,'FED MODEL FACTORS'!AM170,1)</f>
        <v>0.6</v>
      </c>
      <c r="AN170" s="63">
        <f>PERCENTRANK('FED MODEL FACTORS'!AN$2:AN$296,'FED MODEL FACTORS'!AN170,1)</f>
        <v>0.8</v>
      </c>
      <c r="AO170" s="63">
        <f>PERCENTRANK('FED MODEL FACTORS'!AO$2:AO$296,'FED MODEL FACTORS'!AO170,1)</f>
        <v>0.8</v>
      </c>
      <c r="AP170" s="63">
        <f>PERCENTRANK('FED MODEL FACTORS'!AP$2:AP$296,'FED MODEL FACTORS'!AP170,1)</f>
        <v>0.8</v>
      </c>
      <c r="AQ170" s="63">
        <f>PERCENTRANK('FED MODEL FACTORS'!AQ$50:AQ$296,'FED MODEL FACTORS'!AQ170,1)</f>
        <v>0.6</v>
      </c>
      <c r="AR170" s="63">
        <f>PERCENTRANK('FED MODEL FACTORS'!AR$2:AR$296,'FED MODEL FACTORS'!AR170,1)</f>
        <v>0.2</v>
      </c>
      <c r="AS170" s="63">
        <f>PERCENTRANK('FED MODEL FACTORS'!AS$2:AS$296,'FED MODEL FACTORS'!AS170,1)</f>
        <v>0.7</v>
      </c>
      <c r="AT170" s="63">
        <f>PERCENTRANK('FED MODEL FACTORS'!AT$2:AT$296,'FED MODEL FACTORS'!AT170,1)</f>
        <v>0.6</v>
      </c>
      <c r="AU170" s="63">
        <f>PERCENTRANK('FED MODEL FACTORS'!AU$2:AU$296,'FED MODEL FACTORS'!AU170,1)</f>
        <v>0.4</v>
      </c>
      <c r="AV170" s="63">
        <f>PERCENTRANK('FED MODEL FACTORS'!AV$2:AV$296,'FED MODEL FACTORS'!AV170,1)</f>
        <v>0.1</v>
      </c>
      <c r="AW170" s="63">
        <f>PERCENTRANK('FED MODEL FACTORS'!AW$2:AW$296,'FED MODEL FACTORS'!AW170,1)</f>
        <v>0.8</v>
      </c>
      <c r="AX170" s="63">
        <f>PERCENTRANK('FED MODEL FACTORS'!AX$2:AX$296,'FED MODEL FACTORS'!AX170,1)</f>
        <v>0.1</v>
      </c>
      <c r="AY170" s="63">
        <f>PERCENTRANK('FED MODEL FACTORS'!AY$2:AY$296,'FED MODEL FACTORS'!AY170,1)</f>
        <v>0.7</v>
      </c>
      <c r="AZ170" s="63">
        <f>PERCENTRANK('FED MODEL FACTORS'!AZ$2:AZ$296,'FED MODEL FACTORS'!AZ170,1)</f>
        <v>0.6</v>
      </c>
      <c r="BA170" s="63">
        <f>PERCENTRANK('FED MODEL FACTORS'!BA$2:BA$296,'FED MODEL FACTORS'!BA170,1)</f>
        <v>0.5</v>
      </c>
      <c r="BB170" s="63">
        <f>PERCENTRANK('FED MODEL FACTORS'!BB$2:BB$296,'FED MODEL FACTORS'!BB170,1)</f>
        <v>0.5</v>
      </c>
      <c r="BC170" s="63">
        <f>PERCENTRANK('FED MODEL FACTORS'!BC$2:BC$296,'FED MODEL FACTORS'!BC170,1)</f>
        <v>0.9</v>
      </c>
      <c r="BD170" s="63">
        <f>PERCENTRANK('FED MODEL FACTORS'!BD$2:BD$296,'FED MODEL FACTORS'!BD170,1)</f>
        <v>0.8</v>
      </c>
      <c r="BT170" s="76">
        <v>3.26</v>
      </c>
      <c r="BU170" s="76">
        <v>1.8</v>
      </c>
      <c r="BV170" s="76">
        <v>3.18</v>
      </c>
    </row>
    <row r="171" spans="1:74" x14ac:dyDescent="0.25">
      <c r="A171" s="57">
        <v>38748</v>
      </c>
      <c r="B171" s="63"/>
      <c r="C171" s="63">
        <f>PERCENTRANK('FED MODEL FACTORS'!C171:C453,'FED MODEL FACTORS'!C171,1)</f>
        <v>0.7</v>
      </c>
      <c r="D171" s="63"/>
      <c r="E171" s="63">
        <f>PERCENTRANK('FED MODEL FACTORS'!E$2:E$296,'FED MODEL FACTORS'!E171,1)</f>
        <v>0.5</v>
      </c>
      <c r="F171" s="63">
        <f>PERCENTRANK('FED MODEL FACTORS'!F$2:F$296,'FED MODEL FACTORS'!F171,1)</f>
        <v>0.7</v>
      </c>
      <c r="G171" s="63">
        <f>PERCENTRANK('FED MODEL FACTORS'!G$62:G$296,'FED MODEL FACTORS'!G171,1)</f>
        <v>0.4</v>
      </c>
      <c r="H171" s="63">
        <f>PERCENTRANK('FED MODEL FACTORS'!H$62:H$296,'FED MODEL FACTORS'!H171,1)</f>
        <v>0.2</v>
      </c>
      <c r="I171" s="63">
        <f>PERCENTRANK('FED MODEL FACTORS'!I$2:I$296,'FED MODEL FACTORS'!I171,1)</f>
        <v>0.1</v>
      </c>
      <c r="J171" s="63">
        <f>PERCENTRANK('FED MODEL FACTORS'!J$2:J$296,'FED MODEL FACTORS'!J171,1)</f>
        <v>0.4</v>
      </c>
      <c r="K171" s="63">
        <f>PERCENTRANK('FED MODEL FACTORS'!K$2:K$296,'FED MODEL FACTORS'!K171,1)</f>
        <v>0.6</v>
      </c>
      <c r="L171" s="63">
        <f>PERCENTRANK('FED MODEL FACTORS'!L$2:L$296,'FED MODEL FACTORS'!L171,1)</f>
        <v>0.5</v>
      </c>
      <c r="M171" s="63">
        <f>PERCENTRANK('FED MODEL FACTORS'!M$2:M$296,'FED MODEL FACTORS'!M171,1)</f>
        <v>0.6</v>
      </c>
      <c r="N171" s="63">
        <f>PERCENTRANK('FED MODEL FACTORS'!N$2:N$296,'FED MODEL FACTORS'!N171,1)</f>
        <v>0.6</v>
      </c>
      <c r="O171" s="63"/>
      <c r="P171" s="63"/>
      <c r="Q171" s="63">
        <f>PERCENTRANK('FED MODEL FACTORS'!Q$2:Q$296,'FED MODEL FACTORS'!Q171,1)</f>
        <v>0.8</v>
      </c>
      <c r="R171" s="63">
        <f>PERCENTRANK('FED MODEL FACTORS'!R$2:R$296,'FED MODEL FACTORS'!R171,1)</f>
        <v>0.6</v>
      </c>
      <c r="S171" s="63">
        <f>PERCENTRANK('FED MODEL FACTORS'!S$2:S$296,'FED MODEL FACTORS'!S171,1)</f>
        <v>0.5</v>
      </c>
      <c r="T171" s="63"/>
      <c r="U171" s="63">
        <f>PERCENTRANK('FED MODEL FACTORS'!U$2:U$296,'FED MODEL FACTORS'!U171,1)</f>
        <v>0.4</v>
      </c>
      <c r="V171" s="63">
        <f>PERCENTRANK('FED MODEL FACTORS'!V$2:V$296,'FED MODEL FACTORS'!V171,1)</f>
        <v>0.8</v>
      </c>
      <c r="W171" s="63"/>
      <c r="X171" s="63">
        <f>PERCENTRANK('FED MODEL FACTORS'!X$2:X$296,'FED MODEL FACTORS'!X171,1)</f>
        <v>0</v>
      </c>
      <c r="Y171" s="63">
        <f>PERCENTRANK('FED MODEL FACTORS'!Y$2:Y$296,'FED MODEL FACTORS'!Y171,1)</f>
        <v>0.3</v>
      </c>
      <c r="Z171" s="63">
        <f>PERCENTRANK('FED MODEL FACTORS'!Z$2:Z$296,'FED MODEL FACTORS'!Z171,1)</f>
        <v>0.7</v>
      </c>
      <c r="AA171" s="63">
        <f>PERCENTRANK('FED MODEL FACTORS'!AA$2:AA$296,'FED MODEL FACTORS'!AA171,1)</f>
        <v>0.4</v>
      </c>
      <c r="AB171" s="63"/>
      <c r="AC171" s="63">
        <f>PERCENTRANK('FED MODEL FACTORS'!AC$2:AC$296,'FED MODEL FACTORS'!AC171,1)</f>
        <v>0.6</v>
      </c>
      <c r="AD171" s="63">
        <f>PERCENTRANK('FED MODEL FACTORS'!AD$2:AD$296,'FED MODEL FACTORS'!AD171,1)</f>
        <v>0.6</v>
      </c>
      <c r="AE171" s="63">
        <f>PERCENTRANK('FED MODEL FACTORS'!AE$2:AE$296,'FED MODEL FACTORS'!AE171,1)</f>
        <v>0.3</v>
      </c>
      <c r="AF171" s="63">
        <f>PERCENTRANK('FED MODEL FACTORS'!AF$2:AF$296,'FED MODEL FACTORS'!AF171,1)</f>
        <v>0</v>
      </c>
      <c r="AG171" s="63">
        <f>PERCENTRANK('FED MODEL FACTORS'!AG$2:AG$296,'FED MODEL FACTORS'!AG171,1)</f>
        <v>0</v>
      </c>
      <c r="AH171" s="63">
        <f>PERCENTRANK('FED MODEL FACTORS'!AH$62:AH$296,'FED MODEL FACTORS'!AH171,1)</f>
        <v>0.2</v>
      </c>
      <c r="AI171" s="63">
        <f>PERCENTRANK('FED MODEL FACTORS'!AI$2:AI$296,'FED MODEL FACTORS'!AI171,1)</f>
        <v>0.8</v>
      </c>
      <c r="AJ171" s="63">
        <f>PERCENTRANK('FED MODEL FACTORS'!AJ$2:AJ$296,'FED MODEL FACTORS'!AJ171,1)</f>
        <v>0.4</v>
      </c>
      <c r="AK171" s="63">
        <f>PERCENTRANK('FED MODEL FACTORS'!AK$2:AK$296,'FED MODEL FACTORS'!AK171,1)</f>
        <v>0.5</v>
      </c>
      <c r="AL171" s="63">
        <f>PERCENTRANK('FED MODEL FACTORS'!AL$2:AL$296,'FED MODEL FACTORS'!AL171,1)</f>
        <v>0.9</v>
      </c>
      <c r="AM171" s="63">
        <f>PERCENTRANK('FED MODEL FACTORS'!AM$2:AM$296,'FED MODEL FACTORS'!AM171,1)</f>
        <v>0.3</v>
      </c>
      <c r="AN171" s="63">
        <f>PERCENTRANK('FED MODEL FACTORS'!AN$2:AN$296,'FED MODEL FACTORS'!AN171,1)</f>
        <v>0.9</v>
      </c>
      <c r="AO171" s="63">
        <f>PERCENTRANK('FED MODEL FACTORS'!AO$2:AO$296,'FED MODEL FACTORS'!AO171,1)</f>
        <v>0.8</v>
      </c>
      <c r="AP171" s="63">
        <f>PERCENTRANK('FED MODEL FACTORS'!AP$2:AP$296,'FED MODEL FACTORS'!AP171,1)</f>
        <v>0.8</v>
      </c>
      <c r="AQ171" s="63">
        <f>PERCENTRANK('FED MODEL FACTORS'!AQ$50:AQ$296,'FED MODEL FACTORS'!AQ171,1)</f>
        <v>0.6</v>
      </c>
      <c r="AR171" s="63">
        <f>PERCENTRANK('FED MODEL FACTORS'!AR$2:AR$296,'FED MODEL FACTORS'!AR171,1)</f>
        <v>0.1</v>
      </c>
      <c r="AS171" s="63">
        <f>PERCENTRANK('FED MODEL FACTORS'!AS$2:AS$296,'FED MODEL FACTORS'!AS171,1)</f>
        <v>0.7</v>
      </c>
      <c r="AT171" s="63">
        <f>PERCENTRANK('FED MODEL FACTORS'!AT$2:AT$296,'FED MODEL FACTORS'!AT171,1)</f>
        <v>0.6</v>
      </c>
      <c r="AU171" s="63">
        <f>PERCENTRANK('FED MODEL FACTORS'!AU$2:AU$296,'FED MODEL FACTORS'!AU171,1)</f>
        <v>0.4</v>
      </c>
      <c r="AV171" s="63">
        <f>PERCENTRANK('FED MODEL FACTORS'!AV$2:AV$296,'FED MODEL FACTORS'!AV171,1)</f>
        <v>0.1</v>
      </c>
      <c r="AW171" s="63">
        <f>PERCENTRANK('FED MODEL FACTORS'!AW$2:AW$296,'FED MODEL FACTORS'!AW171,1)</f>
        <v>0.8</v>
      </c>
      <c r="AX171" s="63">
        <f>PERCENTRANK('FED MODEL FACTORS'!AX$2:AX$296,'FED MODEL FACTORS'!AX171,1)</f>
        <v>0.1</v>
      </c>
      <c r="AY171" s="63">
        <f>PERCENTRANK('FED MODEL FACTORS'!AY$2:AY$296,'FED MODEL FACTORS'!AY171,1)</f>
        <v>0.7</v>
      </c>
      <c r="AZ171" s="63">
        <f>PERCENTRANK('FED MODEL FACTORS'!AZ$2:AZ$296,'FED MODEL FACTORS'!AZ171,1)</f>
        <v>0.7</v>
      </c>
      <c r="BA171" s="63">
        <f>PERCENTRANK('FED MODEL FACTORS'!BA$2:BA$296,'FED MODEL FACTORS'!BA171,1)</f>
        <v>0.9</v>
      </c>
      <c r="BB171" s="63">
        <f>PERCENTRANK('FED MODEL FACTORS'!BB$2:BB$296,'FED MODEL FACTORS'!BB171,1)</f>
        <v>0.5</v>
      </c>
      <c r="BC171" s="63">
        <f>PERCENTRANK('FED MODEL FACTORS'!BC$2:BC$296,'FED MODEL FACTORS'!BC171,1)</f>
        <v>0.9</v>
      </c>
      <c r="BD171" s="63">
        <f>PERCENTRANK('FED MODEL FACTORS'!BD$2:BD$296,'FED MODEL FACTORS'!BD171,1)</f>
        <v>0.9</v>
      </c>
      <c r="BT171" s="76">
        <v>3.44</v>
      </c>
      <c r="BU171" s="76">
        <v>1.77</v>
      </c>
      <c r="BV171" s="76">
        <v>2.4500000000000002</v>
      </c>
    </row>
    <row r="172" spans="1:74" x14ac:dyDescent="0.25">
      <c r="A172" s="57">
        <v>38776</v>
      </c>
      <c r="B172" s="63"/>
      <c r="C172" s="63">
        <f>PERCENTRANK('FED MODEL FACTORS'!C172:C454,'FED MODEL FACTORS'!C172,1)</f>
        <v>0.8</v>
      </c>
      <c r="D172" s="63"/>
      <c r="E172" s="63">
        <f>PERCENTRANK('FED MODEL FACTORS'!E$2:E$296,'FED MODEL FACTORS'!E172,1)</f>
        <v>0.3</v>
      </c>
      <c r="F172" s="63">
        <f>PERCENTRANK('FED MODEL FACTORS'!F$2:F$296,'FED MODEL FACTORS'!F172,1)</f>
        <v>0.7</v>
      </c>
      <c r="G172" s="63">
        <f>PERCENTRANK('FED MODEL FACTORS'!G$62:G$296,'FED MODEL FACTORS'!G172,1)</f>
        <v>0.5</v>
      </c>
      <c r="H172" s="63">
        <f>PERCENTRANK('FED MODEL FACTORS'!H$62:H$296,'FED MODEL FACTORS'!H172,1)</f>
        <v>0.2</v>
      </c>
      <c r="I172" s="63">
        <f>PERCENTRANK('FED MODEL FACTORS'!I$2:I$296,'FED MODEL FACTORS'!I172,1)</f>
        <v>0.2</v>
      </c>
      <c r="J172" s="63">
        <f>PERCENTRANK('FED MODEL FACTORS'!J$2:J$296,'FED MODEL FACTORS'!J172,1)</f>
        <v>0.5</v>
      </c>
      <c r="K172" s="63">
        <f>PERCENTRANK('FED MODEL FACTORS'!K$2:K$296,'FED MODEL FACTORS'!K172,1)</f>
        <v>0.6</v>
      </c>
      <c r="L172" s="63">
        <f>PERCENTRANK('FED MODEL FACTORS'!L$2:L$296,'FED MODEL FACTORS'!L172,1)</f>
        <v>0.6</v>
      </c>
      <c r="M172" s="63">
        <f>PERCENTRANK('FED MODEL FACTORS'!M$2:M$296,'FED MODEL FACTORS'!M172,1)</f>
        <v>0.6</v>
      </c>
      <c r="N172" s="63">
        <f>PERCENTRANK('FED MODEL FACTORS'!N$2:N$296,'FED MODEL FACTORS'!N172,1)</f>
        <v>0.6</v>
      </c>
      <c r="O172" s="63"/>
      <c r="P172" s="63"/>
      <c r="Q172" s="63">
        <f>PERCENTRANK('FED MODEL FACTORS'!Q$2:Q$296,'FED MODEL FACTORS'!Q172,1)</f>
        <v>0.8</v>
      </c>
      <c r="R172" s="63">
        <f>PERCENTRANK('FED MODEL FACTORS'!R$2:R$296,'FED MODEL FACTORS'!R172,1)</f>
        <v>0.6</v>
      </c>
      <c r="S172" s="63">
        <f>PERCENTRANK('FED MODEL FACTORS'!S$2:S$296,'FED MODEL FACTORS'!S172,1)</f>
        <v>0.5</v>
      </c>
      <c r="T172" s="63"/>
      <c r="U172" s="63">
        <f>PERCENTRANK('FED MODEL FACTORS'!U$2:U$296,'FED MODEL FACTORS'!U172,1)</f>
        <v>0.3</v>
      </c>
      <c r="V172" s="63">
        <f>PERCENTRANK('FED MODEL FACTORS'!V$2:V$296,'FED MODEL FACTORS'!V172,1)</f>
        <v>0.8</v>
      </c>
      <c r="W172" s="63"/>
      <c r="X172" s="63">
        <f>PERCENTRANK('FED MODEL FACTORS'!X$2:X$296,'FED MODEL FACTORS'!X172,1)</f>
        <v>0.1</v>
      </c>
      <c r="Y172" s="63">
        <f>PERCENTRANK('FED MODEL FACTORS'!Y$2:Y$296,'FED MODEL FACTORS'!Y172,1)</f>
        <v>0.3</v>
      </c>
      <c r="Z172" s="63">
        <f>PERCENTRANK('FED MODEL FACTORS'!Z$2:Z$296,'FED MODEL FACTORS'!Z172,1)</f>
        <v>0.7</v>
      </c>
      <c r="AA172" s="63">
        <f>PERCENTRANK('FED MODEL FACTORS'!AA$2:AA$296,'FED MODEL FACTORS'!AA172,1)</f>
        <v>0.3</v>
      </c>
      <c r="AB172" s="63"/>
      <c r="AC172" s="63">
        <f>PERCENTRANK('FED MODEL FACTORS'!AC$2:AC$296,'FED MODEL FACTORS'!AC172,1)</f>
        <v>0.6</v>
      </c>
      <c r="AD172" s="63">
        <f>PERCENTRANK('FED MODEL FACTORS'!AD$2:AD$296,'FED MODEL FACTORS'!AD172,1)</f>
        <v>0.6</v>
      </c>
      <c r="AE172" s="63">
        <f>PERCENTRANK('FED MODEL FACTORS'!AE$2:AE$296,'FED MODEL FACTORS'!AE172,1)</f>
        <v>0.3</v>
      </c>
      <c r="AF172" s="63">
        <f>PERCENTRANK('FED MODEL FACTORS'!AF$2:AF$296,'FED MODEL FACTORS'!AF172,1)</f>
        <v>0.1</v>
      </c>
      <c r="AG172" s="63">
        <f>PERCENTRANK('FED MODEL FACTORS'!AG$2:AG$296,'FED MODEL FACTORS'!AG172,1)</f>
        <v>0</v>
      </c>
      <c r="AH172" s="63">
        <f>PERCENTRANK('FED MODEL FACTORS'!AH$62:AH$296,'FED MODEL FACTORS'!AH172,1)</f>
        <v>0.2</v>
      </c>
      <c r="AI172" s="63">
        <f>PERCENTRANK('FED MODEL FACTORS'!AI$2:AI$296,'FED MODEL FACTORS'!AI172,1)</f>
        <v>0.8</v>
      </c>
      <c r="AJ172" s="63">
        <f>PERCENTRANK('FED MODEL FACTORS'!AJ$2:AJ$296,'FED MODEL FACTORS'!AJ172,1)</f>
        <v>0.3</v>
      </c>
      <c r="AK172" s="63">
        <f>PERCENTRANK('FED MODEL FACTORS'!AK$2:AK$296,'FED MODEL FACTORS'!AK172,1)</f>
        <v>0.4</v>
      </c>
      <c r="AL172" s="63">
        <f>PERCENTRANK('FED MODEL FACTORS'!AL$2:AL$296,'FED MODEL FACTORS'!AL172,1)</f>
        <v>0.9</v>
      </c>
      <c r="AM172" s="63">
        <f>PERCENTRANK('FED MODEL FACTORS'!AM$2:AM$296,'FED MODEL FACTORS'!AM172,1)</f>
        <v>0.3</v>
      </c>
      <c r="AN172" s="63">
        <f>PERCENTRANK('FED MODEL FACTORS'!AN$2:AN$296,'FED MODEL FACTORS'!AN172,1)</f>
        <v>0.9</v>
      </c>
      <c r="AO172" s="63">
        <f>PERCENTRANK('FED MODEL FACTORS'!AO$2:AO$296,'FED MODEL FACTORS'!AO172,1)</f>
        <v>0.8</v>
      </c>
      <c r="AP172" s="63">
        <f>PERCENTRANK('FED MODEL FACTORS'!AP$2:AP$296,'FED MODEL FACTORS'!AP172,1)</f>
        <v>0.7</v>
      </c>
      <c r="AQ172" s="63">
        <f>PERCENTRANK('FED MODEL FACTORS'!AQ$50:AQ$296,'FED MODEL FACTORS'!AQ172,1)</f>
        <v>0.6</v>
      </c>
      <c r="AR172" s="63">
        <f>PERCENTRANK('FED MODEL FACTORS'!AR$2:AR$296,'FED MODEL FACTORS'!AR172,1)</f>
        <v>0.2</v>
      </c>
      <c r="AS172" s="63">
        <f>PERCENTRANK('FED MODEL FACTORS'!AS$2:AS$296,'FED MODEL FACTORS'!AS172,1)</f>
        <v>0.7</v>
      </c>
      <c r="AT172" s="63">
        <f>PERCENTRANK('FED MODEL FACTORS'!AT$2:AT$296,'FED MODEL FACTORS'!AT172,1)</f>
        <v>0.6</v>
      </c>
      <c r="AU172" s="63">
        <f>PERCENTRANK('FED MODEL FACTORS'!AU$2:AU$296,'FED MODEL FACTORS'!AU172,1)</f>
        <v>0.3</v>
      </c>
      <c r="AV172" s="63">
        <f>PERCENTRANK('FED MODEL FACTORS'!AV$2:AV$296,'FED MODEL FACTORS'!AV172,1)</f>
        <v>0.1</v>
      </c>
      <c r="AW172" s="63">
        <f>PERCENTRANK('FED MODEL FACTORS'!AW$2:AW$296,'FED MODEL FACTORS'!AW172,1)</f>
        <v>0.8</v>
      </c>
      <c r="AX172" s="63">
        <f>PERCENTRANK('FED MODEL FACTORS'!AX$2:AX$296,'FED MODEL FACTORS'!AX172,1)</f>
        <v>0.1</v>
      </c>
      <c r="AY172" s="63">
        <f>PERCENTRANK('FED MODEL FACTORS'!AY$2:AY$296,'FED MODEL FACTORS'!AY172,1)</f>
        <v>0.7</v>
      </c>
      <c r="AZ172" s="63">
        <f>PERCENTRANK('FED MODEL FACTORS'!AZ$2:AZ$296,'FED MODEL FACTORS'!AZ172,1)</f>
        <v>0.6</v>
      </c>
      <c r="BA172" s="63">
        <f>PERCENTRANK('FED MODEL FACTORS'!BA$2:BA$296,'FED MODEL FACTORS'!BA172,1)</f>
        <v>0.1</v>
      </c>
      <c r="BB172" s="63">
        <f>PERCENTRANK('FED MODEL FACTORS'!BB$2:BB$296,'FED MODEL FACTORS'!BB172,1)</f>
        <v>0.5</v>
      </c>
      <c r="BC172" s="63">
        <f>PERCENTRANK('FED MODEL FACTORS'!BC$2:BC$296,'FED MODEL FACTORS'!BC172,1)</f>
        <v>0.6</v>
      </c>
      <c r="BD172" s="63">
        <f>PERCENTRANK('FED MODEL FACTORS'!BD$2:BD$296,'FED MODEL FACTORS'!BD172,1)</f>
        <v>0.2</v>
      </c>
      <c r="BT172" s="76">
        <v>3.63</v>
      </c>
      <c r="BU172" s="76">
        <v>1.7</v>
      </c>
      <c r="BV172" s="76">
        <v>1.77</v>
      </c>
    </row>
    <row r="173" spans="1:74" x14ac:dyDescent="0.25">
      <c r="A173" s="57">
        <v>38807</v>
      </c>
      <c r="B173" s="63"/>
      <c r="C173" s="63">
        <f>PERCENTRANK('FED MODEL FACTORS'!C173:C455,'FED MODEL FACTORS'!C173,1)</f>
        <v>0.9</v>
      </c>
      <c r="D173" s="63"/>
      <c r="E173" s="63">
        <f>PERCENTRANK('FED MODEL FACTORS'!E$2:E$296,'FED MODEL FACTORS'!E173,1)</f>
        <v>0.8</v>
      </c>
      <c r="F173" s="63">
        <f>PERCENTRANK('FED MODEL FACTORS'!F$2:F$296,'FED MODEL FACTORS'!F173,1)</f>
        <v>0.7</v>
      </c>
      <c r="G173" s="63">
        <f>PERCENTRANK('FED MODEL FACTORS'!G$62:G$296,'FED MODEL FACTORS'!G173,1)</f>
        <v>0.5</v>
      </c>
      <c r="H173" s="63">
        <f>PERCENTRANK('FED MODEL FACTORS'!H$62:H$296,'FED MODEL FACTORS'!H173,1)</f>
        <v>0.2</v>
      </c>
      <c r="I173" s="63">
        <f>PERCENTRANK('FED MODEL FACTORS'!I$2:I$296,'FED MODEL FACTORS'!I173,1)</f>
        <v>0.3</v>
      </c>
      <c r="J173" s="63">
        <f>PERCENTRANK('FED MODEL FACTORS'!J$2:J$296,'FED MODEL FACTORS'!J173,1)</f>
        <v>0.5</v>
      </c>
      <c r="K173" s="63">
        <f>PERCENTRANK('FED MODEL FACTORS'!K$2:K$296,'FED MODEL FACTORS'!K173,1)</f>
        <v>0.6</v>
      </c>
      <c r="L173" s="63">
        <f>PERCENTRANK('FED MODEL FACTORS'!L$2:L$296,'FED MODEL FACTORS'!L173,1)</f>
        <v>0.6</v>
      </c>
      <c r="M173" s="63">
        <f>PERCENTRANK('FED MODEL FACTORS'!M$2:M$296,'FED MODEL FACTORS'!M173,1)</f>
        <v>0.7</v>
      </c>
      <c r="N173" s="63">
        <f>PERCENTRANK('FED MODEL FACTORS'!N$2:N$296,'FED MODEL FACTORS'!N173,1)</f>
        <v>0.7</v>
      </c>
      <c r="O173" s="63"/>
      <c r="P173" s="63"/>
      <c r="Q173" s="63">
        <f>PERCENTRANK('FED MODEL FACTORS'!Q$2:Q$296,'FED MODEL FACTORS'!Q173,1)</f>
        <v>0.8</v>
      </c>
      <c r="R173" s="63">
        <f>PERCENTRANK('FED MODEL FACTORS'!R$2:R$296,'FED MODEL FACTORS'!R173,1)</f>
        <v>0.6</v>
      </c>
      <c r="S173" s="63">
        <f>PERCENTRANK('FED MODEL FACTORS'!S$2:S$296,'FED MODEL FACTORS'!S173,1)</f>
        <v>0.5</v>
      </c>
      <c r="T173" s="63"/>
      <c r="U173" s="63">
        <f>PERCENTRANK('FED MODEL FACTORS'!U$2:U$296,'FED MODEL FACTORS'!U173,1)</f>
        <v>0.5</v>
      </c>
      <c r="V173" s="63">
        <f>PERCENTRANK('FED MODEL FACTORS'!V$2:V$296,'FED MODEL FACTORS'!V173,1)</f>
        <v>0.9</v>
      </c>
      <c r="W173" s="63"/>
      <c r="X173" s="63">
        <f>PERCENTRANK('FED MODEL FACTORS'!X$2:X$296,'FED MODEL FACTORS'!X173,1)</f>
        <v>0.1</v>
      </c>
      <c r="Y173" s="63">
        <f>PERCENTRANK('FED MODEL FACTORS'!Y$2:Y$296,'FED MODEL FACTORS'!Y173,1)</f>
        <v>0.3</v>
      </c>
      <c r="Z173" s="63">
        <f>PERCENTRANK('FED MODEL FACTORS'!Z$2:Z$296,'FED MODEL FACTORS'!Z173,1)</f>
        <v>0.6</v>
      </c>
      <c r="AA173" s="63">
        <f>PERCENTRANK('FED MODEL FACTORS'!AA$2:AA$296,'FED MODEL FACTORS'!AA173,1)</f>
        <v>0.2</v>
      </c>
      <c r="AB173" s="63"/>
      <c r="AC173" s="63">
        <f>PERCENTRANK('FED MODEL FACTORS'!AC$2:AC$296,'FED MODEL FACTORS'!AC173,1)</f>
        <v>0.6</v>
      </c>
      <c r="AD173" s="63">
        <f>PERCENTRANK('FED MODEL FACTORS'!AD$2:AD$296,'FED MODEL FACTORS'!AD173,1)</f>
        <v>0.6</v>
      </c>
      <c r="AE173" s="63">
        <f>PERCENTRANK('FED MODEL FACTORS'!AE$2:AE$296,'FED MODEL FACTORS'!AE173,1)</f>
        <v>0.3</v>
      </c>
      <c r="AF173" s="63">
        <f>PERCENTRANK('FED MODEL FACTORS'!AF$2:AF$296,'FED MODEL FACTORS'!AF173,1)</f>
        <v>0</v>
      </c>
      <c r="AG173" s="63">
        <f>PERCENTRANK('FED MODEL FACTORS'!AG$2:AG$296,'FED MODEL FACTORS'!AG173,1)</f>
        <v>0.1</v>
      </c>
      <c r="AH173" s="63">
        <f>PERCENTRANK('FED MODEL FACTORS'!AH$62:AH$296,'FED MODEL FACTORS'!AH173,1)</f>
        <v>0.2</v>
      </c>
      <c r="AI173" s="63">
        <f>PERCENTRANK('FED MODEL FACTORS'!AI$2:AI$296,'FED MODEL FACTORS'!AI173,1)</f>
        <v>0.8</v>
      </c>
      <c r="AJ173" s="63">
        <f>PERCENTRANK('FED MODEL FACTORS'!AJ$2:AJ$296,'FED MODEL FACTORS'!AJ173,1)</f>
        <v>0.3</v>
      </c>
      <c r="AK173" s="63">
        <f>PERCENTRANK('FED MODEL FACTORS'!AK$2:AK$296,'FED MODEL FACTORS'!AK173,1)</f>
        <v>0.4</v>
      </c>
      <c r="AL173" s="63">
        <f>PERCENTRANK('FED MODEL FACTORS'!AL$2:AL$296,'FED MODEL FACTORS'!AL173,1)</f>
        <v>0.9</v>
      </c>
      <c r="AM173" s="63">
        <f>PERCENTRANK('FED MODEL FACTORS'!AM$2:AM$296,'FED MODEL FACTORS'!AM173,1)</f>
        <v>0.6</v>
      </c>
      <c r="AN173" s="63">
        <f>PERCENTRANK('FED MODEL FACTORS'!AN$2:AN$296,'FED MODEL FACTORS'!AN173,1)</f>
        <v>0.8</v>
      </c>
      <c r="AO173" s="63">
        <f>PERCENTRANK('FED MODEL FACTORS'!AO$2:AO$296,'FED MODEL FACTORS'!AO173,1)</f>
        <v>0.7</v>
      </c>
      <c r="AP173" s="63">
        <f>PERCENTRANK('FED MODEL FACTORS'!AP$2:AP$296,'FED MODEL FACTORS'!AP173,1)</f>
        <v>0.7</v>
      </c>
      <c r="AQ173" s="63">
        <f>PERCENTRANK('FED MODEL FACTORS'!AQ$50:AQ$296,'FED MODEL FACTORS'!AQ173,1)</f>
        <v>0.6</v>
      </c>
      <c r="AR173" s="63">
        <f>PERCENTRANK('FED MODEL FACTORS'!AR$2:AR$296,'FED MODEL FACTORS'!AR173,1)</f>
        <v>0.3</v>
      </c>
      <c r="AS173" s="63">
        <f>PERCENTRANK('FED MODEL FACTORS'!AS$2:AS$296,'FED MODEL FACTORS'!AS173,1)</f>
        <v>0.7</v>
      </c>
      <c r="AT173" s="63">
        <f>PERCENTRANK('FED MODEL FACTORS'!AT$2:AT$296,'FED MODEL FACTORS'!AT173,1)</f>
        <v>0.7</v>
      </c>
      <c r="AU173" s="63">
        <f>PERCENTRANK('FED MODEL FACTORS'!AU$2:AU$296,'FED MODEL FACTORS'!AU173,1)</f>
        <v>0.3</v>
      </c>
      <c r="AV173" s="63">
        <f>PERCENTRANK('FED MODEL FACTORS'!AV$2:AV$296,'FED MODEL FACTORS'!AV173,1)</f>
        <v>0.1</v>
      </c>
      <c r="AW173" s="63">
        <f>PERCENTRANK('FED MODEL FACTORS'!AW$2:AW$296,'FED MODEL FACTORS'!AW173,1)</f>
        <v>0.8</v>
      </c>
      <c r="AX173" s="63">
        <f>PERCENTRANK('FED MODEL FACTORS'!AX$2:AX$296,'FED MODEL FACTORS'!AX173,1)</f>
        <v>0.1</v>
      </c>
      <c r="AY173" s="63">
        <f>PERCENTRANK('FED MODEL FACTORS'!AY$2:AY$296,'FED MODEL FACTORS'!AY173,1)</f>
        <v>0.8</v>
      </c>
      <c r="AZ173" s="63">
        <f>PERCENTRANK('FED MODEL FACTORS'!AZ$2:AZ$296,'FED MODEL FACTORS'!AZ173,1)</f>
        <v>0.6</v>
      </c>
      <c r="BA173" s="63">
        <f>PERCENTRANK('FED MODEL FACTORS'!BA$2:BA$296,'FED MODEL FACTORS'!BA173,1)</f>
        <v>0.5</v>
      </c>
      <c r="BB173" s="63">
        <f>PERCENTRANK('FED MODEL FACTORS'!BB$2:BB$296,'FED MODEL FACTORS'!BB173,1)</f>
        <v>0.5</v>
      </c>
      <c r="BC173" s="63">
        <f>PERCENTRANK('FED MODEL FACTORS'!BC$2:BC$296,'FED MODEL FACTORS'!BC173,1)</f>
        <v>0.5</v>
      </c>
      <c r="BD173" s="63">
        <f>PERCENTRANK('FED MODEL FACTORS'!BD$2:BD$296,'FED MODEL FACTORS'!BD173,1)</f>
        <v>0.5</v>
      </c>
      <c r="BT173" s="76">
        <v>3.62</v>
      </c>
      <c r="BU173" s="76">
        <v>1.66</v>
      </c>
      <c r="BV173" s="76">
        <v>2.1</v>
      </c>
    </row>
    <row r="174" spans="1:74" x14ac:dyDescent="0.25">
      <c r="A174" s="57">
        <v>38837</v>
      </c>
      <c r="B174" s="63"/>
      <c r="C174" s="63">
        <f>PERCENTRANK('FED MODEL FACTORS'!C174:C456,'FED MODEL FACTORS'!C174,1)</f>
        <v>0.8</v>
      </c>
      <c r="D174" s="63"/>
      <c r="E174" s="63">
        <f>PERCENTRANK('FED MODEL FACTORS'!E$2:E$296,'FED MODEL FACTORS'!E174,1)</f>
        <v>0</v>
      </c>
      <c r="F174" s="63">
        <f>PERCENTRANK('FED MODEL FACTORS'!F$2:F$296,'FED MODEL FACTORS'!F174,1)</f>
        <v>0.7</v>
      </c>
      <c r="G174" s="63">
        <f>PERCENTRANK('FED MODEL FACTORS'!G$62:G$296,'FED MODEL FACTORS'!G174,1)</f>
        <v>0.5</v>
      </c>
      <c r="H174" s="63">
        <f>PERCENTRANK('FED MODEL FACTORS'!H$62:H$296,'FED MODEL FACTORS'!H174,1)</f>
        <v>0.1</v>
      </c>
      <c r="I174" s="63">
        <f>PERCENTRANK('FED MODEL FACTORS'!I$2:I$296,'FED MODEL FACTORS'!I174,1)</f>
        <v>0.3</v>
      </c>
      <c r="J174" s="63">
        <f>PERCENTRANK('FED MODEL FACTORS'!J$2:J$296,'FED MODEL FACTORS'!J174,1)</f>
        <v>0.6</v>
      </c>
      <c r="K174" s="63">
        <f>PERCENTRANK('FED MODEL FACTORS'!K$2:K$296,'FED MODEL FACTORS'!K174,1)</f>
        <v>0.7</v>
      </c>
      <c r="L174" s="63">
        <f>PERCENTRANK('FED MODEL FACTORS'!L$2:L$296,'FED MODEL FACTORS'!L174,1)</f>
        <v>0.6</v>
      </c>
      <c r="M174" s="63">
        <f>PERCENTRANK('FED MODEL FACTORS'!M$2:M$296,'FED MODEL FACTORS'!M174,1)</f>
        <v>0.7</v>
      </c>
      <c r="N174" s="63">
        <f>PERCENTRANK('FED MODEL FACTORS'!N$2:N$296,'FED MODEL FACTORS'!N174,1)</f>
        <v>0.7</v>
      </c>
      <c r="O174" s="63"/>
      <c r="P174" s="63"/>
      <c r="Q174" s="63">
        <f>PERCENTRANK('FED MODEL FACTORS'!Q$2:Q$296,'FED MODEL FACTORS'!Q174,1)</f>
        <v>0.8</v>
      </c>
      <c r="R174" s="63">
        <f>PERCENTRANK('FED MODEL FACTORS'!R$2:R$296,'FED MODEL FACTORS'!R174,1)</f>
        <v>0.6</v>
      </c>
      <c r="S174" s="63">
        <f>PERCENTRANK('FED MODEL FACTORS'!S$2:S$296,'FED MODEL FACTORS'!S174,1)</f>
        <v>0.5</v>
      </c>
      <c r="T174" s="63"/>
      <c r="U174" s="63">
        <f>PERCENTRANK('FED MODEL FACTORS'!U$2:U$296,'FED MODEL FACTORS'!U174,1)</f>
        <v>0.6</v>
      </c>
      <c r="V174" s="63">
        <f>PERCENTRANK('FED MODEL FACTORS'!V$2:V$296,'FED MODEL FACTORS'!V174,1)</f>
        <v>0.9</v>
      </c>
      <c r="W174" s="63"/>
      <c r="X174" s="63">
        <f>PERCENTRANK('FED MODEL FACTORS'!X$2:X$296,'FED MODEL FACTORS'!X174,1)</f>
        <v>0.2</v>
      </c>
      <c r="Y174" s="63">
        <f>PERCENTRANK('FED MODEL FACTORS'!Y$2:Y$296,'FED MODEL FACTORS'!Y174,1)</f>
        <v>0.4</v>
      </c>
      <c r="Z174" s="63">
        <f>PERCENTRANK('FED MODEL FACTORS'!Z$2:Z$296,'FED MODEL FACTORS'!Z174,1)</f>
        <v>0.7</v>
      </c>
      <c r="AA174" s="63">
        <f>PERCENTRANK('FED MODEL FACTORS'!AA$2:AA$296,'FED MODEL FACTORS'!AA174,1)</f>
        <v>0.1</v>
      </c>
      <c r="AB174" s="63"/>
      <c r="AC174" s="63">
        <f>PERCENTRANK('FED MODEL FACTORS'!AC$2:AC$296,'FED MODEL FACTORS'!AC174,1)</f>
        <v>0.6</v>
      </c>
      <c r="AD174" s="63">
        <f>PERCENTRANK('FED MODEL FACTORS'!AD$2:AD$296,'FED MODEL FACTORS'!AD174,1)</f>
        <v>0.6</v>
      </c>
      <c r="AE174" s="63">
        <f>PERCENTRANK('FED MODEL FACTORS'!AE$2:AE$296,'FED MODEL FACTORS'!AE174,1)</f>
        <v>0.3</v>
      </c>
      <c r="AF174" s="63">
        <f>PERCENTRANK('FED MODEL FACTORS'!AF$2:AF$296,'FED MODEL FACTORS'!AF174,1)</f>
        <v>0</v>
      </c>
      <c r="AG174" s="63">
        <f>PERCENTRANK('FED MODEL FACTORS'!AG$2:AG$296,'FED MODEL FACTORS'!AG174,1)</f>
        <v>0.1</v>
      </c>
      <c r="AH174" s="63">
        <f>PERCENTRANK('FED MODEL FACTORS'!AH$62:AH$296,'FED MODEL FACTORS'!AH174,1)</f>
        <v>0.1</v>
      </c>
      <c r="AI174" s="63">
        <f>PERCENTRANK('FED MODEL FACTORS'!AI$2:AI$296,'FED MODEL FACTORS'!AI174,1)</f>
        <v>0.8</v>
      </c>
      <c r="AJ174" s="63">
        <f>PERCENTRANK('FED MODEL FACTORS'!AJ$2:AJ$296,'FED MODEL FACTORS'!AJ174,1)</f>
        <v>0.3</v>
      </c>
      <c r="AK174" s="63">
        <f>PERCENTRANK('FED MODEL FACTORS'!AK$2:AK$296,'FED MODEL FACTORS'!AK174,1)</f>
        <v>0.5</v>
      </c>
      <c r="AL174" s="63">
        <f>PERCENTRANK('FED MODEL FACTORS'!AL$2:AL$296,'FED MODEL FACTORS'!AL174,1)</f>
        <v>0.8</v>
      </c>
      <c r="AM174" s="63">
        <f>PERCENTRANK('FED MODEL FACTORS'!AM$2:AM$296,'FED MODEL FACTORS'!AM174,1)</f>
        <v>0.6</v>
      </c>
      <c r="AN174" s="63">
        <f>PERCENTRANK('FED MODEL FACTORS'!AN$2:AN$296,'FED MODEL FACTORS'!AN174,1)</f>
        <v>0.8</v>
      </c>
      <c r="AO174" s="63">
        <f>PERCENTRANK('FED MODEL FACTORS'!AO$2:AO$296,'FED MODEL FACTORS'!AO174,1)</f>
        <v>0.7</v>
      </c>
      <c r="AP174" s="63">
        <f>PERCENTRANK('FED MODEL FACTORS'!AP$2:AP$296,'FED MODEL FACTORS'!AP174,1)</f>
        <v>0.5</v>
      </c>
      <c r="AQ174" s="63">
        <f>PERCENTRANK('FED MODEL FACTORS'!AQ$50:AQ$296,'FED MODEL FACTORS'!AQ174,1)</f>
        <v>0.6</v>
      </c>
      <c r="AR174" s="63">
        <f>PERCENTRANK('FED MODEL FACTORS'!AR$2:AR$296,'FED MODEL FACTORS'!AR174,1)</f>
        <v>0.3</v>
      </c>
      <c r="AS174" s="63">
        <f>PERCENTRANK('FED MODEL FACTORS'!AS$2:AS$296,'FED MODEL FACTORS'!AS174,1)</f>
        <v>0.7</v>
      </c>
      <c r="AT174" s="63">
        <f>PERCENTRANK('FED MODEL FACTORS'!AT$2:AT$296,'FED MODEL FACTORS'!AT174,1)</f>
        <v>0.7</v>
      </c>
      <c r="AU174" s="63">
        <f>PERCENTRANK('FED MODEL FACTORS'!AU$2:AU$296,'FED MODEL FACTORS'!AU174,1)</f>
        <v>0.3</v>
      </c>
      <c r="AV174" s="63">
        <f>PERCENTRANK('FED MODEL FACTORS'!AV$2:AV$296,'FED MODEL FACTORS'!AV174,1)</f>
        <v>0</v>
      </c>
      <c r="AW174" s="63">
        <f>PERCENTRANK('FED MODEL FACTORS'!AW$2:AW$296,'FED MODEL FACTORS'!AW174,1)</f>
        <v>0.7</v>
      </c>
      <c r="AX174" s="63">
        <f>PERCENTRANK('FED MODEL FACTORS'!AX$2:AX$296,'FED MODEL FACTORS'!AX174,1)</f>
        <v>0.1</v>
      </c>
      <c r="AY174" s="63">
        <f>PERCENTRANK('FED MODEL FACTORS'!AY$2:AY$296,'FED MODEL FACTORS'!AY174,1)</f>
        <v>0.8</v>
      </c>
      <c r="AZ174" s="63">
        <f>PERCENTRANK('FED MODEL FACTORS'!AZ$2:AZ$296,'FED MODEL FACTORS'!AZ174,1)</f>
        <v>0.7</v>
      </c>
      <c r="BA174" s="63">
        <f>PERCENTRANK('FED MODEL FACTORS'!BA$2:BA$296,'FED MODEL FACTORS'!BA174,1)</f>
        <v>0.9</v>
      </c>
      <c r="BB174" s="63">
        <f>PERCENTRANK('FED MODEL FACTORS'!BB$2:BB$296,'FED MODEL FACTORS'!BB174,1)</f>
        <v>0.5</v>
      </c>
      <c r="BC174" s="63">
        <f>PERCENTRANK('FED MODEL FACTORS'!BC$2:BC$296,'FED MODEL FACTORS'!BC174,1)</f>
        <v>0.9</v>
      </c>
      <c r="BD174" s="63">
        <f>PERCENTRANK('FED MODEL FACTORS'!BD$2:BD$296,'FED MODEL FACTORS'!BD174,1)</f>
        <v>0.9</v>
      </c>
      <c r="BT174" s="76">
        <v>3.54</v>
      </c>
      <c r="BU174" s="76">
        <v>1.64</v>
      </c>
      <c r="BV174" s="76">
        <v>2.62</v>
      </c>
    </row>
    <row r="175" spans="1:74" x14ac:dyDescent="0.25">
      <c r="A175" s="57">
        <v>38868</v>
      </c>
      <c r="B175" s="63"/>
      <c r="C175" s="63">
        <f>PERCENTRANK('FED MODEL FACTORS'!C175:C457,'FED MODEL FACTORS'!C175,1)</f>
        <v>0.9</v>
      </c>
      <c r="D175" s="63"/>
      <c r="E175" s="63">
        <f>PERCENTRANK('FED MODEL FACTORS'!E$2:E$296,'FED MODEL FACTORS'!E175,1)</f>
        <v>0.6</v>
      </c>
      <c r="F175" s="63">
        <f>PERCENTRANK('FED MODEL FACTORS'!F$2:F$296,'FED MODEL FACTORS'!F175,1)</f>
        <v>0.8</v>
      </c>
      <c r="G175" s="63">
        <f>PERCENTRANK('FED MODEL FACTORS'!G$62:G$296,'FED MODEL FACTORS'!G175,1)</f>
        <v>0.6</v>
      </c>
      <c r="H175" s="63">
        <f>PERCENTRANK('FED MODEL FACTORS'!H$62:H$296,'FED MODEL FACTORS'!H175,1)</f>
        <v>0.2</v>
      </c>
      <c r="I175" s="63">
        <f>PERCENTRANK('FED MODEL FACTORS'!I$2:I$296,'FED MODEL FACTORS'!I175,1)</f>
        <v>0.2</v>
      </c>
      <c r="J175" s="63">
        <f>PERCENTRANK('FED MODEL FACTORS'!J$2:J$296,'FED MODEL FACTORS'!J175,1)</f>
        <v>0.6</v>
      </c>
      <c r="K175" s="63">
        <f>PERCENTRANK('FED MODEL FACTORS'!K$2:K$296,'FED MODEL FACTORS'!K175,1)</f>
        <v>0.7</v>
      </c>
      <c r="L175" s="63">
        <f>PERCENTRANK('FED MODEL FACTORS'!L$2:L$296,'FED MODEL FACTORS'!L175,1)</f>
        <v>0.7</v>
      </c>
      <c r="M175" s="63">
        <f>PERCENTRANK('FED MODEL FACTORS'!M$2:M$296,'FED MODEL FACTORS'!M175,1)</f>
        <v>0.7</v>
      </c>
      <c r="N175" s="63">
        <f>PERCENTRANK('FED MODEL FACTORS'!N$2:N$296,'FED MODEL FACTORS'!N175,1)</f>
        <v>0.7</v>
      </c>
      <c r="O175" s="63"/>
      <c r="P175" s="63"/>
      <c r="Q175" s="63">
        <f>PERCENTRANK('FED MODEL FACTORS'!Q$2:Q$296,'FED MODEL FACTORS'!Q175,1)</f>
        <v>0.8</v>
      </c>
      <c r="R175" s="63">
        <f>PERCENTRANK('FED MODEL FACTORS'!R$2:R$296,'FED MODEL FACTORS'!R175,1)</f>
        <v>0.5</v>
      </c>
      <c r="S175" s="63">
        <f>PERCENTRANK('FED MODEL FACTORS'!S$2:S$296,'FED MODEL FACTORS'!S175,1)</f>
        <v>0.5</v>
      </c>
      <c r="T175" s="63"/>
      <c r="U175" s="63">
        <f>PERCENTRANK('FED MODEL FACTORS'!U$2:U$296,'FED MODEL FACTORS'!U175,1)</f>
        <v>0.2</v>
      </c>
      <c r="V175" s="63">
        <f>PERCENTRANK('FED MODEL FACTORS'!V$2:V$296,'FED MODEL FACTORS'!V175,1)</f>
        <v>0.9</v>
      </c>
      <c r="W175" s="63"/>
      <c r="X175" s="63">
        <f>PERCENTRANK('FED MODEL FACTORS'!X$2:X$296,'FED MODEL FACTORS'!X175,1)</f>
        <v>0.3</v>
      </c>
      <c r="Y175" s="63">
        <f>PERCENTRANK('FED MODEL FACTORS'!Y$2:Y$296,'FED MODEL FACTORS'!Y175,1)</f>
        <v>0.4</v>
      </c>
      <c r="Z175" s="63">
        <f>PERCENTRANK('FED MODEL FACTORS'!Z$2:Z$296,'FED MODEL FACTORS'!Z175,1)</f>
        <v>0.5</v>
      </c>
      <c r="AA175" s="63">
        <f>PERCENTRANK('FED MODEL FACTORS'!AA$2:AA$296,'FED MODEL FACTORS'!AA175,1)</f>
        <v>0.2</v>
      </c>
      <c r="AB175" s="63"/>
      <c r="AC175" s="63">
        <f>PERCENTRANK('FED MODEL FACTORS'!AC$2:AC$296,'FED MODEL FACTORS'!AC175,1)</f>
        <v>0.5</v>
      </c>
      <c r="AD175" s="63">
        <f>PERCENTRANK('FED MODEL FACTORS'!AD$2:AD$296,'FED MODEL FACTORS'!AD175,1)</f>
        <v>0.6</v>
      </c>
      <c r="AE175" s="63">
        <f>PERCENTRANK('FED MODEL FACTORS'!AE$2:AE$296,'FED MODEL FACTORS'!AE175,1)</f>
        <v>0.3</v>
      </c>
      <c r="AF175" s="63">
        <f>PERCENTRANK('FED MODEL FACTORS'!AF$2:AF$296,'FED MODEL FACTORS'!AF175,1)</f>
        <v>0.2</v>
      </c>
      <c r="AG175" s="63">
        <f>PERCENTRANK('FED MODEL FACTORS'!AG$2:AG$296,'FED MODEL FACTORS'!AG175,1)</f>
        <v>0.1</v>
      </c>
      <c r="AH175" s="63">
        <f>PERCENTRANK('FED MODEL FACTORS'!AH$62:AH$296,'FED MODEL FACTORS'!AH175,1)</f>
        <v>0.2</v>
      </c>
      <c r="AI175" s="63">
        <f>PERCENTRANK('FED MODEL FACTORS'!AI$2:AI$296,'FED MODEL FACTORS'!AI175,1)</f>
        <v>0.8</v>
      </c>
      <c r="AJ175" s="63">
        <f>PERCENTRANK('FED MODEL FACTORS'!AJ$2:AJ$296,'FED MODEL FACTORS'!AJ175,1)</f>
        <v>0.3</v>
      </c>
      <c r="AK175" s="63">
        <f>PERCENTRANK('FED MODEL FACTORS'!AK$2:AK$296,'FED MODEL FACTORS'!AK175,1)</f>
        <v>0.5</v>
      </c>
      <c r="AL175" s="63">
        <f>PERCENTRANK('FED MODEL FACTORS'!AL$2:AL$296,'FED MODEL FACTORS'!AL175,1)</f>
        <v>0.8</v>
      </c>
      <c r="AM175" s="63">
        <f>PERCENTRANK('FED MODEL FACTORS'!AM$2:AM$296,'FED MODEL FACTORS'!AM175,1)</f>
        <v>0.6</v>
      </c>
      <c r="AN175" s="63">
        <f>PERCENTRANK('FED MODEL FACTORS'!AN$2:AN$296,'FED MODEL FACTORS'!AN175,1)</f>
        <v>0.9</v>
      </c>
      <c r="AO175" s="63">
        <f>PERCENTRANK('FED MODEL FACTORS'!AO$2:AO$296,'FED MODEL FACTORS'!AO175,1)</f>
        <v>0.8</v>
      </c>
      <c r="AP175" s="63">
        <f>PERCENTRANK('FED MODEL FACTORS'!AP$2:AP$296,'FED MODEL FACTORS'!AP175,1)</f>
        <v>0.8</v>
      </c>
      <c r="AQ175" s="63">
        <f>PERCENTRANK('FED MODEL FACTORS'!AQ$50:AQ$296,'FED MODEL FACTORS'!AQ175,1)</f>
        <v>0.7</v>
      </c>
      <c r="AR175" s="63">
        <f>PERCENTRANK('FED MODEL FACTORS'!AR$2:AR$296,'FED MODEL FACTORS'!AR175,1)</f>
        <v>0.2</v>
      </c>
      <c r="AS175" s="63">
        <f>PERCENTRANK('FED MODEL FACTORS'!AS$2:AS$296,'FED MODEL FACTORS'!AS175,1)</f>
        <v>0.7</v>
      </c>
      <c r="AT175" s="63">
        <f>PERCENTRANK('FED MODEL FACTORS'!AT$2:AT$296,'FED MODEL FACTORS'!AT175,1)</f>
        <v>0.7</v>
      </c>
      <c r="AU175" s="63">
        <f>PERCENTRANK('FED MODEL FACTORS'!AU$2:AU$296,'FED MODEL FACTORS'!AU175,1)</f>
        <v>0.3</v>
      </c>
      <c r="AV175" s="63">
        <f>PERCENTRANK('FED MODEL FACTORS'!AV$2:AV$296,'FED MODEL FACTORS'!AV175,1)</f>
        <v>0.1</v>
      </c>
      <c r="AW175" s="63">
        <f>PERCENTRANK('FED MODEL FACTORS'!AW$2:AW$296,'FED MODEL FACTORS'!AW175,1)</f>
        <v>0.7</v>
      </c>
      <c r="AX175" s="63">
        <f>PERCENTRANK('FED MODEL FACTORS'!AX$2:AX$296,'FED MODEL FACTORS'!AX175,1)</f>
        <v>0.1</v>
      </c>
      <c r="AY175" s="63">
        <f>PERCENTRANK('FED MODEL FACTORS'!AY$2:AY$296,'FED MODEL FACTORS'!AY175,1)</f>
        <v>0.8</v>
      </c>
      <c r="AZ175" s="63">
        <f>PERCENTRANK('FED MODEL FACTORS'!AZ$2:AZ$296,'FED MODEL FACTORS'!AZ175,1)</f>
        <v>0.7</v>
      </c>
      <c r="BA175" s="63">
        <f>PERCENTRANK('FED MODEL FACTORS'!BA$2:BA$296,'FED MODEL FACTORS'!BA175,1)</f>
        <v>0.5</v>
      </c>
      <c r="BB175" s="63">
        <f>PERCENTRANK('FED MODEL FACTORS'!BB$2:BB$296,'FED MODEL FACTORS'!BB175,1)</f>
        <v>0.6</v>
      </c>
      <c r="BC175" s="63">
        <f>PERCENTRANK('FED MODEL FACTORS'!BC$2:BC$296,'FED MODEL FACTORS'!BC175,1)</f>
        <v>0.9</v>
      </c>
      <c r="BD175" s="63">
        <f>PERCENTRANK('FED MODEL FACTORS'!BD$2:BD$296,'FED MODEL FACTORS'!BD175,1)</f>
        <v>0.8</v>
      </c>
      <c r="BT175" s="76">
        <v>3.45</v>
      </c>
      <c r="BU175" s="76">
        <v>1.62</v>
      </c>
      <c r="BV175" s="76">
        <v>2.6</v>
      </c>
    </row>
    <row r="176" spans="1:74" x14ac:dyDescent="0.25">
      <c r="A176" s="57">
        <v>38898</v>
      </c>
      <c r="B176" s="63"/>
      <c r="C176" s="63">
        <f>PERCENTRANK('FED MODEL FACTORS'!C176:C458,'FED MODEL FACTORS'!C176,1)</f>
        <v>0.7</v>
      </c>
      <c r="D176" s="63"/>
      <c r="E176" s="63">
        <f>PERCENTRANK('FED MODEL FACTORS'!E$2:E$296,'FED MODEL FACTORS'!E176,1)</f>
        <v>0.2</v>
      </c>
      <c r="F176" s="63">
        <f>PERCENTRANK('FED MODEL FACTORS'!F$2:F$296,'FED MODEL FACTORS'!F176,1)</f>
        <v>0.8</v>
      </c>
      <c r="G176" s="63">
        <f>PERCENTRANK('FED MODEL FACTORS'!G$62:G$296,'FED MODEL FACTORS'!G176,1)</f>
        <v>0.6</v>
      </c>
      <c r="H176" s="63">
        <f>PERCENTRANK('FED MODEL FACTORS'!H$62:H$296,'FED MODEL FACTORS'!H176,1)</f>
        <v>0.3</v>
      </c>
      <c r="I176" s="63">
        <f>PERCENTRANK('FED MODEL FACTORS'!I$2:I$296,'FED MODEL FACTORS'!I176,1)</f>
        <v>0.2</v>
      </c>
      <c r="J176" s="63">
        <f>PERCENTRANK('FED MODEL FACTORS'!J$2:J$296,'FED MODEL FACTORS'!J176,1)</f>
        <v>0.6</v>
      </c>
      <c r="K176" s="63">
        <f>PERCENTRANK('FED MODEL FACTORS'!K$2:K$296,'FED MODEL FACTORS'!K176,1)</f>
        <v>0.7</v>
      </c>
      <c r="L176" s="63">
        <f>PERCENTRANK('FED MODEL FACTORS'!L$2:L$296,'FED MODEL FACTORS'!L176,1)</f>
        <v>0.7</v>
      </c>
      <c r="M176" s="63">
        <f>PERCENTRANK('FED MODEL FACTORS'!M$2:M$296,'FED MODEL FACTORS'!M176,1)</f>
        <v>0.7</v>
      </c>
      <c r="N176" s="63">
        <f>PERCENTRANK('FED MODEL FACTORS'!N$2:N$296,'FED MODEL FACTORS'!N176,1)</f>
        <v>0.7</v>
      </c>
      <c r="O176" s="63"/>
      <c r="P176" s="63"/>
      <c r="Q176" s="63">
        <f>PERCENTRANK('FED MODEL FACTORS'!Q$2:Q$296,'FED MODEL FACTORS'!Q176,1)</f>
        <v>0.9</v>
      </c>
      <c r="R176" s="63">
        <f>PERCENTRANK('FED MODEL FACTORS'!R$2:R$296,'FED MODEL FACTORS'!R176,1)</f>
        <v>0.6</v>
      </c>
      <c r="S176" s="63">
        <f>PERCENTRANK('FED MODEL FACTORS'!S$2:S$296,'FED MODEL FACTORS'!S176,1)</f>
        <v>0.5</v>
      </c>
      <c r="T176" s="63"/>
      <c r="U176" s="63">
        <f>PERCENTRANK('FED MODEL FACTORS'!U$2:U$296,'FED MODEL FACTORS'!U176,1)</f>
        <v>0.6</v>
      </c>
      <c r="V176" s="63">
        <f>PERCENTRANK('FED MODEL FACTORS'!V$2:V$296,'FED MODEL FACTORS'!V176,1)</f>
        <v>0.9</v>
      </c>
      <c r="W176" s="63"/>
      <c r="X176" s="63">
        <f>PERCENTRANK('FED MODEL FACTORS'!X$2:X$296,'FED MODEL FACTORS'!X176,1)</f>
        <v>0.1</v>
      </c>
      <c r="Y176" s="63">
        <f>PERCENTRANK('FED MODEL FACTORS'!Y$2:Y$296,'FED MODEL FACTORS'!Y176,1)</f>
        <v>0.4</v>
      </c>
      <c r="Z176" s="63">
        <f>PERCENTRANK('FED MODEL FACTORS'!Z$2:Z$296,'FED MODEL FACTORS'!Z176,1)</f>
        <v>0.4</v>
      </c>
      <c r="AA176" s="63">
        <f>PERCENTRANK('FED MODEL FACTORS'!AA$2:AA$296,'FED MODEL FACTORS'!AA176,1)</f>
        <v>0.4</v>
      </c>
      <c r="AB176" s="63"/>
      <c r="AC176" s="63">
        <f>PERCENTRANK('FED MODEL FACTORS'!AC$2:AC$296,'FED MODEL FACTORS'!AC176,1)</f>
        <v>0.4</v>
      </c>
      <c r="AD176" s="63">
        <f>PERCENTRANK('FED MODEL FACTORS'!AD$2:AD$296,'FED MODEL FACTORS'!AD176,1)</f>
        <v>0.6</v>
      </c>
      <c r="AE176" s="63">
        <f>PERCENTRANK('FED MODEL FACTORS'!AE$2:AE$296,'FED MODEL FACTORS'!AE176,1)</f>
        <v>0.4</v>
      </c>
      <c r="AF176" s="63">
        <f>PERCENTRANK('FED MODEL FACTORS'!AF$2:AF$296,'FED MODEL FACTORS'!AF176,1)</f>
        <v>0.4</v>
      </c>
      <c r="AG176" s="63">
        <f>PERCENTRANK('FED MODEL FACTORS'!AG$2:AG$296,'FED MODEL FACTORS'!AG176,1)</f>
        <v>0</v>
      </c>
      <c r="AH176" s="63">
        <f>PERCENTRANK('FED MODEL FACTORS'!AH$62:AH$296,'FED MODEL FACTORS'!AH176,1)</f>
        <v>0.3</v>
      </c>
      <c r="AI176" s="63">
        <f>PERCENTRANK('FED MODEL FACTORS'!AI$2:AI$296,'FED MODEL FACTORS'!AI176,1)</f>
        <v>0.8</v>
      </c>
      <c r="AJ176" s="63">
        <f>PERCENTRANK('FED MODEL FACTORS'!AJ$2:AJ$296,'FED MODEL FACTORS'!AJ176,1)</f>
        <v>0.3</v>
      </c>
      <c r="AK176" s="63">
        <f>PERCENTRANK('FED MODEL FACTORS'!AK$2:AK$296,'FED MODEL FACTORS'!AK176,1)</f>
        <v>0.7</v>
      </c>
      <c r="AL176" s="63">
        <f>PERCENTRANK('FED MODEL FACTORS'!AL$2:AL$296,'FED MODEL FACTORS'!AL176,1)</f>
        <v>0.9</v>
      </c>
      <c r="AM176" s="63">
        <f>PERCENTRANK('FED MODEL FACTORS'!AM$2:AM$296,'FED MODEL FACTORS'!AM176,1)</f>
        <v>0.7</v>
      </c>
      <c r="AN176" s="63">
        <f>PERCENTRANK('FED MODEL FACTORS'!AN$2:AN$296,'FED MODEL FACTORS'!AN176,1)</f>
        <v>0.9</v>
      </c>
      <c r="AO176" s="63">
        <f>PERCENTRANK('FED MODEL FACTORS'!AO$2:AO$296,'FED MODEL FACTORS'!AO176,1)</f>
        <v>0.8</v>
      </c>
      <c r="AP176" s="63">
        <f>PERCENTRANK('FED MODEL FACTORS'!AP$2:AP$296,'FED MODEL FACTORS'!AP176,1)</f>
        <v>0.7</v>
      </c>
      <c r="AQ176" s="63">
        <f>PERCENTRANK('FED MODEL FACTORS'!AQ$50:AQ$296,'FED MODEL FACTORS'!AQ176,1)</f>
        <v>0.7</v>
      </c>
      <c r="AR176" s="63">
        <f>PERCENTRANK('FED MODEL FACTORS'!AR$2:AR$296,'FED MODEL FACTORS'!AR176,1)</f>
        <v>0.2</v>
      </c>
      <c r="AS176" s="63">
        <f>PERCENTRANK('FED MODEL FACTORS'!AS$2:AS$296,'FED MODEL FACTORS'!AS176,1)</f>
        <v>0.7</v>
      </c>
      <c r="AT176" s="63">
        <f>PERCENTRANK('FED MODEL FACTORS'!AT$2:AT$296,'FED MODEL FACTORS'!AT176,1)</f>
        <v>0.7</v>
      </c>
      <c r="AU176" s="63">
        <f>PERCENTRANK('FED MODEL FACTORS'!AU$2:AU$296,'FED MODEL FACTORS'!AU176,1)</f>
        <v>0.3</v>
      </c>
      <c r="AV176" s="63">
        <f>PERCENTRANK('FED MODEL FACTORS'!AV$2:AV$296,'FED MODEL FACTORS'!AV176,1)</f>
        <v>0.1</v>
      </c>
      <c r="AW176" s="63">
        <f>PERCENTRANK('FED MODEL FACTORS'!AW$2:AW$296,'FED MODEL FACTORS'!AW176,1)</f>
        <v>0.7</v>
      </c>
      <c r="AX176" s="63">
        <f>PERCENTRANK('FED MODEL FACTORS'!AX$2:AX$296,'FED MODEL FACTORS'!AX176,1)</f>
        <v>0.2</v>
      </c>
      <c r="AY176" s="63">
        <f>PERCENTRANK('FED MODEL FACTORS'!AY$2:AY$296,'FED MODEL FACTORS'!AY176,1)</f>
        <v>0.7</v>
      </c>
      <c r="AZ176" s="63">
        <f>PERCENTRANK('FED MODEL FACTORS'!AZ$2:AZ$296,'FED MODEL FACTORS'!AZ176,1)</f>
        <v>0.7</v>
      </c>
      <c r="BA176" s="63">
        <f>PERCENTRANK('FED MODEL FACTORS'!BA$2:BA$296,'FED MODEL FACTORS'!BA176,1)</f>
        <v>0.4</v>
      </c>
      <c r="BB176" s="63">
        <f>PERCENTRANK('FED MODEL FACTORS'!BB$2:BB$296,'FED MODEL FACTORS'!BB176,1)</f>
        <v>0.5</v>
      </c>
      <c r="BC176" s="63">
        <f>PERCENTRANK('FED MODEL FACTORS'!BC$2:BC$296,'FED MODEL FACTORS'!BC176,1)</f>
        <v>0</v>
      </c>
      <c r="BD176" s="63">
        <f>PERCENTRANK('FED MODEL FACTORS'!BD$2:BD$296,'FED MODEL FACTORS'!BD176,1)</f>
        <v>0</v>
      </c>
      <c r="BT176" s="76">
        <v>3.51</v>
      </c>
      <c r="BU176" s="76">
        <v>1.61</v>
      </c>
      <c r="BV176" s="76">
        <v>3.06</v>
      </c>
    </row>
    <row r="177" spans="1:74" x14ac:dyDescent="0.25">
      <c r="A177" s="57">
        <v>38929</v>
      </c>
      <c r="B177" s="63"/>
      <c r="C177" s="63">
        <f>PERCENTRANK('FED MODEL FACTORS'!C177:C459,'FED MODEL FACTORS'!C177,1)</f>
        <v>0.5</v>
      </c>
      <c r="D177" s="63"/>
      <c r="E177" s="63">
        <f>PERCENTRANK('FED MODEL FACTORS'!E$2:E$296,'FED MODEL FACTORS'!E177,1)</f>
        <v>0.1</v>
      </c>
      <c r="F177" s="63">
        <f>PERCENTRANK('FED MODEL FACTORS'!F$2:F$296,'FED MODEL FACTORS'!F177,1)</f>
        <v>0.7</v>
      </c>
      <c r="G177" s="63">
        <f>PERCENTRANK('FED MODEL FACTORS'!G$62:G$296,'FED MODEL FACTORS'!G177,1)</f>
        <v>0.5</v>
      </c>
      <c r="H177" s="63">
        <f>PERCENTRANK('FED MODEL FACTORS'!H$62:H$296,'FED MODEL FACTORS'!H177,1)</f>
        <v>0.3</v>
      </c>
      <c r="I177" s="63">
        <f>PERCENTRANK('FED MODEL FACTORS'!I$2:I$296,'FED MODEL FACTORS'!I177,1)</f>
        <v>0.2</v>
      </c>
      <c r="J177" s="63">
        <f>PERCENTRANK('FED MODEL FACTORS'!J$2:J$296,'FED MODEL FACTORS'!J177,1)</f>
        <v>0.5</v>
      </c>
      <c r="K177" s="63">
        <f>PERCENTRANK('FED MODEL FACTORS'!K$2:K$296,'FED MODEL FACTORS'!K177,1)</f>
        <v>0.7</v>
      </c>
      <c r="L177" s="63">
        <f>PERCENTRANK('FED MODEL FACTORS'!L$2:L$296,'FED MODEL FACTORS'!L177,1)</f>
        <v>0.6</v>
      </c>
      <c r="M177" s="63">
        <f>PERCENTRANK('FED MODEL FACTORS'!M$2:M$296,'FED MODEL FACTORS'!M177,1)</f>
        <v>0.8</v>
      </c>
      <c r="N177" s="63">
        <f>PERCENTRANK('FED MODEL FACTORS'!N$2:N$296,'FED MODEL FACTORS'!N177,1)</f>
        <v>0.7</v>
      </c>
      <c r="O177" s="63"/>
      <c r="P177" s="63"/>
      <c r="Q177" s="63">
        <f>PERCENTRANK('FED MODEL FACTORS'!Q$2:Q$296,'FED MODEL FACTORS'!Q177,1)</f>
        <v>0.9</v>
      </c>
      <c r="R177" s="63">
        <f>PERCENTRANK('FED MODEL FACTORS'!R$2:R$296,'FED MODEL FACTORS'!R177,1)</f>
        <v>0.6</v>
      </c>
      <c r="S177" s="63">
        <f>PERCENTRANK('FED MODEL FACTORS'!S$2:S$296,'FED MODEL FACTORS'!S177,1)</f>
        <v>0.5</v>
      </c>
      <c r="T177" s="63"/>
      <c r="U177" s="63">
        <f>PERCENTRANK('FED MODEL FACTORS'!U$2:U$296,'FED MODEL FACTORS'!U177,1)</f>
        <v>0.3</v>
      </c>
      <c r="V177" s="63">
        <f>PERCENTRANK('FED MODEL FACTORS'!V$2:V$296,'FED MODEL FACTORS'!V177,1)</f>
        <v>0.8</v>
      </c>
      <c r="W177" s="63"/>
      <c r="X177" s="63">
        <f>PERCENTRANK('FED MODEL FACTORS'!X$2:X$296,'FED MODEL FACTORS'!X177,1)</f>
        <v>0.2</v>
      </c>
      <c r="Y177" s="63">
        <f>PERCENTRANK('FED MODEL FACTORS'!Y$2:Y$296,'FED MODEL FACTORS'!Y177,1)</f>
        <v>0.5</v>
      </c>
      <c r="Z177" s="63">
        <f>PERCENTRANK('FED MODEL FACTORS'!Z$2:Z$296,'FED MODEL FACTORS'!Z177,1)</f>
        <v>0.5</v>
      </c>
      <c r="AA177" s="63">
        <f>PERCENTRANK('FED MODEL FACTORS'!AA$2:AA$296,'FED MODEL FACTORS'!AA177,1)</f>
        <v>0.4</v>
      </c>
      <c r="AB177" s="63"/>
      <c r="AC177" s="63">
        <f>PERCENTRANK('FED MODEL FACTORS'!AC$2:AC$296,'FED MODEL FACTORS'!AC177,1)</f>
        <v>0.4</v>
      </c>
      <c r="AD177" s="63">
        <f>PERCENTRANK('FED MODEL FACTORS'!AD$2:AD$296,'FED MODEL FACTORS'!AD177,1)</f>
        <v>0.6</v>
      </c>
      <c r="AE177" s="63">
        <f>PERCENTRANK('FED MODEL FACTORS'!AE$2:AE$296,'FED MODEL FACTORS'!AE177,1)</f>
        <v>0.4</v>
      </c>
      <c r="AF177" s="63">
        <f>PERCENTRANK('FED MODEL FACTORS'!AF$2:AF$296,'FED MODEL FACTORS'!AF177,1)</f>
        <v>0.3</v>
      </c>
      <c r="AG177" s="63">
        <f>PERCENTRANK('FED MODEL FACTORS'!AG$2:AG$296,'FED MODEL FACTORS'!AG177,1)</f>
        <v>0</v>
      </c>
      <c r="AH177" s="63">
        <f>PERCENTRANK('FED MODEL FACTORS'!AH$62:AH$296,'FED MODEL FACTORS'!AH177,1)</f>
        <v>0.3</v>
      </c>
      <c r="AI177" s="63">
        <f>PERCENTRANK('FED MODEL FACTORS'!AI$2:AI$296,'FED MODEL FACTORS'!AI177,1)</f>
        <v>0.8</v>
      </c>
      <c r="AJ177" s="63">
        <f>PERCENTRANK('FED MODEL FACTORS'!AJ$2:AJ$296,'FED MODEL FACTORS'!AJ177,1)</f>
        <v>0.3</v>
      </c>
      <c r="AK177" s="63">
        <f>PERCENTRANK('FED MODEL FACTORS'!AK$2:AK$296,'FED MODEL FACTORS'!AK177,1)</f>
        <v>0.7</v>
      </c>
      <c r="AL177" s="63">
        <f>PERCENTRANK('FED MODEL FACTORS'!AL$2:AL$296,'FED MODEL FACTORS'!AL177,1)</f>
        <v>0.9</v>
      </c>
      <c r="AM177" s="63">
        <f>PERCENTRANK('FED MODEL FACTORS'!AM$2:AM$296,'FED MODEL FACTORS'!AM177,1)</f>
        <v>0.6</v>
      </c>
      <c r="AN177" s="63">
        <f>PERCENTRANK('FED MODEL FACTORS'!AN$2:AN$296,'FED MODEL FACTORS'!AN177,1)</f>
        <v>0.9</v>
      </c>
      <c r="AO177" s="63">
        <f>PERCENTRANK('FED MODEL FACTORS'!AO$2:AO$296,'FED MODEL FACTORS'!AO177,1)</f>
        <v>0.8</v>
      </c>
      <c r="AP177" s="63">
        <f>PERCENTRANK('FED MODEL FACTORS'!AP$2:AP$296,'FED MODEL FACTORS'!AP177,1)</f>
        <v>0.6</v>
      </c>
      <c r="AQ177" s="63">
        <f>PERCENTRANK('FED MODEL FACTORS'!AQ$50:AQ$296,'FED MODEL FACTORS'!AQ177,1)</f>
        <v>0.7</v>
      </c>
      <c r="AR177" s="63">
        <f>PERCENTRANK('FED MODEL FACTORS'!AR$2:AR$296,'FED MODEL FACTORS'!AR177,1)</f>
        <v>0.2</v>
      </c>
      <c r="AS177" s="63">
        <f>PERCENTRANK('FED MODEL FACTORS'!AS$2:AS$296,'FED MODEL FACTORS'!AS177,1)</f>
        <v>0.7</v>
      </c>
      <c r="AT177" s="63">
        <f>PERCENTRANK('FED MODEL FACTORS'!AT$2:AT$296,'FED MODEL FACTORS'!AT177,1)</f>
        <v>0.7</v>
      </c>
      <c r="AU177" s="63">
        <f>PERCENTRANK('FED MODEL FACTORS'!AU$2:AU$296,'FED MODEL FACTORS'!AU177,1)</f>
        <v>0.3</v>
      </c>
      <c r="AV177" s="63">
        <f>PERCENTRANK('FED MODEL FACTORS'!AV$2:AV$296,'FED MODEL FACTORS'!AV177,1)</f>
        <v>0.2</v>
      </c>
      <c r="AW177" s="63">
        <f>PERCENTRANK('FED MODEL FACTORS'!AW$2:AW$296,'FED MODEL FACTORS'!AW177,1)</f>
        <v>0.8</v>
      </c>
      <c r="AX177" s="63">
        <f>PERCENTRANK('FED MODEL FACTORS'!AX$2:AX$296,'FED MODEL FACTORS'!AX177,1)</f>
        <v>0.2</v>
      </c>
      <c r="AY177" s="63">
        <f>PERCENTRANK('FED MODEL FACTORS'!AY$2:AY$296,'FED MODEL FACTORS'!AY177,1)</f>
        <v>0.7</v>
      </c>
      <c r="AZ177" s="63">
        <f>PERCENTRANK('FED MODEL FACTORS'!AZ$2:AZ$296,'FED MODEL FACTORS'!AZ177,1)</f>
        <v>0.7</v>
      </c>
      <c r="BA177" s="63">
        <f>PERCENTRANK('FED MODEL FACTORS'!BA$2:BA$296,'FED MODEL FACTORS'!BA177,1)</f>
        <v>0.7</v>
      </c>
      <c r="BB177" s="63">
        <f>PERCENTRANK('FED MODEL FACTORS'!BB$2:BB$296,'FED MODEL FACTORS'!BB177,1)</f>
        <v>0.6</v>
      </c>
      <c r="BC177" s="63">
        <f>PERCENTRANK('FED MODEL FACTORS'!BC$2:BC$296,'FED MODEL FACTORS'!BC177,1)</f>
        <v>0.9</v>
      </c>
      <c r="BD177" s="63">
        <f>PERCENTRANK('FED MODEL FACTORS'!BD$2:BD$296,'FED MODEL FACTORS'!BD177,1)</f>
        <v>0.8</v>
      </c>
      <c r="BT177" s="76">
        <v>3.56</v>
      </c>
      <c r="BU177" s="76">
        <v>1.56</v>
      </c>
      <c r="BV177" s="76">
        <v>3.07</v>
      </c>
    </row>
    <row r="178" spans="1:74" x14ac:dyDescent="0.25">
      <c r="A178" s="57">
        <v>38960</v>
      </c>
      <c r="B178" s="63"/>
      <c r="C178" s="63">
        <f>PERCENTRANK('FED MODEL FACTORS'!C178:C460,'FED MODEL FACTORS'!C178,1)</f>
        <v>0.6</v>
      </c>
      <c r="D178" s="63"/>
      <c r="E178" s="63">
        <f>PERCENTRANK('FED MODEL FACTORS'!E$2:E$296,'FED MODEL FACTORS'!E178,1)</f>
        <v>0.5</v>
      </c>
      <c r="F178" s="63">
        <f>PERCENTRANK('FED MODEL FACTORS'!F$2:F$296,'FED MODEL FACTORS'!F178,1)</f>
        <v>0.7</v>
      </c>
      <c r="G178" s="63">
        <f>PERCENTRANK('FED MODEL FACTORS'!G$62:G$296,'FED MODEL FACTORS'!G178,1)</f>
        <v>0.5</v>
      </c>
      <c r="H178" s="63">
        <f>PERCENTRANK('FED MODEL FACTORS'!H$62:H$296,'FED MODEL FACTORS'!H178,1)</f>
        <v>0.3</v>
      </c>
      <c r="I178" s="63">
        <f>PERCENTRANK('FED MODEL FACTORS'!I$2:I$296,'FED MODEL FACTORS'!I178,1)</f>
        <v>0.2</v>
      </c>
      <c r="J178" s="63">
        <f>PERCENTRANK('FED MODEL FACTORS'!J$2:J$296,'FED MODEL FACTORS'!J178,1)</f>
        <v>0.5</v>
      </c>
      <c r="K178" s="63">
        <f>PERCENTRANK('FED MODEL FACTORS'!K$2:K$296,'FED MODEL FACTORS'!K178,1)</f>
        <v>0.6</v>
      </c>
      <c r="L178" s="63">
        <f>PERCENTRANK('FED MODEL FACTORS'!L$2:L$296,'FED MODEL FACTORS'!L178,1)</f>
        <v>0.6</v>
      </c>
      <c r="M178" s="63">
        <f>PERCENTRANK('FED MODEL FACTORS'!M$2:M$296,'FED MODEL FACTORS'!M178,1)</f>
        <v>0.7</v>
      </c>
      <c r="N178" s="63">
        <f>PERCENTRANK('FED MODEL FACTORS'!N$2:N$296,'FED MODEL FACTORS'!N178,1)</f>
        <v>0.8</v>
      </c>
      <c r="O178" s="63"/>
      <c r="P178" s="63"/>
      <c r="Q178" s="63">
        <f>PERCENTRANK('FED MODEL FACTORS'!Q$2:Q$296,'FED MODEL FACTORS'!Q178,1)</f>
        <v>0.9</v>
      </c>
      <c r="R178" s="63">
        <f>PERCENTRANK('FED MODEL FACTORS'!R$2:R$296,'FED MODEL FACTORS'!R178,1)</f>
        <v>0.6</v>
      </c>
      <c r="S178" s="63">
        <f>PERCENTRANK('FED MODEL FACTORS'!S$2:S$296,'FED MODEL FACTORS'!S178,1)</f>
        <v>0.5</v>
      </c>
      <c r="T178" s="63"/>
      <c r="U178" s="63">
        <f>PERCENTRANK('FED MODEL FACTORS'!U$2:U$296,'FED MODEL FACTORS'!U178,1)</f>
        <v>0.5</v>
      </c>
      <c r="V178" s="63">
        <f>PERCENTRANK('FED MODEL FACTORS'!V$2:V$296,'FED MODEL FACTORS'!V178,1)</f>
        <v>0.8</v>
      </c>
      <c r="W178" s="63"/>
      <c r="X178" s="63">
        <f>PERCENTRANK('FED MODEL FACTORS'!X$2:X$296,'FED MODEL FACTORS'!X178,1)</f>
        <v>0.2</v>
      </c>
      <c r="Y178" s="63">
        <f>PERCENTRANK('FED MODEL FACTORS'!Y$2:Y$296,'FED MODEL FACTORS'!Y178,1)</f>
        <v>0.4</v>
      </c>
      <c r="Z178" s="63">
        <f>PERCENTRANK('FED MODEL FACTORS'!Z$2:Z$296,'FED MODEL FACTORS'!Z178,1)</f>
        <v>0.5</v>
      </c>
      <c r="AA178" s="63">
        <f>PERCENTRANK('FED MODEL FACTORS'!AA$2:AA$296,'FED MODEL FACTORS'!AA178,1)</f>
        <v>0.2</v>
      </c>
      <c r="AB178" s="63"/>
      <c r="AC178" s="63">
        <f>PERCENTRANK('FED MODEL FACTORS'!AC$2:AC$296,'FED MODEL FACTORS'!AC178,1)</f>
        <v>0.5</v>
      </c>
      <c r="AD178" s="63">
        <f>PERCENTRANK('FED MODEL FACTORS'!AD$2:AD$296,'FED MODEL FACTORS'!AD178,1)</f>
        <v>0.6</v>
      </c>
      <c r="AE178" s="63">
        <f>PERCENTRANK('FED MODEL FACTORS'!AE$2:AE$296,'FED MODEL FACTORS'!AE178,1)</f>
        <v>0.4</v>
      </c>
      <c r="AF178" s="63">
        <f>PERCENTRANK('FED MODEL FACTORS'!AF$2:AF$296,'FED MODEL FACTORS'!AF178,1)</f>
        <v>0.1</v>
      </c>
      <c r="AG178" s="63">
        <f>PERCENTRANK('FED MODEL FACTORS'!AG$2:AG$296,'FED MODEL FACTORS'!AG178,1)</f>
        <v>0</v>
      </c>
      <c r="AH178" s="63">
        <f>PERCENTRANK('FED MODEL FACTORS'!AH$62:AH$296,'FED MODEL FACTORS'!AH178,1)</f>
        <v>0.3</v>
      </c>
      <c r="AI178" s="63">
        <f>PERCENTRANK('FED MODEL FACTORS'!AI$2:AI$296,'FED MODEL FACTORS'!AI178,1)</f>
        <v>0.8</v>
      </c>
      <c r="AJ178" s="63">
        <f>PERCENTRANK('FED MODEL FACTORS'!AJ$2:AJ$296,'FED MODEL FACTORS'!AJ178,1)</f>
        <v>0.2</v>
      </c>
      <c r="AK178" s="63">
        <f>PERCENTRANK('FED MODEL FACTORS'!AK$2:AK$296,'FED MODEL FACTORS'!AK178,1)</f>
        <v>0.5</v>
      </c>
      <c r="AL178" s="63">
        <f>PERCENTRANK('FED MODEL FACTORS'!AL$2:AL$296,'FED MODEL FACTORS'!AL178,1)</f>
        <v>0.9</v>
      </c>
      <c r="AM178" s="63">
        <f>PERCENTRANK('FED MODEL FACTORS'!AM$2:AM$296,'FED MODEL FACTORS'!AM178,1)</f>
        <v>0.6</v>
      </c>
      <c r="AN178" s="63">
        <f>PERCENTRANK('FED MODEL FACTORS'!AN$2:AN$296,'FED MODEL FACTORS'!AN178,1)</f>
        <v>0.9</v>
      </c>
      <c r="AO178" s="63">
        <f>PERCENTRANK('FED MODEL FACTORS'!AO$2:AO$296,'FED MODEL FACTORS'!AO178,1)</f>
        <v>0.8</v>
      </c>
      <c r="AP178" s="63">
        <f>PERCENTRANK('FED MODEL FACTORS'!AP$2:AP$296,'FED MODEL FACTORS'!AP178,1)</f>
        <v>0.6</v>
      </c>
      <c r="AQ178" s="63">
        <f>PERCENTRANK('FED MODEL FACTORS'!AQ$50:AQ$296,'FED MODEL FACTORS'!AQ178,1)</f>
        <v>0.7</v>
      </c>
      <c r="AR178" s="63">
        <f>PERCENTRANK('FED MODEL FACTORS'!AR$2:AR$296,'FED MODEL FACTORS'!AR178,1)</f>
        <v>0.2</v>
      </c>
      <c r="AS178" s="63">
        <f>PERCENTRANK('FED MODEL FACTORS'!AS$2:AS$296,'FED MODEL FACTORS'!AS178,1)</f>
        <v>0.8</v>
      </c>
      <c r="AT178" s="63">
        <f>PERCENTRANK('FED MODEL FACTORS'!AT$2:AT$296,'FED MODEL FACTORS'!AT178,1)</f>
        <v>0.7</v>
      </c>
      <c r="AU178" s="63">
        <f>PERCENTRANK('FED MODEL FACTORS'!AU$2:AU$296,'FED MODEL FACTORS'!AU178,1)</f>
        <v>0.4</v>
      </c>
      <c r="AV178" s="63">
        <f>PERCENTRANK('FED MODEL FACTORS'!AV$2:AV$296,'FED MODEL FACTORS'!AV178,1)</f>
        <v>0.2</v>
      </c>
      <c r="AW178" s="63">
        <f>PERCENTRANK('FED MODEL FACTORS'!AW$2:AW$296,'FED MODEL FACTORS'!AW178,1)</f>
        <v>0.8</v>
      </c>
      <c r="AX178" s="63">
        <f>PERCENTRANK('FED MODEL FACTORS'!AX$2:AX$296,'FED MODEL FACTORS'!AX178,1)</f>
        <v>0.2</v>
      </c>
      <c r="AY178" s="63">
        <f>PERCENTRANK('FED MODEL FACTORS'!AY$2:AY$296,'FED MODEL FACTORS'!AY178,1)</f>
        <v>0.7</v>
      </c>
      <c r="AZ178" s="63">
        <f>PERCENTRANK('FED MODEL FACTORS'!AZ$2:AZ$296,'FED MODEL FACTORS'!AZ178,1)</f>
        <v>0.7</v>
      </c>
      <c r="BA178" s="63">
        <f>PERCENTRANK('FED MODEL FACTORS'!BA$2:BA$296,'FED MODEL FACTORS'!BA178,1)</f>
        <v>0.3</v>
      </c>
      <c r="BB178" s="63">
        <f>PERCENTRANK('FED MODEL FACTORS'!BB$2:BB$296,'FED MODEL FACTORS'!BB178,1)</f>
        <v>0.6</v>
      </c>
      <c r="BC178" s="63">
        <f>PERCENTRANK('FED MODEL FACTORS'!BC$2:BC$296,'FED MODEL FACTORS'!BC178,1)</f>
        <v>0.4</v>
      </c>
      <c r="BD178" s="63">
        <f>PERCENTRANK('FED MODEL FACTORS'!BD$2:BD$296,'FED MODEL FACTORS'!BD178,1)</f>
        <v>0.3</v>
      </c>
      <c r="BT178" s="76">
        <v>3.65</v>
      </c>
      <c r="BU178" s="76">
        <v>1.49</v>
      </c>
      <c r="BV178" s="76">
        <v>2.63</v>
      </c>
    </row>
    <row r="179" spans="1:74" x14ac:dyDescent="0.25">
      <c r="A179" s="57">
        <v>38990</v>
      </c>
      <c r="B179" s="63"/>
      <c r="C179" s="63">
        <f>PERCENTRANK('FED MODEL FACTORS'!C179:C461,'FED MODEL FACTORS'!C179,1)</f>
        <v>0.7</v>
      </c>
      <c r="D179" s="63"/>
      <c r="E179" s="63">
        <f>PERCENTRANK('FED MODEL FACTORS'!E$2:E$296,'FED MODEL FACTORS'!E179,1)</f>
        <v>0.6</v>
      </c>
      <c r="F179" s="63">
        <f>PERCENTRANK('FED MODEL FACTORS'!F$2:F$296,'FED MODEL FACTORS'!F179,1)</f>
        <v>0.8</v>
      </c>
      <c r="G179" s="63">
        <f>PERCENTRANK('FED MODEL FACTORS'!G$62:G$296,'FED MODEL FACTORS'!G179,1)</f>
        <v>0.5</v>
      </c>
      <c r="H179" s="63">
        <f>PERCENTRANK('FED MODEL FACTORS'!H$62:H$296,'FED MODEL FACTORS'!H179,1)</f>
        <v>0.3</v>
      </c>
      <c r="I179" s="63">
        <f>PERCENTRANK('FED MODEL FACTORS'!I$2:I$296,'FED MODEL FACTORS'!I179,1)</f>
        <v>0.5</v>
      </c>
      <c r="J179" s="63">
        <f>PERCENTRANK('FED MODEL FACTORS'!J$2:J$296,'FED MODEL FACTORS'!J179,1)</f>
        <v>0.5</v>
      </c>
      <c r="K179" s="63">
        <f>PERCENTRANK('FED MODEL FACTORS'!K$2:K$296,'FED MODEL FACTORS'!K179,1)</f>
        <v>0.6</v>
      </c>
      <c r="L179" s="63">
        <f>PERCENTRANK('FED MODEL FACTORS'!L$2:L$296,'FED MODEL FACTORS'!L179,1)</f>
        <v>0.6</v>
      </c>
      <c r="M179" s="63">
        <f>PERCENTRANK('FED MODEL FACTORS'!M$2:M$296,'FED MODEL FACTORS'!M179,1)</f>
        <v>0.7</v>
      </c>
      <c r="N179" s="63">
        <f>PERCENTRANK('FED MODEL FACTORS'!N$2:N$296,'FED MODEL FACTORS'!N179,1)</f>
        <v>0.7</v>
      </c>
      <c r="O179" s="63"/>
      <c r="P179" s="63"/>
      <c r="Q179" s="63">
        <f>PERCENTRANK('FED MODEL FACTORS'!Q$2:Q$296,'FED MODEL FACTORS'!Q179,1)</f>
        <v>0.9</v>
      </c>
      <c r="R179" s="63">
        <f>PERCENTRANK('FED MODEL FACTORS'!R$2:R$296,'FED MODEL FACTORS'!R179,1)</f>
        <v>0.6</v>
      </c>
      <c r="S179" s="63">
        <f>PERCENTRANK('FED MODEL FACTORS'!S$2:S$296,'FED MODEL FACTORS'!S179,1)</f>
        <v>0.6</v>
      </c>
      <c r="T179" s="63"/>
      <c r="U179" s="63">
        <f>PERCENTRANK('FED MODEL FACTORS'!U$2:U$296,'FED MODEL FACTORS'!U179,1)</f>
        <v>0.2</v>
      </c>
      <c r="V179" s="63">
        <f>PERCENTRANK('FED MODEL FACTORS'!V$2:V$296,'FED MODEL FACTORS'!V179,1)</f>
        <v>0.7</v>
      </c>
      <c r="W179" s="63"/>
      <c r="X179" s="63">
        <f>PERCENTRANK('FED MODEL FACTORS'!X$2:X$296,'FED MODEL FACTORS'!X179,1)</f>
        <v>0.1</v>
      </c>
      <c r="Y179" s="63">
        <f>PERCENTRANK('FED MODEL FACTORS'!Y$2:Y$296,'FED MODEL FACTORS'!Y179,1)</f>
        <v>0.3</v>
      </c>
      <c r="Z179" s="63">
        <f>PERCENTRANK('FED MODEL FACTORS'!Z$2:Z$296,'FED MODEL FACTORS'!Z179,1)</f>
        <v>0.4</v>
      </c>
      <c r="AA179" s="63">
        <f>PERCENTRANK('FED MODEL FACTORS'!AA$2:AA$296,'FED MODEL FACTORS'!AA179,1)</f>
        <v>0.2</v>
      </c>
      <c r="AB179" s="63"/>
      <c r="AC179" s="63">
        <f>PERCENTRANK('FED MODEL FACTORS'!AC$2:AC$296,'FED MODEL FACTORS'!AC179,1)</f>
        <v>0.5</v>
      </c>
      <c r="AD179" s="63">
        <f>PERCENTRANK('FED MODEL FACTORS'!AD$2:AD$296,'FED MODEL FACTORS'!AD179,1)</f>
        <v>0.6</v>
      </c>
      <c r="AE179" s="63">
        <f>PERCENTRANK('FED MODEL FACTORS'!AE$2:AE$296,'FED MODEL FACTORS'!AE179,1)</f>
        <v>0.4</v>
      </c>
      <c r="AF179" s="63">
        <f>PERCENTRANK('FED MODEL FACTORS'!AF$2:AF$296,'FED MODEL FACTORS'!AF179,1)</f>
        <v>0</v>
      </c>
      <c r="AG179" s="63">
        <f>PERCENTRANK('FED MODEL FACTORS'!AG$2:AG$296,'FED MODEL FACTORS'!AG179,1)</f>
        <v>0</v>
      </c>
      <c r="AH179" s="63">
        <f>PERCENTRANK('FED MODEL FACTORS'!AH$62:AH$296,'FED MODEL FACTORS'!AH179,1)</f>
        <v>0.3</v>
      </c>
      <c r="AI179" s="63">
        <f>PERCENTRANK('FED MODEL FACTORS'!AI$2:AI$296,'FED MODEL FACTORS'!AI179,1)</f>
        <v>0.8</v>
      </c>
      <c r="AJ179" s="63">
        <f>PERCENTRANK('FED MODEL FACTORS'!AJ$2:AJ$296,'FED MODEL FACTORS'!AJ179,1)</f>
        <v>0.2</v>
      </c>
      <c r="AK179" s="63">
        <f>PERCENTRANK('FED MODEL FACTORS'!AK$2:AK$296,'FED MODEL FACTORS'!AK179,1)</f>
        <v>0.6</v>
      </c>
      <c r="AL179" s="63">
        <f>PERCENTRANK('FED MODEL FACTORS'!AL$2:AL$296,'FED MODEL FACTORS'!AL179,1)</f>
        <v>0.9</v>
      </c>
      <c r="AM179" s="63">
        <f>PERCENTRANK('FED MODEL FACTORS'!AM$2:AM$296,'FED MODEL FACTORS'!AM179,1)</f>
        <v>0.7</v>
      </c>
      <c r="AN179" s="63">
        <f>PERCENTRANK('FED MODEL FACTORS'!AN$2:AN$296,'FED MODEL FACTORS'!AN179,1)</f>
        <v>0.3</v>
      </c>
      <c r="AO179" s="63">
        <f>PERCENTRANK('FED MODEL FACTORS'!AO$2:AO$296,'FED MODEL FACTORS'!AO179,1)</f>
        <v>0.1</v>
      </c>
      <c r="AP179" s="63">
        <f>PERCENTRANK('FED MODEL FACTORS'!AP$2:AP$296,'FED MODEL FACTORS'!AP179,1)</f>
        <v>0.2</v>
      </c>
      <c r="AQ179" s="63">
        <f>PERCENTRANK('FED MODEL FACTORS'!AQ$50:AQ$296,'FED MODEL FACTORS'!AQ179,1)</f>
        <v>0.7</v>
      </c>
      <c r="AR179" s="63">
        <f>PERCENTRANK('FED MODEL FACTORS'!AR$2:AR$296,'FED MODEL FACTORS'!AR179,1)</f>
        <v>0.8</v>
      </c>
      <c r="AS179" s="63">
        <f>PERCENTRANK('FED MODEL FACTORS'!AS$2:AS$296,'FED MODEL FACTORS'!AS179,1)</f>
        <v>0.8</v>
      </c>
      <c r="AT179" s="63">
        <f>PERCENTRANK('FED MODEL FACTORS'!AT$2:AT$296,'FED MODEL FACTORS'!AT179,1)</f>
        <v>0.7</v>
      </c>
      <c r="AU179" s="63">
        <f>PERCENTRANK('FED MODEL FACTORS'!AU$2:AU$296,'FED MODEL FACTORS'!AU179,1)</f>
        <v>0.4</v>
      </c>
      <c r="AV179" s="63">
        <f>PERCENTRANK('FED MODEL FACTORS'!AV$2:AV$296,'FED MODEL FACTORS'!AV179,1)</f>
        <v>0.1</v>
      </c>
      <c r="AW179" s="63">
        <f>PERCENTRANK('FED MODEL FACTORS'!AW$2:AW$296,'FED MODEL FACTORS'!AW179,1)</f>
        <v>0.8</v>
      </c>
      <c r="AX179" s="63">
        <f>PERCENTRANK('FED MODEL FACTORS'!AX$2:AX$296,'FED MODEL FACTORS'!AX179,1)</f>
        <v>0.5</v>
      </c>
      <c r="AY179" s="63">
        <f>PERCENTRANK('FED MODEL FACTORS'!AY$2:AY$296,'FED MODEL FACTORS'!AY179,1)</f>
        <v>0.4</v>
      </c>
      <c r="AZ179" s="63">
        <f>PERCENTRANK('FED MODEL FACTORS'!AZ$2:AZ$296,'FED MODEL FACTORS'!AZ179,1)</f>
        <v>0.6</v>
      </c>
      <c r="BA179" s="63">
        <f>PERCENTRANK('FED MODEL FACTORS'!BA$2:BA$296,'FED MODEL FACTORS'!BA179,1)</f>
        <v>0</v>
      </c>
      <c r="BB179" s="63">
        <f>PERCENTRANK('FED MODEL FACTORS'!BB$2:BB$296,'FED MODEL FACTORS'!BB179,1)</f>
        <v>0.5</v>
      </c>
      <c r="BC179" s="63">
        <f>PERCENTRANK('FED MODEL FACTORS'!BC$2:BC$296,'FED MODEL FACTORS'!BC179,1)</f>
        <v>0</v>
      </c>
      <c r="BD179" s="63">
        <f>PERCENTRANK('FED MODEL FACTORS'!BD$2:BD$296,'FED MODEL FACTORS'!BD179,1)</f>
        <v>0</v>
      </c>
      <c r="BT179" s="76">
        <v>3.66</v>
      </c>
      <c r="BU179" s="76">
        <v>1.51</v>
      </c>
      <c r="BV179" s="76">
        <v>2.91</v>
      </c>
    </row>
    <row r="180" spans="1:74" x14ac:dyDescent="0.25">
      <c r="A180" s="57">
        <v>39021</v>
      </c>
      <c r="B180" s="63"/>
      <c r="C180" s="63">
        <f>PERCENTRANK('FED MODEL FACTORS'!C180:C462,'FED MODEL FACTORS'!C180,1)</f>
        <v>0.7</v>
      </c>
      <c r="D180" s="63"/>
      <c r="E180" s="63">
        <f>PERCENTRANK('FED MODEL FACTORS'!E$2:E$296,'FED MODEL FACTORS'!E180,1)</f>
        <v>0.3</v>
      </c>
      <c r="F180" s="63">
        <f>PERCENTRANK('FED MODEL FACTORS'!F$2:F$296,'FED MODEL FACTORS'!F180,1)</f>
        <v>0.8</v>
      </c>
      <c r="G180" s="63">
        <f>PERCENTRANK('FED MODEL FACTORS'!G$62:G$296,'FED MODEL FACTORS'!G180,1)</f>
        <v>0.5</v>
      </c>
      <c r="H180" s="63">
        <f>PERCENTRANK('FED MODEL FACTORS'!H$62:H$296,'FED MODEL FACTORS'!H180,1)</f>
        <v>0.3</v>
      </c>
      <c r="I180" s="63">
        <f>PERCENTRANK('FED MODEL FACTORS'!I$2:I$296,'FED MODEL FACTORS'!I180,1)</f>
        <v>0.7</v>
      </c>
      <c r="J180" s="63">
        <f>PERCENTRANK('FED MODEL FACTORS'!J$2:J$296,'FED MODEL FACTORS'!J180,1)</f>
        <v>0.5</v>
      </c>
      <c r="K180" s="63">
        <f>PERCENTRANK('FED MODEL FACTORS'!K$2:K$296,'FED MODEL FACTORS'!K180,1)</f>
        <v>0.6</v>
      </c>
      <c r="L180" s="63">
        <f>PERCENTRANK('FED MODEL FACTORS'!L$2:L$296,'FED MODEL FACTORS'!L180,1)</f>
        <v>0.6</v>
      </c>
      <c r="M180" s="63">
        <f>PERCENTRANK('FED MODEL FACTORS'!M$2:M$296,'FED MODEL FACTORS'!M180,1)</f>
        <v>0.8</v>
      </c>
      <c r="N180" s="63">
        <f>PERCENTRANK('FED MODEL FACTORS'!N$2:N$296,'FED MODEL FACTORS'!N180,1)</f>
        <v>0.7</v>
      </c>
      <c r="O180" s="63"/>
      <c r="P180" s="63"/>
      <c r="Q180" s="63">
        <f>PERCENTRANK('FED MODEL FACTORS'!Q$2:Q$296,'FED MODEL FACTORS'!Q180,1)</f>
        <v>0.9</v>
      </c>
      <c r="R180" s="63">
        <f>PERCENTRANK('FED MODEL FACTORS'!R$2:R$296,'FED MODEL FACTORS'!R180,1)</f>
        <v>0.6</v>
      </c>
      <c r="S180" s="63">
        <f>PERCENTRANK('FED MODEL FACTORS'!S$2:S$296,'FED MODEL FACTORS'!S180,1)</f>
        <v>0.6</v>
      </c>
      <c r="T180" s="63"/>
      <c r="U180" s="63">
        <f>PERCENTRANK('FED MODEL FACTORS'!U$2:U$296,'FED MODEL FACTORS'!U180,1)</f>
        <v>0.3</v>
      </c>
      <c r="V180" s="63">
        <f>PERCENTRANK('FED MODEL FACTORS'!V$2:V$296,'FED MODEL FACTORS'!V180,1)</f>
        <v>0.6</v>
      </c>
      <c r="W180" s="63"/>
      <c r="X180" s="63">
        <f>PERCENTRANK('FED MODEL FACTORS'!X$2:X$296,'FED MODEL FACTORS'!X180,1)</f>
        <v>0.3</v>
      </c>
      <c r="Y180" s="63">
        <f>PERCENTRANK('FED MODEL FACTORS'!Y$2:Y$296,'FED MODEL FACTORS'!Y180,1)</f>
        <v>0.3</v>
      </c>
      <c r="Z180" s="63">
        <f>PERCENTRANK('FED MODEL FACTORS'!Z$2:Z$296,'FED MODEL FACTORS'!Z180,1)</f>
        <v>0.2</v>
      </c>
      <c r="AA180" s="63">
        <f>PERCENTRANK('FED MODEL FACTORS'!AA$2:AA$296,'FED MODEL FACTORS'!AA180,1)</f>
        <v>0</v>
      </c>
      <c r="AB180" s="63"/>
      <c r="AC180" s="63">
        <f>PERCENTRANK('FED MODEL FACTORS'!AC$2:AC$296,'FED MODEL FACTORS'!AC180,1)</f>
        <v>0.6</v>
      </c>
      <c r="AD180" s="63">
        <f>PERCENTRANK('FED MODEL FACTORS'!AD$2:AD$296,'FED MODEL FACTORS'!AD180,1)</f>
        <v>0.6</v>
      </c>
      <c r="AE180" s="63">
        <f>PERCENTRANK('FED MODEL FACTORS'!AE$2:AE$296,'FED MODEL FACTORS'!AE180,1)</f>
        <v>0.3</v>
      </c>
      <c r="AF180" s="63">
        <f>PERCENTRANK('FED MODEL FACTORS'!AF$2:AF$296,'FED MODEL FACTORS'!AF180,1)</f>
        <v>0</v>
      </c>
      <c r="AG180" s="63">
        <f>PERCENTRANK('FED MODEL FACTORS'!AG$2:AG$296,'FED MODEL FACTORS'!AG180,1)</f>
        <v>0</v>
      </c>
      <c r="AH180" s="63">
        <f>PERCENTRANK('FED MODEL FACTORS'!AH$62:AH$296,'FED MODEL FACTORS'!AH180,1)</f>
        <v>0.3</v>
      </c>
      <c r="AI180" s="63">
        <f>PERCENTRANK('FED MODEL FACTORS'!AI$2:AI$296,'FED MODEL FACTORS'!AI180,1)</f>
        <v>0.8</v>
      </c>
      <c r="AJ180" s="63">
        <f>PERCENTRANK('FED MODEL FACTORS'!AJ$2:AJ$296,'FED MODEL FACTORS'!AJ180,1)</f>
        <v>0.3</v>
      </c>
      <c r="AK180" s="63">
        <f>PERCENTRANK('FED MODEL FACTORS'!AK$2:AK$296,'FED MODEL FACTORS'!AK180,1)</f>
        <v>0.6</v>
      </c>
      <c r="AL180" s="63">
        <f>PERCENTRANK('FED MODEL FACTORS'!AL$2:AL$296,'FED MODEL FACTORS'!AL180,1)</f>
        <v>0.9</v>
      </c>
      <c r="AM180" s="63">
        <f>PERCENTRANK('FED MODEL FACTORS'!AM$2:AM$296,'FED MODEL FACTORS'!AM180,1)</f>
        <v>0.5</v>
      </c>
      <c r="AN180" s="63">
        <f>PERCENTRANK('FED MODEL FACTORS'!AN$2:AN$296,'FED MODEL FACTORS'!AN180,1)</f>
        <v>0.1</v>
      </c>
      <c r="AO180" s="63">
        <f>PERCENTRANK('FED MODEL FACTORS'!AO$2:AO$296,'FED MODEL FACTORS'!AO180,1)</f>
        <v>0.1</v>
      </c>
      <c r="AP180" s="63">
        <f>PERCENTRANK('FED MODEL FACTORS'!AP$2:AP$296,'FED MODEL FACTORS'!AP180,1)</f>
        <v>0</v>
      </c>
      <c r="AQ180" s="63">
        <f>PERCENTRANK('FED MODEL FACTORS'!AQ$50:AQ$296,'FED MODEL FACTORS'!AQ180,1)</f>
        <v>0.7</v>
      </c>
      <c r="AR180" s="63">
        <f>PERCENTRANK('FED MODEL FACTORS'!AR$2:AR$296,'FED MODEL FACTORS'!AR180,1)</f>
        <v>0.8</v>
      </c>
      <c r="AS180" s="63">
        <f>PERCENTRANK('FED MODEL FACTORS'!AS$2:AS$296,'FED MODEL FACTORS'!AS180,1)</f>
        <v>0.8</v>
      </c>
      <c r="AT180" s="63">
        <f>PERCENTRANK('FED MODEL FACTORS'!AT$2:AT$296,'FED MODEL FACTORS'!AT180,1)</f>
        <v>0.7</v>
      </c>
      <c r="AU180" s="63">
        <f>PERCENTRANK('FED MODEL FACTORS'!AU$2:AU$296,'FED MODEL FACTORS'!AU180,1)</f>
        <v>0.3</v>
      </c>
      <c r="AV180" s="63">
        <f>PERCENTRANK('FED MODEL FACTORS'!AV$2:AV$296,'FED MODEL FACTORS'!AV180,1)</f>
        <v>0.1</v>
      </c>
      <c r="AW180" s="63">
        <f>PERCENTRANK('FED MODEL FACTORS'!AW$2:AW$296,'FED MODEL FACTORS'!AW180,1)</f>
        <v>0.8</v>
      </c>
      <c r="AX180" s="63">
        <f>PERCENTRANK('FED MODEL FACTORS'!AX$2:AX$296,'FED MODEL FACTORS'!AX180,1)</f>
        <v>0.5</v>
      </c>
      <c r="AY180" s="63">
        <f>PERCENTRANK('FED MODEL FACTORS'!AY$2:AY$296,'FED MODEL FACTORS'!AY180,1)</f>
        <v>0.4</v>
      </c>
      <c r="AZ180" s="63">
        <f>PERCENTRANK('FED MODEL FACTORS'!AZ$2:AZ$296,'FED MODEL FACTORS'!AZ180,1)</f>
        <v>0.6</v>
      </c>
      <c r="BA180" s="63">
        <f>PERCENTRANK('FED MODEL FACTORS'!BA$2:BA$296,'FED MODEL FACTORS'!BA180,1)</f>
        <v>0.1</v>
      </c>
      <c r="BB180" s="63">
        <f>PERCENTRANK('FED MODEL FACTORS'!BB$2:BB$296,'FED MODEL FACTORS'!BB180,1)</f>
        <v>0.5</v>
      </c>
      <c r="BC180" s="63">
        <f>PERCENTRANK('FED MODEL FACTORS'!BC$2:BC$296,'FED MODEL FACTORS'!BC180,1)</f>
        <v>0.2</v>
      </c>
      <c r="BD180" s="63">
        <f>PERCENTRANK('FED MODEL FACTORS'!BD$2:BD$296,'FED MODEL FACTORS'!BD180,1)</f>
        <v>0.1</v>
      </c>
      <c r="BT180" s="76">
        <v>3.65</v>
      </c>
      <c r="BU180" s="76">
        <v>1.55</v>
      </c>
      <c r="BV180" s="76">
        <v>2.67</v>
      </c>
    </row>
    <row r="181" spans="1:74" x14ac:dyDescent="0.25">
      <c r="A181" s="57">
        <v>39051</v>
      </c>
      <c r="B181" s="63"/>
      <c r="C181" s="63">
        <f>PERCENTRANK('FED MODEL FACTORS'!C181:C463,'FED MODEL FACTORS'!C181,1)</f>
        <v>0.8</v>
      </c>
      <c r="D181" s="63"/>
      <c r="E181" s="63">
        <f>PERCENTRANK('FED MODEL FACTORS'!E$2:E$296,'FED MODEL FACTORS'!E181,1)</f>
        <v>0.7</v>
      </c>
      <c r="F181" s="63">
        <f>PERCENTRANK('FED MODEL FACTORS'!F$2:F$296,'FED MODEL FACTORS'!F181,1)</f>
        <v>0.8</v>
      </c>
      <c r="G181" s="63">
        <f>PERCENTRANK('FED MODEL FACTORS'!G$62:G$296,'FED MODEL FACTORS'!G181,1)</f>
        <v>0.4</v>
      </c>
      <c r="H181" s="63">
        <f>PERCENTRANK('FED MODEL FACTORS'!H$62:H$296,'FED MODEL FACTORS'!H181,1)</f>
        <v>0.3</v>
      </c>
      <c r="I181" s="63">
        <f>PERCENTRANK('FED MODEL FACTORS'!I$2:I$296,'FED MODEL FACTORS'!I181,1)</f>
        <v>0.5</v>
      </c>
      <c r="J181" s="63">
        <f>PERCENTRANK('FED MODEL FACTORS'!J$2:J$296,'FED MODEL FACTORS'!J181,1)</f>
        <v>0.4</v>
      </c>
      <c r="K181" s="63">
        <f>PERCENTRANK('FED MODEL FACTORS'!K$2:K$296,'FED MODEL FACTORS'!K181,1)</f>
        <v>0.6</v>
      </c>
      <c r="L181" s="63">
        <f>PERCENTRANK('FED MODEL FACTORS'!L$2:L$296,'FED MODEL FACTORS'!L181,1)</f>
        <v>0.6</v>
      </c>
      <c r="M181" s="63">
        <f>PERCENTRANK('FED MODEL FACTORS'!M$2:M$296,'FED MODEL FACTORS'!M181,1)</f>
        <v>0.7</v>
      </c>
      <c r="N181" s="63">
        <f>PERCENTRANK('FED MODEL FACTORS'!N$2:N$296,'FED MODEL FACTORS'!N181,1)</f>
        <v>0.7</v>
      </c>
      <c r="O181" s="63"/>
      <c r="P181" s="63"/>
      <c r="Q181" s="63">
        <f>PERCENTRANK('FED MODEL FACTORS'!Q$2:Q$296,'FED MODEL FACTORS'!Q181,1)</f>
        <v>0.9</v>
      </c>
      <c r="R181" s="63">
        <f>PERCENTRANK('FED MODEL FACTORS'!R$2:R$296,'FED MODEL FACTORS'!R181,1)</f>
        <v>0.5</v>
      </c>
      <c r="S181" s="63">
        <f>PERCENTRANK('FED MODEL FACTORS'!S$2:S$296,'FED MODEL FACTORS'!S181,1)</f>
        <v>0.6</v>
      </c>
      <c r="T181" s="63"/>
      <c r="U181" s="63">
        <f>PERCENTRANK('FED MODEL FACTORS'!U$2:U$296,'FED MODEL FACTORS'!U181,1)</f>
        <v>0.2</v>
      </c>
      <c r="V181" s="63">
        <f>PERCENTRANK('FED MODEL FACTORS'!V$2:V$296,'FED MODEL FACTORS'!V181,1)</f>
        <v>0.5</v>
      </c>
      <c r="W181" s="63"/>
      <c r="X181" s="63">
        <f>PERCENTRANK('FED MODEL FACTORS'!X$2:X$296,'FED MODEL FACTORS'!X181,1)</f>
        <v>0.5</v>
      </c>
      <c r="Y181" s="63">
        <f>PERCENTRANK('FED MODEL FACTORS'!Y$2:Y$296,'FED MODEL FACTORS'!Y181,1)</f>
        <v>0.3</v>
      </c>
      <c r="Z181" s="63">
        <f>PERCENTRANK('FED MODEL FACTORS'!Z$2:Z$296,'FED MODEL FACTORS'!Z181,1)</f>
        <v>0.2</v>
      </c>
      <c r="AA181" s="63">
        <f>PERCENTRANK('FED MODEL FACTORS'!AA$2:AA$296,'FED MODEL FACTORS'!AA181,1)</f>
        <v>0.1</v>
      </c>
      <c r="AB181" s="63"/>
      <c r="AC181" s="63">
        <f>PERCENTRANK('FED MODEL FACTORS'!AC$2:AC$296,'FED MODEL FACTORS'!AC181,1)</f>
        <v>0.7</v>
      </c>
      <c r="AD181" s="63">
        <f>PERCENTRANK('FED MODEL FACTORS'!AD$2:AD$296,'FED MODEL FACTORS'!AD181,1)</f>
        <v>0.6</v>
      </c>
      <c r="AE181" s="63">
        <f>PERCENTRANK('FED MODEL FACTORS'!AE$2:AE$296,'FED MODEL FACTORS'!AE181,1)</f>
        <v>0.3</v>
      </c>
      <c r="AF181" s="63">
        <f>PERCENTRANK('FED MODEL FACTORS'!AF$2:AF$296,'FED MODEL FACTORS'!AF181,1)</f>
        <v>0</v>
      </c>
      <c r="AG181" s="63">
        <f>PERCENTRANK('FED MODEL FACTORS'!AG$2:AG$296,'FED MODEL FACTORS'!AG181,1)</f>
        <v>0</v>
      </c>
      <c r="AH181" s="63">
        <f>PERCENTRANK('FED MODEL FACTORS'!AH$62:AH$296,'FED MODEL FACTORS'!AH181,1)</f>
        <v>0.3</v>
      </c>
      <c r="AI181" s="63">
        <f>PERCENTRANK('FED MODEL FACTORS'!AI$2:AI$296,'FED MODEL FACTORS'!AI181,1)</f>
        <v>0.8</v>
      </c>
      <c r="AJ181" s="63">
        <f>PERCENTRANK('FED MODEL FACTORS'!AJ$2:AJ$296,'FED MODEL FACTORS'!AJ181,1)</f>
        <v>0.2</v>
      </c>
      <c r="AK181" s="63">
        <f>PERCENTRANK('FED MODEL FACTORS'!AK$2:AK$296,'FED MODEL FACTORS'!AK181,1)</f>
        <v>0.5</v>
      </c>
      <c r="AL181" s="63">
        <f>PERCENTRANK('FED MODEL FACTORS'!AL$2:AL$296,'FED MODEL FACTORS'!AL181,1)</f>
        <v>0.9</v>
      </c>
      <c r="AM181" s="63">
        <f>PERCENTRANK('FED MODEL FACTORS'!AM$2:AM$296,'FED MODEL FACTORS'!AM181,1)</f>
        <v>0.6</v>
      </c>
      <c r="AN181" s="63">
        <f>PERCENTRANK('FED MODEL FACTORS'!AN$2:AN$296,'FED MODEL FACTORS'!AN181,1)</f>
        <v>0.3</v>
      </c>
      <c r="AO181" s="63">
        <f>PERCENTRANK('FED MODEL FACTORS'!AO$2:AO$296,'FED MODEL FACTORS'!AO181,1)</f>
        <v>0.1</v>
      </c>
      <c r="AP181" s="63">
        <f>PERCENTRANK('FED MODEL FACTORS'!AP$2:AP$296,'FED MODEL FACTORS'!AP181,1)</f>
        <v>0.2</v>
      </c>
      <c r="AQ181" s="63">
        <f>PERCENTRANK('FED MODEL FACTORS'!AQ$50:AQ$296,'FED MODEL FACTORS'!AQ181,1)</f>
        <v>0.7</v>
      </c>
      <c r="AR181" s="63">
        <f>PERCENTRANK('FED MODEL FACTORS'!AR$2:AR$296,'FED MODEL FACTORS'!AR181,1)</f>
        <v>0.8</v>
      </c>
      <c r="AS181" s="63">
        <f>PERCENTRANK('FED MODEL FACTORS'!AS$2:AS$296,'FED MODEL FACTORS'!AS181,1)</f>
        <v>0.9</v>
      </c>
      <c r="AT181" s="63">
        <f>PERCENTRANK('FED MODEL FACTORS'!AT$2:AT$296,'FED MODEL FACTORS'!AT181,1)</f>
        <v>0.7</v>
      </c>
      <c r="AU181" s="63">
        <f>PERCENTRANK('FED MODEL FACTORS'!AU$2:AU$296,'FED MODEL FACTORS'!AU181,1)</f>
        <v>0.3</v>
      </c>
      <c r="AV181" s="63">
        <f>PERCENTRANK('FED MODEL FACTORS'!AV$2:AV$296,'FED MODEL FACTORS'!AV181,1)</f>
        <v>0.1</v>
      </c>
      <c r="AW181" s="63">
        <f>PERCENTRANK('FED MODEL FACTORS'!AW$2:AW$296,'FED MODEL FACTORS'!AW181,1)</f>
        <v>0.8</v>
      </c>
      <c r="AX181" s="63">
        <f>PERCENTRANK('FED MODEL FACTORS'!AX$2:AX$296,'FED MODEL FACTORS'!AX181,1)</f>
        <v>0.5</v>
      </c>
      <c r="AY181" s="63">
        <f>PERCENTRANK('FED MODEL FACTORS'!AY$2:AY$296,'FED MODEL FACTORS'!AY181,1)</f>
        <v>0.4</v>
      </c>
      <c r="AZ181" s="63">
        <f>PERCENTRANK('FED MODEL FACTORS'!AZ$2:AZ$296,'FED MODEL FACTORS'!AZ181,1)</f>
        <v>0.6</v>
      </c>
      <c r="BA181" s="63">
        <f>PERCENTRANK('FED MODEL FACTORS'!BA$2:BA$296,'FED MODEL FACTORS'!BA181,1)</f>
        <v>0.4</v>
      </c>
      <c r="BB181" s="63">
        <f>PERCENTRANK('FED MODEL FACTORS'!BB$2:BB$296,'FED MODEL FACTORS'!BB181,1)</f>
        <v>0.5</v>
      </c>
      <c r="BC181" s="63">
        <f>PERCENTRANK('FED MODEL FACTORS'!BC$2:BC$296,'FED MODEL FACTORS'!BC181,1)</f>
        <v>0.9</v>
      </c>
      <c r="BD181" s="63">
        <f>PERCENTRANK('FED MODEL FACTORS'!BD$2:BD$296,'FED MODEL FACTORS'!BD181,1)</f>
        <v>0.7</v>
      </c>
      <c r="BT181" s="76">
        <v>3.69</v>
      </c>
      <c r="BU181" s="76">
        <v>1.48</v>
      </c>
      <c r="BV181" s="76">
        <v>2.2799999999999998</v>
      </c>
    </row>
    <row r="182" spans="1:74" x14ac:dyDescent="0.25">
      <c r="A182" s="57">
        <v>39082</v>
      </c>
      <c r="B182" s="63"/>
      <c r="C182" s="63">
        <f>PERCENTRANK('FED MODEL FACTORS'!C182:C464,'FED MODEL FACTORS'!C182,1)</f>
        <v>0.5</v>
      </c>
      <c r="D182" s="63"/>
      <c r="E182" s="63">
        <f>PERCENTRANK('FED MODEL FACTORS'!E$2:E$296,'FED MODEL FACTORS'!E182,1)</f>
        <v>0.2</v>
      </c>
      <c r="F182" s="63">
        <f>PERCENTRANK('FED MODEL FACTORS'!F$2:F$296,'FED MODEL FACTORS'!F182,1)</f>
        <v>0.8</v>
      </c>
      <c r="G182" s="63">
        <f>PERCENTRANK('FED MODEL FACTORS'!G$62:G$296,'FED MODEL FACTORS'!G182,1)</f>
        <v>0.5</v>
      </c>
      <c r="H182" s="63">
        <f>PERCENTRANK('FED MODEL FACTORS'!H$62:H$296,'FED MODEL FACTORS'!H182,1)</f>
        <v>0.3</v>
      </c>
      <c r="I182" s="63">
        <f>PERCENTRANK('FED MODEL FACTORS'!I$2:I$296,'FED MODEL FACTORS'!I182,1)</f>
        <v>0.4</v>
      </c>
      <c r="J182" s="63">
        <f>PERCENTRANK('FED MODEL FACTORS'!J$2:J$296,'FED MODEL FACTORS'!J182,1)</f>
        <v>0.5</v>
      </c>
      <c r="K182" s="63">
        <f>PERCENTRANK('FED MODEL FACTORS'!K$2:K$296,'FED MODEL FACTORS'!K182,1)</f>
        <v>0.6</v>
      </c>
      <c r="L182" s="63">
        <f>PERCENTRANK('FED MODEL FACTORS'!L$2:L$296,'FED MODEL FACTORS'!L182,1)</f>
        <v>0.6</v>
      </c>
      <c r="M182" s="63">
        <f>PERCENTRANK('FED MODEL FACTORS'!M$2:M$296,'FED MODEL FACTORS'!M182,1)</f>
        <v>0.7</v>
      </c>
      <c r="N182" s="63">
        <f>PERCENTRANK('FED MODEL FACTORS'!N$2:N$296,'FED MODEL FACTORS'!N182,1)</f>
        <v>0.7</v>
      </c>
      <c r="O182" s="63"/>
      <c r="P182" s="63"/>
      <c r="Q182" s="63">
        <f>PERCENTRANK('FED MODEL FACTORS'!Q$2:Q$296,'FED MODEL FACTORS'!Q182,1)</f>
        <v>0.9</v>
      </c>
      <c r="R182" s="63">
        <f>PERCENTRANK('FED MODEL FACTORS'!R$2:R$296,'FED MODEL FACTORS'!R182,1)</f>
        <v>0.5</v>
      </c>
      <c r="S182" s="63">
        <f>PERCENTRANK('FED MODEL FACTORS'!S$2:S$296,'FED MODEL FACTORS'!S182,1)</f>
        <v>0.6</v>
      </c>
      <c r="T182" s="63"/>
      <c r="U182" s="63">
        <f>PERCENTRANK('FED MODEL FACTORS'!U$2:U$296,'FED MODEL FACTORS'!U182,1)</f>
        <v>0.9</v>
      </c>
      <c r="V182" s="63">
        <f>PERCENTRANK('FED MODEL FACTORS'!V$2:V$296,'FED MODEL FACTORS'!V182,1)</f>
        <v>0.5</v>
      </c>
      <c r="W182" s="63"/>
      <c r="X182" s="63">
        <f>PERCENTRANK('FED MODEL FACTORS'!X$2:X$296,'FED MODEL FACTORS'!X182,1)</f>
        <v>0.4</v>
      </c>
      <c r="Y182" s="63">
        <f>PERCENTRANK('FED MODEL FACTORS'!Y$2:Y$296,'FED MODEL FACTORS'!Y182,1)</f>
        <v>0.3</v>
      </c>
      <c r="Z182" s="63">
        <f>PERCENTRANK('FED MODEL FACTORS'!Z$2:Z$296,'FED MODEL FACTORS'!Z182,1)</f>
        <v>0.4</v>
      </c>
      <c r="AA182" s="63">
        <f>PERCENTRANK('FED MODEL FACTORS'!AA$2:AA$296,'FED MODEL FACTORS'!AA182,1)</f>
        <v>0.2</v>
      </c>
      <c r="AB182" s="63"/>
      <c r="AC182" s="63">
        <f>PERCENTRANK('FED MODEL FACTORS'!AC$2:AC$296,'FED MODEL FACTORS'!AC182,1)</f>
        <v>0.7</v>
      </c>
      <c r="AD182" s="63">
        <f>PERCENTRANK('FED MODEL FACTORS'!AD$2:AD$296,'FED MODEL FACTORS'!AD182,1)</f>
        <v>0.6</v>
      </c>
      <c r="AE182" s="63">
        <f>PERCENTRANK('FED MODEL FACTORS'!AE$2:AE$296,'FED MODEL FACTORS'!AE182,1)</f>
        <v>0.3</v>
      </c>
      <c r="AF182" s="63">
        <f>PERCENTRANK('FED MODEL FACTORS'!AF$2:AF$296,'FED MODEL FACTORS'!AF182,1)</f>
        <v>0</v>
      </c>
      <c r="AG182" s="63">
        <f>PERCENTRANK('FED MODEL FACTORS'!AG$2:AG$296,'FED MODEL FACTORS'!AG182,1)</f>
        <v>0</v>
      </c>
      <c r="AH182" s="63">
        <f>PERCENTRANK('FED MODEL FACTORS'!AH$62:AH$296,'FED MODEL FACTORS'!AH182,1)</f>
        <v>0.3</v>
      </c>
      <c r="AI182" s="63">
        <f>PERCENTRANK('FED MODEL FACTORS'!AI$2:AI$296,'FED MODEL FACTORS'!AI182,1)</f>
        <v>0.9</v>
      </c>
      <c r="AJ182" s="63">
        <f>PERCENTRANK('FED MODEL FACTORS'!AJ$2:AJ$296,'FED MODEL FACTORS'!AJ182,1)</f>
        <v>0.2</v>
      </c>
      <c r="AK182" s="63">
        <f>PERCENTRANK('FED MODEL FACTORS'!AK$2:AK$296,'FED MODEL FACTORS'!AK182,1)</f>
        <v>0.6</v>
      </c>
      <c r="AL182" s="63">
        <f>PERCENTRANK('FED MODEL FACTORS'!AL$2:AL$296,'FED MODEL FACTORS'!AL182,1)</f>
        <v>0.9</v>
      </c>
      <c r="AM182" s="63">
        <f>PERCENTRANK('FED MODEL FACTORS'!AM$2:AM$296,'FED MODEL FACTORS'!AM182,1)</f>
        <v>0.6</v>
      </c>
      <c r="AN182" s="63">
        <f>PERCENTRANK('FED MODEL FACTORS'!AN$2:AN$296,'FED MODEL FACTORS'!AN182,1)</f>
        <v>0.5</v>
      </c>
      <c r="AO182" s="63">
        <f>PERCENTRANK('FED MODEL FACTORS'!AO$2:AO$296,'FED MODEL FACTORS'!AO182,1)</f>
        <v>0.2</v>
      </c>
      <c r="AP182" s="63">
        <f>PERCENTRANK('FED MODEL FACTORS'!AP$2:AP$296,'FED MODEL FACTORS'!AP182,1)</f>
        <v>0.1</v>
      </c>
      <c r="AQ182" s="63">
        <f>PERCENTRANK('FED MODEL FACTORS'!AQ$50:AQ$296,'FED MODEL FACTORS'!AQ182,1)</f>
        <v>0.7</v>
      </c>
      <c r="AR182" s="63">
        <f>PERCENTRANK('FED MODEL FACTORS'!AR$2:AR$296,'FED MODEL FACTORS'!AR182,1)</f>
        <v>0.7</v>
      </c>
      <c r="AS182" s="63">
        <f>PERCENTRANK('FED MODEL FACTORS'!AS$2:AS$296,'FED MODEL FACTORS'!AS182,1)</f>
        <v>0.9</v>
      </c>
      <c r="AT182" s="63">
        <f>PERCENTRANK('FED MODEL FACTORS'!AT$2:AT$296,'FED MODEL FACTORS'!AT182,1)</f>
        <v>0.7</v>
      </c>
      <c r="AU182" s="63">
        <f>PERCENTRANK('FED MODEL FACTORS'!AU$2:AU$296,'FED MODEL FACTORS'!AU182,1)</f>
        <v>0.3</v>
      </c>
      <c r="AV182" s="63">
        <f>PERCENTRANK('FED MODEL FACTORS'!AV$2:AV$296,'FED MODEL FACTORS'!AV182,1)</f>
        <v>0</v>
      </c>
      <c r="AW182" s="63">
        <f>PERCENTRANK('FED MODEL FACTORS'!AW$2:AW$296,'FED MODEL FACTORS'!AW182,1)</f>
        <v>0.8</v>
      </c>
      <c r="AX182" s="63">
        <f>PERCENTRANK('FED MODEL FACTORS'!AX$2:AX$296,'FED MODEL FACTORS'!AX182,1)</f>
        <v>0.5</v>
      </c>
      <c r="AY182" s="63">
        <f>PERCENTRANK('FED MODEL FACTORS'!AY$2:AY$296,'FED MODEL FACTORS'!AY182,1)</f>
        <v>0.4</v>
      </c>
      <c r="AZ182" s="63">
        <f>PERCENTRANK('FED MODEL FACTORS'!AZ$2:AZ$296,'FED MODEL FACTORS'!AZ182,1)</f>
        <v>0.6</v>
      </c>
      <c r="BA182" s="63">
        <f>PERCENTRANK('FED MODEL FACTORS'!BA$2:BA$296,'FED MODEL FACTORS'!BA182,1)</f>
        <v>0.7</v>
      </c>
      <c r="BB182" s="63">
        <f>PERCENTRANK('FED MODEL FACTORS'!BB$2:BB$296,'FED MODEL FACTORS'!BB182,1)</f>
        <v>0.6</v>
      </c>
      <c r="BC182" s="63">
        <f>PERCENTRANK('FED MODEL FACTORS'!BC$2:BC$296,'FED MODEL FACTORS'!BC182,1)</f>
        <v>0.5</v>
      </c>
      <c r="BD182" s="63">
        <f>PERCENTRANK('FED MODEL FACTORS'!BD$2:BD$296,'FED MODEL FACTORS'!BD182,1)</f>
        <v>0.6</v>
      </c>
      <c r="BT182" s="76">
        <v>3.73</v>
      </c>
      <c r="BU182" s="76">
        <v>1.5</v>
      </c>
      <c r="BV182" s="76">
        <v>2.77</v>
      </c>
    </row>
    <row r="183" spans="1:74" x14ac:dyDescent="0.25">
      <c r="A183" s="57">
        <v>39113</v>
      </c>
      <c r="B183" s="63"/>
      <c r="C183" s="63">
        <f>PERCENTRANK('FED MODEL FACTORS'!C183:C465,'FED MODEL FACTORS'!C183,1)</f>
        <v>0.4</v>
      </c>
      <c r="D183" s="63"/>
      <c r="E183" s="63">
        <f>PERCENTRANK('FED MODEL FACTORS'!E$2:E$296,'FED MODEL FACTORS'!E183,1)</f>
        <v>0.2</v>
      </c>
      <c r="F183" s="63">
        <f>PERCENTRANK('FED MODEL FACTORS'!F$2:F$296,'FED MODEL FACTORS'!F183,1)</f>
        <v>0.8</v>
      </c>
      <c r="G183" s="63">
        <f>PERCENTRANK('FED MODEL FACTORS'!G$62:G$296,'FED MODEL FACTORS'!G183,1)</f>
        <v>0.5</v>
      </c>
      <c r="H183" s="63">
        <f>PERCENTRANK('FED MODEL FACTORS'!H$62:H$296,'FED MODEL FACTORS'!H183,1)</f>
        <v>0.2</v>
      </c>
      <c r="I183" s="63">
        <f>PERCENTRANK('FED MODEL FACTORS'!I$2:I$296,'FED MODEL FACTORS'!I183,1)</f>
        <v>0.5</v>
      </c>
      <c r="J183" s="63">
        <f>PERCENTRANK('FED MODEL FACTORS'!J$2:J$296,'FED MODEL FACTORS'!J183,1)</f>
        <v>0.5</v>
      </c>
      <c r="K183" s="63">
        <f>PERCENTRANK('FED MODEL FACTORS'!K$2:K$296,'FED MODEL FACTORS'!K183,1)</f>
        <v>0.7</v>
      </c>
      <c r="L183" s="63">
        <f>PERCENTRANK('FED MODEL FACTORS'!L$2:L$296,'FED MODEL FACTORS'!L183,1)</f>
        <v>0.6</v>
      </c>
      <c r="M183" s="63">
        <f>PERCENTRANK('FED MODEL FACTORS'!M$2:M$296,'FED MODEL FACTORS'!M183,1)</f>
        <v>0.8</v>
      </c>
      <c r="N183" s="63">
        <f>PERCENTRANK('FED MODEL FACTORS'!N$2:N$296,'FED MODEL FACTORS'!N183,1)</f>
        <v>0.8</v>
      </c>
      <c r="O183" s="63"/>
      <c r="P183" s="63"/>
      <c r="Q183" s="63">
        <f>PERCENTRANK('FED MODEL FACTORS'!Q$2:Q$296,'FED MODEL FACTORS'!Q183,1)</f>
        <v>0.9</v>
      </c>
      <c r="R183" s="63">
        <f>PERCENTRANK('FED MODEL FACTORS'!R$2:R$296,'FED MODEL FACTORS'!R183,1)</f>
        <v>0.5</v>
      </c>
      <c r="S183" s="63">
        <f>PERCENTRANK('FED MODEL FACTORS'!S$2:S$296,'FED MODEL FACTORS'!S183,1)</f>
        <v>0.6</v>
      </c>
      <c r="T183" s="63"/>
      <c r="U183" s="63">
        <f>PERCENTRANK('FED MODEL FACTORS'!U$2:U$296,'FED MODEL FACTORS'!U183,1)</f>
        <v>0.1</v>
      </c>
      <c r="V183" s="63">
        <f>PERCENTRANK('FED MODEL FACTORS'!V$2:V$296,'FED MODEL FACTORS'!V183,1)</f>
        <v>0.5</v>
      </c>
      <c r="W183" s="63"/>
      <c r="X183" s="63">
        <f>PERCENTRANK('FED MODEL FACTORS'!X$2:X$296,'FED MODEL FACTORS'!X183,1)</f>
        <v>0.1</v>
      </c>
      <c r="Y183" s="63">
        <f>PERCENTRANK('FED MODEL FACTORS'!Y$2:Y$296,'FED MODEL FACTORS'!Y183,1)</f>
        <v>0.3</v>
      </c>
      <c r="Z183" s="63">
        <f>PERCENTRANK('FED MODEL FACTORS'!Z$2:Z$296,'FED MODEL FACTORS'!Z183,1)</f>
        <v>0.2</v>
      </c>
      <c r="AA183" s="63">
        <f>PERCENTRANK('FED MODEL FACTORS'!AA$2:AA$296,'FED MODEL FACTORS'!AA183,1)</f>
        <v>0</v>
      </c>
      <c r="AB183" s="63"/>
      <c r="AC183" s="63">
        <f>PERCENTRANK('FED MODEL FACTORS'!AC$2:AC$296,'FED MODEL FACTORS'!AC183,1)</f>
        <v>0.7</v>
      </c>
      <c r="AD183" s="63">
        <f>PERCENTRANK('FED MODEL FACTORS'!AD$2:AD$296,'FED MODEL FACTORS'!AD183,1)</f>
        <v>0.7</v>
      </c>
      <c r="AE183" s="63">
        <f>PERCENTRANK('FED MODEL FACTORS'!AE$2:AE$296,'FED MODEL FACTORS'!AE183,1)</f>
        <v>0.3</v>
      </c>
      <c r="AF183" s="63">
        <f>PERCENTRANK('FED MODEL FACTORS'!AF$2:AF$296,'FED MODEL FACTORS'!AF183,1)</f>
        <v>0</v>
      </c>
      <c r="AG183" s="63">
        <f>PERCENTRANK('FED MODEL FACTORS'!AG$2:AG$296,'FED MODEL FACTORS'!AG183,1)</f>
        <v>0</v>
      </c>
      <c r="AH183" s="63">
        <f>PERCENTRANK('FED MODEL FACTORS'!AH$62:AH$296,'FED MODEL FACTORS'!AH183,1)</f>
        <v>0.2</v>
      </c>
      <c r="AI183" s="63">
        <f>PERCENTRANK('FED MODEL FACTORS'!AI$2:AI$296,'FED MODEL FACTORS'!AI183,1)</f>
        <v>0.8</v>
      </c>
      <c r="AJ183" s="63">
        <f>PERCENTRANK('FED MODEL FACTORS'!AJ$2:AJ$296,'FED MODEL FACTORS'!AJ183,1)</f>
        <v>0.2</v>
      </c>
      <c r="AK183" s="63">
        <f>PERCENTRANK('FED MODEL FACTORS'!AK$2:AK$296,'FED MODEL FACTORS'!AK183,1)</f>
        <v>0.5</v>
      </c>
      <c r="AL183" s="63">
        <f>PERCENTRANK('FED MODEL FACTORS'!AL$2:AL$296,'FED MODEL FACTORS'!AL183,1)</f>
        <v>0.9</v>
      </c>
      <c r="AM183" s="63">
        <f>PERCENTRANK('FED MODEL FACTORS'!AM$2:AM$296,'FED MODEL FACTORS'!AM183,1)</f>
        <v>0.4</v>
      </c>
      <c r="AN183" s="63">
        <f>PERCENTRANK('FED MODEL FACTORS'!AN$2:AN$296,'FED MODEL FACTORS'!AN183,1)</f>
        <v>0.3</v>
      </c>
      <c r="AO183" s="63">
        <f>PERCENTRANK('FED MODEL FACTORS'!AO$2:AO$296,'FED MODEL FACTORS'!AO183,1)</f>
        <v>0.1</v>
      </c>
      <c r="AP183" s="63">
        <f>PERCENTRANK('FED MODEL FACTORS'!AP$2:AP$296,'FED MODEL FACTORS'!AP183,1)</f>
        <v>0</v>
      </c>
      <c r="AQ183" s="63">
        <f>PERCENTRANK('FED MODEL FACTORS'!AQ$50:AQ$296,'FED MODEL FACTORS'!AQ183,1)</f>
        <v>0.7</v>
      </c>
      <c r="AR183" s="63">
        <f>PERCENTRANK('FED MODEL FACTORS'!AR$2:AR$296,'FED MODEL FACTORS'!AR183,1)</f>
        <v>0.8</v>
      </c>
      <c r="AS183" s="63">
        <f>PERCENTRANK('FED MODEL FACTORS'!AS$2:AS$296,'FED MODEL FACTORS'!AS183,1)</f>
        <v>0.9</v>
      </c>
      <c r="AT183" s="63">
        <f>PERCENTRANK('FED MODEL FACTORS'!AT$2:AT$296,'FED MODEL FACTORS'!AT183,1)</f>
        <v>0.7</v>
      </c>
      <c r="AU183" s="63">
        <f>PERCENTRANK('FED MODEL FACTORS'!AU$2:AU$296,'FED MODEL FACTORS'!AU183,1)</f>
        <v>0.2</v>
      </c>
      <c r="AV183" s="63">
        <f>PERCENTRANK('FED MODEL FACTORS'!AV$2:AV$296,'FED MODEL FACTORS'!AV183,1)</f>
        <v>0</v>
      </c>
      <c r="AW183" s="63">
        <f>PERCENTRANK('FED MODEL FACTORS'!AW$2:AW$296,'FED MODEL FACTORS'!AW183,1)</f>
        <v>0.8</v>
      </c>
      <c r="AX183" s="63">
        <f>PERCENTRANK('FED MODEL FACTORS'!AX$2:AX$296,'FED MODEL FACTORS'!AX183,1)</f>
        <v>0.5</v>
      </c>
      <c r="AY183" s="63">
        <f>PERCENTRANK('FED MODEL FACTORS'!AY$2:AY$296,'FED MODEL FACTORS'!AY183,1)</f>
        <v>0.4</v>
      </c>
      <c r="AZ183" s="63">
        <f>PERCENTRANK('FED MODEL FACTORS'!AZ$2:AZ$296,'FED MODEL FACTORS'!AZ183,1)</f>
        <v>0.6</v>
      </c>
      <c r="BA183" s="63">
        <f>PERCENTRANK('FED MODEL FACTORS'!BA$2:BA$296,'FED MODEL FACTORS'!BA183,1)</f>
        <v>0</v>
      </c>
      <c r="BB183" s="63">
        <f>PERCENTRANK('FED MODEL FACTORS'!BB$2:BB$296,'FED MODEL FACTORS'!BB183,1)</f>
        <v>0.6</v>
      </c>
      <c r="BC183" s="63">
        <f>PERCENTRANK('FED MODEL FACTORS'!BC$2:BC$296,'FED MODEL FACTORS'!BC183,1)</f>
        <v>0.5</v>
      </c>
      <c r="BD183" s="63">
        <f>PERCENTRANK('FED MODEL FACTORS'!BD$2:BD$296,'FED MODEL FACTORS'!BD183,1)</f>
        <v>0</v>
      </c>
      <c r="BT183" s="76">
        <v>3.68</v>
      </c>
      <c r="BU183" s="76">
        <v>1.51</v>
      </c>
      <c r="BV183" s="76">
        <v>2.2999999999999998</v>
      </c>
    </row>
    <row r="184" spans="1:74" x14ac:dyDescent="0.25">
      <c r="A184" s="57">
        <v>39141</v>
      </c>
      <c r="B184" s="63"/>
      <c r="C184" s="63">
        <f>PERCENTRANK('FED MODEL FACTORS'!C184:C466,'FED MODEL FACTORS'!C184,1)</f>
        <v>0.5</v>
      </c>
      <c r="D184" s="63"/>
      <c r="E184" s="63">
        <f>PERCENTRANK('FED MODEL FACTORS'!E$2:E$296,'FED MODEL FACTORS'!E184,1)</f>
        <v>0.7</v>
      </c>
      <c r="F184" s="63">
        <f>PERCENTRANK('FED MODEL FACTORS'!F$2:F$296,'FED MODEL FACTORS'!F184,1)</f>
        <v>0.8</v>
      </c>
      <c r="G184" s="63">
        <f>PERCENTRANK('FED MODEL FACTORS'!G$62:G$296,'FED MODEL FACTORS'!G184,1)</f>
        <v>0.4</v>
      </c>
      <c r="H184" s="63">
        <f>PERCENTRANK('FED MODEL FACTORS'!H$62:H$296,'FED MODEL FACTORS'!H184,1)</f>
        <v>0.2</v>
      </c>
      <c r="I184" s="63">
        <f>PERCENTRANK('FED MODEL FACTORS'!I$2:I$296,'FED MODEL FACTORS'!I184,1)</f>
        <v>0.4</v>
      </c>
      <c r="J184" s="63">
        <f>PERCENTRANK('FED MODEL FACTORS'!J$2:J$296,'FED MODEL FACTORS'!J184,1)</f>
        <v>0.5</v>
      </c>
      <c r="K184" s="63">
        <f>PERCENTRANK('FED MODEL FACTORS'!K$2:K$296,'FED MODEL FACTORS'!K184,1)</f>
        <v>0.6</v>
      </c>
      <c r="L184" s="63">
        <f>PERCENTRANK('FED MODEL FACTORS'!L$2:L$296,'FED MODEL FACTORS'!L184,1)</f>
        <v>0.6</v>
      </c>
      <c r="M184" s="63">
        <f>PERCENTRANK('FED MODEL FACTORS'!M$2:M$296,'FED MODEL FACTORS'!M184,1)</f>
        <v>0.8</v>
      </c>
      <c r="N184" s="63">
        <f>PERCENTRANK('FED MODEL FACTORS'!N$2:N$296,'FED MODEL FACTORS'!N184,1)</f>
        <v>0.8</v>
      </c>
      <c r="O184" s="63"/>
      <c r="P184" s="63"/>
      <c r="Q184" s="63">
        <f>PERCENTRANK('FED MODEL FACTORS'!Q$2:Q$296,'FED MODEL FACTORS'!Q184,1)</f>
        <v>0.9</v>
      </c>
      <c r="R184" s="63">
        <f>PERCENTRANK('FED MODEL FACTORS'!R$2:R$296,'FED MODEL FACTORS'!R184,1)</f>
        <v>0.5</v>
      </c>
      <c r="S184" s="63">
        <f>PERCENTRANK('FED MODEL FACTORS'!S$2:S$296,'FED MODEL FACTORS'!S184,1)</f>
        <v>0.6</v>
      </c>
      <c r="T184" s="63"/>
      <c r="U184" s="63">
        <f>PERCENTRANK('FED MODEL FACTORS'!U$2:U$296,'FED MODEL FACTORS'!U184,1)</f>
        <v>0.9</v>
      </c>
      <c r="V184" s="63">
        <f>PERCENTRANK('FED MODEL FACTORS'!V$2:V$296,'FED MODEL FACTORS'!V184,1)</f>
        <v>0.5</v>
      </c>
      <c r="W184" s="63"/>
      <c r="X184" s="63">
        <f>PERCENTRANK('FED MODEL FACTORS'!X$2:X$296,'FED MODEL FACTORS'!X184,1)</f>
        <v>0.3</v>
      </c>
      <c r="Y184" s="63">
        <f>PERCENTRANK('FED MODEL FACTORS'!Y$2:Y$296,'FED MODEL FACTORS'!Y184,1)</f>
        <v>0.2</v>
      </c>
      <c r="Z184" s="63">
        <f>PERCENTRANK('FED MODEL FACTORS'!Z$2:Z$296,'FED MODEL FACTORS'!Z184,1)</f>
        <v>0.4</v>
      </c>
      <c r="AA184" s="63">
        <f>PERCENTRANK('FED MODEL FACTORS'!AA$2:AA$296,'FED MODEL FACTORS'!AA184,1)</f>
        <v>0</v>
      </c>
      <c r="AB184" s="63"/>
      <c r="AC184" s="63">
        <f>PERCENTRANK('FED MODEL FACTORS'!AC$2:AC$296,'FED MODEL FACTORS'!AC184,1)</f>
        <v>0.7</v>
      </c>
      <c r="AD184" s="63">
        <f>PERCENTRANK('FED MODEL FACTORS'!AD$2:AD$296,'FED MODEL FACTORS'!AD184,1)</f>
        <v>0.7</v>
      </c>
      <c r="AE184" s="63">
        <f>PERCENTRANK('FED MODEL FACTORS'!AE$2:AE$296,'FED MODEL FACTORS'!AE184,1)</f>
        <v>0.3</v>
      </c>
      <c r="AF184" s="63">
        <f>PERCENTRANK('FED MODEL FACTORS'!AF$2:AF$296,'FED MODEL FACTORS'!AF184,1)</f>
        <v>0</v>
      </c>
      <c r="AG184" s="63">
        <f>PERCENTRANK('FED MODEL FACTORS'!AG$2:AG$296,'FED MODEL FACTORS'!AG184,1)</f>
        <v>0</v>
      </c>
      <c r="AH184" s="63">
        <f>PERCENTRANK('FED MODEL FACTORS'!AH$62:AH$296,'FED MODEL FACTORS'!AH184,1)</f>
        <v>0.2</v>
      </c>
      <c r="AI184" s="63">
        <f>PERCENTRANK('FED MODEL FACTORS'!AI$2:AI$296,'FED MODEL FACTORS'!AI184,1)</f>
        <v>0.8</v>
      </c>
      <c r="AJ184" s="63">
        <f>PERCENTRANK('FED MODEL FACTORS'!AJ$2:AJ$296,'FED MODEL FACTORS'!AJ184,1)</f>
        <v>0.3</v>
      </c>
      <c r="AK184" s="63">
        <f>PERCENTRANK('FED MODEL FACTORS'!AK$2:AK$296,'FED MODEL FACTORS'!AK184,1)</f>
        <v>0.4</v>
      </c>
      <c r="AL184" s="63">
        <f>PERCENTRANK('FED MODEL FACTORS'!AL$2:AL$296,'FED MODEL FACTORS'!AL184,1)</f>
        <v>0.9</v>
      </c>
      <c r="AM184" s="63">
        <f>PERCENTRANK('FED MODEL FACTORS'!AM$2:AM$296,'FED MODEL FACTORS'!AM184,1)</f>
        <v>0.4</v>
      </c>
      <c r="AN184" s="63">
        <f>PERCENTRANK('FED MODEL FACTORS'!AN$2:AN$296,'FED MODEL FACTORS'!AN184,1)</f>
        <v>0.4</v>
      </c>
      <c r="AO184" s="63">
        <f>PERCENTRANK('FED MODEL FACTORS'!AO$2:AO$296,'FED MODEL FACTORS'!AO184,1)</f>
        <v>0.3</v>
      </c>
      <c r="AP184" s="63">
        <f>PERCENTRANK('FED MODEL FACTORS'!AP$2:AP$296,'FED MODEL FACTORS'!AP184,1)</f>
        <v>0.1</v>
      </c>
      <c r="AQ184" s="63">
        <f>PERCENTRANK('FED MODEL FACTORS'!AQ$50:AQ$296,'FED MODEL FACTORS'!AQ184,1)</f>
        <v>0.8</v>
      </c>
      <c r="AR184" s="63">
        <f>PERCENTRANK('FED MODEL FACTORS'!AR$2:AR$296,'FED MODEL FACTORS'!AR184,1)</f>
        <v>0.8</v>
      </c>
      <c r="AS184" s="63">
        <f>PERCENTRANK('FED MODEL FACTORS'!AS$2:AS$296,'FED MODEL FACTORS'!AS184,1)</f>
        <v>0.9</v>
      </c>
      <c r="AT184" s="63">
        <f>PERCENTRANK('FED MODEL FACTORS'!AT$2:AT$296,'FED MODEL FACTORS'!AT184,1)</f>
        <v>0.7</v>
      </c>
      <c r="AU184" s="63">
        <f>PERCENTRANK('FED MODEL FACTORS'!AU$2:AU$296,'FED MODEL FACTORS'!AU184,1)</f>
        <v>0.2</v>
      </c>
      <c r="AV184" s="63">
        <f>PERCENTRANK('FED MODEL FACTORS'!AV$2:AV$296,'FED MODEL FACTORS'!AV184,1)</f>
        <v>0</v>
      </c>
      <c r="AW184" s="63">
        <f>PERCENTRANK('FED MODEL FACTORS'!AW$2:AW$296,'FED MODEL FACTORS'!AW184,1)</f>
        <v>0.8</v>
      </c>
      <c r="AX184" s="63">
        <f>PERCENTRANK('FED MODEL FACTORS'!AX$2:AX$296,'FED MODEL FACTORS'!AX184,1)</f>
        <v>0.5</v>
      </c>
      <c r="AY184" s="63">
        <f>PERCENTRANK('FED MODEL FACTORS'!AY$2:AY$296,'FED MODEL FACTORS'!AY184,1)</f>
        <v>0.4</v>
      </c>
      <c r="AZ184" s="63">
        <f>PERCENTRANK('FED MODEL FACTORS'!AZ$2:AZ$296,'FED MODEL FACTORS'!AZ184,1)</f>
        <v>0.6</v>
      </c>
      <c r="BA184" s="63">
        <f>PERCENTRANK('FED MODEL FACTORS'!BA$2:BA$296,'FED MODEL FACTORS'!BA184,1)</f>
        <v>0.8</v>
      </c>
      <c r="BB184" s="63">
        <f>PERCENTRANK('FED MODEL FACTORS'!BB$2:BB$296,'FED MODEL FACTORS'!BB184,1)</f>
        <v>0.6</v>
      </c>
      <c r="BC184" s="63">
        <f>PERCENTRANK('FED MODEL FACTORS'!BC$2:BC$296,'FED MODEL FACTORS'!BC184,1)</f>
        <v>0.9</v>
      </c>
      <c r="BD184" s="63">
        <f>PERCENTRANK('FED MODEL FACTORS'!BD$2:BD$296,'FED MODEL FACTORS'!BD184,1)</f>
        <v>0.9</v>
      </c>
      <c r="BT184" s="76">
        <v>3.66</v>
      </c>
      <c r="BU184" s="76">
        <v>1.59</v>
      </c>
      <c r="BV184" s="76">
        <v>1.83</v>
      </c>
    </row>
    <row r="185" spans="1:74" x14ac:dyDescent="0.25">
      <c r="A185" s="57">
        <v>39172</v>
      </c>
      <c r="B185" s="63"/>
      <c r="C185" s="63">
        <f>PERCENTRANK('FED MODEL FACTORS'!C185:C467,'FED MODEL FACTORS'!C185,1)</f>
        <v>0.1</v>
      </c>
      <c r="D185" s="63"/>
      <c r="E185" s="63">
        <f>PERCENTRANK('FED MODEL FACTORS'!E$2:E$296,'FED MODEL FACTORS'!E185,1)</f>
        <v>0</v>
      </c>
      <c r="F185" s="63">
        <f>PERCENTRANK('FED MODEL FACTORS'!F$2:F$296,'FED MODEL FACTORS'!F185,1)</f>
        <v>0.8</v>
      </c>
      <c r="G185" s="63">
        <f>PERCENTRANK('FED MODEL FACTORS'!G$62:G$296,'FED MODEL FACTORS'!G185,1)</f>
        <v>0.5</v>
      </c>
      <c r="H185" s="63">
        <f>PERCENTRANK('FED MODEL FACTORS'!H$62:H$296,'FED MODEL FACTORS'!H185,1)</f>
        <v>0.2</v>
      </c>
      <c r="I185" s="63">
        <f>PERCENTRANK('FED MODEL FACTORS'!I$2:I$296,'FED MODEL FACTORS'!I185,1)</f>
        <v>0.4</v>
      </c>
      <c r="J185" s="63">
        <f>PERCENTRANK('FED MODEL FACTORS'!J$2:J$296,'FED MODEL FACTORS'!J185,1)</f>
        <v>0.5</v>
      </c>
      <c r="K185" s="63">
        <f>PERCENTRANK('FED MODEL FACTORS'!K$2:K$296,'FED MODEL FACTORS'!K185,1)</f>
        <v>0.6</v>
      </c>
      <c r="L185" s="63">
        <f>PERCENTRANK('FED MODEL FACTORS'!L$2:L$296,'FED MODEL FACTORS'!L185,1)</f>
        <v>0.6</v>
      </c>
      <c r="M185" s="63">
        <f>PERCENTRANK('FED MODEL FACTORS'!M$2:M$296,'FED MODEL FACTORS'!M185,1)</f>
        <v>0.7</v>
      </c>
      <c r="N185" s="63">
        <f>PERCENTRANK('FED MODEL FACTORS'!N$2:N$296,'FED MODEL FACTORS'!N185,1)</f>
        <v>0.7</v>
      </c>
      <c r="O185" s="63"/>
      <c r="P185" s="63"/>
      <c r="Q185" s="63">
        <f>PERCENTRANK('FED MODEL FACTORS'!Q$2:Q$296,'FED MODEL FACTORS'!Q185,1)</f>
        <v>0.9</v>
      </c>
      <c r="R185" s="63">
        <f>PERCENTRANK('FED MODEL FACTORS'!R$2:R$296,'FED MODEL FACTORS'!R185,1)</f>
        <v>0.5</v>
      </c>
      <c r="S185" s="63">
        <f>PERCENTRANK('FED MODEL FACTORS'!S$2:S$296,'FED MODEL FACTORS'!S185,1)</f>
        <v>0.6</v>
      </c>
      <c r="T185" s="63"/>
      <c r="U185" s="63">
        <f>PERCENTRANK('FED MODEL FACTORS'!U$2:U$296,'FED MODEL FACTORS'!U185,1)</f>
        <v>0.4</v>
      </c>
      <c r="V185" s="63">
        <f>PERCENTRANK('FED MODEL FACTORS'!V$2:V$296,'FED MODEL FACTORS'!V185,1)</f>
        <v>0.7</v>
      </c>
      <c r="W185" s="63"/>
      <c r="X185" s="63">
        <f>PERCENTRANK('FED MODEL FACTORS'!X$2:X$296,'FED MODEL FACTORS'!X185,1)</f>
        <v>0.1</v>
      </c>
      <c r="Y185" s="63">
        <f>PERCENTRANK('FED MODEL FACTORS'!Y$2:Y$296,'FED MODEL FACTORS'!Y185,1)</f>
        <v>0.4</v>
      </c>
      <c r="Z185" s="63">
        <f>PERCENTRANK('FED MODEL FACTORS'!Z$2:Z$296,'FED MODEL FACTORS'!Z185,1)</f>
        <v>0.3</v>
      </c>
      <c r="AA185" s="63">
        <f>PERCENTRANK('FED MODEL FACTORS'!AA$2:AA$296,'FED MODEL FACTORS'!AA185,1)</f>
        <v>0.5</v>
      </c>
      <c r="AB185" s="63"/>
      <c r="AC185" s="63">
        <f>PERCENTRANK('FED MODEL FACTORS'!AC$2:AC$296,'FED MODEL FACTORS'!AC185,1)</f>
        <v>0.6</v>
      </c>
      <c r="AD185" s="63">
        <f>PERCENTRANK('FED MODEL FACTORS'!AD$2:AD$296,'FED MODEL FACTORS'!AD185,1)</f>
        <v>0.7</v>
      </c>
      <c r="AE185" s="63">
        <f>PERCENTRANK('FED MODEL FACTORS'!AE$2:AE$296,'FED MODEL FACTORS'!AE185,1)</f>
        <v>0.4</v>
      </c>
      <c r="AF185" s="63">
        <f>PERCENTRANK('FED MODEL FACTORS'!AF$2:AF$296,'FED MODEL FACTORS'!AF185,1)</f>
        <v>0.3</v>
      </c>
      <c r="AG185" s="63">
        <f>PERCENTRANK('FED MODEL FACTORS'!AG$2:AG$296,'FED MODEL FACTORS'!AG185,1)</f>
        <v>0</v>
      </c>
      <c r="AH185" s="63">
        <f>PERCENTRANK('FED MODEL FACTORS'!AH$62:AH$296,'FED MODEL FACTORS'!AH185,1)</f>
        <v>0.2</v>
      </c>
      <c r="AI185" s="63">
        <f>PERCENTRANK('FED MODEL FACTORS'!AI$2:AI$296,'FED MODEL FACTORS'!AI185,1)</f>
        <v>0.9</v>
      </c>
      <c r="AJ185" s="63">
        <f>PERCENTRANK('FED MODEL FACTORS'!AJ$2:AJ$296,'FED MODEL FACTORS'!AJ185,1)</f>
        <v>0.3</v>
      </c>
      <c r="AK185" s="63">
        <f>PERCENTRANK('FED MODEL FACTORS'!AK$2:AK$296,'FED MODEL FACTORS'!AK185,1)</f>
        <v>0.5</v>
      </c>
      <c r="AL185" s="63">
        <f>PERCENTRANK('FED MODEL FACTORS'!AL$2:AL$296,'FED MODEL FACTORS'!AL185,1)</f>
        <v>0.9</v>
      </c>
      <c r="AM185" s="63">
        <f>PERCENTRANK('FED MODEL FACTORS'!AM$2:AM$296,'FED MODEL FACTORS'!AM185,1)</f>
        <v>0.5</v>
      </c>
      <c r="AN185" s="63">
        <f>PERCENTRANK('FED MODEL FACTORS'!AN$2:AN$296,'FED MODEL FACTORS'!AN185,1)</f>
        <v>0.6</v>
      </c>
      <c r="AO185" s="63">
        <f>PERCENTRANK('FED MODEL FACTORS'!AO$2:AO$296,'FED MODEL FACTORS'!AO185,1)</f>
        <v>0.1</v>
      </c>
      <c r="AP185" s="63">
        <f>PERCENTRANK('FED MODEL FACTORS'!AP$2:AP$296,'FED MODEL FACTORS'!AP185,1)</f>
        <v>0</v>
      </c>
      <c r="AQ185" s="63">
        <f>PERCENTRANK('FED MODEL FACTORS'!AQ$50:AQ$296,'FED MODEL FACTORS'!AQ185,1)</f>
        <v>0.8</v>
      </c>
      <c r="AR185" s="63">
        <f>PERCENTRANK('FED MODEL FACTORS'!AR$2:AR$296,'FED MODEL FACTORS'!AR185,1)</f>
        <v>0.8</v>
      </c>
      <c r="AS185" s="63">
        <f>PERCENTRANK('FED MODEL FACTORS'!AS$2:AS$296,'FED MODEL FACTORS'!AS185,1)</f>
        <v>0.9</v>
      </c>
      <c r="AT185" s="63">
        <f>PERCENTRANK('FED MODEL FACTORS'!AT$2:AT$296,'FED MODEL FACTORS'!AT185,1)</f>
        <v>0.7</v>
      </c>
      <c r="AU185" s="63">
        <f>PERCENTRANK('FED MODEL FACTORS'!AU$2:AU$296,'FED MODEL FACTORS'!AU185,1)</f>
        <v>0.2</v>
      </c>
      <c r="AV185" s="63">
        <f>PERCENTRANK('FED MODEL FACTORS'!AV$2:AV$296,'FED MODEL FACTORS'!AV185,1)</f>
        <v>0.1</v>
      </c>
      <c r="AW185" s="63">
        <f>PERCENTRANK('FED MODEL FACTORS'!AW$2:AW$296,'FED MODEL FACTORS'!AW185,1)</f>
        <v>0.8</v>
      </c>
      <c r="AX185" s="63">
        <f>PERCENTRANK('FED MODEL FACTORS'!AX$2:AX$296,'FED MODEL FACTORS'!AX185,1)</f>
        <v>0.5</v>
      </c>
      <c r="AY185" s="63">
        <f>PERCENTRANK('FED MODEL FACTORS'!AY$2:AY$296,'FED MODEL FACTORS'!AY185,1)</f>
        <v>0.4</v>
      </c>
      <c r="AZ185" s="63">
        <f>PERCENTRANK('FED MODEL FACTORS'!AZ$2:AZ$296,'FED MODEL FACTORS'!AZ185,1)</f>
        <v>0.6</v>
      </c>
      <c r="BA185" s="63">
        <f>PERCENTRANK('FED MODEL FACTORS'!BA$2:BA$296,'FED MODEL FACTORS'!BA185,1)</f>
        <v>0.5</v>
      </c>
      <c r="BB185" s="63">
        <f>PERCENTRANK('FED MODEL FACTORS'!BB$2:BB$296,'FED MODEL FACTORS'!BB185,1)</f>
        <v>0.6</v>
      </c>
      <c r="BC185" s="63">
        <f>PERCENTRANK('FED MODEL FACTORS'!BC$2:BC$296,'FED MODEL FACTORS'!BC185,1)</f>
        <v>0.2</v>
      </c>
      <c r="BD185" s="63">
        <f>PERCENTRANK('FED MODEL FACTORS'!BD$2:BD$296,'FED MODEL FACTORS'!BD185,1)</f>
        <v>0.4</v>
      </c>
      <c r="BT185" s="76">
        <v>3.74</v>
      </c>
      <c r="BU185" s="76">
        <v>1.67</v>
      </c>
      <c r="BV185" s="76">
        <v>2.12</v>
      </c>
    </row>
    <row r="186" spans="1:74" x14ac:dyDescent="0.25">
      <c r="A186" s="57">
        <v>39202</v>
      </c>
      <c r="B186" s="63"/>
      <c r="C186" s="63">
        <f>PERCENTRANK('FED MODEL FACTORS'!C186:C468,'FED MODEL FACTORS'!C186,1)</f>
        <v>0.5</v>
      </c>
      <c r="D186" s="63"/>
      <c r="E186" s="63">
        <f>PERCENTRANK('FED MODEL FACTORS'!E$2:E$296,'FED MODEL FACTORS'!E186,1)</f>
        <v>0.9</v>
      </c>
      <c r="F186" s="63">
        <f>PERCENTRANK('FED MODEL FACTORS'!F$2:F$296,'FED MODEL FACTORS'!F186,1)</f>
        <v>0.8</v>
      </c>
      <c r="G186" s="63">
        <f>PERCENTRANK('FED MODEL FACTORS'!G$62:G$296,'FED MODEL FACTORS'!G186,1)</f>
        <v>0.5</v>
      </c>
      <c r="H186" s="63">
        <f>PERCENTRANK('FED MODEL FACTORS'!H$62:H$296,'FED MODEL FACTORS'!H186,1)</f>
        <v>0.2</v>
      </c>
      <c r="I186" s="63">
        <f>PERCENTRANK('FED MODEL FACTORS'!I$2:I$296,'FED MODEL FACTORS'!I186,1)</f>
        <v>0.4</v>
      </c>
      <c r="J186" s="63">
        <f>PERCENTRANK('FED MODEL FACTORS'!J$2:J$296,'FED MODEL FACTORS'!J186,1)</f>
        <v>0.5</v>
      </c>
      <c r="K186" s="63">
        <f>PERCENTRANK('FED MODEL FACTORS'!K$2:K$296,'FED MODEL FACTORS'!K186,1)</f>
        <v>0.6</v>
      </c>
      <c r="L186" s="63">
        <f>PERCENTRANK('FED MODEL FACTORS'!L$2:L$296,'FED MODEL FACTORS'!L186,1)</f>
        <v>0.6</v>
      </c>
      <c r="M186" s="63">
        <f>PERCENTRANK('FED MODEL FACTORS'!M$2:M$296,'FED MODEL FACTORS'!M186,1)</f>
        <v>0.7</v>
      </c>
      <c r="N186" s="63">
        <f>PERCENTRANK('FED MODEL FACTORS'!N$2:N$296,'FED MODEL FACTORS'!N186,1)</f>
        <v>0.7</v>
      </c>
      <c r="O186" s="63"/>
      <c r="P186" s="63"/>
      <c r="Q186" s="63">
        <f>PERCENTRANK('FED MODEL FACTORS'!Q$2:Q$296,'FED MODEL FACTORS'!Q186,1)</f>
        <v>0.9</v>
      </c>
      <c r="R186" s="63">
        <f>PERCENTRANK('FED MODEL FACTORS'!R$2:R$296,'FED MODEL FACTORS'!R186,1)</f>
        <v>0.5</v>
      </c>
      <c r="S186" s="63">
        <f>PERCENTRANK('FED MODEL FACTORS'!S$2:S$296,'FED MODEL FACTORS'!S186,1)</f>
        <v>0.6</v>
      </c>
      <c r="T186" s="63"/>
      <c r="U186" s="63">
        <f>PERCENTRANK('FED MODEL FACTORS'!U$2:U$296,'FED MODEL FACTORS'!U186,1)</f>
        <v>0.8</v>
      </c>
      <c r="V186" s="63">
        <f>PERCENTRANK('FED MODEL FACTORS'!V$2:V$296,'FED MODEL FACTORS'!V186,1)</f>
        <v>0.6</v>
      </c>
      <c r="W186" s="63"/>
      <c r="X186" s="63">
        <f>PERCENTRANK('FED MODEL FACTORS'!X$2:X$296,'FED MODEL FACTORS'!X186,1)</f>
        <v>0.1</v>
      </c>
      <c r="Y186" s="63">
        <f>PERCENTRANK('FED MODEL FACTORS'!Y$2:Y$296,'FED MODEL FACTORS'!Y186,1)</f>
        <v>0.4</v>
      </c>
      <c r="Z186" s="63">
        <f>PERCENTRANK('FED MODEL FACTORS'!Z$2:Z$296,'FED MODEL FACTORS'!Z186,1)</f>
        <v>0.5</v>
      </c>
      <c r="AA186" s="63">
        <f>PERCENTRANK('FED MODEL FACTORS'!AA$2:AA$296,'FED MODEL FACTORS'!AA186,1)</f>
        <v>0.4</v>
      </c>
      <c r="AB186" s="63"/>
      <c r="AC186" s="63">
        <f>PERCENTRANK('FED MODEL FACTORS'!AC$2:AC$296,'FED MODEL FACTORS'!AC186,1)</f>
        <v>0.7</v>
      </c>
      <c r="AD186" s="63">
        <f>PERCENTRANK('FED MODEL FACTORS'!AD$2:AD$296,'FED MODEL FACTORS'!AD186,1)</f>
        <v>0.7</v>
      </c>
      <c r="AE186" s="63">
        <f>PERCENTRANK('FED MODEL FACTORS'!AE$2:AE$296,'FED MODEL FACTORS'!AE186,1)</f>
        <v>0.3</v>
      </c>
      <c r="AF186" s="63">
        <f>PERCENTRANK('FED MODEL FACTORS'!AF$2:AF$296,'FED MODEL FACTORS'!AF186,1)</f>
        <v>0.1</v>
      </c>
      <c r="AG186" s="63">
        <f>PERCENTRANK('FED MODEL FACTORS'!AG$2:AG$296,'FED MODEL FACTORS'!AG186,1)</f>
        <v>0</v>
      </c>
      <c r="AH186" s="63">
        <f>PERCENTRANK('FED MODEL FACTORS'!AH$62:AH$296,'FED MODEL FACTORS'!AH186,1)</f>
        <v>0.2</v>
      </c>
      <c r="AI186" s="63">
        <f>PERCENTRANK('FED MODEL FACTORS'!AI$2:AI$296,'FED MODEL FACTORS'!AI186,1)</f>
        <v>0.8</v>
      </c>
      <c r="AJ186" s="63">
        <f>PERCENTRANK('FED MODEL FACTORS'!AJ$2:AJ$296,'FED MODEL FACTORS'!AJ186,1)</f>
        <v>0.3</v>
      </c>
      <c r="AK186" s="63">
        <f>PERCENTRANK('FED MODEL FACTORS'!AK$2:AK$296,'FED MODEL FACTORS'!AK186,1)</f>
        <v>0.5</v>
      </c>
      <c r="AL186" s="63">
        <f>PERCENTRANK('FED MODEL FACTORS'!AL$2:AL$296,'FED MODEL FACTORS'!AL186,1)</f>
        <v>0.9</v>
      </c>
      <c r="AM186" s="63">
        <f>PERCENTRANK('FED MODEL FACTORS'!AM$2:AM$296,'FED MODEL FACTORS'!AM186,1)</f>
        <v>0.7</v>
      </c>
      <c r="AN186" s="63">
        <f>PERCENTRANK('FED MODEL FACTORS'!AN$2:AN$296,'FED MODEL FACTORS'!AN186,1)</f>
        <v>0.5</v>
      </c>
      <c r="AO186" s="63">
        <f>PERCENTRANK('FED MODEL FACTORS'!AO$2:AO$296,'FED MODEL FACTORS'!AO186,1)</f>
        <v>0.1</v>
      </c>
      <c r="AP186" s="63">
        <f>PERCENTRANK('FED MODEL FACTORS'!AP$2:AP$296,'FED MODEL FACTORS'!AP186,1)</f>
        <v>0.2</v>
      </c>
      <c r="AQ186" s="63">
        <f>PERCENTRANK('FED MODEL FACTORS'!AQ$50:AQ$296,'FED MODEL FACTORS'!AQ186,1)</f>
        <v>0.8</v>
      </c>
      <c r="AR186" s="63">
        <f>PERCENTRANK('FED MODEL FACTORS'!AR$2:AR$296,'FED MODEL FACTORS'!AR186,1)</f>
        <v>0.8</v>
      </c>
      <c r="AS186" s="63">
        <f>PERCENTRANK('FED MODEL FACTORS'!AS$2:AS$296,'FED MODEL FACTORS'!AS186,1)</f>
        <v>0.9</v>
      </c>
      <c r="AT186" s="63">
        <f>PERCENTRANK('FED MODEL FACTORS'!AT$2:AT$296,'FED MODEL FACTORS'!AT186,1)</f>
        <v>0.7</v>
      </c>
      <c r="AU186" s="63">
        <f>PERCENTRANK('FED MODEL FACTORS'!AU$2:AU$296,'FED MODEL FACTORS'!AU186,1)</f>
        <v>0.2</v>
      </c>
      <c r="AV186" s="63">
        <f>PERCENTRANK('FED MODEL FACTORS'!AV$2:AV$296,'FED MODEL FACTORS'!AV186,1)</f>
        <v>0.1</v>
      </c>
      <c r="AW186" s="63">
        <f>PERCENTRANK('FED MODEL FACTORS'!AW$2:AW$296,'FED MODEL FACTORS'!AW186,1)</f>
        <v>0.8</v>
      </c>
      <c r="AX186" s="63">
        <f>PERCENTRANK('FED MODEL FACTORS'!AX$2:AX$296,'FED MODEL FACTORS'!AX186,1)</f>
        <v>0.5</v>
      </c>
      <c r="AY186" s="63">
        <f>PERCENTRANK('FED MODEL FACTORS'!AY$2:AY$296,'FED MODEL FACTORS'!AY186,1)</f>
        <v>0.4</v>
      </c>
      <c r="AZ186" s="63">
        <f>PERCENTRANK('FED MODEL FACTORS'!AZ$2:AZ$296,'FED MODEL FACTORS'!AZ186,1)</f>
        <v>0.6</v>
      </c>
      <c r="BA186" s="63">
        <f>PERCENTRANK('FED MODEL FACTORS'!BA$2:BA$296,'FED MODEL FACTORS'!BA186,1)</f>
        <v>0.7</v>
      </c>
      <c r="BB186" s="63">
        <f>PERCENTRANK('FED MODEL FACTORS'!BB$2:BB$296,'FED MODEL FACTORS'!BB186,1)</f>
        <v>0.6</v>
      </c>
      <c r="BC186" s="63">
        <f>PERCENTRANK('FED MODEL FACTORS'!BC$2:BC$296,'FED MODEL FACTORS'!BC186,1)</f>
        <v>0.8</v>
      </c>
      <c r="BD186" s="63">
        <f>PERCENTRANK('FED MODEL FACTORS'!BD$2:BD$296,'FED MODEL FACTORS'!BD186,1)</f>
        <v>0.8</v>
      </c>
      <c r="BT186" s="76">
        <v>3.7</v>
      </c>
      <c r="BU186" s="76">
        <v>1.69</v>
      </c>
      <c r="BV186" s="76">
        <v>2.57</v>
      </c>
    </row>
    <row r="187" spans="1:74" x14ac:dyDescent="0.25">
      <c r="A187" s="57">
        <v>39233</v>
      </c>
      <c r="B187" s="63"/>
      <c r="C187" s="63">
        <f>PERCENTRANK('FED MODEL FACTORS'!C187:C469,'FED MODEL FACTORS'!C187,1)</f>
        <v>0.5</v>
      </c>
      <c r="D187" s="63"/>
      <c r="E187" s="63">
        <f>PERCENTRANK('FED MODEL FACTORS'!E$2:E$296,'FED MODEL FACTORS'!E187,1)</f>
        <v>0.4</v>
      </c>
      <c r="F187" s="63">
        <f>PERCENTRANK('FED MODEL FACTORS'!F$2:F$296,'FED MODEL FACTORS'!F187,1)</f>
        <v>0.8</v>
      </c>
      <c r="G187" s="63">
        <f>PERCENTRANK('FED MODEL FACTORS'!G$62:G$296,'FED MODEL FACTORS'!G187,1)</f>
        <v>0.5</v>
      </c>
      <c r="H187" s="63">
        <f>PERCENTRANK('FED MODEL FACTORS'!H$62:H$296,'FED MODEL FACTORS'!H187,1)</f>
        <v>0.2</v>
      </c>
      <c r="I187" s="63">
        <f>PERCENTRANK('FED MODEL FACTORS'!I$2:I$296,'FED MODEL FACTORS'!I187,1)</f>
        <v>0.5</v>
      </c>
      <c r="J187" s="63">
        <f>PERCENTRANK('FED MODEL FACTORS'!J$2:J$296,'FED MODEL FACTORS'!J187,1)</f>
        <v>0.5</v>
      </c>
      <c r="K187" s="63">
        <f>PERCENTRANK('FED MODEL FACTORS'!K$2:K$296,'FED MODEL FACTORS'!K187,1)</f>
        <v>0.7</v>
      </c>
      <c r="L187" s="63">
        <f>PERCENTRANK('FED MODEL FACTORS'!L$2:L$296,'FED MODEL FACTORS'!L187,1)</f>
        <v>0.6</v>
      </c>
      <c r="M187" s="63">
        <f>PERCENTRANK('FED MODEL FACTORS'!M$2:M$296,'FED MODEL FACTORS'!M187,1)</f>
        <v>0.7</v>
      </c>
      <c r="N187" s="63">
        <f>PERCENTRANK('FED MODEL FACTORS'!N$2:N$296,'FED MODEL FACTORS'!N187,1)</f>
        <v>0.7</v>
      </c>
      <c r="O187" s="63"/>
      <c r="P187" s="63"/>
      <c r="Q187" s="63">
        <f>PERCENTRANK('FED MODEL FACTORS'!Q$2:Q$296,'FED MODEL FACTORS'!Q187,1)</f>
        <v>0.9</v>
      </c>
      <c r="R187" s="63">
        <f>PERCENTRANK('FED MODEL FACTORS'!R$2:R$296,'FED MODEL FACTORS'!R187,1)</f>
        <v>0.5</v>
      </c>
      <c r="S187" s="63">
        <f>PERCENTRANK('FED MODEL FACTORS'!S$2:S$296,'FED MODEL FACTORS'!S187,1)</f>
        <v>0.6</v>
      </c>
      <c r="T187" s="63"/>
      <c r="U187" s="63">
        <f>PERCENTRANK('FED MODEL FACTORS'!U$2:U$296,'FED MODEL FACTORS'!U187,1)</f>
        <v>0.3</v>
      </c>
      <c r="V187" s="63">
        <f>PERCENTRANK('FED MODEL FACTORS'!V$2:V$296,'FED MODEL FACTORS'!V187,1)</f>
        <v>0.7</v>
      </c>
      <c r="W187" s="63"/>
      <c r="X187" s="63">
        <f>PERCENTRANK('FED MODEL FACTORS'!X$2:X$296,'FED MODEL FACTORS'!X187,1)</f>
        <v>0.2</v>
      </c>
      <c r="Y187" s="63">
        <f>PERCENTRANK('FED MODEL FACTORS'!Y$2:Y$296,'FED MODEL FACTORS'!Y187,1)</f>
        <v>0.4</v>
      </c>
      <c r="Z187" s="63">
        <f>PERCENTRANK('FED MODEL FACTORS'!Z$2:Z$296,'FED MODEL FACTORS'!Z187,1)</f>
        <v>0.4</v>
      </c>
      <c r="AA187" s="63">
        <f>PERCENTRANK('FED MODEL FACTORS'!AA$2:AA$296,'FED MODEL FACTORS'!AA187,1)</f>
        <v>0.1</v>
      </c>
      <c r="AB187" s="63"/>
      <c r="AC187" s="63">
        <f>PERCENTRANK('FED MODEL FACTORS'!AC$2:AC$296,'FED MODEL FACTORS'!AC187,1)</f>
        <v>0.7</v>
      </c>
      <c r="AD187" s="63">
        <f>PERCENTRANK('FED MODEL FACTORS'!AD$2:AD$296,'FED MODEL FACTORS'!AD187,1)</f>
        <v>0.7</v>
      </c>
      <c r="AE187" s="63">
        <f>PERCENTRANK('FED MODEL FACTORS'!AE$2:AE$296,'FED MODEL FACTORS'!AE187,1)</f>
        <v>0.2</v>
      </c>
      <c r="AF187" s="63">
        <f>PERCENTRANK('FED MODEL FACTORS'!AF$2:AF$296,'FED MODEL FACTORS'!AF187,1)</f>
        <v>0.1</v>
      </c>
      <c r="AG187" s="63">
        <f>PERCENTRANK('FED MODEL FACTORS'!AG$2:AG$296,'FED MODEL FACTORS'!AG187,1)</f>
        <v>0</v>
      </c>
      <c r="AH187" s="63">
        <f>PERCENTRANK('FED MODEL FACTORS'!AH$62:AH$296,'FED MODEL FACTORS'!AH187,1)</f>
        <v>0.2</v>
      </c>
      <c r="AI187" s="63">
        <f>PERCENTRANK('FED MODEL FACTORS'!AI$2:AI$296,'FED MODEL FACTORS'!AI187,1)</f>
        <v>0.8</v>
      </c>
      <c r="AJ187" s="63">
        <f>PERCENTRANK('FED MODEL FACTORS'!AJ$2:AJ$296,'FED MODEL FACTORS'!AJ187,1)</f>
        <v>0.3</v>
      </c>
      <c r="AK187" s="63">
        <f>PERCENTRANK('FED MODEL FACTORS'!AK$2:AK$296,'FED MODEL FACTORS'!AK187,1)</f>
        <v>0.7</v>
      </c>
      <c r="AL187" s="63">
        <f>PERCENTRANK('FED MODEL FACTORS'!AL$2:AL$296,'FED MODEL FACTORS'!AL187,1)</f>
        <v>0.9</v>
      </c>
      <c r="AM187" s="63">
        <f>PERCENTRANK('FED MODEL FACTORS'!AM$2:AM$296,'FED MODEL FACTORS'!AM187,1)</f>
        <v>0.8</v>
      </c>
      <c r="AN187" s="63">
        <f>PERCENTRANK('FED MODEL FACTORS'!AN$2:AN$296,'FED MODEL FACTORS'!AN187,1)</f>
        <v>0.5</v>
      </c>
      <c r="AO187" s="63">
        <f>PERCENTRANK('FED MODEL FACTORS'!AO$2:AO$296,'FED MODEL FACTORS'!AO187,1)</f>
        <v>0.1</v>
      </c>
      <c r="AP187" s="63">
        <f>PERCENTRANK('FED MODEL FACTORS'!AP$2:AP$296,'FED MODEL FACTORS'!AP187,1)</f>
        <v>0.1</v>
      </c>
      <c r="AQ187" s="63">
        <f>PERCENTRANK('FED MODEL FACTORS'!AQ$50:AQ$296,'FED MODEL FACTORS'!AQ187,1)</f>
        <v>0.8</v>
      </c>
      <c r="AR187" s="63">
        <f>PERCENTRANK('FED MODEL FACTORS'!AR$2:AR$296,'FED MODEL FACTORS'!AR187,1)</f>
        <v>0.8</v>
      </c>
      <c r="AS187" s="63">
        <f>PERCENTRANK('FED MODEL FACTORS'!AS$2:AS$296,'FED MODEL FACTORS'!AS187,1)</f>
        <v>0.9</v>
      </c>
      <c r="AT187" s="63">
        <f>PERCENTRANK('FED MODEL FACTORS'!AT$2:AT$296,'FED MODEL FACTORS'!AT187,1)</f>
        <v>0.8</v>
      </c>
      <c r="AU187" s="63">
        <f>PERCENTRANK('FED MODEL FACTORS'!AU$2:AU$296,'FED MODEL FACTORS'!AU187,1)</f>
        <v>0.2</v>
      </c>
      <c r="AV187" s="63">
        <f>PERCENTRANK('FED MODEL FACTORS'!AV$2:AV$296,'FED MODEL FACTORS'!AV187,1)</f>
        <v>0</v>
      </c>
      <c r="AW187" s="63">
        <f>PERCENTRANK('FED MODEL FACTORS'!AW$2:AW$296,'FED MODEL FACTORS'!AW187,1)</f>
        <v>0.8</v>
      </c>
      <c r="AX187" s="63">
        <f>PERCENTRANK('FED MODEL FACTORS'!AX$2:AX$296,'FED MODEL FACTORS'!AX187,1)</f>
        <v>0.5</v>
      </c>
      <c r="AY187" s="63">
        <f>PERCENTRANK('FED MODEL FACTORS'!AY$2:AY$296,'FED MODEL FACTORS'!AY187,1)</f>
        <v>0.4</v>
      </c>
      <c r="AZ187" s="63">
        <f>PERCENTRANK('FED MODEL FACTORS'!AZ$2:AZ$296,'FED MODEL FACTORS'!AZ187,1)</f>
        <v>0.6</v>
      </c>
      <c r="BA187" s="63">
        <f>PERCENTRANK('FED MODEL FACTORS'!BA$2:BA$296,'FED MODEL FACTORS'!BA187,1)</f>
        <v>0.3</v>
      </c>
      <c r="BB187" s="63">
        <f>PERCENTRANK('FED MODEL FACTORS'!BB$2:BB$296,'FED MODEL FACTORS'!BB187,1)</f>
        <v>0.6</v>
      </c>
      <c r="BC187" s="63">
        <f>PERCENTRANK('FED MODEL FACTORS'!BC$2:BC$296,'FED MODEL FACTORS'!BC187,1)</f>
        <v>0.2</v>
      </c>
      <c r="BD187" s="63">
        <f>PERCENTRANK('FED MODEL FACTORS'!BD$2:BD$296,'FED MODEL FACTORS'!BD187,1)</f>
        <v>0.3</v>
      </c>
      <c r="BT187" s="76">
        <v>3.6</v>
      </c>
      <c r="BU187" s="76">
        <v>1.7</v>
      </c>
      <c r="BV187" s="76">
        <v>3.09</v>
      </c>
    </row>
    <row r="188" spans="1:74" x14ac:dyDescent="0.25">
      <c r="A188" s="57">
        <v>39263</v>
      </c>
      <c r="B188" s="63"/>
      <c r="C188" s="63">
        <f>PERCENTRANK('FED MODEL FACTORS'!C188:C470,'FED MODEL FACTORS'!C188,1)</f>
        <v>0.6</v>
      </c>
      <c r="D188" s="63"/>
      <c r="E188" s="63">
        <f>PERCENTRANK('FED MODEL FACTORS'!E$2:E$296,'FED MODEL FACTORS'!E188,1)</f>
        <v>0.3</v>
      </c>
      <c r="F188" s="63">
        <f>PERCENTRANK('FED MODEL FACTORS'!F$2:F$296,'FED MODEL FACTORS'!F188,1)</f>
        <v>0.8</v>
      </c>
      <c r="G188" s="63">
        <f>PERCENTRANK('FED MODEL FACTORS'!G$62:G$296,'FED MODEL FACTORS'!G188,1)</f>
        <v>0.6</v>
      </c>
      <c r="H188" s="63">
        <f>PERCENTRANK('FED MODEL FACTORS'!H$62:H$296,'FED MODEL FACTORS'!H188,1)</f>
        <v>0.2</v>
      </c>
      <c r="I188" s="63">
        <f>PERCENTRANK('FED MODEL FACTORS'!I$2:I$296,'FED MODEL FACTORS'!I188,1)</f>
        <v>0.5</v>
      </c>
      <c r="J188" s="63">
        <f>PERCENTRANK('FED MODEL FACTORS'!J$2:J$296,'FED MODEL FACTORS'!J188,1)</f>
        <v>0.6</v>
      </c>
      <c r="K188" s="63">
        <f>PERCENTRANK('FED MODEL FACTORS'!K$2:K$296,'FED MODEL FACTORS'!K188,1)</f>
        <v>0.7</v>
      </c>
      <c r="L188" s="63">
        <f>PERCENTRANK('FED MODEL FACTORS'!L$2:L$296,'FED MODEL FACTORS'!L188,1)</f>
        <v>0.6</v>
      </c>
      <c r="M188" s="63">
        <f>PERCENTRANK('FED MODEL FACTORS'!M$2:M$296,'FED MODEL FACTORS'!M188,1)</f>
        <v>0.7</v>
      </c>
      <c r="N188" s="63">
        <f>PERCENTRANK('FED MODEL FACTORS'!N$2:N$296,'FED MODEL FACTORS'!N188,1)</f>
        <v>0.7</v>
      </c>
      <c r="O188" s="63"/>
      <c r="P188" s="63"/>
      <c r="Q188" s="63">
        <f>PERCENTRANK('FED MODEL FACTORS'!Q$2:Q$296,'FED MODEL FACTORS'!Q188,1)</f>
        <v>0.9</v>
      </c>
      <c r="R188" s="63">
        <f>PERCENTRANK('FED MODEL FACTORS'!R$2:R$296,'FED MODEL FACTORS'!R188,1)</f>
        <v>0.5</v>
      </c>
      <c r="S188" s="63">
        <f>PERCENTRANK('FED MODEL FACTORS'!S$2:S$296,'FED MODEL FACTORS'!S188,1)</f>
        <v>0.6</v>
      </c>
      <c r="T188" s="63"/>
      <c r="U188" s="63">
        <f>PERCENTRANK('FED MODEL FACTORS'!U$2:U$296,'FED MODEL FACTORS'!U188,1)</f>
        <v>0.3</v>
      </c>
      <c r="V188" s="63">
        <f>PERCENTRANK('FED MODEL FACTORS'!V$2:V$296,'FED MODEL FACTORS'!V188,1)</f>
        <v>0.7</v>
      </c>
      <c r="W188" s="63"/>
      <c r="X188" s="63">
        <f>PERCENTRANK('FED MODEL FACTORS'!X$2:X$296,'FED MODEL FACTORS'!X188,1)</f>
        <v>0.2</v>
      </c>
      <c r="Y188" s="63">
        <f>PERCENTRANK('FED MODEL FACTORS'!Y$2:Y$296,'FED MODEL FACTORS'!Y188,1)</f>
        <v>0.5</v>
      </c>
      <c r="Z188" s="63">
        <f>PERCENTRANK('FED MODEL FACTORS'!Z$2:Z$296,'FED MODEL FACTORS'!Z188,1)</f>
        <v>0.5</v>
      </c>
      <c r="AA188" s="63">
        <f>PERCENTRANK('FED MODEL FACTORS'!AA$2:AA$296,'FED MODEL FACTORS'!AA188,1)</f>
        <v>0.1</v>
      </c>
      <c r="AB188" s="63"/>
      <c r="AC188" s="63">
        <f>PERCENTRANK('FED MODEL FACTORS'!AC$2:AC$296,'FED MODEL FACTORS'!AC188,1)</f>
        <v>0.7</v>
      </c>
      <c r="AD188" s="63">
        <f>PERCENTRANK('FED MODEL FACTORS'!AD$2:AD$296,'FED MODEL FACTORS'!AD188,1)</f>
        <v>0.7</v>
      </c>
      <c r="AE188" s="63">
        <f>PERCENTRANK('FED MODEL FACTORS'!AE$2:AE$296,'FED MODEL FACTORS'!AE188,1)</f>
        <v>0.2</v>
      </c>
      <c r="AF188" s="63">
        <f>PERCENTRANK('FED MODEL FACTORS'!AF$2:AF$296,'FED MODEL FACTORS'!AF188,1)</f>
        <v>0.3</v>
      </c>
      <c r="AG188" s="63">
        <f>PERCENTRANK('FED MODEL FACTORS'!AG$2:AG$296,'FED MODEL FACTORS'!AG188,1)</f>
        <v>0.1</v>
      </c>
      <c r="AH188" s="63">
        <f>PERCENTRANK('FED MODEL FACTORS'!AH$62:AH$296,'FED MODEL FACTORS'!AH188,1)</f>
        <v>0.2</v>
      </c>
      <c r="AI188" s="63">
        <f>PERCENTRANK('FED MODEL FACTORS'!AI$2:AI$296,'FED MODEL FACTORS'!AI188,1)</f>
        <v>0.8</v>
      </c>
      <c r="AJ188" s="63">
        <f>PERCENTRANK('FED MODEL FACTORS'!AJ$2:AJ$296,'FED MODEL FACTORS'!AJ188,1)</f>
        <v>0.3</v>
      </c>
      <c r="AK188" s="63">
        <f>PERCENTRANK('FED MODEL FACTORS'!AK$2:AK$296,'FED MODEL FACTORS'!AK188,1)</f>
        <v>0.7</v>
      </c>
      <c r="AL188" s="63">
        <f>PERCENTRANK('FED MODEL FACTORS'!AL$2:AL$296,'FED MODEL FACTORS'!AL188,1)</f>
        <v>0.8</v>
      </c>
      <c r="AM188" s="63">
        <f>PERCENTRANK('FED MODEL FACTORS'!AM$2:AM$296,'FED MODEL FACTORS'!AM188,1)</f>
        <v>0.8</v>
      </c>
      <c r="AN188" s="63">
        <f>PERCENTRANK('FED MODEL FACTORS'!AN$2:AN$296,'FED MODEL FACTORS'!AN188,1)</f>
        <v>0.5</v>
      </c>
      <c r="AO188" s="63">
        <f>PERCENTRANK('FED MODEL FACTORS'!AO$2:AO$296,'FED MODEL FACTORS'!AO188,1)</f>
        <v>0.1</v>
      </c>
      <c r="AP188" s="63">
        <f>PERCENTRANK('FED MODEL FACTORS'!AP$2:AP$296,'FED MODEL FACTORS'!AP188,1)</f>
        <v>0.1</v>
      </c>
      <c r="AQ188" s="63">
        <f>PERCENTRANK('FED MODEL FACTORS'!AQ$50:AQ$296,'FED MODEL FACTORS'!AQ188,1)</f>
        <v>0.8</v>
      </c>
      <c r="AR188" s="63">
        <f>PERCENTRANK('FED MODEL FACTORS'!AR$2:AR$296,'FED MODEL FACTORS'!AR188,1)</f>
        <v>0.8</v>
      </c>
      <c r="AS188" s="63">
        <f>PERCENTRANK('FED MODEL FACTORS'!AS$2:AS$296,'FED MODEL FACTORS'!AS188,1)</f>
        <v>0.9</v>
      </c>
      <c r="AT188" s="63">
        <f>PERCENTRANK('FED MODEL FACTORS'!AT$2:AT$296,'FED MODEL FACTORS'!AT188,1)</f>
        <v>0.8</v>
      </c>
      <c r="AU188" s="63">
        <f>PERCENTRANK('FED MODEL FACTORS'!AU$2:AU$296,'FED MODEL FACTORS'!AU188,1)</f>
        <v>0.3</v>
      </c>
      <c r="AV188" s="63">
        <f>PERCENTRANK('FED MODEL FACTORS'!AV$2:AV$296,'FED MODEL FACTORS'!AV188,1)</f>
        <v>0.1</v>
      </c>
      <c r="AW188" s="63">
        <f>PERCENTRANK('FED MODEL FACTORS'!AW$2:AW$296,'FED MODEL FACTORS'!AW188,1)</f>
        <v>0.8</v>
      </c>
      <c r="AX188" s="63">
        <f>PERCENTRANK('FED MODEL FACTORS'!AX$2:AX$296,'FED MODEL FACTORS'!AX188,1)</f>
        <v>0.7</v>
      </c>
      <c r="AY188" s="63">
        <f>PERCENTRANK('FED MODEL FACTORS'!AY$2:AY$296,'FED MODEL FACTORS'!AY188,1)</f>
        <v>0.2</v>
      </c>
      <c r="AZ188" s="63">
        <f>PERCENTRANK('FED MODEL FACTORS'!AZ$2:AZ$296,'FED MODEL FACTORS'!AZ188,1)</f>
        <v>0.7</v>
      </c>
      <c r="BA188" s="63">
        <f>PERCENTRANK('FED MODEL FACTORS'!BA$2:BA$296,'FED MODEL FACTORS'!BA188,1)</f>
        <v>0.7</v>
      </c>
      <c r="BB188" s="63">
        <f>PERCENTRANK('FED MODEL FACTORS'!BB$2:BB$296,'FED MODEL FACTORS'!BB188,1)</f>
        <v>0.6</v>
      </c>
      <c r="BC188" s="63">
        <f>PERCENTRANK('FED MODEL FACTORS'!BC$2:BC$296,'FED MODEL FACTORS'!BC188,1)</f>
        <v>0.2</v>
      </c>
      <c r="BD188" s="63">
        <f>PERCENTRANK('FED MODEL FACTORS'!BD$2:BD$296,'FED MODEL FACTORS'!BD188,1)</f>
        <v>0.6</v>
      </c>
      <c r="BT188" s="76">
        <v>3.46</v>
      </c>
      <c r="BU188" s="76">
        <v>1.68</v>
      </c>
      <c r="BV188" s="76">
        <v>3.32</v>
      </c>
    </row>
    <row r="189" spans="1:74" x14ac:dyDescent="0.25">
      <c r="A189" s="57">
        <v>39294</v>
      </c>
      <c r="B189" s="63"/>
      <c r="C189" s="63">
        <f>PERCENTRANK('FED MODEL FACTORS'!C189:C471,'FED MODEL FACTORS'!C189,1)</f>
        <v>0.6</v>
      </c>
      <c r="D189" s="63"/>
      <c r="E189" s="63">
        <f>PERCENTRANK('FED MODEL FACTORS'!E$2:E$296,'FED MODEL FACTORS'!E189,1)</f>
        <v>0.3</v>
      </c>
      <c r="F189" s="63">
        <f>PERCENTRANK('FED MODEL FACTORS'!F$2:F$296,'FED MODEL FACTORS'!F189,1)</f>
        <v>0.8</v>
      </c>
      <c r="G189" s="63">
        <f>PERCENTRANK('FED MODEL FACTORS'!G$62:G$296,'FED MODEL FACTORS'!G189,1)</f>
        <v>0.6</v>
      </c>
      <c r="H189" s="63">
        <f>PERCENTRANK('FED MODEL FACTORS'!H$62:H$296,'FED MODEL FACTORS'!H189,1)</f>
        <v>0.4</v>
      </c>
      <c r="I189" s="63">
        <f>PERCENTRANK('FED MODEL FACTORS'!I$2:I$296,'FED MODEL FACTORS'!I189,1)</f>
        <v>0.5</v>
      </c>
      <c r="J189" s="63">
        <f>PERCENTRANK('FED MODEL FACTORS'!J$2:J$296,'FED MODEL FACTORS'!J189,1)</f>
        <v>0.5</v>
      </c>
      <c r="K189" s="63">
        <f>PERCENTRANK('FED MODEL FACTORS'!K$2:K$296,'FED MODEL FACTORS'!K189,1)</f>
        <v>0.6</v>
      </c>
      <c r="L189" s="63">
        <f>PERCENTRANK('FED MODEL FACTORS'!L$2:L$296,'FED MODEL FACTORS'!L189,1)</f>
        <v>0.6</v>
      </c>
      <c r="M189" s="63">
        <f>PERCENTRANK('FED MODEL FACTORS'!M$2:M$296,'FED MODEL FACTORS'!M189,1)</f>
        <v>0.7</v>
      </c>
      <c r="N189" s="63">
        <f>PERCENTRANK('FED MODEL FACTORS'!N$2:N$296,'FED MODEL FACTORS'!N189,1)</f>
        <v>0.7</v>
      </c>
      <c r="O189" s="63"/>
      <c r="P189" s="63"/>
      <c r="Q189" s="63">
        <f>PERCENTRANK('FED MODEL FACTORS'!Q$2:Q$296,'FED MODEL FACTORS'!Q189,1)</f>
        <v>0.9</v>
      </c>
      <c r="R189" s="63">
        <f>PERCENTRANK('FED MODEL FACTORS'!R$2:R$296,'FED MODEL FACTORS'!R189,1)</f>
        <v>0.4</v>
      </c>
      <c r="S189" s="63">
        <f>PERCENTRANK('FED MODEL FACTORS'!S$2:S$296,'FED MODEL FACTORS'!S189,1)</f>
        <v>0.6</v>
      </c>
      <c r="T189" s="63"/>
      <c r="U189" s="63">
        <f>PERCENTRANK('FED MODEL FACTORS'!U$2:U$296,'FED MODEL FACTORS'!U189,1)</f>
        <v>0.3</v>
      </c>
      <c r="V189" s="63">
        <f>PERCENTRANK('FED MODEL FACTORS'!V$2:V$296,'FED MODEL FACTORS'!V189,1)</f>
        <v>0.5</v>
      </c>
      <c r="W189" s="63"/>
      <c r="X189" s="63">
        <f>PERCENTRANK('FED MODEL FACTORS'!X$2:X$296,'FED MODEL FACTORS'!X189,1)</f>
        <v>0.1</v>
      </c>
      <c r="Y189" s="63">
        <f>PERCENTRANK('FED MODEL FACTORS'!Y$2:Y$296,'FED MODEL FACTORS'!Y189,1)</f>
        <v>0.4</v>
      </c>
      <c r="Z189" s="63">
        <f>PERCENTRANK('FED MODEL FACTORS'!Z$2:Z$296,'FED MODEL FACTORS'!Z189,1)</f>
        <v>0.4</v>
      </c>
      <c r="AA189" s="63">
        <f>PERCENTRANK('FED MODEL FACTORS'!AA$2:AA$296,'FED MODEL FACTORS'!AA189,1)</f>
        <v>0.3</v>
      </c>
      <c r="AB189" s="63"/>
      <c r="AC189" s="63">
        <f>PERCENTRANK('FED MODEL FACTORS'!AC$2:AC$296,'FED MODEL FACTORS'!AC189,1)</f>
        <v>0.7</v>
      </c>
      <c r="AD189" s="63">
        <f>PERCENTRANK('FED MODEL FACTORS'!AD$2:AD$296,'FED MODEL FACTORS'!AD189,1)</f>
        <v>0.7</v>
      </c>
      <c r="AE189" s="63">
        <f>PERCENTRANK('FED MODEL FACTORS'!AE$2:AE$296,'FED MODEL FACTORS'!AE189,1)</f>
        <v>0.2</v>
      </c>
      <c r="AF189" s="63">
        <f>PERCENTRANK('FED MODEL FACTORS'!AF$2:AF$296,'FED MODEL FACTORS'!AF189,1)</f>
        <v>0.4</v>
      </c>
      <c r="AG189" s="63">
        <f>PERCENTRANK('FED MODEL FACTORS'!AG$2:AG$296,'FED MODEL FACTORS'!AG189,1)</f>
        <v>0</v>
      </c>
      <c r="AH189" s="63">
        <f>PERCENTRANK('FED MODEL FACTORS'!AH$62:AH$296,'FED MODEL FACTORS'!AH189,1)</f>
        <v>0.4</v>
      </c>
      <c r="AI189" s="63">
        <f>PERCENTRANK('FED MODEL FACTORS'!AI$2:AI$296,'FED MODEL FACTORS'!AI189,1)</f>
        <v>0.7</v>
      </c>
      <c r="AJ189" s="63">
        <f>PERCENTRANK('FED MODEL FACTORS'!AJ$2:AJ$296,'FED MODEL FACTORS'!AJ189,1)</f>
        <v>0.3</v>
      </c>
      <c r="AK189" s="63">
        <f>PERCENTRANK('FED MODEL FACTORS'!AK$2:AK$296,'FED MODEL FACTORS'!AK189,1)</f>
        <v>0.6</v>
      </c>
      <c r="AL189" s="63">
        <f>PERCENTRANK('FED MODEL FACTORS'!AL$2:AL$296,'FED MODEL FACTORS'!AL189,1)</f>
        <v>0.8</v>
      </c>
      <c r="AM189" s="63">
        <f>PERCENTRANK('FED MODEL FACTORS'!AM$2:AM$296,'FED MODEL FACTORS'!AM189,1)</f>
        <v>0.6</v>
      </c>
      <c r="AN189" s="63">
        <f>PERCENTRANK('FED MODEL FACTORS'!AN$2:AN$296,'FED MODEL FACTORS'!AN189,1)</f>
        <v>0.4</v>
      </c>
      <c r="AO189" s="63">
        <f>PERCENTRANK('FED MODEL FACTORS'!AO$2:AO$296,'FED MODEL FACTORS'!AO189,1)</f>
        <v>0.1</v>
      </c>
      <c r="AP189" s="63">
        <f>PERCENTRANK('FED MODEL FACTORS'!AP$2:AP$296,'FED MODEL FACTORS'!AP189,1)</f>
        <v>0.1</v>
      </c>
      <c r="AQ189" s="63">
        <f>PERCENTRANK('FED MODEL FACTORS'!AQ$50:AQ$296,'FED MODEL FACTORS'!AQ189,1)</f>
        <v>0.8</v>
      </c>
      <c r="AR189" s="63">
        <f>PERCENTRANK('FED MODEL FACTORS'!AR$2:AR$296,'FED MODEL FACTORS'!AR189,1)</f>
        <v>0.8</v>
      </c>
      <c r="AS189" s="63">
        <f>PERCENTRANK('FED MODEL FACTORS'!AS$2:AS$296,'FED MODEL FACTORS'!AS189,1)</f>
        <v>0.8</v>
      </c>
      <c r="AT189" s="63">
        <f>PERCENTRANK('FED MODEL FACTORS'!AT$2:AT$296,'FED MODEL FACTORS'!AT189,1)</f>
        <v>0.8</v>
      </c>
      <c r="AU189" s="63">
        <f>PERCENTRANK('FED MODEL FACTORS'!AU$2:AU$296,'FED MODEL FACTORS'!AU189,1)</f>
        <v>0.5</v>
      </c>
      <c r="AV189" s="63">
        <f>PERCENTRANK('FED MODEL FACTORS'!AV$2:AV$296,'FED MODEL FACTORS'!AV189,1)</f>
        <v>0.5</v>
      </c>
      <c r="AW189" s="63">
        <f>PERCENTRANK('FED MODEL FACTORS'!AW$2:AW$296,'FED MODEL FACTORS'!AW189,1)</f>
        <v>0.6</v>
      </c>
      <c r="AX189" s="63">
        <f>PERCENTRANK('FED MODEL FACTORS'!AX$2:AX$296,'FED MODEL FACTORS'!AX189,1)</f>
        <v>0.7</v>
      </c>
      <c r="AY189" s="63">
        <f>PERCENTRANK('FED MODEL FACTORS'!AY$2:AY$296,'FED MODEL FACTORS'!AY189,1)</f>
        <v>0.2</v>
      </c>
      <c r="AZ189" s="63">
        <f>PERCENTRANK('FED MODEL FACTORS'!AZ$2:AZ$296,'FED MODEL FACTORS'!AZ189,1)</f>
        <v>0.7</v>
      </c>
      <c r="BA189" s="63">
        <f>PERCENTRANK('FED MODEL FACTORS'!BA$2:BA$296,'FED MODEL FACTORS'!BA189,1)</f>
        <v>0.8</v>
      </c>
      <c r="BB189" s="63">
        <f>PERCENTRANK('FED MODEL FACTORS'!BB$2:BB$296,'FED MODEL FACTORS'!BB189,1)</f>
        <v>0.6</v>
      </c>
      <c r="BC189" s="63">
        <f>PERCENTRANK('FED MODEL FACTORS'!BC$2:BC$296,'FED MODEL FACTORS'!BC189,1)</f>
        <v>0.6</v>
      </c>
      <c r="BD189" s="63">
        <f>PERCENTRANK('FED MODEL FACTORS'!BD$2:BD$296,'FED MODEL FACTORS'!BD189,1)</f>
        <v>0.8</v>
      </c>
      <c r="BT189" s="76">
        <v>3.31</v>
      </c>
      <c r="BU189" s="76">
        <v>1.64</v>
      </c>
      <c r="BV189" s="76">
        <v>2.99</v>
      </c>
    </row>
    <row r="190" spans="1:74" x14ac:dyDescent="0.25">
      <c r="A190" s="57">
        <v>39325</v>
      </c>
      <c r="B190" s="63"/>
      <c r="C190" s="63">
        <f>PERCENTRANK('FED MODEL FACTORS'!C190:C472,'FED MODEL FACTORS'!C190,1)</f>
        <v>0.8</v>
      </c>
      <c r="D190" s="63"/>
      <c r="E190" s="63">
        <f>PERCENTRANK('FED MODEL FACTORS'!E$2:E$296,'FED MODEL FACTORS'!E190,1)</f>
        <v>0.9</v>
      </c>
      <c r="F190" s="63">
        <f>PERCENTRANK('FED MODEL FACTORS'!F$2:F$296,'FED MODEL FACTORS'!F190,1)</f>
        <v>0.8</v>
      </c>
      <c r="G190" s="63">
        <f>PERCENTRANK('FED MODEL FACTORS'!G$62:G$296,'FED MODEL FACTORS'!G190,1)</f>
        <v>0.5</v>
      </c>
      <c r="H190" s="63">
        <f>PERCENTRANK('FED MODEL FACTORS'!H$62:H$296,'FED MODEL FACTORS'!H190,1)</f>
        <v>0.5</v>
      </c>
      <c r="I190" s="63">
        <f>PERCENTRANK('FED MODEL FACTORS'!I$2:I$296,'FED MODEL FACTORS'!I190,1)</f>
        <v>0.5</v>
      </c>
      <c r="J190" s="63">
        <f>PERCENTRANK('FED MODEL FACTORS'!J$2:J$296,'FED MODEL FACTORS'!J190,1)</f>
        <v>0.5</v>
      </c>
      <c r="K190" s="63">
        <f>PERCENTRANK('FED MODEL FACTORS'!K$2:K$296,'FED MODEL FACTORS'!K190,1)</f>
        <v>0.5</v>
      </c>
      <c r="L190" s="63">
        <f>PERCENTRANK('FED MODEL FACTORS'!L$2:L$296,'FED MODEL FACTORS'!L190,1)</f>
        <v>0.5</v>
      </c>
      <c r="M190" s="63">
        <f>PERCENTRANK('FED MODEL FACTORS'!M$2:M$296,'FED MODEL FACTORS'!M190,1)</f>
        <v>0.6</v>
      </c>
      <c r="N190" s="63">
        <f>PERCENTRANK('FED MODEL FACTORS'!N$2:N$296,'FED MODEL FACTORS'!N190,1)</f>
        <v>0.6</v>
      </c>
      <c r="O190" s="63"/>
      <c r="P190" s="63"/>
      <c r="Q190" s="63">
        <f>PERCENTRANK('FED MODEL FACTORS'!Q$2:Q$296,'FED MODEL FACTORS'!Q190,1)</f>
        <v>0.9</v>
      </c>
      <c r="R190" s="63">
        <f>PERCENTRANK('FED MODEL FACTORS'!R$2:R$296,'FED MODEL FACTORS'!R190,1)</f>
        <v>0.4</v>
      </c>
      <c r="S190" s="63">
        <f>PERCENTRANK('FED MODEL FACTORS'!S$2:S$296,'FED MODEL FACTORS'!S190,1)</f>
        <v>0.6</v>
      </c>
      <c r="T190" s="63"/>
      <c r="U190" s="63">
        <f>PERCENTRANK('FED MODEL FACTORS'!U$2:U$296,'FED MODEL FACTORS'!U190,1)</f>
        <v>0.4</v>
      </c>
      <c r="V190" s="63">
        <f>PERCENTRANK('FED MODEL FACTORS'!V$2:V$296,'FED MODEL FACTORS'!V190,1)</f>
        <v>0.6</v>
      </c>
      <c r="W190" s="63"/>
      <c r="X190" s="63">
        <f>PERCENTRANK('FED MODEL FACTORS'!X$2:X$296,'FED MODEL FACTORS'!X190,1)</f>
        <v>0.3</v>
      </c>
      <c r="Y190" s="63">
        <f>PERCENTRANK('FED MODEL FACTORS'!Y$2:Y$296,'FED MODEL FACTORS'!Y190,1)</f>
        <v>0.4</v>
      </c>
      <c r="Z190" s="63">
        <f>PERCENTRANK('FED MODEL FACTORS'!Z$2:Z$296,'FED MODEL FACTORS'!Z190,1)</f>
        <v>0.2</v>
      </c>
      <c r="AA190" s="63">
        <f>PERCENTRANK('FED MODEL FACTORS'!AA$2:AA$296,'FED MODEL FACTORS'!AA190,1)</f>
        <v>0.7</v>
      </c>
      <c r="AB190" s="63"/>
      <c r="AC190" s="63">
        <f>PERCENTRANK('FED MODEL FACTORS'!AC$2:AC$296,'FED MODEL FACTORS'!AC190,1)</f>
        <v>0.6</v>
      </c>
      <c r="AD190" s="63">
        <f>PERCENTRANK('FED MODEL FACTORS'!AD$2:AD$296,'FED MODEL FACTORS'!AD190,1)</f>
        <v>0.7</v>
      </c>
      <c r="AE190" s="63">
        <f>PERCENTRANK('FED MODEL FACTORS'!AE$2:AE$296,'FED MODEL FACTORS'!AE190,1)</f>
        <v>0.4</v>
      </c>
      <c r="AF190" s="63">
        <f>PERCENTRANK('FED MODEL FACTORS'!AF$2:AF$296,'FED MODEL FACTORS'!AF190,1)</f>
        <v>0.8</v>
      </c>
      <c r="AG190" s="63">
        <f>PERCENTRANK('FED MODEL FACTORS'!AG$2:AG$296,'FED MODEL FACTORS'!AG190,1)</f>
        <v>0.1</v>
      </c>
      <c r="AH190" s="63">
        <f>PERCENTRANK('FED MODEL FACTORS'!AH$62:AH$296,'FED MODEL FACTORS'!AH190,1)</f>
        <v>0.5</v>
      </c>
      <c r="AI190" s="63">
        <f>PERCENTRANK('FED MODEL FACTORS'!AI$2:AI$296,'FED MODEL FACTORS'!AI190,1)</f>
        <v>0.8</v>
      </c>
      <c r="AJ190" s="63">
        <f>PERCENTRANK('FED MODEL FACTORS'!AJ$2:AJ$296,'FED MODEL FACTORS'!AJ190,1)</f>
        <v>0.3</v>
      </c>
      <c r="AK190" s="63">
        <f>PERCENTRANK('FED MODEL FACTORS'!AK$2:AK$296,'FED MODEL FACTORS'!AK190,1)</f>
        <v>0.7</v>
      </c>
      <c r="AL190" s="63">
        <f>PERCENTRANK('FED MODEL FACTORS'!AL$2:AL$296,'FED MODEL FACTORS'!AL190,1)</f>
        <v>0.7</v>
      </c>
      <c r="AM190" s="63">
        <f>PERCENTRANK('FED MODEL FACTORS'!AM$2:AM$296,'FED MODEL FACTORS'!AM190,1)</f>
        <v>0.9</v>
      </c>
      <c r="AN190" s="63">
        <f>PERCENTRANK('FED MODEL FACTORS'!AN$2:AN$296,'FED MODEL FACTORS'!AN190,1)</f>
        <v>0.3</v>
      </c>
      <c r="AO190" s="63">
        <f>PERCENTRANK('FED MODEL FACTORS'!AO$2:AO$296,'FED MODEL FACTORS'!AO190,1)</f>
        <v>0.1</v>
      </c>
      <c r="AP190" s="63">
        <f>PERCENTRANK('FED MODEL FACTORS'!AP$2:AP$296,'FED MODEL FACTORS'!AP190,1)</f>
        <v>0.3</v>
      </c>
      <c r="AQ190" s="63">
        <f>PERCENTRANK('FED MODEL FACTORS'!AQ$50:AQ$296,'FED MODEL FACTORS'!AQ190,1)</f>
        <v>0.8</v>
      </c>
      <c r="AR190" s="63">
        <f>PERCENTRANK('FED MODEL FACTORS'!AR$2:AR$296,'FED MODEL FACTORS'!AR190,1)</f>
        <v>0.8</v>
      </c>
      <c r="AS190" s="63">
        <f>PERCENTRANK('FED MODEL FACTORS'!AS$2:AS$296,'FED MODEL FACTORS'!AS190,1)</f>
        <v>0.8</v>
      </c>
      <c r="AT190" s="63">
        <f>PERCENTRANK('FED MODEL FACTORS'!AT$2:AT$296,'FED MODEL FACTORS'!AT190,1)</f>
        <v>0.8</v>
      </c>
      <c r="AU190" s="63">
        <f>PERCENTRANK('FED MODEL FACTORS'!AU$2:AU$296,'FED MODEL FACTORS'!AU190,1)</f>
        <v>0.6</v>
      </c>
      <c r="AV190" s="63">
        <f>PERCENTRANK('FED MODEL FACTORS'!AV$2:AV$296,'FED MODEL FACTORS'!AV190,1)</f>
        <v>0.6</v>
      </c>
      <c r="AW190" s="63">
        <f>PERCENTRANK('FED MODEL FACTORS'!AW$2:AW$296,'FED MODEL FACTORS'!AW190,1)</f>
        <v>0.6</v>
      </c>
      <c r="AX190" s="63">
        <f>PERCENTRANK('FED MODEL FACTORS'!AX$2:AX$296,'FED MODEL FACTORS'!AX190,1)</f>
        <v>0.7</v>
      </c>
      <c r="AY190" s="63">
        <f>PERCENTRANK('FED MODEL FACTORS'!AY$2:AY$296,'FED MODEL FACTORS'!AY190,1)</f>
        <v>0.2</v>
      </c>
      <c r="AZ190" s="63">
        <f>PERCENTRANK('FED MODEL FACTORS'!AZ$2:AZ$296,'FED MODEL FACTORS'!AZ190,1)</f>
        <v>0.7</v>
      </c>
      <c r="BA190" s="63">
        <f>PERCENTRANK('FED MODEL FACTORS'!BA$2:BA$296,'FED MODEL FACTORS'!BA190,1)</f>
        <v>0.3</v>
      </c>
      <c r="BB190" s="63">
        <f>PERCENTRANK('FED MODEL FACTORS'!BB$2:BB$296,'FED MODEL FACTORS'!BB190,1)</f>
        <v>0.6</v>
      </c>
      <c r="BC190" s="63">
        <f>PERCENTRANK('FED MODEL FACTORS'!BC$2:BC$296,'FED MODEL FACTORS'!BC190,1)</f>
        <v>0.4</v>
      </c>
      <c r="BD190" s="63">
        <f>PERCENTRANK('FED MODEL FACTORS'!BD$2:BD$296,'FED MODEL FACTORS'!BD190,1)</f>
        <v>0.3</v>
      </c>
      <c r="BT190" s="76">
        <v>3.45</v>
      </c>
      <c r="BU190" s="76">
        <v>1.53</v>
      </c>
      <c r="BV190" s="76">
        <v>3.32</v>
      </c>
    </row>
    <row r="191" spans="1:74" x14ac:dyDescent="0.25">
      <c r="A191" s="57">
        <v>39355</v>
      </c>
      <c r="B191" s="63"/>
      <c r="C191" s="63">
        <f>PERCENTRANK('FED MODEL FACTORS'!C191:C473,'FED MODEL FACTORS'!C191,1)</f>
        <v>0.8</v>
      </c>
      <c r="D191" s="63"/>
      <c r="E191" s="63">
        <f>PERCENTRANK('FED MODEL FACTORS'!E$2:E$296,'FED MODEL FACTORS'!E191,1)</f>
        <v>0.4</v>
      </c>
      <c r="F191" s="63">
        <f>PERCENTRANK('FED MODEL FACTORS'!F$2:F$296,'FED MODEL FACTORS'!F191,1)</f>
        <v>0.7</v>
      </c>
      <c r="G191" s="63">
        <f>PERCENTRANK('FED MODEL FACTORS'!G$62:G$296,'FED MODEL FACTORS'!G191,1)</f>
        <v>0.5</v>
      </c>
      <c r="H191" s="63">
        <f>PERCENTRANK('FED MODEL FACTORS'!H$62:H$296,'FED MODEL FACTORS'!H191,1)</f>
        <v>0.4</v>
      </c>
      <c r="I191" s="63">
        <f>PERCENTRANK('FED MODEL FACTORS'!I$2:I$296,'FED MODEL FACTORS'!I191,1)</f>
        <v>0.4</v>
      </c>
      <c r="J191" s="63">
        <f>PERCENTRANK('FED MODEL FACTORS'!J$2:J$296,'FED MODEL FACTORS'!J191,1)</f>
        <v>0.5</v>
      </c>
      <c r="K191" s="63">
        <f>PERCENTRANK('FED MODEL FACTORS'!K$2:K$296,'FED MODEL FACTORS'!K191,1)</f>
        <v>0.5</v>
      </c>
      <c r="L191" s="63">
        <f>PERCENTRANK('FED MODEL FACTORS'!L$2:L$296,'FED MODEL FACTORS'!L191,1)</f>
        <v>0.5</v>
      </c>
      <c r="M191" s="63">
        <f>PERCENTRANK('FED MODEL FACTORS'!M$2:M$296,'FED MODEL FACTORS'!M191,1)</f>
        <v>0.6</v>
      </c>
      <c r="N191" s="63">
        <f>PERCENTRANK('FED MODEL FACTORS'!N$2:N$296,'FED MODEL FACTORS'!N191,1)</f>
        <v>0.6</v>
      </c>
      <c r="O191" s="63"/>
      <c r="P191" s="63"/>
      <c r="Q191" s="63">
        <f>PERCENTRANK('FED MODEL FACTORS'!Q$2:Q$296,'FED MODEL FACTORS'!Q191,1)</f>
        <v>0.9</v>
      </c>
      <c r="R191" s="63">
        <f>PERCENTRANK('FED MODEL FACTORS'!R$2:R$296,'FED MODEL FACTORS'!R191,1)</f>
        <v>0.4</v>
      </c>
      <c r="S191" s="63">
        <f>PERCENTRANK('FED MODEL FACTORS'!S$2:S$296,'FED MODEL FACTORS'!S191,1)</f>
        <v>0.6</v>
      </c>
      <c r="T191" s="63"/>
      <c r="U191" s="63">
        <f>PERCENTRANK('FED MODEL FACTORS'!U$2:U$296,'FED MODEL FACTORS'!U191,1)</f>
        <v>0.6</v>
      </c>
      <c r="V191" s="63">
        <f>PERCENTRANK('FED MODEL FACTORS'!V$2:V$296,'FED MODEL FACTORS'!V191,1)</f>
        <v>0.4</v>
      </c>
      <c r="W191" s="63"/>
      <c r="X191" s="63">
        <f>PERCENTRANK('FED MODEL FACTORS'!X$2:X$296,'FED MODEL FACTORS'!X191,1)</f>
        <v>0.2</v>
      </c>
      <c r="Y191" s="63">
        <f>PERCENTRANK('FED MODEL FACTORS'!Y$2:Y$296,'FED MODEL FACTORS'!Y191,1)</f>
        <v>0.4</v>
      </c>
      <c r="Z191" s="63">
        <f>PERCENTRANK('FED MODEL FACTORS'!Z$2:Z$296,'FED MODEL FACTORS'!Z191,1)</f>
        <v>0.2</v>
      </c>
      <c r="AA191" s="63">
        <f>PERCENTRANK('FED MODEL FACTORS'!AA$2:AA$296,'FED MODEL FACTORS'!AA191,1)</f>
        <v>0.7</v>
      </c>
      <c r="AB191" s="63"/>
      <c r="AC191" s="63">
        <f>PERCENTRANK('FED MODEL FACTORS'!AC$2:AC$296,'FED MODEL FACTORS'!AC191,1)</f>
        <v>0.7</v>
      </c>
      <c r="AD191" s="63">
        <f>PERCENTRANK('FED MODEL FACTORS'!AD$2:AD$296,'FED MODEL FACTORS'!AD191,1)</f>
        <v>0.7</v>
      </c>
      <c r="AE191" s="63">
        <f>PERCENTRANK('FED MODEL FACTORS'!AE$2:AE$296,'FED MODEL FACTORS'!AE191,1)</f>
        <v>0.3</v>
      </c>
      <c r="AF191" s="63">
        <f>PERCENTRANK('FED MODEL FACTORS'!AF$2:AF$296,'FED MODEL FACTORS'!AF191,1)</f>
        <v>0.7</v>
      </c>
      <c r="AG191" s="63">
        <f>PERCENTRANK('FED MODEL FACTORS'!AG$2:AG$296,'FED MODEL FACTORS'!AG191,1)</f>
        <v>0.2</v>
      </c>
      <c r="AH191" s="63">
        <f>PERCENTRANK('FED MODEL FACTORS'!AH$62:AH$296,'FED MODEL FACTORS'!AH191,1)</f>
        <v>0.4</v>
      </c>
      <c r="AI191" s="63">
        <f>PERCENTRANK('FED MODEL FACTORS'!AI$2:AI$296,'FED MODEL FACTORS'!AI191,1)</f>
        <v>0.7</v>
      </c>
      <c r="AJ191" s="63">
        <f>PERCENTRANK('FED MODEL FACTORS'!AJ$2:AJ$296,'FED MODEL FACTORS'!AJ191,1)</f>
        <v>0.3</v>
      </c>
      <c r="AK191" s="63">
        <f>PERCENTRANK('FED MODEL FACTORS'!AK$2:AK$296,'FED MODEL FACTORS'!AK191,1)</f>
        <v>0.8</v>
      </c>
      <c r="AL191" s="63">
        <f>PERCENTRANK('FED MODEL FACTORS'!AL$2:AL$296,'FED MODEL FACTORS'!AL191,1)</f>
        <v>0.6</v>
      </c>
      <c r="AM191" s="63">
        <f>PERCENTRANK('FED MODEL FACTORS'!AM$2:AM$296,'FED MODEL FACTORS'!AM191,1)</f>
        <v>0.9</v>
      </c>
      <c r="AN191" s="63">
        <f>PERCENTRANK('FED MODEL FACTORS'!AN$2:AN$296,'FED MODEL FACTORS'!AN191,1)</f>
        <v>0.6</v>
      </c>
      <c r="AO191" s="63">
        <f>PERCENTRANK('FED MODEL FACTORS'!AO$2:AO$296,'FED MODEL FACTORS'!AO191,1)</f>
        <v>0.3</v>
      </c>
      <c r="AP191" s="63">
        <f>PERCENTRANK('FED MODEL FACTORS'!AP$2:AP$296,'FED MODEL FACTORS'!AP191,1)</f>
        <v>0.5</v>
      </c>
      <c r="AQ191" s="63">
        <f>PERCENTRANK('FED MODEL FACTORS'!AQ$50:AQ$296,'FED MODEL FACTORS'!AQ191,1)</f>
        <v>0.8</v>
      </c>
      <c r="AR191" s="63">
        <f>PERCENTRANK('FED MODEL FACTORS'!AR$2:AR$296,'FED MODEL FACTORS'!AR191,1)</f>
        <v>0.7</v>
      </c>
      <c r="AS191" s="63">
        <f>PERCENTRANK('FED MODEL FACTORS'!AS$2:AS$296,'FED MODEL FACTORS'!AS191,1)</f>
        <v>0.8</v>
      </c>
      <c r="AT191" s="63">
        <f>PERCENTRANK('FED MODEL FACTORS'!AT$2:AT$296,'FED MODEL FACTORS'!AT191,1)</f>
        <v>0.8</v>
      </c>
      <c r="AU191" s="63">
        <f>PERCENTRANK('FED MODEL FACTORS'!AU$2:AU$296,'FED MODEL FACTORS'!AU191,1)</f>
        <v>0.6</v>
      </c>
      <c r="AV191" s="63">
        <f>PERCENTRANK('FED MODEL FACTORS'!AV$2:AV$296,'FED MODEL FACTORS'!AV191,1)</f>
        <v>0.5</v>
      </c>
      <c r="AW191" s="63">
        <f>PERCENTRANK('FED MODEL FACTORS'!AW$2:AW$296,'FED MODEL FACTORS'!AW191,1)</f>
        <v>0.6</v>
      </c>
      <c r="AX191" s="63">
        <f>PERCENTRANK('FED MODEL FACTORS'!AX$2:AX$296,'FED MODEL FACTORS'!AX191,1)</f>
        <v>0.7</v>
      </c>
      <c r="AY191" s="63">
        <f>PERCENTRANK('FED MODEL FACTORS'!AY$2:AY$296,'FED MODEL FACTORS'!AY191,1)</f>
        <v>0.2</v>
      </c>
      <c r="AZ191" s="63">
        <f>PERCENTRANK('FED MODEL FACTORS'!AZ$2:AZ$296,'FED MODEL FACTORS'!AZ191,1)</f>
        <v>0.7</v>
      </c>
      <c r="BA191" s="63">
        <f>PERCENTRANK('FED MODEL FACTORS'!BA$2:BA$296,'FED MODEL FACTORS'!BA191,1)</f>
        <v>0.9</v>
      </c>
      <c r="BB191" s="63">
        <f>PERCENTRANK('FED MODEL FACTORS'!BB$2:BB$296,'FED MODEL FACTORS'!BB191,1)</f>
        <v>0.6</v>
      </c>
      <c r="BC191" s="63">
        <f>PERCENTRANK('FED MODEL FACTORS'!BC$2:BC$296,'FED MODEL FACTORS'!BC191,1)</f>
        <v>0.9</v>
      </c>
      <c r="BD191" s="63">
        <f>PERCENTRANK('FED MODEL FACTORS'!BD$2:BD$296,'FED MODEL FACTORS'!BD191,1)</f>
        <v>0.9</v>
      </c>
      <c r="BT191" s="76">
        <v>3.15</v>
      </c>
      <c r="BU191" s="76">
        <v>1.69</v>
      </c>
      <c r="BV191" s="76">
        <v>3.6</v>
      </c>
    </row>
    <row r="192" spans="1:74" x14ac:dyDescent="0.25">
      <c r="A192" s="57">
        <v>39386</v>
      </c>
      <c r="B192" s="63"/>
      <c r="C192" s="63">
        <f>PERCENTRANK('FED MODEL FACTORS'!C192:C474,'FED MODEL FACTORS'!C192,1)</f>
        <v>0.7</v>
      </c>
      <c r="D192" s="63"/>
      <c r="E192" s="63">
        <f>PERCENTRANK('FED MODEL FACTORS'!E$2:E$296,'FED MODEL FACTORS'!E192,1)</f>
        <v>0.1</v>
      </c>
      <c r="F192" s="63">
        <f>PERCENTRANK('FED MODEL FACTORS'!F$2:F$296,'FED MODEL FACTORS'!F192,1)</f>
        <v>0.7</v>
      </c>
      <c r="G192" s="63">
        <f>PERCENTRANK('FED MODEL FACTORS'!G$62:G$296,'FED MODEL FACTORS'!G192,1)</f>
        <v>0.5</v>
      </c>
      <c r="H192" s="63">
        <f>PERCENTRANK('FED MODEL FACTORS'!H$62:H$296,'FED MODEL FACTORS'!H192,1)</f>
        <v>0.5</v>
      </c>
      <c r="I192" s="63">
        <f>PERCENTRANK('FED MODEL FACTORS'!I$2:I$296,'FED MODEL FACTORS'!I192,1)</f>
        <v>0.2</v>
      </c>
      <c r="J192" s="63">
        <f>PERCENTRANK('FED MODEL FACTORS'!J$2:J$296,'FED MODEL FACTORS'!J192,1)</f>
        <v>0.4</v>
      </c>
      <c r="K192" s="63">
        <f>PERCENTRANK('FED MODEL FACTORS'!K$2:K$296,'FED MODEL FACTORS'!K192,1)</f>
        <v>0.5</v>
      </c>
      <c r="L192" s="63">
        <f>PERCENTRANK('FED MODEL FACTORS'!L$2:L$296,'FED MODEL FACTORS'!L192,1)</f>
        <v>0.5</v>
      </c>
      <c r="M192" s="63">
        <f>PERCENTRANK('FED MODEL FACTORS'!M$2:M$296,'FED MODEL FACTORS'!M192,1)</f>
        <v>0.6</v>
      </c>
      <c r="N192" s="63">
        <f>PERCENTRANK('FED MODEL FACTORS'!N$2:N$296,'FED MODEL FACTORS'!N192,1)</f>
        <v>0.6</v>
      </c>
      <c r="O192" s="63"/>
      <c r="P192" s="63"/>
      <c r="Q192" s="63">
        <f>PERCENTRANK('FED MODEL FACTORS'!Q$2:Q$296,'FED MODEL FACTORS'!Q192,1)</f>
        <v>0.9</v>
      </c>
      <c r="R192" s="63">
        <f>PERCENTRANK('FED MODEL FACTORS'!R$2:R$296,'FED MODEL FACTORS'!R192,1)</f>
        <v>0.3</v>
      </c>
      <c r="S192" s="63">
        <f>PERCENTRANK('FED MODEL FACTORS'!S$2:S$296,'FED MODEL FACTORS'!S192,1)</f>
        <v>0.6</v>
      </c>
      <c r="T192" s="63"/>
      <c r="U192" s="63">
        <f>PERCENTRANK('FED MODEL FACTORS'!U$2:U$296,'FED MODEL FACTORS'!U192,1)</f>
        <v>0.1</v>
      </c>
      <c r="V192" s="63">
        <f>PERCENTRANK('FED MODEL FACTORS'!V$2:V$296,'FED MODEL FACTORS'!V192,1)</f>
        <v>0.4</v>
      </c>
      <c r="W192" s="63"/>
      <c r="X192" s="63">
        <f>PERCENTRANK('FED MODEL FACTORS'!X$2:X$296,'FED MODEL FACTORS'!X192,1)</f>
        <v>0.3</v>
      </c>
      <c r="Y192" s="63">
        <f>PERCENTRANK('FED MODEL FACTORS'!Y$2:Y$296,'FED MODEL FACTORS'!Y192,1)</f>
        <v>0.4</v>
      </c>
      <c r="Z192" s="63">
        <f>PERCENTRANK('FED MODEL FACTORS'!Z$2:Z$296,'FED MODEL FACTORS'!Z192,1)</f>
        <v>0.2</v>
      </c>
      <c r="AA192" s="63">
        <f>PERCENTRANK('FED MODEL FACTORS'!AA$2:AA$296,'FED MODEL FACTORS'!AA192,1)</f>
        <v>0.7</v>
      </c>
      <c r="AB192" s="63"/>
      <c r="AC192" s="63">
        <f>PERCENTRANK('FED MODEL FACTORS'!AC$2:AC$296,'FED MODEL FACTORS'!AC192,1)</f>
        <v>0.7</v>
      </c>
      <c r="AD192" s="63">
        <f>PERCENTRANK('FED MODEL FACTORS'!AD$2:AD$296,'FED MODEL FACTORS'!AD192,1)</f>
        <v>0.7</v>
      </c>
      <c r="AE192" s="63">
        <f>PERCENTRANK('FED MODEL FACTORS'!AE$2:AE$296,'FED MODEL FACTORS'!AE192,1)</f>
        <v>0.3</v>
      </c>
      <c r="AF192" s="63">
        <f>PERCENTRANK('FED MODEL FACTORS'!AF$2:AF$296,'FED MODEL FACTORS'!AF192,1)</f>
        <v>0.5</v>
      </c>
      <c r="AG192" s="63">
        <f>PERCENTRANK('FED MODEL FACTORS'!AG$2:AG$296,'FED MODEL FACTORS'!AG192,1)</f>
        <v>0.1</v>
      </c>
      <c r="AH192" s="63">
        <f>PERCENTRANK('FED MODEL FACTORS'!AH$62:AH$296,'FED MODEL FACTORS'!AH192,1)</f>
        <v>0.5</v>
      </c>
      <c r="AI192" s="63">
        <f>PERCENTRANK('FED MODEL FACTORS'!AI$2:AI$296,'FED MODEL FACTORS'!AI192,1)</f>
        <v>0.6</v>
      </c>
      <c r="AJ192" s="63">
        <f>PERCENTRANK('FED MODEL FACTORS'!AJ$2:AJ$296,'FED MODEL FACTORS'!AJ192,1)</f>
        <v>0.4</v>
      </c>
      <c r="AK192" s="63">
        <f>PERCENTRANK('FED MODEL FACTORS'!AK$2:AK$296,'FED MODEL FACTORS'!AK192,1)</f>
        <v>0.8</v>
      </c>
      <c r="AL192" s="63">
        <f>PERCENTRANK('FED MODEL FACTORS'!AL$2:AL$296,'FED MODEL FACTORS'!AL192,1)</f>
        <v>0.7</v>
      </c>
      <c r="AM192" s="63">
        <f>PERCENTRANK('FED MODEL FACTORS'!AM$2:AM$296,'FED MODEL FACTORS'!AM192,1)</f>
        <v>0.9</v>
      </c>
      <c r="AN192" s="63">
        <f>PERCENTRANK('FED MODEL FACTORS'!AN$2:AN$296,'FED MODEL FACTORS'!AN192,1)</f>
        <v>0.8</v>
      </c>
      <c r="AO192" s="63">
        <f>PERCENTRANK('FED MODEL FACTORS'!AO$2:AO$296,'FED MODEL FACTORS'!AO192,1)</f>
        <v>0.6</v>
      </c>
      <c r="AP192" s="63">
        <f>PERCENTRANK('FED MODEL FACTORS'!AP$2:AP$296,'FED MODEL FACTORS'!AP192,1)</f>
        <v>0.6</v>
      </c>
      <c r="AQ192" s="63">
        <f>PERCENTRANK('FED MODEL FACTORS'!AQ$50:AQ$296,'FED MODEL FACTORS'!AQ192,1)</f>
        <v>0.8</v>
      </c>
      <c r="AR192" s="63">
        <f>PERCENTRANK('FED MODEL FACTORS'!AR$2:AR$296,'FED MODEL FACTORS'!AR192,1)</f>
        <v>0.5</v>
      </c>
      <c r="AS192" s="63">
        <f>PERCENTRANK('FED MODEL FACTORS'!AS$2:AS$296,'FED MODEL FACTORS'!AS192,1)</f>
        <v>0.7</v>
      </c>
      <c r="AT192" s="63">
        <f>PERCENTRANK('FED MODEL FACTORS'!AT$2:AT$296,'FED MODEL FACTORS'!AT192,1)</f>
        <v>0.8</v>
      </c>
      <c r="AU192" s="63">
        <f>PERCENTRANK('FED MODEL FACTORS'!AU$2:AU$296,'FED MODEL FACTORS'!AU192,1)</f>
        <v>0.6</v>
      </c>
      <c r="AV192" s="63">
        <f>PERCENTRANK('FED MODEL FACTORS'!AV$2:AV$296,'FED MODEL FACTORS'!AV192,1)</f>
        <v>0.5</v>
      </c>
      <c r="AW192" s="63">
        <f>PERCENTRANK('FED MODEL FACTORS'!AW$2:AW$296,'FED MODEL FACTORS'!AW192,1)</f>
        <v>0.5</v>
      </c>
      <c r="AX192" s="63">
        <f>PERCENTRANK('FED MODEL FACTORS'!AX$2:AX$296,'FED MODEL FACTORS'!AX192,1)</f>
        <v>0.7</v>
      </c>
      <c r="AY192" s="63">
        <f>PERCENTRANK('FED MODEL FACTORS'!AY$2:AY$296,'FED MODEL FACTORS'!AY192,1)</f>
        <v>0.2</v>
      </c>
      <c r="AZ192" s="63">
        <f>PERCENTRANK('FED MODEL FACTORS'!AZ$2:AZ$296,'FED MODEL FACTORS'!AZ192,1)</f>
        <v>0.8</v>
      </c>
      <c r="BA192" s="63">
        <f>PERCENTRANK('FED MODEL FACTORS'!BA$2:BA$296,'FED MODEL FACTORS'!BA192,1)</f>
        <v>0.8</v>
      </c>
      <c r="BB192" s="63">
        <f>PERCENTRANK('FED MODEL FACTORS'!BB$2:BB$296,'FED MODEL FACTORS'!BB192,1)</f>
        <v>0.6</v>
      </c>
      <c r="BC192" s="63">
        <f>PERCENTRANK('FED MODEL FACTORS'!BC$2:BC$296,'FED MODEL FACTORS'!BC192,1)</f>
        <v>0.9</v>
      </c>
      <c r="BD192" s="63">
        <f>PERCENTRANK('FED MODEL FACTORS'!BD$2:BD$296,'FED MODEL FACTORS'!BD192,1)</f>
        <v>0.9</v>
      </c>
      <c r="BT192" s="76">
        <v>3.01</v>
      </c>
      <c r="BU192" s="76">
        <v>1.81</v>
      </c>
      <c r="BV192" s="76">
        <v>3.55</v>
      </c>
    </row>
    <row r="193" spans="1:74" x14ac:dyDescent="0.25">
      <c r="A193" s="57">
        <v>39416</v>
      </c>
      <c r="B193" s="63"/>
      <c r="C193" s="63">
        <f>PERCENTRANK('FED MODEL FACTORS'!C193:C475,'FED MODEL FACTORS'!C193,1)</f>
        <v>0.6</v>
      </c>
      <c r="D193" s="63"/>
      <c r="E193" s="63">
        <f>PERCENTRANK('FED MODEL FACTORS'!E$2:E$296,'FED MODEL FACTORS'!E193,1)</f>
        <v>0.6</v>
      </c>
      <c r="F193" s="63">
        <f>PERCENTRANK('FED MODEL FACTORS'!F$2:F$296,'FED MODEL FACTORS'!F193,1)</f>
        <v>0.7</v>
      </c>
      <c r="G193" s="63">
        <f>PERCENTRANK('FED MODEL FACTORS'!G$62:G$296,'FED MODEL FACTORS'!G193,1)</f>
        <v>0.5</v>
      </c>
      <c r="H193" s="63">
        <f>PERCENTRANK('FED MODEL FACTORS'!H$62:H$296,'FED MODEL FACTORS'!H193,1)</f>
        <v>0.7</v>
      </c>
      <c r="I193" s="63">
        <f>PERCENTRANK('FED MODEL FACTORS'!I$2:I$296,'FED MODEL FACTORS'!I193,1)</f>
        <v>0</v>
      </c>
      <c r="J193" s="63">
        <f>PERCENTRANK('FED MODEL FACTORS'!J$2:J$296,'FED MODEL FACTORS'!J193,1)</f>
        <v>0.3</v>
      </c>
      <c r="K193" s="63">
        <f>PERCENTRANK('FED MODEL FACTORS'!K$2:K$296,'FED MODEL FACTORS'!K193,1)</f>
        <v>0.4</v>
      </c>
      <c r="L193" s="63">
        <f>PERCENTRANK('FED MODEL FACTORS'!L$2:L$296,'FED MODEL FACTORS'!L193,1)</f>
        <v>0.4</v>
      </c>
      <c r="M193" s="63">
        <f>PERCENTRANK('FED MODEL FACTORS'!M$2:M$296,'FED MODEL FACTORS'!M193,1)</f>
        <v>0.5</v>
      </c>
      <c r="N193" s="63">
        <f>PERCENTRANK('FED MODEL FACTORS'!N$2:N$296,'FED MODEL FACTORS'!N193,1)</f>
        <v>0.5</v>
      </c>
      <c r="O193" s="63"/>
      <c r="P193" s="63"/>
      <c r="Q193" s="63">
        <f>PERCENTRANK('FED MODEL FACTORS'!Q$2:Q$296,'FED MODEL FACTORS'!Q193,1)</f>
        <v>0.9</v>
      </c>
      <c r="R193" s="63">
        <f>PERCENTRANK('FED MODEL FACTORS'!R$2:R$296,'FED MODEL FACTORS'!R193,1)</f>
        <v>0.2</v>
      </c>
      <c r="S193" s="63">
        <f>PERCENTRANK('FED MODEL FACTORS'!S$2:S$296,'FED MODEL FACTORS'!S193,1)</f>
        <v>0.6</v>
      </c>
      <c r="T193" s="63"/>
      <c r="U193" s="63">
        <f>PERCENTRANK('FED MODEL FACTORS'!U$2:U$296,'FED MODEL FACTORS'!U193,1)</f>
        <v>0.7</v>
      </c>
      <c r="V193" s="63">
        <f>PERCENTRANK('FED MODEL FACTORS'!V$2:V$296,'FED MODEL FACTORS'!V193,1)</f>
        <v>0.2</v>
      </c>
      <c r="W193" s="63"/>
      <c r="X193" s="63">
        <f>PERCENTRANK('FED MODEL FACTORS'!X$2:X$296,'FED MODEL FACTORS'!X193,1)</f>
        <v>0.5</v>
      </c>
      <c r="Y193" s="63">
        <f>PERCENTRANK('FED MODEL FACTORS'!Y$2:Y$296,'FED MODEL FACTORS'!Y193,1)</f>
        <v>0.4</v>
      </c>
      <c r="Z193" s="63">
        <f>PERCENTRANK('FED MODEL FACTORS'!Z$2:Z$296,'FED MODEL FACTORS'!Z193,1)</f>
        <v>0.3</v>
      </c>
      <c r="AA193" s="63">
        <f>PERCENTRANK('FED MODEL FACTORS'!AA$2:AA$296,'FED MODEL FACTORS'!AA193,1)</f>
        <v>0.9</v>
      </c>
      <c r="AB193" s="63"/>
      <c r="AC193" s="63">
        <f>PERCENTRANK('FED MODEL FACTORS'!AC$2:AC$296,'FED MODEL FACTORS'!AC193,1)</f>
        <v>0.5</v>
      </c>
      <c r="AD193" s="63">
        <f>PERCENTRANK('FED MODEL FACTORS'!AD$2:AD$296,'FED MODEL FACTORS'!AD193,1)</f>
        <v>0.7</v>
      </c>
      <c r="AE193" s="63">
        <f>PERCENTRANK('FED MODEL FACTORS'!AE$2:AE$296,'FED MODEL FACTORS'!AE193,1)</f>
        <v>0.4</v>
      </c>
      <c r="AF193" s="63">
        <f>PERCENTRANK('FED MODEL FACTORS'!AF$2:AF$296,'FED MODEL FACTORS'!AF193,1)</f>
        <v>0.8</v>
      </c>
      <c r="AG193" s="63">
        <f>PERCENTRANK('FED MODEL FACTORS'!AG$2:AG$296,'FED MODEL FACTORS'!AG193,1)</f>
        <v>0.2</v>
      </c>
      <c r="AH193" s="63">
        <f>PERCENTRANK('FED MODEL FACTORS'!AH$62:AH$296,'FED MODEL FACTORS'!AH193,1)</f>
        <v>0.7</v>
      </c>
      <c r="AI193" s="63">
        <f>PERCENTRANK('FED MODEL FACTORS'!AI$2:AI$296,'FED MODEL FACTORS'!AI193,1)</f>
        <v>0.7</v>
      </c>
      <c r="AJ193" s="63">
        <f>PERCENTRANK('FED MODEL FACTORS'!AJ$2:AJ$296,'FED MODEL FACTORS'!AJ193,1)</f>
        <v>0.3</v>
      </c>
      <c r="AK193" s="63">
        <f>PERCENTRANK('FED MODEL FACTORS'!AK$2:AK$296,'FED MODEL FACTORS'!AK193,1)</f>
        <v>0.8</v>
      </c>
      <c r="AL193" s="63">
        <f>PERCENTRANK('FED MODEL FACTORS'!AL$2:AL$296,'FED MODEL FACTORS'!AL193,1)</f>
        <v>0.6</v>
      </c>
      <c r="AM193" s="63">
        <f>PERCENTRANK('FED MODEL FACTORS'!AM$2:AM$296,'FED MODEL FACTORS'!AM193,1)</f>
        <v>0.9</v>
      </c>
      <c r="AN193" s="63">
        <f>PERCENTRANK('FED MODEL FACTORS'!AN$2:AN$296,'FED MODEL FACTORS'!AN193,1)</f>
        <v>0.9</v>
      </c>
      <c r="AO193" s="63">
        <f>PERCENTRANK('FED MODEL FACTORS'!AO$2:AO$296,'FED MODEL FACTORS'!AO193,1)</f>
        <v>0.9</v>
      </c>
      <c r="AP193" s="63">
        <f>PERCENTRANK('FED MODEL FACTORS'!AP$2:AP$296,'FED MODEL FACTORS'!AP193,1)</f>
        <v>0.9</v>
      </c>
      <c r="AQ193" s="63">
        <f>PERCENTRANK('FED MODEL FACTORS'!AQ$50:AQ$296,'FED MODEL FACTORS'!AQ193,1)</f>
        <v>0.8</v>
      </c>
      <c r="AR193" s="63">
        <f>PERCENTRANK('FED MODEL FACTORS'!AR$2:AR$296,'FED MODEL FACTORS'!AR193,1)</f>
        <v>0.2</v>
      </c>
      <c r="AS193" s="63">
        <f>PERCENTRANK('FED MODEL FACTORS'!AS$2:AS$296,'FED MODEL FACTORS'!AS193,1)</f>
        <v>0.6</v>
      </c>
      <c r="AT193" s="63">
        <f>PERCENTRANK('FED MODEL FACTORS'!AT$2:AT$296,'FED MODEL FACTORS'!AT193,1)</f>
        <v>0.8</v>
      </c>
      <c r="AU193" s="63">
        <f>PERCENTRANK('FED MODEL FACTORS'!AU$2:AU$296,'FED MODEL FACTORS'!AU193,1)</f>
        <v>0.7</v>
      </c>
      <c r="AV193" s="63">
        <f>PERCENTRANK('FED MODEL FACTORS'!AV$2:AV$296,'FED MODEL FACTORS'!AV193,1)</f>
        <v>0.7</v>
      </c>
      <c r="AW193" s="63">
        <f>PERCENTRANK('FED MODEL FACTORS'!AW$2:AW$296,'FED MODEL FACTORS'!AW193,1)</f>
        <v>0.5</v>
      </c>
      <c r="AX193" s="63">
        <f>PERCENTRANK('FED MODEL FACTORS'!AX$2:AX$296,'FED MODEL FACTORS'!AX193,1)</f>
        <v>0.7</v>
      </c>
      <c r="AY193" s="63">
        <f>PERCENTRANK('FED MODEL FACTORS'!AY$2:AY$296,'FED MODEL FACTORS'!AY193,1)</f>
        <v>0.2</v>
      </c>
      <c r="AZ193" s="63">
        <f>PERCENTRANK('FED MODEL FACTORS'!AZ$2:AZ$296,'FED MODEL FACTORS'!AZ193,1)</f>
        <v>0.8</v>
      </c>
      <c r="BA193" s="63">
        <f>PERCENTRANK('FED MODEL FACTORS'!BA$2:BA$296,'FED MODEL FACTORS'!BA193,1)</f>
        <v>0.9</v>
      </c>
      <c r="BB193" s="63">
        <f>PERCENTRANK('FED MODEL FACTORS'!BB$2:BB$296,'FED MODEL FACTORS'!BB193,1)</f>
        <v>0.6</v>
      </c>
      <c r="BC193" s="63">
        <f>PERCENTRANK('FED MODEL FACTORS'!BC$2:BC$296,'FED MODEL FACTORS'!BC193,1)</f>
        <v>0.9</v>
      </c>
      <c r="BD193" s="63">
        <f>PERCENTRANK('FED MODEL FACTORS'!BD$2:BD$296,'FED MODEL FACTORS'!BD193,1)</f>
        <v>0.9</v>
      </c>
      <c r="BT193" s="76">
        <v>3.02</v>
      </c>
      <c r="BU193" s="76">
        <v>1.75</v>
      </c>
      <c r="BV193" s="76">
        <v>3.61</v>
      </c>
    </row>
    <row r="194" spans="1:74" x14ac:dyDescent="0.25">
      <c r="A194" s="57">
        <v>39447</v>
      </c>
      <c r="B194" s="63"/>
      <c r="C194" s="63">
        <f>PERCENTRANK('FED MODEL FACTORS'!C194:C476,'FED MODEL FACTORS'!C194,1)</f>
        <v>0.9</v>
      </c>
      <c r="D194" s="63"/>
      <c r="E194" s="63">
        <f>PERCENTRANK('FED MODEL FACTORS'!E$2:E$296,'FED MODEL FACTORS'!E194,1)</f>
        <v>0.4</v>
      </c>
      <c r="F194" s="63">
        <f>PERCENTRANK('FED MODEL FACTORS'!F$2:F$296,'FED MODEL FACTORS'!F194,1)</f>
        <v>0.6</v>
      </c>
      <c r="G194" s="63">
        <f>PERCENTRANK('FED MODEL FACTORS'!G$62:G$296,'FED MODEL FACTORS'!G194,1)</f>
        <v>0.6</v>
      </c>
      <c r="H194" s="63">
        <f>PERCENTRANK('FED MODEL FACTORS'!H$62:H$296,'FED MODEL FACTORS'!H194,1)</f>
        <v>0.7</v>
      </c>
      <c r="I194" s="63">
        <f>PERCENTRANK('FED MODEL FACTORS'!I$2:I$296,'FED MODEL FACTORS'!I194,1)</f>
        <v>0</v>
      </c>
      <c r="J194" s="63">
        <f>PERCENTRANK('FED MODEL FACTORS'!J$2:J$296,'FED MODEL FACTORS'!J194,1)</f>
        <v>0.3</v>
      </c>
      <c r="K194" s="63">
        <f>PERCENTRANK('FED MODEL FACTORS'!K$2:K$296,'FED MODEL FACTORS'!K194,1)</f>
        <v>0.4</v>
      </c>
      <c r="L194" s="63">
        <f>PERCENTRANK('FED MODEL FACTORS'!L$2:L$296,'FED MODEL FACTORS'!L194,1)</f>
        <v>0.4</v>
      </c>
      <c r="M194" s="63">
        <f>PERCENTRANK('FED MODEL FACTORS'!M$2:M$296,'FED MODEL FACTORS'!M194,1)</f>
        <v>0.5</v>
      </c>
      <c r="N194" s="63">
        <f>PERCENTRANK('FED MODEL FACTORS'!N$2:N$296,'FED MODEL FACTORS'!N194,1)</f>
        <v>0.5</v>
      </c>
      <c r="O194" s="63"/>
      <c r="P194" s="63"/>
      <c r="Q194" s="63">
        <f>PERCENTRANK('FED MODEL FACTORS'!Q$2:Q$296,'FED MODEL FACTORS'!Q194,1)</f>
        <v>0.9</v>
      </c>
      <c r="R194" s="63">
        <f>PERCENTRANK('FED MODEL FACTORS'!R$2:R$296,'FED MODEL FACTORS'!R194,1)</f>
        <v>0.2</v>
      </c>
      <c r="S194" s="63">
        <f>PERCENTRANK('FED MODEL FACTORS'!S$2:S$296,'FED MODEL FACTORS'!S194,1)</f>
        <v>0.6</v>
      </c>
      <c r="T194" s="63"/>
      <c r="U194" s="63">
        <f>PERCENTRANK('FED MODEL FACTORS'!U$2:U$296,'FED MODEL FACTORS'!U194,1)</f>
        <v>0.3</v>
      </c>
      <c r="V194" s="63">
        <f>PERCENTRANK('FED MODEL FACTORS'!V$2:V$296,'FED MODEL FACTORS'!V194,1)</f>
        <v>0.2</v>
      </c>
      <c r="W194" s="63"/>
      <c r="X194" s="63">
        <f>PERCENTRANK('FED MODEL FACTORS'!X$2:X$296,'FED MODEL FACTORS'!X194,1)</f>
        <v>0.6</v>
      </c>
      <c r="Y194" s="63">
        <f>PERCENTRANK('FED MODEL FACTORS'!Y$2:Y$296,'FED MODEL FACTORS'!Y194,1)</f>
        <v>0.3</v>
      </c>
      <c r="Z194" s="63">
        <f>PERCENTRANK('FED MODEL FACTORS'!Z$2:Z$296,'FED MODEL FACTORS'!Z194,1)</f>
        <v>0.1</v>
      </c>
      <c r="AA194" s="63">
        <f>PERCENTRANK('FED MODEL FACTORS'!AA$2:AA$296,'FED MODEL FACTORS'!AA194,1)</f>
        <v>0.9</v>
      </c>
      <c r="AB194" s="63"/>
      <c r="AC194" s="63">
        <f>PERCENTRANK('FED MODEL FACTORS'!AC$2:AC$296,'FED MODEL FACTORS'!AC194,1)</f>
        <v>0.6</v>
      </c>
      <c r="AD194" s="63">
        <f>PERCENTRANK('FED MODEL FACTORS'!AD$2:AD$296,'FED MODEL FACTORS'!AD194,1)</f>
        <v>0.7</v>
      </c>
      <c r="AE194" s="63">
        <f>PERCENTRANK('FED MODEL FACTORS'!AE$2:AE$296,'FED MODEL FACTORS'!AE194,1)</f>
        <v>0.4</v>
      </c>
      <c r="AF194" s="63">
        <f>PERCENTRANK('FED MODEL FACTORS'!AF$2:AF$296,'FED MODEL FACTORS'!AF194,1)</f>
        <v>0.6</v>
      </c>
      <c r="AG194" s="63">
        <f>PERCENTRANK('FED MODEL FACTORS'!AG$2:AG$296,'FED MODEL FACTORS'!AG194,1)</f>
        <v>0.2</v>
      </c>
      <c r="AH194" s="63">
        <f>PERCENTRANK('FED MODEL FACTORS'!AH$62:AH$296,'FED MODEL FACTORS'!AH194,1)</f>
        <v>0.7</v>
      </c>
      <c r="AI194" s="63">
        <f>PERCENTRANK('FED MODEL FACTORS'!AI$2:AI$296,'FED MODEL FACTORS'!AI194,1)</f>
        <v>0.6</v>
      </c>
      <c r="AJ194" s="63">
        <f>PERCENTRANK('FED MODEL FACTORS'!AJ$2:AJ$296,'FED MODEL FACTORS'!AJ194,1)</f>
        <v>0.4</v>
      </c>
      <c r="AK194" s="63">
        <f>PERCENTRANK('FED MODEL FACTORS'!AK$2:AK$296,'FED MODEL FACTORS'!AK194,1)</f>
        <v>0.8</v>
      </c>
      <c r="AL194" s="63">
        <f>PERCENTRANK('FED MODEL FACTORS'!AL$2:AL$296,'FED MODEL FACTORS'!AL194,1)</f>
        <v>0.6</v>
      </c>
      <c r="AM194" s="63">
        <f>PERCENTRANK('FED MODEL FACTORS'!AM$2:AM$296,'FED MODEL FACTORS'!AM194,1)</f>
        <v>0.9</v>
      </c>
      <c r="AN194" s="63">
        <f>PERCENTRANK('FED MODEL FACTORS'!AN$2:AN$296,'FED MODEL FACTORS'!AN194,1)</f>
        <v>0.9</v>
      </c>
      <c r="AO194" s="63">
        <f>PERCENTRANK('FED MODEL FACTORS'!AO$2:AO$296,'FED MODEL FACTORS'!AO194,1)</f>
        <v>0.8</v>
      </c>
      <c r="AP194" s="63">
        <f>PERCENTRANK('FED MODEL FACTORS'!AP$2:AP$296,'FED MODEL FACTORS'!AP194,1)</f>
        <v>0.9</v>
      </c>
      <c r="AQ194" s="63">
        <f>PERCENTRANK('FED MODEL FACTORS'!AQ$50:AQ$296,'FED MODEL FACTORS'!AQ194,1)</f>
        <v>0.8</v>
      </c>
      <c r="AR194" s="63">
        <f>PERCENTRANK('FED MODEL FACTORS'!AR$2:AR$296,'FED MODEL FACTORS'!AR194,1)</f>
        <v>0.4</v>
      </c>
      <c r="AS194" s="63">
        <f>PERCENTRANK('FED MODEL FACTORS'!AS$2:AS$296,'FED MODEL FACTORS'!AS194,1)</f>
        <v>0.6</v>
      </c>
      <c r="AT194" s="63">
        <f>PERCENTRANK('FED MODEL FACTORS'!AT$2:AT$296,'FED MODEL FACTORS'!AT194,1)</f>
        <v>0.8</v>
      </c>
      <c r="AU194" s="63">
        <f>PERCENTRANK('FED MODEL FACTORS'!AU$2:AU$296,'FED MODEL FACTORS'!AU194,1)</f>
        <v>0.8</v>
      </c>
      <c r="AV194" s="63">
        <f>PERCENTRANK('FED MODEL FACTORS'!AV$2:AV$296,'FED MODEL FACTORS'!AV194,1)</f>
        <v>0.8</v>
      </c>
      <c r="AW194" s="63">
        <f>PERCENTRANK('FED MODEL FACTORS'!AW$2:AW$296,'FED MODEL FACTORS'!AW194,1)</f>
        <v>0.5</v>
      </c>
      <c r="AX194" s="63">
        <f>PERCENTRANK('FED MODEL FACTORS'!AX$2:AX$296,'FED MODEL FACTORS'!AX194,1)</f>
        <v>0.8</v>
      </c>
      <c r="AY194" s="63">
        <f>PERCENTRANK('FED MODEL FACTORS'!AY$2:AY$296,'FED MODEL FACTORS'!AY194,1)</f>
        <v>0.1</v>
      </c>
      <c r="AZ194" s="63">
        <f>PERCENTRANK('FED MODEL FACTORS'!AZ$2:AZ$296,'FED MODEL FACTORS'!AZ194,1)</f>
        <v>0.8</v>
      </c>
      <c r="BA194" s="63">
        <f>PERCENTRANK('FED MODEL FACTORS'!BA$2:BA$296,'FED MODEL FACTORS'!BA194,1)</f>
        <v>0.2</v>
      </c>
      <c r="BB194" s="63">
        <f>PERCENTRANK('FED MODEL FACTORS'!BB$2:BB$296,'FED MODEL FACTORS'!BB194,1)</f>
        <v>0.6</v>
      </c>
      <c r="BC194" s="63">
        <f>PERCENTRANK('FED MODEL FACTORS'!BC$2:BC$296,'FED MODEL FACTORS'!BC194,1)</f>
        <v>0.4</v>
      </c>
      <c r="BD194" s="63">
        <f>PERCENTRANK('FED MODEL FACTORS'!BD$2:BD$296,'FED MODEL FACTORS'!BD194,1)</f>
        <v>0.2</v>
      </c>
      <c r="BT194" s="76">
        <v>2.83</v>
      </c>
      <c r="BU194" s="76">
        <v>1.91</v>
      </c>
      <c r="BV194" s="76">
        <v>3.7</v>
      </c>
    </row>
    <row r="195" spans="1:74" x14ac:dyDescent="0.25">
      <c r="A195" s="57">
        <v>39478</v>
      </c>
      <c r="B195" s="63"/>
      <c r="C195" s="63">
        <f>PERCENTRANK('FED MODEL FACTORS'!C195:C477,'FED MODEL FACTORS'!C195,1)</f>
        <v>0.8</v>
      </c>
      <c r="D195" s="63"/>
      <c r="E195" s="63">
        <f>PERCENTRANK('FED MODEL FACTORS'!E$2:E$296,'FED MODEL FACTORS'!E195,1)</f>
        <v>0.2</v>
      </c>
      <c r="F195" s="63">
        <f>PERCENTRANK('FED MODEL FACTORS'!F$2:F$296,'FED MODEL FACTORS'!F195,1)</f>
        <v>0.7</v>
      </c>
      <c r="G195" s="63">
        <f>PERCENTRANK('FED MODEL FACTORS'!G$62:G$296,'FED MODEL FACTORS'!G195,1)</f>
        <v>0.5</v>
      </c>
      <c r="H195" s="63">
        <f>PERCENTRANK('FED MODEL FACTORS'!H$62:H$296,'FED MODEL FACTORS'!H195,1)</f>
        <v>0.8</v>
      </c>
      <c r="I195" s="63">
        <f>PERCENTRANK('FED MODEL FACTORS'!I$2:I$296,'FED MODEL FACTORS'!I195,1)</f>
        <v>0</v>
      </c>
      <c r="J195" s="63">
        <f>PERCENTRANK('FED MODEL FACTORS'!J$2:J$296,'FED MODEL FACTORS'!J195,1)</f>
        <v>0.3</v>
      </c>
      <c r="K195" s="63">
        <f>PERCENTRANK('FED MODEL FACTORS'!K$2:K$296,'FED MODEL FACTORS'!K195,1)</f>
        <v>0.3</v>
      </c>
      <c r="L195" s="63">
        <f>PERCENTRANK('FED MODEL FACTORS'!L$2:L$296,'FED MODEL FACTORS'!L195,1)</f>
        <v>0.3</v>
      </c>
      <c r="M195" s="63">
        <f>PERCENTRANK('FED MODEL FACTORS'!M$2:M$296,'FED MODEL FACTORS'!M195,1)</f>
        <v>0.4</v>
      </c>
      <c r="N195" s="63">
        <f>PERCENTRANK('FED MODEL FACTORS'!N$2:N$296,'FED MODEL FACTORS'!N195,1)</f>
        <v>0.4</v>
      </c>
      <c r="O195" s="63"/>
      <c r="P195" s="63"/>
      <c r="Q195" s="63">
        <f>PERCENTRANK('FED MODEL FACTORS'!Q$2:Q$296,'FED MODEL FACTORS'!Q195,1)</f>
        <v>0.9</v>
      </c>
      <c r="R195" s="63">
        <f>PERCENTRANK('FED MODEL FACTORS'!R$2:R$296,'FED MODEL FACTORS'!R195,1)</f>
        <v>0.2</v>
      </c>
      <c r="S195" s="63">
        <f>PERCENTRANK('FED MODEL FACTORS'!S$2:S$296,'FED MODEL FACTORS'!S195,1)</f>
        <v>0.7</v>
      </c>
      <c r="T195" s="63"/>
      <c r="U195" s="63">
        <f>PERCENTRANK('FED MODEL FACTORS'!U$2:U$296,'FED MODEL FACTORS'!U195,1)</f>
        <v>0.2</v>
      </c>
      <c r="V195" s="63">
        <f>PERCENTRANK('FED MODEL FACTORS'!V$2:V$296,'FED MODEL FACTORS'!V195,1)</f>
        <v>0.2</v>
      </c>
      <c r="W195" s="63"/>
      <c r="X195" s="63">
        <f>PERCENTRANK('FED MODEL FACTORS'!X$2:X$296,'FED MODEL FACTORS'!X195,1)</f>
        <v>0.6</v>
      </c>
      <c r="Y195" s="63">
        <f>PERCENTRANK('FED MODEL FACTORS'!Y$2:Y$296,'FED MODEL FACTORS'!Y195,1)</f>
        <v>0.3</v>
      </c>
      <c r="Z195" s="63">
        <f>PERCENTRANK('FED MODEL FACTORS'!Z$2:Z$296,'FED MODEL FACTORS'!Z195,1)</f>
        <v>0.2</v>
      </c>
      <c r="AA195" s="63">
        <f>PERCENTRANK('FED MODEL FACTORS'!AA$2:AA$296,'FED MODEL FACTORS'!AA195,1)</f>
        <v>0.9</v>
      </c>
      <c r="AB195" s="63"/>
      <c r="AC195" s="63">
        <f>PERCENTRANK('FED MODEL FACTORS'!AC$2:AC$296,'FED MODEL FACTORS'!AC195,1)</f>
        <v>0.4</v>
      </c>
      <c r="AD195" s="63">
        <f>PERCENTRANK('FED MODEL FACTORS'!AD$2:AD$296,'FED MODEL FACTORS'!AD195,1)</f>
        <v>0.7</v>
      </c>
      <c r="AE195" s="63">
        <f>PERCENTRANK('FED MODEL FACTORS'!AE$2:AE$296,'FED MODEL FACTORS'!AE195,1)</f>
        <v>0.6</v>
      </c>
      <c r="AF195" s="63">
        <f>PERCENTRANK('FED MODEL FACTORS'!AF$2:AF$296,'FED MODEL FACTORS'!AF195,1)</f>
        <v>0.8</v>
      </c>
      <c r="AG195" s="63">
        <f>PERCENTRANK('FED MODEL FACTORS'!AG$2:AG$296,'FED MODEL FACTORS'!AG195,1)</f>
        <v>0.4</v>
      </c>
      <c r="AH195" s="63">
        <f>PERCENTRANK('FED MODEL FACTORS'!AH$62:AH$296,'FED MODEL FACTORS'!AH195,1)</f>
        <v>0.8</v>
      </c>
      <c r="AI195" s="63">
        <f>PERCENTRANK('FED MODEL FACTORS'!AI$2:AI$296,'FED MODEL FACTORS'!AI195,1)</f>
        <v>0.6</v>
      </c>
      <c r="AJ195" s="63">
        <f>PERCENTRANK('FED MODEL FACTORS'!AJ$2:AJ$296,'FED MODEL FACTORS'!AJ195,1)</f>
        <v>0.4</v>
      </c>
      <c r="AK195" s="63">
        <f>PERCENTRANK('FED MODEL FACTORS'!AK$2:AK$296,'FED MODEL FACTORS'!AK195,1)</f>
        <v>0.8</v>
      </c>
      <c r="AL195" s="63">
        <f>PERCENTRANK('FED MODEL FACTORS'!AL$2:AL$296,'FED MODEL FACTORS'!AL195,1)</f>
        <v>0.5</v>
      </c>
      <c r="AM195" s="63">
        <f>PERCENTRANK('FED MODEL FACTORS'!AM$2:AM$296,'FED MODEL FACTORS'!AM195,1)</f>
        <v>0.9</v>
      </c>
      <c r="AN195" s="63">
        <f>PERCENTRANK('FED MODEL FACTORS'!AN$2:AN$296,'FED MODEL FACTORS'!AN195,1)</f>
        <v>0.9</v>
      </c>
      <c r="AO195" s="63">
        <f>PERCENTRANK('FED MODEL FACTORS'!AO$2:AO$296,'FED MODEL FACTORS'!AO195,1)</f>
        <v>0.9</v>
      </c>
      <c r="AP195" s="63">
        <f>PERCENTRANK('FED MODEL FACTORS'!AP$2:AP$296,'FED MODEL FACTORS'!AP195,1)</f>
        <v>0.9</v>
      </c>
      <c r="AQ195" s="63">
        <f>PERCENTRANK('FED MODEL FACTORS'!AQ$50:AQ$296,'FED MODEL FACTORS'!AQ195,1)</f>
        <v>0.8</v>
      </c>
      <c r="AR195" s="63">
        <f>PERCENTRANK('FED MODEL FACTORS'!AR$2:AR$296,'FED MODEL FACTORS'!AR195,1)</f>
        <v>0.2</v>
      </c>
      <c r="AS195" s="63">
        <f>PERCENTRANK('FED MODEL FACTORS'!AS$2:AS$296,'FED MODEL FACTORS'!AS195,1)</f>
        <v>0.6</v>
      </c>
      <c r="AT195" s="63">
        <f>PERCENTRANK('FED MODEL FACTORS'!AT$2:AT$296,'FED MODEL FACTORS'!AT195,1)</f>
        <v>0.8</v>
      </c>
      <c r="AU195" s="63">
        <f>PERCENTRANK('FED MODEL FACTORS'!AU$2:AU$296,'FED MODEL FACTORS'!AU195,1)</f>
        <v>0.8</v>
      </c>
      <c r="AV195" s="63">
        <f>PERCENTRANK('FED MODEL FACTORS'!AV$2:AV$296,'FED MODEL FACTORS'!AV195,1)</f>
        <v>0.8</v>
      </c>
      <c r="AW195" s="63">
        <f>PERCENTRANK('FED MODEL FACTORS'!AW$2:AW$296,'FED MODEL FACTORS'!AW195,1)</f>
        <v>0.4</v>
      </c>
      <c r="AX195" s="63">
        <f>PERCENTRANK('FED MODEL FACTORS'!AX$2:AX$296,'FED MODEL FACTORS'!AX195,1)</f>
        <v>0.8</v>
      </c>
      <c r="AY195" s="63">
        <f>PERCENTRANK('FED MODEL FACTORS'!AY$2:AY$296,'FED MODEL FACTORS'!AY195,1)</f>
        <v>0.1</v>
      </c>
      <c r="AZ195" s="63">
        <f>PERCENTRANK('FED MODEL FACTORS'!AZ$2:AZ$296,'FED MODEL FACTORS'!AZ195,1)</f>
        <v>0.8</v>
      </c>
      <c r="BA195" s="63">
        <f>PERCENTRANK('FED MODEL FACTORS'!BA$2:BA$296,'FED MODEL FACTORS'!BA195,1)</f>
        <v>0.5</v>
      </c>
      <c r="BB195" s="63">
        <f>PERCENTRANK('FED MODEL FACTORS'!BB$2:BB$296,'FED MODEL FACTORS'!BB195,1)</f>
        <v>0.6</v>
      </c>
      <c r="BC195" s="63">
        <f>PERCENTRANK('FED MODEL FACTORS'!BC$2:BC$296,'FED MODEL FACTORS'!BC195,1)</f>
        <v>0.9</v>
      </c>
      <c r="BD195" s="63">
        <f>PERCENTRANK('FED MODEL FACTORS'!BD$2:BD$296,'FED MODEL FACTORS'!BD195,1)</f>
        <v>0.8</v>
      </c>
      <c r="BT195" s="76">
        <v>2.85</v>
      </c>
      <c r="BU195" s="76">
        <v>1.95</v>
      </c>
      <c r="BV195" s="76">
        <v>3.58</v>
      </c>
    </row>
    <row r="196" spans="1:74" x14ac:dyDescent="0.25">
      <c r="A196" s="57">
        <v>39507</v>
      </c>
      <c r="B196" s="63"/>
      <c r="C196" s="63">
        <f>PERCENTRANK('FED MODEL FACTORS'!C196:C478,'FED MODEL FACTORS'!C196,1)</f>
        <v>0.2</v>
      </c>
      <c r="D196" s="63"/>
      <c r="E196" s="63">
        <f>PERCENTRANK('FED MODEL FACTORS'!E$2:E$296,'FED MODEL FACTORS'!E196,1)</f>
        <v>0</v>
      </c>
      <c r="F196" s="63">
        <f>PERCENTRANK('FED MODEL FACTORS'!F$2:F$296,'FED MODEL FACTORS'!F196,1)</f>
        <v>0.7</v>
      </c>
      <c r="G196" s="63">
        <f>PERCENTRANK('FED MODEL FACTORS'!G$62:G$296,'FED MODEL FACTORS'!G196,1)</f>
        <v>0.5</v>
      </c>
      <c r="H196" s="63">
        <f>PERCENTRANK('FED MODEL FACTORS'!H$62:H$296,'FED MODEL FACTORS'!H196,1)</f>
        <v>0.8</v>
      </c>
      <c r="I196" s="63">
        <f>PERCENTRANK('FED MODEL FACTORS'!I$2:I$296,'FED MODEL FACTORS'!I196,1)</f>
        <v>0</v>
      </c>
      <c r="J196" s="63">
        <f>PERCENTRANK('FED MODEL FACTORS'!J$2:J$296,'FED MODEL FACTORS'!J196,1)</f>
        <v>0.2</v>
      </c>
      <c r="K196" s="63">
        <f>PERCENTRANK('FED MODEL FACTORS'!K$2:K$296,'FED MODEL FACTORS'!K196,1)</f>
        <v>0.3</v>
      </c>
      <c r="L196" s="63">
        <f>PERCENTRANK('FED MODEL FACTORS'!L$2:L$296,'FED MODEL FACTORS'!L196,1)</f>
        <v>0.3</v>
      </c>
      <c r="M196" s="63">
        <f>PERCENTRANK('FED MODEL FACTORS'!M$2:M$296,'FED MODEL FACTORS'!M196,1)</f>
        <v>0.4</v>
      </c>
      <c r="N196" s="63">
        <f>PERCENTRANK('FED MODEL FACTORS'!N$2:N$296,'FED MODEL FACTORS'!N196,1)</f>
        <v>0.4</v>
      </c>
      <c r="O196" s="63"/>
      <c r="P196" s="63"/>
      <c r="Q196" s="63">
        <f>PERCENTRANK('FED MODEL FACTORS'!Q$2:Q$296,'FED MODEL FACTORS'!Q196,1)</f>
        <v>0.9</v>
      </c>
      <c r="R196" s="63">
        <f>PERCENTRANK('FED MODEL FACTORS'!R$2:R$296,'FED MODEL FACTORS'!R196,1)</f>
        <v>0.2</v>
      </c>
      <c r="S196" s="63">
        <f>PERCENTRANK('FED MODEL FACTORS'!S$2:S$296,'FED MODEL FACTORS'!S196,1)</f>
        <v>0.6</v>
      </c>
      <c r="T196" s="63"/>
      <c r="U196" s="63">
        <f>PERCENTRANK('FED MODEL FACTORS'!U$2:U$296,'FED MODEL FACTORS'!U196,1)</f>
        <v>0.1</v>
      </c>
      <c r="V196" s="63">
        <f>PERCENTRANK('FED MODEL FACTORS'!V$2:V$296,'FED MODEL FACTORS'!V196,1)</f>
        <v>0.2</v>
      </c>
      <c r="W196" s="63"/>
      <c r="X196" s="63">
        <f>PERCENTRANK('FED MODEL FACTORS'!X$2:X$296,'FED MODEL FACTORS'!X196,1)</f>
        <v>0.5</v>
      </c>
      <c r="Y196" s="63">
        <f>PERCENTRANK('FED MODEL FACTORS'!Y$2:Y$296,'FED MODEL FACTORS'!Y196,1)</f>
        <v>0.4</v>
      </c>
      <c r="Z196" s="63">
        <f>PERCENTRANK('FED MODEL FACTORS'!Z$2:Z$296,'FED MODEL FACTORS'!Z196,1)</f>
        <v>0.1</v>
      </c>
      <c r="AA196" s="63">
        <f>PERCENTRANK('FED MODEL FACTORS'!AA$2:AA$296,'FED MODEL FACTORS'!AA196,1)</f>
        <v>0.9</v>
      </c>
      <c r="AB196" s="63"/>
      <c r="AC196" s="63">
        <f>PERCENTRANK('FED MODEL FACTORS'!AC$2:AC$296,'FED MODEL FACTORS'!AC196,1)</f>
        <v>0.4</v>
      </c>
      <c r="AD196" s="63">
        <f>PERCENTRANK('FED MODEL FACTORS'!AD$2:AD$296,'FED MODEL FACTORS'!AD196,1)</f>
        <v>0.7</v>
      </c>
      <c r="AE196" s="63">
        <f>PERCENTRANK('FED MODEL FACTORS'!AE$2:AE$296,'FED MODEL FACTORS'!AE196,1)</f>
        <v>0.6</v>
      </c>
      <c r="AF196" s="63">
        <f>PERCENTRANK('FED MODEL FACTORS'!AF$2:AF$296,'FED MODEL FACTORS'!AF196,1)</f>
        <v>0.8</v>
      </c>
      <c r="AG196" s="63">
        <f>PERCENTRANK('FED MODEL FACTORS'!AG$2:AG$296,'FED MODEL FACTORS'!AG196,1)</f>
        <v>0.4</v>
      </c>
      <c r="AH196" s="63">
        <f>PERCENTRANK('FED MODEL FACTORS'!AH$62:AH$296,'FED MODEL FACTORS'!AH196,1)</f>
        <v>0.8</v>
      </c>
      <c r="AI196" s="63">
        <f>PERCENTRANK('FED MODEL FACTORS'!AI$2:AI$296,'FED MODEL FACTORS'!AI196,1)</f>
        <v>0.6</v>
      </c>
      <c r="AJ196" s="63">
        <f>PERCENTRANK('FED MODEL FACTORS'!AJ$2:AJ$296,'FED MODEL FACTORS'!AJ196,1)</f>
        <v>0.5</v>
      </c>
      <c r="AK196" s="63">
        <f>PERCENTRANK('FED MODEL FACTORS'!AK$2:AK$296,'FED MODEL FACTORS'!AK196,1)</f>
        <v>0.8</v>
      </c>
      <c r="AL196" s="63">
        <f>PERCENTRANK('FED MODEL FACTORS'!AL$2:AL$296,'FED MODEL FACTORS'!AL196,1)</f>
        <v>0.3</v>
      </c>
      <c r="AM196" s="63">
        <f>PERCENTRANK('FED MODEL FACTORS'!AM$2:AM$296,'FED MODEL FACTORS'!AM196,1)</f>
        <v>0.9</v>
      </c>
      <c r="AN196" s="63">
        <f>PERCENTRANK('FED MODEL FACTORS'!AN$2:AN$296,'FED MODEL FACTORS'!AN196,1)</f>
        <v>0.9</v>
      </c>
      <c r="AO196" s="63">
        <f>PERCENTRANK('FED MODEL FACTORS'!AO$2:AO$296,'FED MODEL FACTORS'!AO196,1)</f>
        <v>0.9</v>
      </c>
      <c r="AP196" s="63">
        <f>PERCENTRANK('FED MODEL FACTORS'!AP$2:AP$296,'FED MODEL FACTORS'!AP196,1)</f>
        <v>0.6</v>
      </c>
      <c r="AQ196" s="63">
        <f>PERCENTRANK('FED MODEL FACTORS'!AQ$50:AQ$296,'FED MODEL FACTORS'!AQ196,1)</f>
        <v>0.8</v>
      </c>
      <c r="AR196" s="63">
        <f>PERCENTRANK('FED MODEL FACTORS'!AR$2:AR$296,'FED MODEL FACTORS'!AR196,1)</f>
        <v>0.2</v>
      </c>
      <c r="AS196" s="63">
        <f>PERCENTRANK('FED MODEL FACTORS'!AS$2:AS$296,'FED MODEL FACTORS'!AS196,1)</f>
        <v>0.5</v>
      </c>
      <c r="AT196" s="63">
        <f>PERCENTRANK('FED MODEL FACTORS'!AT$2:AT$296,'FED MODEL FACTORS'!AT196,1)</f>
        <v>0.8</v>
      </c>
      <c r="AU196" s="63">
        <f>PERCENTRANK('FED MODEL FACTORS'!AU$2:AU$296,'FED MODEL FACTORS'!AU196,1)</f>
        <v>0.9</v>
      </c>
      <c r="AV196" s="63">
        <f>PERCENTRANK('FED MODEL FACTORS'!AV$2:AV$296,'FED MODEL FACTORS'!AV196,1)</f>
        <v>0.8</v>
      </c>
      <c r="AW196" s="63">
        <f>PERCENTRANK('FED MODEL FACTORS'!AW$2:AW$296,'FED MODEL FACTORS'!AW196,1)</f>
        <v>0.4</v>
      </c>
      <c r="AX196" s="63">
        <f>PERCENTRANK('FED MODEL FACTORS'!AX$2:AX$296,'FED MODEL FACTORS'!AX196,1)</f>
        <v>0.8</v>
      </c>
      <c r="AY196" s="63">
        <f>PERCENTRANK('FED MODEL FACTORS'!AY$2:AY$296,'FED MODEL FACTORS'!AY196,1)</f>
        <v>0.1</v>
      </c>
      <c r="AZ196" s="63">
        <f>PERCENTRANK('FED MODEL FACTORS'!AZ$2:AZ$296,'FED MODEL FACTORS'!AZ196,1)</f>
        <v>0.8</v>
      </c>
      <c r="BA196" s="63">
        <f>PERCENTRANK('FED MODEL FACTORS'!BA$2:BA$296,'FED MODEL FACTORS'!BA196,1)</f>
        <v>0.5</v>
      </c>
      <c r="BB196" s="63">
        <f>PERCENTRANK('FED MODEL FACTORS'!BB$2:BB$296,'FED MODEL FACTORS'!BB196,1)</f>
        <v>0.6</v>
      </c>
      <c r="BC196" s="63">
        <f>PERCENTRANK('FED MODEL FACTORS'!BC$2:BC$296,'FED MODEL FACTORS'!BC196,1)</f>
        <v>0.8</v>
      </c>
      <c r="BD196" s="63">
        <f>PERCENTRANK('FED MODEL FACTORS'!BD$2:BD$296,'FED MODEL FACTORS'!BD196,1)</f>
        <v>0.7</v>
      </c>
      <c r="BT196" s="76">
        <v>2.67</v>
      </c>
      <c r="BU196" s="76">
        <v>2.06</v>
      </c>
      <c r="BV196" s="76">
        <v>3.57</v>
      </c>
    </row>
    <row r="197" spans="1:74" x14ac:dyDescent="0.25">
      <c r="A197" s="57">
        <v>39538</v>
      </c>
      <c r="B197" s="63"/>
      <c r="C197" s="63">
        <f>PERCENTRANK('FED MODEL FACTORS'!C197:C479,'FED MODEL FACTORS'!C197,1)</f>
        <v>0.6</v>
      </c>
      <c r="D197" s="63"/>
      <c r="E197" s="63">
        <f>PERCENTRANK('FED MODEL FACTORS'!E$2:E$296,'FED MODEL FACTORS'!E197,1)</f>
        <v>0.6</v>
      </c>
      <c r="F197" s="63">
        <f>PERCENTRANK('FED MODEL FACTORS'!F$2:F$296,'FED MODEL FACTORS'!F197,1)</f>
        <v>0.6</v>
      </c>
      <c r="G197" s="63">
        <f>PERCENTRANK('FED MODEL FACTORS'!G$62:G$296,'FED MODEL FACTORS'!G197,1)</f>
        <v>0.6</v>
      </c>
      <c r="H197" s="63">
        <f>PERCENTRANK('FED MODEL FACTORS'!H$62:H$296,'FED MODEL FACTORS'!H197,1)</f>
        <v>0.9</v>
      </c>
      <c r="I197" s="63">
        <f>PERCENTRANK('FED MODEL FACTORS'!I$2:I$296,'FED MODEL FACTORS'!I197,1)</f>
        <v>0</v>
      </c>
      <c r="J197" s="63">
        <f>PERCENTRANK('FED MODEL FACTORS'!J$2:J$296,'FED MODEL FACTORS'!J197,1)</f>
        <v>0.2</v>
      </c>
      <c r="K197" s="63">
        <f>PERCENTRANK('FED MODEL FACTORS'!K$2:K$296,'FED MODEL FACTORS'!K197,1)</f>
        <v>0.3</v>
      </c>
      <c r="L197" s="63">
        <f>PERCENTRANK('FED MODEL FACTORS'!L$2:L$296,'FED MODEL FACTORS'!L197,1)</f>
        <v>0.3</v>
      </c>
      <c r="M197" s="63">
        <f>PERCENTRANK('FED MODEL FACTORS'!M$2:M$296,'FED MODEL FACTORS'!M197,1)</f>
        <v>0.3</v>
      </c>
      <c r="N197" s="63">
        <f>PERCENTRANK('FED MODEL FACTORS'!N$2:N$296,'FED MODEL FACTORS'!N197,1)</f>
        <v>0.3</v>
      </c>
      <c r="O197" s="63"/>
      <c r="P197" s="63"/>
      <c r="Q197" s="63">
        <f>PERCENTRANK('FED MODEL FACTORS'!Q$2:Q$296,'FED MODEL FACTORS'!Q197,1)</f>
        <v>0.9</v>
      </c>
      <c r="R197" s="63">
        <f>PERCENTRANK('FED MODEL FACTORS'!R$2:R$296,'FED MODEL FACTORS'!R197,1)</f>
        <v>0.1</v>
      </c>
      <c r="S197" s="63">
        <f>PERCENTRANK('FED MODEL FACTORS'!S$2:S$296,'FED MODEL FACTORS'!S197,1)</f>
        <v>0.7</v>
      </c>
      <c r="T197" s="63"/>
      <c r="U197" s="63">
        <f>PERCENTRANK('FED MODEL FACTORS'!U$2:U$296,'FED MODEL FACTORS'!U197,1)</f>
        <v>0.1</v>
      </c>
      <c r="V197" s="63">
        <f>PERCENTRANK('FED MODEL FACTORS'!V$2:V$296,'FED MODEL FACTORS'!V197,1)</f>
        <v>0.2</v>
      </c>
      <c r="W197" s="63"/>
      <c r="X197" s="63">
        <f>PERCENTRANK('FED MODEL FACTORS'!X$2:X$296,'FED MODEL FACTORS'!X197,1)</f>
        <v>0.7</v>
      </c>
      <c r="Y197" s="63">
        <f>PERCENTRANK('FED MODEL FACTORS'!Y$2:Y$296,'FED MODEL FACTORS'!Y197,1)</f>
        <v>0.4</v>
      </c>
      <c r="Z197" s="63">
        <f>PERCENTRANK('FED MODEL FACTORS'!Z$2:Z$296,'FED MODEL FACTORS'!Z197,1)</f>
        <v>0.1</v>
      </c>
      <c r="AA197" s="63">
        <f>PERCENTRANK('FED MODEL FACTORS'!AA$2:AA$296,'FED MODEL FACTORS'!AA197,1)</f>
        <v>0.9</v>
      </c>
      <c r="AB197" s="63"/>
      <c r="AC197" s="63">
        <f>PERCENTRANK('FED MODEL FACTORS'!AC$2:AC$296,'FED MODEL FACTORS'!AC197,1)</f>
        <v>0.3</v>
      </c>
      <c r="AD197" s="63">
        <f>PERCENTRANK('FED MODEL FACTORS'!AD$2:AD$296,'FED MODEL FACTORS'!AD197,1)</f>
        <v>0.8</v>
      </c>
      <c r="AE197" s="63">
        <f>PERCENTRANK('FED MODEL FACTORS'!AE$2:AE$296,'FED MODEL FACTORS'!AE197,1)</f>
        <v>0.7</v>
      </c>
      <c r="AF197" s="63">
        <f>PERCENTRANK('FED MODEL FACTORS'!AF$2:AF$296,'FED MODEL FACTORS'!AF197,1)</f>
        <v>0.8</v>
      </c>
      <c r="AG197" s="63">
        <f>PERCENTRANK('FED MODEL FACTORS'!AG$2:AG$296,'FED MODEL FACTORS'!AG197,1)</f>
        <v>0.5</v>
      </c>
      <c r="AH197" s="63">
        <f>PERCENTRANK('FED MODEL FACTORS'!AH$62:AH$296,'FED MODEL FACTORS'!AH197,1)</f>
        <v>0.9</v>
      </c>
      <c r="AI197" s="63">
        <f>PERCENTRANK('FED MODEL FACTORS'!AI$2:AI$296,'FED MODEL FACTORS'!AI197,1)</f>
        <v>0.5</v>
      </c>
      <c r="AJ197" s="63">
        <f>PERCENTRANK('FED MODEL FACTORS'!AJ$2:AJ$296,'FED MODEL FACTORS'!AJ197,1)</f>
        <v>0.5</v>
      </c>
      <c r="AK197" s="63">
        <f>PERCENTRANK('FED MODEL FACTORS'!AK$2:AK$296,'FED MODEL FACTORS'!AK197,1)</f>
        <v>0.9</v>
      </c>
      <c r="AL197" s="63">
        <f>PERCENTRANK('FED MODEL FACTORS'!AL$2:AL$296,'FED MODEL FACTORS'!AL197,1)</f>
        <v>0.3</v>
      </c>
      <c r="AM197" s="63">
        <f>PERCENTRANK('FED MODEL FACTORS'!AM$2:AM$296,'FED MODEL FACTORS'!AM197,1)</f>
        <v>0.9</v>
      </c>
      <c r="AN197" s="63">
        <f>PERCENTRANK('FED MODEL FACTORS'!AN$2:AN$296,'FED MODEL FACTORS'!AN197,1)</f>
        <v>0.9</v>
      </c>
      <c r="AO197" s="63">
        <f>PERCENTRANK('FED MODEL FACTORS'!AO$2:AO$296,'FED MODEL FACTORS'!AO197,1)</f>
        <v>0.8</v>
      </c>
      <c r="AP197" s="63">
        <f>PERCENTRANK('FED MODEL FACTORS'!AP$2:AP$296,'FED MODEL FACTORS'!AP197,1)</f>
        <v>0.9</v>
      </c>
      <c r="AQ197" s="63">
        <f>PERCENTRANK('FED MODEL FACTORS'!AQ$50:AQ$296,'FED MODEL FACTORS'!AQ197,1)</f>
        <v>0.8</v>
      </c>
      <c r="AR197" s="63">
        <f>PERCENTRANK('FED MODEL FACTORS'!AR$2:AR$296,'FED MODEL FACTORS'!AR197,1)</f>
        <v>0.4</v>
      </c>
      <c r="AS197" s="63">
        <f>PERCENTRANK('FED MODEL FACTORS'!AS$2:AS$296,'FED MODEL FACTORS'!AS197,1)</f>
        <v>0.5</v>
      </c>
      <c r="AT197" s="63">
        <f>PERCENTRANK('FED MODEL FACTORS'!AT$2:AT$296,'FED MODEL FACTORS'!AT197,1)</f>
        <v>0.8</v>
      </c>
      <c r="AU197" s="63">
        <f>PERCENTRANK('FED MODEL FACTORS'!AU$2:AU$296,'FED MODEL FACTORS'!AU197,1)</f>
        <v>0.9</v>
      </c>
      <c r="AV197" s="63">
        <f>PERCENTRANK('FED MODEL FACTORS'!AV$2:AV$296,'FED MODEL FACTORS'!AV197,1)</f>
        <v>0.9</v>
      </c>
      <c r="AW197" s="63">
        <f>PERCENTRANK('FED MODEL FACTORS'!AW$2:AW$296,'FED MODEL FACTORS'!AW197,1)</f>
        <v>0.4</v>
      </c>
      <c r="AX197" s="63">
        <f>PERCENTRANK('FED MODEL FACTORS'!AX$2:AX$296,'FED MODEL FACTORS'!AX197,1)</f>
        <v>0.9</v>
      </c>
      <c r="AY197" s="63">
        <f>PERCENTRANK('FED MODEL FACTORS'!AY$2:AY$296,'FED MODEL FACTORS'!AY197,1)</f>
        <v>0</v>
      </c>
      <c r="AZ197" s="63">
        <f>PERCENTRANK('FED MODEL FACTORS'!AZ$2:AZ$296,'FED MODEL FACTORS'!AZ197,1)</f>
        <v>0.9</v>
      </c>
      <c r="BA197" s="63">
        <f>PERCENTRANK('FED MODEL FACTORS'!BA$2:BA$296,'FED MODEL FACTORS'!BA197,1)</f>
        <v>0.9</v>
      </c>
      <c r="BB197" s="63">
        <f>PERCENTRANK('FED MODEL FACTORS'!BB$2:BB$296,'FED MODEL FACTORS'!BB197,1)</f>
        <v>0.7</v>
      </c>
      <c r="BC197" s="63">
        <f>PERCENTRANK('FED MODEL FACTORS'!BC$2:BC$296,'FED MODEL FACTORS'!BC197,1)</f>
        <v>0.9</v>
      </c>
      <c r="BD197" s="63">
        <f>PERCENTRANK('FED MODEL FACTORS'!BD$2:BD$296,'FED MODEL FACTORS'!BD197,1)</f>
        <v>0.9</v>
      </c>
      <c r="BT197" s="76">
        <v>2.14</v>
      </c>
      <c r="BU197" s="76">
        <v>2.2999999999999998</v>
      </c>
      <c r="BV197" s="76">
        <v>3.74</v>
      </c>
    </row>
    <row r="198" spans="1:74" x14ac:dyDescent="0.25">
      <c r="A198" s="57">
        <v>39568</v>
      </c>
      <c r="B198" s="63"/>
      <c r="C198" s="63">
        <f>PERCENTRANK('FED MODEL FACTORS'!C198:C480,'FED MODEL FACTORS'!C198,1)</f>
        <v>0.3</v>
      </c>
      <c r="D198" s="63"/>
      <c r="E198" s="63">
        <f>PERCENTRANK('FED MODEL FACTORS'!E$2:E$296,'FED MODEL FACTORS'!E198,1)</f>
        <v>0.3</v>
      </c>
      <c r="F198" s="63">
        <f>PERCENTRANK('FED MODEL FACTORS'!F$2:F$296,'FED MODEL FACTORS'!F198,1)</f>
        <v>0.7</v>
      </c>
      <c r="G198" s="63">
        <f>PERCENTRANK('FED MODEL FACTORS'!G$62:G$296,'FED MODEL FACTORS'!G198,1)</f>
        <v>0.6</v>
      </c>
      <c r="H198" s="63">
        <f>PERCENTRANK('FED MODEL FACTORS'!H$62:H$296,'FED MODEL FACTORS'!H198,1)</f>
        <v>0.9</v>
      </c>
      <c r="I198" s="63">
        <f>PERCENTRANK('FED MODEL FACTORS'!I$2:I$296,'FED MODEL FACTORS'!I198,1)</f>
        <v>0</v>
      </c>
      <c r="J198" s="63">
        <f>PERCENTRANK('FED MODEL FACTORS'!J$2:J$296,'FED MODEL FACTORS'!J198,1)</f>
        <v>0.3</v>
      </c>
      <c r="K198" s="63">
        <f>PERCENTRANK('FED MODEL FACTORS'!K$2:K$296,'FED MODEL FACTORS'!K198,1)</f>
        <v>0.4</v>
      </c>
      <c r="L198" s="63">
        <f>PERCENTRANK('FED MODEL FACTORS'!L$2:L$296,'FED MODEL FACTORS'!L198,1)</f>
        <v>0.3</v>
      </c>
      <c r="M198" s="63">
        <f>PERCENTRANK('FED MODEL FACTORS'!M$2:M$296,'FED MODEL FACTORS'!M198,1)</f>
        <v>0.3</v>
      </c>
      <c r="N198" s="63">
        <f>PERCENTRANK('FED MODEL FACTORS'!N$2:N$296,'FED MODEL FACTORS'!N198,1)</f>
        <v>0.3</v>
      </c>
      <c r="O198" s="63"/>
      <c r="P198" s="63"/>
      <c r="Q198" s="63">
        <f>PERCENTRANK('FED MODEL FACTORS'!Q$2:Q$296,'FED MODEL FACTORS'!Q198,1)</f>
        <v>0.9</v>
      </c>
      <c r="R198" s="63">
        <f>PERCENTRANK('FED MODEL FACTORS'!R$2:R$296,'FED MODEL FACTORS'!R198,1)</f>
        <v>0</v>
      </c>
      <c r="S198" s="63">
        <f>PERCENTRANK('FED MODEL FACTORS'!S$2:S$296,'FED MODEL FACTORS'!S198,1)</f>
        <v>0.7</v>
      </c>
      <c r="T198" s="63"/>
      <c r="U198" s="63">
        <f>PERCENTRANK('FED MODEL FACTORS'!U$2:U$296,'FED MODEL FACTORS'!U198,1)</f>
        <v>0</v>
      </c>
      <c r="V198" s="63">
        <f>PERCENTRANK('FED MODEL FACTORS'!V$2:V$296,'FED MODEL FACTORS'!V198,1)</f>
        <v>0.3</v>
      </c>
      <c r="W198" s="63"/>
      <c r="X198" s="63">
        <f>PERCENTRANK('FED MODEL FACTORS'!X$2:X$296,'FED MODEL FACTORS'!X198,1)</f>
        <v>0.6</v>
      </c>
      <c r="Y198" s="63">
        <f>PERCENTRANK('FED MODEL FACTORS'!Y$2:Y$296,'FED MODEL FACTORS'!Y198,1)</f>
        <v>0.3</v>
      </c>
      <c r="Z198" s="63">
        <f>PERCENTRANK('FED MODEL FACTORS'!Z$2:Z$296,'FED MODEL FACTORS'!Z198,1)</f>
        <v>0.1</v>
      </c>
      <c r="AA198" s="63">
        <f>PERCENTRANK('FED MODEL FACTORS'!AA$2:AA$296,'FED MODEL FACTORS'!AA198,1)</f>
        <v>0.9</v>
      </c>
      <c r="AB198" s="63"/>
      <c r="AC198" s="63">
        <f>PERCENTRANK('FED MODEL FACTORS'!AC$2:AC$296,'FED MODEL FACTORS'!AC198,1)</f>
        <v>0.3</v>
      </c>
      <c r="AD198" s="63">
        <f>PERCENTRANK('FED MODEL FACTORS'!AD$2:AD$296,'FED MODEL FACTORS'!AD198,1)</f>
        <v>0.8</v>
      </c>
      <c r="AE198" s="63">
        <f>PERCENTRANK('FED MODEL FACTORS'!AE$2:AE$296,'FED MODEL FACTORS'!AE198,1)</f>
        <v>0.6</v>
      </c>
      <c r="AF198" s="63">
        <f>PERCENTRANK('FED MODEL FACTORS'!AF$2:AF$296,'FED MODEL FACTORS'!AF198,1)</f>
        <v>0.6</v>
      </c>
      <c r="AG198" s="63">
        <f>PERCENTRANK('FED MODEL FACTORS'!AG$2:AG$296,'FED MODEL FACTORS'!AG198,1)</f>
        <v>0.6</v>
      </c>
      <c r="AH198" s="63">
        <f>PERCENTRANK('FED MODEL FACTORS'!AH$62:AH$296,'FED MODEL FACTORS'!AH198,1)</f>
        <v>0.9</v>
      </c>
      <c r="AI198" s="63">
        <f>PERCENTRANK('FED MODEL FACTORS'!AI$2:AI$296,'FED MODEL FACTORS'!AI198,1)</f>
        <v>0.4</v>
      </c>
      <c r="AJ198" s="63">
        <f>PERCENTRANK('FED MODEL FACTORS'!AJ$2:AJ$296,'FED MODEL FACTORS'!AJ198,1)</f>
        <v>0.6</v>
      </c>
      <c r="AK198" s="63">
        <f>PERCENTRANK('FED MODEL FACTORS'!AK$2:AK$296,'FED MODEL FACTORS'!AK198,1)</f>
        <v>0.9</v>
      </c>
      <c r="AL198" s="63">
        <f>PERCENTRANK('FED MODEL FACTORS'!AL$2:AL$296,'FED MODEL FACTORS'!AL198,1)</f>
        <v>0.5</v>
      </c>
      <c r="AM198" s="63">
        <f>PERCENTRANK('FED MODEL FACTORS'!AM$2:AM$296,'FED MODEL FACTORS'!AM198,1)</f>
        <v>0.9</v>
      </c>
      <c r="AN198" s="63">
        <f>PERCENTRANK('FED MODEL FACTORS'!AN$2:AN$296,'FED MODEL FACTORS'!AN198,1)</f>
        <v>0.9</v>
      </c>
      <c r="AO198" s="63">
        <f>PERCENTRANK('FED MODEL FACTORS'!AO$2:AO$296,'FED MODEL FACTORS'!AO198,1)</f>
        <v>0.7</v>
      </c>
      <c r="AP198" s="63">
        <f>PERCENTRANK('FED MODEL FACTORS'!AP$2:AP$296,'FED MODEL FACTORS'!AP198,1)</f>
        <v>0.6</v>
      </c>
      <c r="AQ198" s="63">
        <f>PERCENTRANK('FED MODEL FACTORS'!AQ$50:AQ$296,'FED MODEL FACTORS'!AQ198,1)</f>
        <v>0.8</v>
      </c>
      <c r="AR198" s="63">
        <f>PERCENTRANK('FED MODEL FACTORS'!AR$2:AR$296,'FED MODEL FACTORS'!AR198,1)</f>
        <v>0.5</v>
      </c>
      <c r="AS198" s="63">
        <f>PERCENTRANK('FED MODEL FACTORS'!AS$2:AS$296,'FED MODEL FACTORS'!AS198,1)</f>
        <v>0.5</v>
      </c>
      <c r="AT198" s="63">
        <f>PERCENTRANK('FED MODEL FACTORS'!AT$2:AT$296,'FED MODEL FACTORS'!AT198,1)</f>
        <v>0.8</v>
      </c>
      <c r="AU198" s="63">
        <f>PERCENTRANK('FED MODEL FACTORS'!AU$2:AU$296,'FED MODEL FACTORS'!AU198,1)</f>
        <v>0.8</v>
      </c>
      <c r="AV198" s="63">
        <f>PERCENTRANK('FED MODEL FACTORS'!AV$2:AV$296,'FED MODEL FACTORS'!AV198,1)</f>
        <v>0.8</v>
      </c>
      <c r="AW198" s="63">
        <f>PERCENTRANK('FED MODEL FACTORS'!AW$2:AW$296,'FED MODEL FACTORS'!AW198,1)</f>
        <v>0.2</v>
      </c>
      <c r="AX198" s="63">
        <f>PERCENTRANK('FED MODEL FACTORS'!AX$2:AX$296,'FED MODEL FACTORS'!AX198,1)</f>
        <v>0.9</v>
      </c>
      <c r="AY198" s="63">
        <f>PERCENTRANK('FED MODEL FACTORS'!AY$2:AY$296,'FED MODEL FACTORS'!AY198,1)</f>
        <v>0</v>
      </c>
      <c r="AZ198" s="63">
        <f>PERCENTRANK('FED MODEL FACTORS'!AZ$2:AZ$296,'FED MODEL FACTORS'!AZ198,1)</f>
        <v>0.9</v>
      </c>
      <c r="BA198" s="63">
        <f>PERCENTRANK('FED MODEL FACTORS'!BA$2:BA$296,'FED MODEL FACTORS'!BA198,1)</f>
        <v>0.7</v>
      </c>
      <c r="BB198" s="63">
        <f>PERCENTRANK('FED MODEL FACTORS'!BB$2:BB$296,'FED MODEL FACTORS'!BB198,1)</f>
        <v>0.6</v>
      </c>
      <c r="BC198" s="63">
        <f>PERCENTRANK('FED MODEL FACTORS'!BC$2:BC$296,'FED MODEL FACTORS'!BC198,1)</f>
        <v>0</v>
      </c>
      <c r="BD198" s="63">
        <f>PERCENTRANK('FED MODEL FACTORS'!BD$2:BD$296,'FED MODEL FACTORS'!BD198,1)</f>
        <v>0.4</v>
      </c>
      <c r="BT198" s="76">
        <v>1.67</v>
      </c>
      <c r="BU198" s="76">
        <v>2.59</v>
      </c>
      <c r="BV198" s="76">
        <v>3.78</v>
      </c>
    </row>
    <row r="199" spans="1:74" x14ac:dyDescent="0.25">
      <c r="A199" s="57">
        <v>39599</v>
      </c>
      <c r="B199" s="63"/>
      <c r="C199" s="63">
        <f>PERCENTRANK('FED MODEL FACTORS'!C199:C481,'FED MODEL FACTORS'!C199,1)</f>
        <v>0.5</v>
      </c>
      <c r="D199" s="63"/>
      <c r="E199" s="63">
        <f>PERCENTRANK('FED MODEL FACTORS'!E$2:E$296,'FED MODEL FACTORS'!E199,1)</f>
        <v>0.4</v>
      </c>
      <c r="F199" s="63">
        <f>PERCENTRANK('FED MODEL FACTORS'!F$2:F$296,'FED MODEL FACTORS'!F199,1)</f>
        <v>0.5</v>
      </c>
      <c r="G199" s="63">
        <f>PERCENTRANK('FED MODEL FACTORS'!G$62:G$296,'FED MODEL FACTORS'!G199,1)</f>
        <v>0.6</v>
      </c>
      <c r="H199" s="63">
        <f>PERCENTRANK('FED MODEL FACTORS'!H$62:H$296,'FED MODEL FACTORS'!H199,1)</f>
        <v>0.8</v>
      </c>
      <c r="I199" s="63">
        <f>PERCENTRANK('FED MODEL FACTORS'!I$2:I$296,'FED MODEL FACTORS'!I199,1)</f>
        <v>0</v>
      </c>
      <c r="J199" s="63">
        <f>PERCENTRANK('FED MODEL FACTORS'!J$2:J$296,'FED MODEL FACTORS'!J199,1)</f>
        <v>0.4</v>
      </c>
      <c r="K199" s="63">
        <f>PERCENTRANK('FED MODEL FACTORS'!K$2:K$296,'FED MODEL FACTORS'!K199,1)</f>
        <v>0.4</v>
      </c>
      <c r="L199" s="63">
        <f>PERCENTRANK('FED MODEL FACTORS'!L$2:L$296,'FED MODEL FACTORS'!L199,1)</f>
        <v>0.4</v>
      </c>
      <c r="M199" s="63">
        <f>PERCENTRANK('FED MODEL FACTORS'!M$2:M$296,'FED MODEL FACTORS'!M199,1)</f>
        <v>0.4</v>
      </c>
      <c r="N199" s="63">
        <f>PERCENTRANK('FED MODEL FACTORS'!N$2:N$296,'FED MODEL FACTORS'!N199,1)</f>
        <v>0.4</v>
      </c>
      <c r="O199" s="63"/>
      <c r="P199" s="63"/>
      <c r="Q199" s="63">
        <f>PERCENTRANK('FED MODEL FACTORS'!Q$2:Q$296,'FED MODEL FACTORS'!Q199,1)</f>
        <v>0.9</v>
      </c>
      <c r="R199" s="63">
        <f>PERCENTRANK('FED MODEL FACTORS'!R$2:R$296,'FED MODEL FACTORS'!R199,1)</f>
        <v>0</v>
      </c>
      <c r="S199" s="63">
        <f>PERCENTRANK('FED MODEL FACTORS'!S$2:S$296,'FED MODEL FACTORS'!S199,1)</f>
        <v>0.7</v>
      </c>
      <c r="T199" s="63"/>
      <c r="U199" s="63">
        <f>PERCENTRANK('FED MODEL FACTORS'!U$2:U$296,'FED MODEL FACTORS'!U199,1)</f>
        <v>0.1</v>
      </c>
      <c r="V199" s="63">
        <f>PERCENTRANK('FED MODEL FACTORS'!V$2:V$296,'FED MODEL FACTORS'!V199,1)</f>
        <v>0.3</v>
      </c>
      <c r="W199" s="63"/>
      <c r="X199" s="63">
        <f>PERCENTRANK('FED MODEL FACTORS'!X$2:X$296,'FED MODEL FACTORS'!X199,1)</f>
        <v>0.6</v>
      </c>
      <c r="Y199" s="63">
        <f>PERCENTRANK('FED MODEL FACTORS'!Y$2:Y$296,'FED MODEL FACTORS'!Y199,1)</f>
        <v>0.3</v>
      </c>
      <c r="Z199" s="63">
        <f>PERCENTRANK('FED MODEL FACTORS'!Z$2:Z$296,'FED MODEL FACTORS'!Z199,1)</f>
        <v>0.2</v>
      </c>
      <c r="AA199" s="63">
        <f>PERCENTRANK('FED MODEL FACTORS'!AA$2:AA$296,'FED MODEL FACTORS'!AA199,1)</f>
        <v>0.9</v>
      </c>
      <c r="AB199" s="63"/>
      <c r="AC199" s="63">
        <f>PERCENTRANK('FED MODEL FACTORS'!AC$2:AC$296,'FED MODEL FACTORS'!AC199,1)</f>
        <v>0.4</v>
      </c>
      <c r="AD199" s="63">
        <f>PERCENTRANK('FED MODEL FACTORS'!AD$2:AD$296,'FED MODEL FACTORS'!AD199,1)</f>
        <v>0.8</v>
      </c>
      <c r="AE199" s="63">
        <f>PERCENTRANK('FED MODEL FACTORS'!AE$2:AE$296,'FED MODEL FACTORS'!AE199,1)</f>
        <v>0.6</v>
      </c>
      <c r="AF199" s="63">
        <f>PERCENTRANK('FED MODEL FACTORS'!AF$2:AF$296,'FED MODEL FACTORS'!AF199,1)</f>
        <v>0.5</v>
      </c>
      <c r="AG199" s="63">
        <f>PERCENTRANK('FED MODEL FACTORS'!AG$2:AG$296,'FED MODEL FACTORS'!AG199,1)</f>
        <v>0.5</v>
      </c>
      <c r="AH199" s="63">
        <f>PERCENTRANK('FED MODEL FACTORS'!AH$62:AH$296,'FED MODEL FACTORS'!AH199,1)</f>
        <v>0.8</v>
      </c>
      <c r="AI199" s="63">
        <f>PERCENTRANK('FED MODEL FACTORS'!AI$2:AI$296,'FED MODEL FACTORS'!AI199,1)</f>
        <v>0.3</v>
      </c>
      <c r="AJ199" s="63">
        <f>PERCENTRANK('FED MODEL FACTORS'!AJ$2:AJ$296,'FED MODEL FACTORS'!AJ199,1)</f>
        <v>0.5</v>
      </c>
      <c r="AK199" s="63">
        <f>PERCENTRANK('FED MODEL FACTORS'!AK$2:AK$296,'FED MODEL FACTORS'!AK199,1)</f>
        <v>0.8</v>
      </c>
      <c r="AL199" s="63">
        <f>PERCENTRANK('FED MODEL FACTORS'!AL$2:AL$296,'FED MODEL FACTORS'!AL199,1)</f>
        <v>0.5</v>
      </c>
      <c r="AM199" s="63">
        <f>PERCENTRANK('FED MODEL FACTORS'!AM$2:AM$296,'FED MODEL FACTORS'!AM199,1)</f>
        <v>0.8</v>
      </c>
      <c r="AN199" s="63">
        <f>PERCENTRANK('FED MODEL FACTORS'!AN$2:AN$296,'FED MODEL FACTORS'!AN199,1)</f>
        <v>0.9</v>
      </c>
      <c r="AO199" s="63">
        <f>PERCENTRANK('FED MODEL FACTORS'!AO$2:AO$296,'FED MODEL FACTORS'!AO199,1)</f>
        <v>0.6</v>
      </c>
      <c r="AP199" s="63">
        <f>PERCENTRANK('FED MODEL FACTORS'!AP$2:AP$296,'FED MODEL FACTORS'!AP199,1)</f>
        <v>0.8</v>
      </c>
      <c r="AQ199" s="63">
        <f>PERCENTRANK('FED MODEL FACTORS'!AQ$50:AQ$296,'FED MODEL FACTORS'!AQ199,1)</f>
        <v>0.8</v>
      </c>
      <c r="AR199" s="63">
        <f>PERCENTRANK('FED MODEL FACTORS'!AR$2:AR$296,'FED MODEL FACTORS'!AR199,1)</f>
        <v>0.6</v>
      </c>
      <c r="AS199" s="63">
        <f>PERCENTRANK('FED MODEL FACTORS'!AS$2:AS$296,'FED MODEL FACTORS'!AS199,1)</f>
        <v>0.4</v>
      </c>
      <c r="AT199" s="63">
        <f>PERCENTRANK('FED MODEL FACTORS'!AT$2:AT$296,'FED MODEL FACTORS'!AT199,1)</f>
        <v>0.7</v>
      </c>
      <c r="AU199" s="63">
        <f>PERCENTRANK('FED MODEL FACTORS'!AU$2:AU$296,'FED MODEL FACTORS'!AU199,1)</f>
        <v>0.8</v>
      </c>
      <c r="AV199" s="63">
        <f>PERCENTRANK('FED MODEL FACTORS'!AV$2:AV$296,'FED MODEL FACTORS'!AV199,1)</f>
        <v>0.8</v>
      </c>
      <c r="AW199" s="63">
        <f>PERCENTRANK('FED MODEL FACTORS'!AW$2:AW$296,'FED MODEL FACTORS'!AW199,1)</f>
        <v>0.2</v>
      </c>
      <c r="AX199" s="63">
        <f>PERCENTRANK('FED MODEL FACTORS'!AX$2:AX$296,'FED MODEL FACTORS'!AX199,1)</f>
        <v>0.9</v>
      </c>
      <c r="AY199" s="63">
        <f>PERCENTRANK('FED MODEL FACTORS'!AY$2:AY$296,'FED MODEL FACTORS'!AY199,1)</f>
        <v>0</v>
      </c>
      <c r="AZ199" s="63">
        <f>PERCENTRANK('FED MODEL FACTORS'!AZ$2:AZ$296,'FED MODEL FACTORS'!AZ199,1)</f>
        <v>0.9</v>
      </c>
      <c r="BA199" s="63">
        <f>PERCENTRANK('FED MODEL FACTORS'!BA$2:BA$296,'FED MODEL FACTORS'!BA199,1)</f>
        <v>0.9</v>
      </c>
      <c r="BB199" s="63">
        <f>PERCENTRANK('FED MODEL FACTORS'!BB$2:BB$296,'FED MODEL FACTORS'!BB199,1)</f>
        <v>0.6</v>
      </c>
      <c r="BC199" s="63">
        <f>PERCENTRANK('FED MODEL FACTORS'!BC$2:BC$296,'FED MODEL FACTORS'!BC199,1)</f>
        <v>0.1</v>
      </c>
      <c r="BD199" s="63">
        <f>PERCENTRANK('FED MODEL FACTORS'!BD$2:BD$296,'FED MODEL FACTORS'!BD199,1)</f>
        <v>0.8</v>
      </c>
      <c r="BT199" s="76">
        <v>1.62</v>
      </c>
      <c r="BU199" s="76">
        <v>2.44</v>
      </c>
      <c r="BV199" s="76">
        <v>3.67</v>
      </c>
    </row>
    <row r="200" spans="1:74" x14ac:dyDescent="0.25">
      <c r="A200" s="57">
        <v>39629</v>
      </c>
      <c r="B200" s="63"/>
      <c r="C200" s="63">
        <f>PERCENTRANK('FED MODEL FACTORS'!C200:C482,'FED MODEL FACTORS'!C200,1)</f>
        <v>0.9</v>
      </c>
      <c r="D200" s="63"/>
      <c r="E200" s="63">
        <f>PERCENTRANK('FED MODEL FACTORS'!E$2:E$296,'FED MODEL FACTORS'!E200,1)</f>
        <v>0.9</v>
      </c>
      <c r="F200" s="63">
        <f>PERCENTRANK('FED MODEL FACTORS'!F$2:F$296,'FED MODEL FACTORS'!F200,1)</f>
        <v>0.4</v>
      </c>
      <c r="G200" s="63">
        <f>PERCENTRANK('FED MODEL FACTORS'!G$62:G$296,'FED MODEL FACTORS'!G200,1)</f>
        <v>0.6</v>
      </c>
      <c r="H200" s="63">
        <f>PERCENTRANK('FED MODEL FACTORS'!H$62:H$296,'FED MODEL FACTORS'!H200,1)</f>
        <v>0.9</v>
      </c>
      <c r="I200" s="63">
        <f>PERCENTRANK('FED MODEL FACTORS'!I$2:I$296,'FED MODEL FACTORS'!I200,1)</f>
        <v>0</v>
      </c>
      <c r="J200" s="63">
        <f>PERCENTRANK('FED MODEL FACTORS'!J$2:J$296,'FED MODEL FACTORS'!J200,1)</f>
        <v>0.3</v>
      </c>
      <c r="K200" s="63">
        <f>PERCENTRANK('FED MODEL FACTORS'!K$2:K$296,'FED MODEL FACTORS'!K200,1)</f>
        <v>0.4</v>
      </c>
      <c r="L200" s="63">
        <f>PERCENTRANK('FED MODEL FACTORS'!L$2:L$296,'FED MODEL FACTORS'!L200,1)</f>
        <v>0.4</v>
      </c>
      <c r="M200" s="63">
        <f>PERCENTRANK('FED MODEL FACTORS'!M$2:M$296,'FED MODEL FACTORS'!M200,1)</f>
        <v>0.4</v>
      </c>
      <c r="N200" s="63">
        <f>PERCENTRANK('FED MODEL FACTORS'!N$2:N$296,'FED MODEL FACTORS'!N200,1)</f>
        <v>0.4</v>
      </c>
      <c r="O200" s="63"/>
      <c r="P200" s="63"/>
      <c r="Q200" s="63">
        <f>PERCENTRANK('FED MODEL FACTORS'!Q$2:Q$296,'FED MODEL FACTORS'!Q200,1)</f>
        <v>0.9</v>
      </c>
      <c r="R200" s="63">
        <f>PERCENTRANK('FED MODEL FACTORS'!R$2:R$296,'FED MODEL FACTORS'!R200,1)</f>
        <v>0.1</v>
      </c>
      <c r="S200" s="63">
        <f>PERCENTRANK('FED MODEL FACTORS'!S$2:S$296,'FED MODEL FACTORS'!S200,1)</f>
        <v>0.7</v>
      </c>
      <c r="T200" s="63"/>
      <c r="U200" s="63">
        <f>PERCENTRANK('FED MODEL FACTORS'!U$2:U$296,'FED MODEL FACTORS'!U200,1)</f>
        <v>0.2</v>
      </c>
      <c r="V200" s="63">
        <f>PERCENTRANK('FED MODEL FACTORS'!V$2:V$296,'FED MODEL FACTORS'!V200,1)</f>
        <v>0.4</v>
      </c>
      <c r="W200" s="63"/>
      <c r="X200" s="63">
        <f>PERCENTRANK('FED MODEL FACTORS'!X$2:X$296,'FED MODEL FACTORS'!X200,1)</f>
        <v>0.7</v>
      </c>
      <c r="Y200" s="63">
        <f>PERCENTRANK('FED MODEL FACTORS'!Y$2:Y$296,'FED MODEL FACTORS'!Y200,1)</f>
        <v>0.3</v>
      </c>
      <c r="Z200" s="63">
        <f>PERCENTRANK('FED MODEL FACTORS'!Z$2:Z$296,'FED MODEL FACTORS'!Z200,1)</f>
        <v>0.2</v>
      </c>
      <c r="AA200" s="63">
        <f>PERCENTRANK('FED MODEL FACTORS'!AA$2:AA$296,'FED MODEL FACTORS'!AA200,1)</f>
        <v>0.9</v>
      </c>
      <c r="AB200" s="63"/>
      <c r="AC200" s="63">
        <f>PERCENTRANK('FED MODEL FACTORS'!AC$2:AC$296,'FED MODEL FACTORS'!AC200,1)</f>
        <v>0.3</v>
      </c>
      <c r="AD200" s="63">
        <f>PERCENTRANK('FED MODEL FACTORS'!AD$2:AD$296,'FED MODEL FACTORS'!AD200,1)</f>
        <v>0.8</v>
      </c>
      <c r="AE200" s="63">
        <f>PERCENTRANK('FED MODEL FACTORS'!AE$2:AE$296,'FED MODEL FACTORS'!AE200,1)</f>
        <v>0.7</v>
      </c>
      <c r="AF200" s="63">
        <f>PERCENTRANK('FED MODEL FACTORS'!AF$2:AF$296,'FED MODEL FACTORS'!AF200,1)</f>
        <v>0.7</v>
      </c>
      <c r="AG200" s="63">
        <f>PERCENTRANK('FED MODEL FACTORS'!AG$2:AG$296,'FED MODEL FACTORS'!AG200,1)</f>
        <v>0.5</v>
      </c>
      <c r="AH200" s="63">
        <f>PERCENTRANK('FED MODEL FACTORS'!AH$62:AH$296,'FED MODEL FACTORS'!AH200,1)</f>
        <v>0.9</v>
      </c>
      <c r="AI200" s="63">
        <f>PERCENTRANK('FED MODEL FACTORS'!AI$2:AI$296,'FED MODEL FACTORS'!AI200,1)</f>
        <v>0.4</v>
      </c>
      <c r="AJ200" s="63">
        <f>PERCENTRANK('FED MODEL FACTORS'!AJ$2:AJ$296,'FED MODEL FACTORS'!AJ200,1)</f>
        <v>0.5</v>
      </c>
      <c r="AK200" s="63">
        <f>PERCENTRANK('FED MODEL FACTORS'!AK$2:AK$296,'FED MODEL FACTORS'!AK200,1)</f>
        <v>0.8</v>
      </c>
      <c r="AL200" s="63">
        <f>PERCENTRANK('FED MODEL FACTORS'!AL$2:AL$296,'FED MODEL FACTORS'!AL200,1)</f>
        <v>0.5</v>
      </c>
      <c r="AM200" s="63">
        <f>PERCENTRANK('FED MODEL FACTORS'!AM$2:AM$296,'FED MODEL FACTORS'!AM200,1)</f>
        <v>0.9</v>
      </c>
      <c r="AN200" s="63">
        <f>PERCENTRANK('FED MODEL FACTORS'!AN$2:AN$296,'FED MODEL FACTORS'!AN200,1)</f>
        <v>0.9</v>
      </c>
      <c r="AO200" s="63">
        <f>PERCENTRANK('FED MODEL FACTORS'!AO$2:AO$296,'FED MODEL FACTORS'!AO200,1)</f>
        <v>0.8</v>
      </c>
      <c r="AP200" s="63">
        <f>PERCENTRANK('FED MODEL FACTORS'!AP$2:AP$296,'FED MODEL FACTORS'!AP200,1)</f>
        <v>1</v>
      </c>
      <c r="AQ200" s="63">
        <f>PERCENTRANK('FED MODEL FACTORS'!AQ$50:AQ$296,'FED MODEL FACTORS'!AQ200,1)</f>
        <v>0.8</v>
      </c>
      <c r="AR200" s="63">
        <f>PERCENTRANK('FED MODEL FACTORS'!AR$2:AR$296,'FED MODEL FACTORS'!AR200,1)</f>
        <v>0.3</v>
      </c>
      <c r="AS200" s="63">
        <f>PERCENTRANK('FED MODEL FACTORS'!AS$2:AS$296,'FED MODEL FACTORS'!AS200,1)</f>
        <v>0.3</v>
      </c>
      <c r="AT200" s="63">
        <f>PERCENTRANK('FED MODEL FACTORS'!AT$2:AT$296,'FED MODEL FACTORS'!AT200,1)</f>
        <v>0.7</v>
      </c>
      <c r="AU200" s="63">
        <f>PERCENTRANK('FED MODEL FACTORS'!AU$2:AU$296,'FED MODEL FACTORS'!AU200,1)</f>
        <v>0.9</v>
      </c>
      <c r="AV200" s="63">
        <f>PERCENTRANK('FED MODEL FACTORS'!AV$2:AV$296,'FED MODEL FACTORS'!AV200,1)</f>
        <v>0.8</v>
      </c>
      <c r="AW200" s="63">
        <f>PERCENTRANK('FED MODEL FACTORS'!AW$2:AW$296,'FED MODEL FACTORS'!AW200,1)</f>
        <v>0.2</v>
      </c>
      <c r="AX200" s="63">
        <f>PERCENTRANK('FED MODEL FACTORS'!AX$2:AX$296,'FED MODEL FACTORS'!AX200,1)</f>
        <v>0.9</v>
      </c>
      <c r="AY200" s="63">
        <f>PERCENTRANK('FED MODEL FACTORS'!AY$2:AY$296,'FED MODEL FACTORS'!AY200,1)</f>
        <v>0</v>
      </c>
      <c r="AZ200" s="63">
        <f>PERCENTRANK('FED MODEL FACTORS'!AZ$2:AZ$296,'FED MODEL FACTORS'!AZ200,1)</f>
        <v>1</v>
      </c>
      <c r="BA200" s="63">
        <f>PERCENTRANK('FED MODEL FACTORS'!BA$2:BA$296,'FED MODEL FACTORS'!BA200,1)</f>
        <v>0.7</v>
      </c>
      <c r="BB200" s="63">
        <f>PERCENTRANK('FED MODEL FACTORS'!BB$2:BB$296,'FED MODEL FACTORS'!BB200,1)</f>
        <v>0.6</v>
      </c>
      <c r="BC200" s="63">
        <f>PERCENTRANK('FED MODEL FACTORS'!BC$2:BC$296,'FED MODEL FACTORS'!BC200,1)</f>
        <v>0.5</v>
      </c>
      <c r="BD200" s="63">
        <f>PERCENTRANK('FED MODEL FACTORS'!BD$2:BD$296,'FED MODEL FACTORS'!BD200,1)</f>
        <v>0.7</v>
      </c>
      <c r="BT200" s="76">
        <v>1.87</v>
      </c>
      <c r="BU200" s="76">
        <v>2.19</v>
      </c>
      <c r="BV200" s="76">
        <v>3.61</v>
      </c>
    </row>
    <row r="201" spans="1:74" x14ac:dyDescent="0.25">
      <c r="A201" s="57">
        <v>39660</v>
      </c>
      <c r="B201" s="63"/>
      <c r="C201" s="63">
        <f>PERCENTRANK('FED MODEL FACTORS'!C201:C483,'FED MODEL FACTORS'!C201,1)</f>
        <v>0.7</v>
      </c>
      <c r="D201" s="63"/>
      <c r="E201" s="63">
        <f>PERCENTRANK('FED MODEL FACTORS'!E$2:E$296,'FED MODEL FACTORS'!E201,1)</f>
        <v>0</v>
      </c>
      <c r="F201" s="63">
        <f>PERCENTRANK('FED MODEL FACTORS'!F$2:F$296,'FED MODEL FACTORS'!F201,1)</f>
        <v>0.4</v>
      </c>
      <c r="G201" s="63">
        <f>PERCENTRANK('FED MODEL FACTORS'!G$62:G$296,'FED MODEL FACTORS'!G201,1)</f>
        <v>0.7</v>
      </c>
      <c r="H201" s="63">
        <f>PERCENTRANK('FED MODEL FACTORS'!H$62:H$296,'FED MODEL FACTORS'!H201,1)</f>
        <v>0.9</v>
      </c>
      <c r="I201" s="63">
        <f>PERCENTRANK('FED MODEL FACTORS'!I$2:I$296,'FED MODEL FACTORS'!I201,1)</f>
        <v>0</v>
      </c>
      <c r="J201" s="63">
        <f>PERCENTRANK('FED MODEL FACTORS'!J$2:J$296,'FED MODEL FACTORS'!J201,1)</f>
        <v>0.3</v>
      </c>
      <c r="K201" s="63">
        <f>PERCENTRANK('FED MODEL FACTORS'!K$2:K$296,'FED MODEL FACTORS'!K201,1)</f>
        <v>0.4</v>
      </c>
      <c r="L201" s="63">
        <f>PERCENTRANK('FED MODEL FACTORS'!L$2:L$296,'FED MODEL FACTORS'!L201,1)</f>
        <v>0.4</v>
      </c>
      <c r="M201" s="63">
        <f>PERCENTRANK('FED MODEL FACTORS'!M$2:M$296,'FED MODEL FACTORS'!M201,1)</f>
        <v>0.4</v>
      </c>
      <c r="N201" s="63">
        <f>PERCENTRANK('FED MODEL FACTORS'!N$2:N$296,'FED MODEL FACTORS'!N201,1)</f>
        <v>0.4</v>
      </c>
      <c r="O201" s="63"/>
      <c r="P201" s="63"/>
      <c r="Q201" s="63">
        <f>PERCENTRANK('FED MODEL FACTORS'!Q$2:Q$296,'FED MODEL FACTORS'!Q201,1)</f>
        <v>0.9</v>
      </c>
      <c r="R201" s="63">
        <f>PERCENTRANK('FED MODEL FACTORS'!R$2:R$296,'FED MODEL FACTORS'!R201,1)</f>
        <v>0.1</v>
      </c>
      <c r="S201" s="63">
        <f>PERCENTRANK('FED MODEL FACTORS'!S$2:S$296,'FED MODEL FACTORS'!S201,1)</f>
        <v>0.7</v>
      </c>
      <c r="T201" s="63"/>
      <c r="U201" s="63">
        <f>PERCENTRANK('FED MODEL FACTORS'!U$2:U$296,'FED MODEL FACTORS'!U201,1)</f>
        <v>0</v>
      </c>
      <c r="V201" s="63">
        <f>PERCENTRANK('FED MODEL FACTORS'!V$2:V$296,'FED MODEL FACTORS'!V201,1)</f>
        <v>0.2</v>
      </c>
      <c r="W201" s="63"/>
      <c r="X201" s="63">
        <f>PERCENTRANK('FED MODEL FACTORS'!X$2:X$296,'FED MODEL FACTORS'!X201,1)</f>
        <v>0.8</v>
      </c>
      <c r="Y201" s="63">
        <f>PERCENTRANK('FED MODEL FACTORS'!Y$2:Y$296,'FED MODEL FACTORS'!Y201,1)</f>
        <v>0.2</v>
      </c>
      <c r="Z201" s="63">
        <f>PERCENTRANK('FED MODEL FACTORS'!Z$2:Z$296,'FED MODEL FACTORS'!Z201,1)</f>
        <v>0.2</v>
      </c>
      <c r="AA201" s="63">
        <f>PERCENTRANK('FED MODEL FACTORS'!AA$2:AA$296,'FED MODEL FACTORS'!AA201,1)</f>
        <v>0.9</v>
      </c>
      <c r="AB201" s="63"/>
      <c r="AC201" s="63">
        <f>PERCENTRANK('FED MODEL FACTORS'!AC$2:AC$296,'FED MODEL FACTORS'!AC201,1)</f>
        <v>0.2</v>
      </c>
      <c r="AD201" s="63">
        <f>PERCENTRANK('FED MODEL FACTORS'!AD$2:AD$296,'FED MODEL FACTORS'!AD201,1)</f>
        <v>0.8</v>
      </c>
      <c r="AE201" s="63">
        <f>PERCENTRANK('FED MODEL FACTORS'!AE$2:AE$296,'FED MODEL FACTORS'!AE201,1)</f>
        <v>0.7</v>
      </c>
      <c r="AF201" s="63">
        <f>PERCENTRANK('FED MODEL FACTORS'!AF$2:AF$296,'FED MODEL FACTORS'!AF201,1)</f>
        <v>0.7</v>
      </c>
      <c r="AG201" s="63">
        <f>PERCENTRANK('FED MODEL FACTORS'!AG$2:AG$296,'FED MODEL FACTORS'!AG201,1)</f>
        <v>0.5</v>
      </c>
      <c r="AH201" s="63">
        <f>PERCENTRANK('FED MODEL FACTORS'!AH$62:AH$296,'FED MODEL FACTORS'!AH201,1)</f>
        <v>0.9</v>
      </c>
      <c r="AI201" s="63">
        <f>PERCENTRANK('FED MODEL FACTORS'!AI$2:AI$296,'FED MODEL FACTORS'!AI201,1)</f>
        <v>0.4</v>
      </c>
      <c r="AJ201" s="63">
        <f>PERCENTRANK('FED MODEL FACTORS'!AJ$2:AJ$296,'FED MODEL FACTORS'!AJ201,1)</f>
        <v>0.5</v>
      </c>
      <c r="AK201" s="63">
        <f>PERCENTRANK('FED MODEL FACTORS'!AK$2:AK$296,'FED MODEL FACTORS'!AK201,1)</f>
        <v>0.8</v>
      </c>
      <c r="AL201" s="63">
        <f>PERCENTRANK('FED MODEL FACTORS'!AL$2:AL$296,'FED MODEL FACTORS'!AL201,1)</f>
        <v>0.4</v>
      </c>
      <c r="AM201" s="63">
        <f>PERCENTRANK('FED MODEL FACTORS'!AM$2:AM$296,'FED MODEL FACTORS'!AM201,1)</f>
        <v>0.9</v>
      </c>
      <c r="AN201" s="63">
        <f>PERCENTRANK('FED MODEL FACTORS'!AN$2:AN$296,'FED MODEL FACTORS'!AN201,1)</f>
        <v>1</v>
      </c>
      <c r="AO201" s="63">
        <f>PERCENTRANK('FED MODEL FACTORS'!AO$2:AO$296,'FED MODEL FACTORS'!AO201,1)</f>
        <v>0.9</v>
      </c>
      <c r="AP201" s="63">
        <f>PERCENTRANK('FED MODEL FACTORS'!AP$2:AP$296,'FED MODEL FACTORS'!AP201,1)</f>
        <v>0.9</v>
      </c>
      <c r="AQ201" s="63">
        <f>PERCENTRANK('FED MODEL FACTORS'!AQ$50:AQ$296,'FED MODEL FACTORS'!AQ201,1)</f>
        <v>0.9</v>
      </c>
      <c r="AR201" s="63">
        <f>PERCENTRANK('FED MODEL FACTORS'!AR$2:AR$296,'FED MODEL FACTORS'!AR201,1)</f>
        <v>0.2</v>
      </c>
      <c r="AS201" s="63">
        <f>PERCENTRANK('FED MODEL FACTORS'!AS$2:AS$296,'FED MODEL FACTORS'!AS201,1)</f>
        <v>0.3</v>
      </c>
      <c r="AT201" s="63">
        <f>PERCENTRANK('FED MODEL FACTORS'!AT$2:AT$296,'FED MODEL FACTORS'!AT201,1)</f>
        <v>0.7</v>
      </c>
      <c r="AU201" s="63">
        <f>PERCENTRANK('FED MODEL FACTORS'!AU$2:AU$296,'FED MODEL FACTORS'!AU201,1)</f>
        <v>0.9</v>
      </c>
      <c r="AV201" s="63">
        <f>PERCENTRANK('FED MODEL FACTORS'!AV$2:AV$296,'FED MODEL FACTORS'!AV201,1)</f>
        <v>0.9</v>
      </c>
      <c r="AW201" s="63">
        <f>PERCENTRANK('FED MODEL FACTORS'!AW$2:AW$296,'FED MODEL FACTORS'!AW201,1)</f>
        <v>0.1</v>
      </c>
      <c r="AX201" s="63">
        <f>PERCENTRANK('FED MODEL FACTORS'!AX$2:AX$296,'FED MODEL FACTORS'!AX201,1)</f>
        <v>0.9</v>
      </c>
      <c r="AY201" s="63">
        <f>PERCENTRANK('FED MODEL FACTORS'!AY$2:AY$296,'FED MODEL FACTORS'!AY201,1)</f>
        <v>0</v>
      </c>
      <c r="AZ201" s="63">
        <f>PERCENTRANK('FED MODEL FACTORS'!AZ$2:AZ$296,'FED MODEL FACTORS'!AZ201,1)</f>
        <v>0.9</v>
      </c>
      <c r="BA201" s="63">
        <f>PERCENTRANK('FED MODEL FACTORS'!BA$2:BA$296,'FED MODEL FACTORS'!BA201,1)</f>
        <v>0.4</v>
      </c>
      <c r="BB201" s="63">
        <f>PERCENTRANK('FED MODEL FACTORS'!BB$2:BB$296,'FED MODEL FACTORS'!BB201,1)</f>
        <v>0.7</v>
      </c>
      <c r="BC201" s="63">
        <f>PERCENTRANK('FED MODEL FACTORS'!BC$2:BC$296,'FED MODEL FACTORS'!BC201,1)</f>
        <v>0.9</v>
      </c>
      <c r="BD201" s="63">
        <f>PERCENTRANK('FED MODEL FACTORS'!BD$2:BD$296,'FED MODEL FACTORS'!BD201,1)</f>
        <v>0.6</v>
      </c>
      <c r="BT201" s="76">
        <v>1.73</v>
      </c>
      <c r="BU201" s="76">
        <v>2.2000000000000002</v>
      </c>
      <c r="BV201" s="76">
        <v>3.72</v>
      </c>
    </row>
    <row r="202" spans="1:74" x14ac:dyDescent="0.25">
      <c r="A202" s="57">
        <v>39691</v>
      </c>
      <c r="B202" s="63"/>
      <c r="C202" s="63">
        <f>PERCENTRANK('FED MODEL FACTORS'!C202:C484,'FED MODEL FACTORS'!C202,1)</f>
        <v>0.3</v>
      </c>
      <c r="D202" s="63"/>
      <c r="E202" s="63">
        <f>PERCENTRANK('FED MODEL FACTORS'!E$2:E$296,'FED MODEL FACTORS'!E202,1)</f>
        <v>0.1</v>
      </c>
      <c r="F202" s="63">
        <f>PERCENTRANK('FED MODEL FACTORS'!F$2:F$296,'FED MODEL FACTORS'!F202,1)</f>
        <v>0.3</v>
      </c>
      <c r="G202" s="63">
        <f>PERCENTRANK('FED MODEL FACTORS'!G$62:G$296,'FED MODEL FACTORS'!G202,1)</f>
        <v>0.7</v>
      </c>
      <c r="H202" s="63">
        <f>PERCENTRANK('FED MODEL FACTORS'!H$62:H$296,'FED MODEL FACTORS'!H202,1)</f>
        <v>0.9</v>
      </c>
      <c r="I202" s="63">
        <f>PERCENTRANK('FED MODEL FACTORS'!I$2:I$296,'FED MODEL FACTORS'!I202,1)</f>
        <v>0</v>
      </c>
      <c r="J202" s="63">
        <f>PERCENTRANK('FED MODEL FACTORS'!J$2:J$296,'FED MODEL FACTORS'!J202,1)</f>
        <v>0.3</v>
      </c>
      <c r="K202" s="63">
        <f>PERCENTRANK('FED MODEL FACTORS'!K$2:K$296,'FED MODEL FACTORS'!K202,1)</f>
        <v>0.4</v>
      </c>
      <c r="L202" s="63">
        <f>PERCENTRANK('FED MODEL FACTORS'!L$2:L$296,'FED MODEL FACTORS'!L202,1)</f>
        <v>0.4</v>
      </c>
      <c r="M202" s="63">
        <f>PERCENTRANK('FED MODEL FACTORS'!M$2:M$296,'FED MODEL FACTORS'!M202,1)</f>
        <v>0.4</v>
      </c>
      <c r="N202" s="63">
        <f>PERCENTRANK('FED MODEL FACTORS'!N$2:N$296,'FED MODEL FACTORS'!N202,1)</f>
        <v>0.4</v>
      </c>
      <c r="O202" s="63"/>
      <c r="P202" s="63"/>
      <c r="Q202" s="63">
        <f>PERCENTRANK('FED MODEL FACTORS'!Q$2:Q$296,'FED MODEL FACTORS'!Q202,1)</f>
        <v>0.9</v>
      </c>
      <c r="R202" s="63">
        <f>PERCENTRANK('FED MODEL FACTORS'!R$2:R$296,'FED MODEL FACTORS'!R202,1)</f>
        <v>0.2</v>
      </c>
      <c r="S202" s="63">
        <f>PERCENTRANK('FED MODEL FACTORS'!S$2:S$296,'FED MODEL FACTORS'!S202,1)</f>
        <v>0.7</v>
      </c>
      <c r="T202" s="63"/>
      <c r="U202" s="63">
        <f>PERCENTRANK('FED MODEL FACTORS'!U$2:U$296,'FED MODEL FACTORS'!U202,1)</f>
        <v>0</v>
      </c>
      <c r="V202" s="63">
        <f>PERCENTRANK('FED MODEL FACTORS'!V$2:V$296,'FED MODEL FACTORS'!V202,1)</f>
        <v>0.2</v>
      </c>
      <c r="W202" s="63"/>
      <c r="X202" s="63">
        <f>PERCENTRANK('FED MODEL FACTORS'!X$2:X$296,'FED MODEL FACTORS'!X202,1)</f>
        <v>0.8</v>
      </c>
      <c r="Y202" s="63">
        <f>PERCENTRANK('FED MODEL FACTORS'!Y$2:Y$296,'FED MODEL FACTORS'!Y202,1)</f>
        <v>0.2</v>
      </c>
      <c r="Z202" s="63">
        <f>PERCENTRANK('FED MODEL FACTORS'!Z$2:Z$296,'FED MODEL FACTORS'!Z202,1)</f>
        <v>0.2</v>
      </c>
      <c r="AA202" s="63">
        <f>PERCENTRANK('FED MODEL FACTORS'!AA$2:AA$296,'FED MODEL FACTORS'!AA202,1)</f>
        <v>0.9</v>
      </c>
      <c r="AB202" s="63"/>
      <c r="AC202" s="63">
        <f>PERCENTRANK('FED MODEL FACTORS'!AC$2:AC$296,'FED MODEL FACTORS'!AC202,1)</f>
        <v>0.2</v>
      </c>
      <c r="AD202" s="63">
        <f>PERCENTRANK('FED MODEL FACTORS'!AD$2:AD$296,'FED MODEL FACTORS'!AD202,1)</f>
        <v>0.8</v>
      </c>
      <c r="AE202" s="63">
        <f>PERCENTRANK('FED MODEL FACTORS'!AE$2:AE$296,'FED MODEL FACTORS'!AE202,1)</f>
        <v>0.7</v>
      </c>
      <c r="AF202" s="63">
        <f>PERCENTRANK('FED MODEL FACTORS'!AF$2:AF$296,'FED MODEL FACTORS'!AF202,1)</f>
        <v>0.6</v>
      </c>
      <c r="AG202" s="63">
        <f>PERCENTRANK('FED MODEL FACTORS'!AG$2:AG$296,'FED MODEL FACTORS'!AG202,1)</f>
        <v>0.5</v>
      </c>
      <c r="AH202" s="63">
        <f>PERCENTRANK('FED MODEL FACTORS'!AH$62:AH$296,'FED MODEL FACTORS'!AH202,1)</f>
        <v>0.9</v>
      </c>
      <c r="AI202" s="63">
        <f>PERCENTRANK('FED MODEL FACTORS'!AI$2:AI$296,'FED MODEL FACTORS'!AI202,1)</f>
        <v>0.4</v>
      </c>
      <c r="AJ202" s="63">
        <f>PERCENTRANK('FED MODEL FACTORS'!AJ$2:AJ$296,'FED MODEL FACTORS'!AJ202,1)</f>
        <v>0.5</v>
      </c>
      <c r="AK202" s="63">
        <f>PERCENTRANK('FED MODEL FACTORS'!AK$2:AK$296,'FED MODEL FACTORS'!AK202,1)</f>
        <v>0.9</v>
      </c>
      <c r="AL202" s="63">
        <f>PERCENTRANK('FED MODEL FACTORS'!AL$2:AL$296,'FED MODEL FACTORS'!AL202,1)</f>
        <v>0.4</v>
      </c>
      <c r="AM202" s="63">
        <f>PERCENTRANK('FED MODEL FACTORS'!AM$2:AM$296,'FED MODEL FACTORS'!AM202,1)</f>
        <v>0.9</v>
      </c>
      <c r="AN202" s="63">
        <f>PERCENTRANK('FED MODEL FACTORS'!AN$2:AN$296,'FED MODEL FACTORS'!AN202,1)</f>
        <v>0.9</v>
      </c>
      <c r="AO202" s="63">
        <f>PERCENTRANK('FED MODEL FACTORS'!AO$2:AO$296,'FED MODEL FACTORS'!AO202,1)</f>
        <v>0.9</v>
      </c>
      <c r="AP202" s="63">
        <f>PERCENTRANK('FED MODEL FACTORS'!AP$2:AP$296,'FED MODEL FACTORS'!AP202,1)</f>
        <v>0.9</v>
      </c>
      <c r="AQ202" s="63">
        <f>PERCENTRANK('FED MODEL FACTORS'!AQ$50:AQ$296,'FED MODEL FACTORS'!AQ202,1)</f>
        <v>0.9</v>
      </c>
      <c r="AR202" s="63">
        <f>PERCENTRANK('FED MODEL FACTORS'!AR$2:AR$296,'FED MODEL FACTORS'!AR202,1)</f>
        <v>0.2</v>
      </c>
      <c r="AS202" s="63">
        <f>PERCENTRANK('FED MODEL FACTORS'!AS$2:AS$296,'FED MODEL FACTORS'!AS202,1)</f>
        <v>0.2</v>
      </c>
      <c r="AT202" s="63">
        <f>PERCENTRANK('FED MODEL FACTORS'!AT$2:AT$296,'FED MODEL FACTORS'!AT202,1)</f>
        <v>0.7</v>
      </c>
      <c r="AU202" s="63">
        <f>PERCENTRANK('FED MODEL FACTORS'!AU$2:AU$296,'FED MODEL FACTORS'!AU202,1)</f>
        <v>0.9</v>
      </c>
      <c r="AV202" s="63">
        <f>PERCENTRANK('FED MODEL FACTORS'!AV$2:AV$296,'FED MODEL FACTORS'!AV202,1)</f>
        <v>0.9</v>
      </c>
      <c r="AW202" s="63">
        <f>PERCENTRANK('FED MODEL FACTORS'!AW$2:AW$296,'FED MODEL FACTORS'!AW202,1)</f>
        <v>0.1</v>
      </c>
      <c r="AX202" s="63">
        <f>PERCENTRANK('FED MODEL FACTORS'!AX$2:AX$296,'FED MODEL FACTORS'!AX202,1)</f>
        <v>0.9</v>
      </c>
      <c r="AY202" s="63">
        <f>PERCENTRANK('FED MODEL FACTORS'!AY$2:AY$296,'FED MODEL FACTORS'!AY202,1)</f>
        <v>0</v>
      </c>
      <c r="AZ202" s="63">
        <f>PERCENTRANK('FED MODEL FACTORS'!AZ$2:AZ$296,'FED MODEL FACTORS'!AZ202,1)</f>
        <v>0.9</v>
      </c>
      <c r="BA202" s="63">
        <f>PERCENTRANK('FED MODEL FACTORS'!BA$2:BA$296,'FED MODEL FACTORS'!BA202,1)</f>
        <v>0</v>
      </c>
      <c r="BB202" s="63">
        <f>PERCENTRANK('FED MODEL FACTORS'!BB$2:BB$296,'FED MODEL FACTORS'!BB202,1)</f>
        <v>0.6</v>
      </c>
      <c r="BC202" s="63">
        <f>PERCENTRANK('FED MODEL FACTORS'!BC$2:BC$296,'FED MODEL FACTORS'!BC202,1)</f>
        <v>0</v>
      </c>
      <c r="BD202" s="63">
        <f>PERCENTRANK('FED MODEL FACTORS'!BD$2:BD$296,'FED MODEL FACTORS'!BD202,1)</f>
        <v>0</v>
      </c>
      <c r="BT202" s="76">
        <v>1.63</v>
      </c>
      <c r="BU202" s="76">
        <v>2.3199999999999998</v>
      </c>
      <c r="BV202" s="76">
        <v>3.76</v>
      </c>
    </row>
    <row r="203" spans="1:74" x14ac:dyDescent="0.25">
      <c r="A203" s="57">
        <v>39721</v>
      </c>
      <c r="B203" s="63"/>
      <c r="C203" s="63">
        <f>PERCENTRANK('FED MODEL FACTORS'!C203:C485,'FED MODEL FACTORS'!C203,1)</f>
        <v>0.1</v>
      </c>
      <c r="D203" s="63"/>
      <c r="E203" s="63">
        <f>PERCENTRANK('FED MODEL FACTORS'!E$2:E$296,'FED MODEL FACTORS'!E203,1)</f>
        <v>0</v>
      </c>
      <c r="F203" s="63">
        <f>PERCENTRANK('FED MODEL FACTORS'!F$2:F$296,'FED MODEL FACTORS'!F203,1)</f>
        <v>0.3</v>
      </c>
      <c r="G203" s="63">
        <f>PERCENTRANK('FED MODEL FACTORS'!G$62:G$296,'FED MODEL FACTORS'!G203,1)</f>
        <v>0.9</v>
      </c>
      <c r="H203" s="63">
        <f>PERCENTRANK('FED MODEL FACTORS'!H$62:H$296,'FED MODEL FACTORS'!H203,1)</f>
        <v>0.9</v>
      </c>
      <c r="I203" s="63">
        <f>PERCENTRANK('FED MODEL FACTORS'!I$2:I$296,'FED MODEL FACTORS'!I203,1)</f>
        <v>0</v>
      </c>
      <c r="J203" s="63">
        <f>PERCENTRANK('FED MODEL FACTORS'!J$2:J$296,'FED MODEL FACTORS'!J203,1)</f>
        <v>0.3</v>
      </c>
      <c r="K203" s="63">
        <f>PERCENTRANK('FED MODEL FACTORS'!K$2:K$296,'FED MODEL FACTORS'!K203,1)</f>
        <v>0.3</v>
      </c>
      <c r="L203" s="63">
        <f>PERCENTRANK('FED MODEL FACTORS'!L$2:L$296,'FED MODEL FACTORS'!L203,1)</f>
        <v>0.3</v>
      </c>
      <c r="M203" s="63">
        <f>PERCENTRANK('FED MODEL FACTORS'!M$2:M$296,'FED MODEL FACTORS'!M203,1)</f>
        <v>0.3</v>
      </c>
      <c r="N203" s="63">
        <f>PERCENTRANK('FED MODEL FACTORS'!N$2:N$296,'FED MODEL FACTORS'!N203,1)</f>
        <v>0.3</v>
      </c>
      <c r="O203" s="63"/>
      <c r="P203" s="63"/>
      <c r="Q203" s="63">
        <f>PERCENTRANK('FED MODEL FACTORS'!Q$2:Q$296,'FED MODEL FACTORS'!Q203,1)</f>
        <v>0.9</v>
      </c>
      <c r="R203" s="63">
        <f>PERCENTRANK('FED MODEL FACTORS'!R$2:R$296,'FED MODEL FACTORS'!R203,1)</f>
        <v>0.3</v>
      </c>
      <c r="S203" s="63">
        <f>PERCENTRANK('FED MODEL FACTORS'!S$2:S$296,'FED MODEL FACTORS'!S203,1)</f>
        <v>0.7</v>
      </c>
      <c r="T203" s="63"/>
      <c r="U203" s="63">
        <f>PERCENTRANK('FED MODEL FACTORS'!U$2:U$296,'FED MODEL FACTORS'!U203,1)</f>
        <v>0</v>
      </c>
      <c r="V203" s="63">
        <f>PERCENTRANK('FED MODEL FACTORS'!V$2:V$296,'FED MODEL FACTORS'!V203,1)</f>
        <v>0.1</v>
      </c>
      <c r="W203" s="63"/>
      <c r="X203" s="63">
        <f>PERCENTRANK('FED MODEL FACTORS'!X$2:X$296,'FED MODEL FACTORS'!X203,1)</f>
        <v>0.9</v>
      </c>
      <c r="Y203" s="63">
        <f>PERCENTRANK('FED MODEL FACTORS'!Y$2:Y$296,'FED MODEL FACTORS'!Y203,1)</f>
        <v>0.1</v>
      </c>
      <c r="Z203" s="63">
        <f>PERCENTRANK('FED MODEL FACTORS'!Z$2:Z$296,'FED MODEL FACTORS'!Z203,1)</f>
        <v>0</v>
      </c>
      <c r="AA203" s="63">
        <f>PERCENTRANK('FED MODEL FACTORS'!AA$2:AA$296,'FED MODEL FACTORS'!AA203,1)</f>
        <v>0.9</v>
      </c>
      <c r="AB203" s="63"/>
      <c r="AC203" s="63">
        <f>PERCENTRANK('FED MODEL FACTORS'!AC$2:AC$296,'FED MODEL FACTORS'!AC203,1)</f>
        <v>0.1</v>
      </c>
      <c r="AD203" s="63">
        <f>PERCENTRANK('FED MODEL FACTORS'!AD$2:AD$296,'FED MODEL FACTORS'!AD203,1)</f>
        <v>0.8</v>
      </c>
      <c r="AE203" s="63">
        <f>PERCENTRANK('FED MODEL FACTORS'!AE$2:AE$296,'FED MODEL FACTORS'!AE203,1)</f>
        <v>0.8</v>
      </c>
      <c r="AF203" s="63">
        <f>PERCENTRANK('FED MODEL FACTORS'!AF$2:AF$296,'FED MODEL FACTORS'!AF203,1)</f>
        <v>0.9</v>
      </c>
      <c r="AG203" s="63">
        <f>PERCENTRANK('FED MODEL FACTORS'!AG$2:AG$296,'FED MODEL FACTORS'!AG203,1)</f>
        <v>0.7</v>
      </c>
      <c r="AH203" s="63">
        <f>PERCENTRANK('FED MODEL FACTORS'!AH$62:AH$296,'FED MODEL FACTORS'!AH203,1)</f>
        <v>0.9</v>
      </c>
      <c r="AI203" s="63">
        <f>PERCENTRANK('FED MODEL FACTORS'!AI$2:AI$296,'FED MODEL FACTORS'!AI203,1)</f>
        <v>0.4</v>
      </c>
      <c r="AJ203" s="63">
        <f>PERCENTRANK('FED MODEL FACTORS'!AJ$2:AJ$296,'FED MODEL FACTORS'!AJ203,1)</f>
        <v>0.5</v>
      </c>
      <c r="AK203" s="63">
        <f>PERCENTRANK('FED MODEL FACTORS'!AK$2:AK$296,'FED MODEL FACTORS'!AK203,1)</f>
        <v>0.9</v>
      </c>
      <c r="AL203" s="63">
        <f>PERCENTRANK('FED MODEL FACTORS'!AL$2:AL$296,'FED MODEL FACTORS'!AL203,1)</f>
        <v>0.3</v>
      </c>
      <c r="AM203" s="63">
        <f>PERCENTRANK('FED MODEL FACTORS'!AM$2:AM$296,'FED MODEL FACTORS'!AM203,1)</f>
        <v>1</v>
      </c>
      <c r="AN203" s="63">
        <f>PERCENTRANK('FED MODEL FACTORS'!AN$2:AN$296,'FED MODEL FACTORS'!AN203,1)</f>
        <v>0.9</v>
      </c>
      <c r="AO203" s="63">
        <f>PERCENTRANK('FED MODEL FACTORS'!AO$2:AO$296,'FED MODEL FACTORS'!AO203,1)</f>
        <v>0.6</v>
      </c>
      <c r="AP203" s="63">
        <f>PERCENTRANK('FED MODEL FACTORS'!AP$2:AP$296,'FED MODEL FACTORS'!AP203,1)</f>
        <v>0.8</v>
      </c>
      <c r="AQ203" s="63">
        <f>PERCENTRANK('FED MODEL FACTORS'!AQ$50:AQ$296,'FED MODEL FACTORS'!AQ203,1)</f>
        <v>0.9</v>
      </c>
      <c r="AR203" s="63">
        <f>PERCENTRANK('FED MODEL FACTORS'!AR$2:AR$296,'FED MODEL FACTORS'!AR203,1)</f>
        <v>0.6</v>
      </c>
      <c r="AS203" s="63">
        <f>PERCENTRANK('FED MODEL FACTORS'!AS$2:AS$296,'FED MODEL FACTORS'!AS203,1)</f>
        <v>0.2</v>
      </c>
      <c r="AT203" s="63">
        <f>PERCENTRANK('FED MODEL FACTORS'!AT$2:AT$296,'FED MODEL FACTORS'!AT203,1)</f>
        <v>0.7</v>
      </c>
      <c r="AU203" s="63">
        <f>PERCENTRANK('FED MODEL FACTORS'!AU$2:AU$296,'FED MODEL FACTORS'!AU203,1)</f>
        <v>0.9</v>
      </c>
      <c r="AV203" s="63">
        <f>PERCENTRANK('FED MODEL FACTORS'!AV$2:AV$296,'FED MODEL FACTORS'!AV203,1)</f>
        <v>0.9</v>
      </c>
      <c r="AW203" s="63">
        <f>PERCENTRANK('FED MODEL FACTORS'!AW$2:AW$296,'FED MODEL FACTORS'!AW203,1)</f>
        <v>0.1</v>
      </c>
      <c r="AX203" s="63">
        <f>PERCENTRANK('FED MODEL FACTORS'!AX$2:AX$296,'FED MODEL FACTORS'!AX203,1)</f>
        <v>0.9</v>
      </c>
      <c r="AY203" s="63">
        <f>PERCENTRANK('FED MODEL FACTORS'!AY$2:AY$296,'FED MODEL FACTORS'!AY203,1)</f>
        <v>0</v>
      </c>
      <c r="AZ203" s="63">
        <f>PERCENTRANK('FED MODEL FACTORS'!AZ$2:AZ$296,'FED MODEL FACTORS'!AZ203,1)</f>
        <v>0.9</v>
      </c>
      <c r="BA203" s="63">
        <f>PERCENTRANK('FED MODEL FACTORS'!BA$2:BA$296,'FED MODEL FACTORS'!BA203,1)</f>
        <v>0</v>
      </c>
      <c r="BB203" s="63">
        <f>PERCENTRANK('FED MODEL FACTORS'!BB$2:BB$296,'FED MODEL FACTORS'!BB203,1)</f>
        <v>0.6</v>
      </c>
      <c r="BC203" s="63">
        <f>PERCENTRANK('FED MODEL FACTORS'!BC$2:BC$296,'FED MODEL FACTORS'!BC203,1)</f>
        <v>0.3</v>
      </c>
      <c r="BD203" s="63">
        <f>PERCENTRANK('FED MODEL FACTORS'!BD$2:BD$296,'FED MODEL FACTORS'!BD203,1)</f>
        <v>0</v>
      </c>
      <c r="BT203" s="76">
        <v>1.87</v>
      </c>
      <c r="BU203" s="76">
        <v>2.4300000000000002</v>
      </c>
      <c r="BV203" s="76">
        <v>3.86</v>
      </c>
    </row>
    <row r="204" spans="1:74" x14ac:dyDescent="0.25">
      <c r="A204" s="57">
        <v>39752</v>
      </c>
      <c r="B204" s="63"/>
      <c r="C204" s="63">
        <f>PERCENTRANK('FED MODEL FACTORS'!C204:C486,'FED MODEL FACTORS'!C204,1)</f>
        <v>0</v>
      </c>
      <c r="D204" s="63"/>
      <c r="E204" s="63">
        <f>PERCENTRANK('FED MODEL FACTORS'!E$2:E$296,'FED MODEL FACTORS'!E204,1)</f>
        <v>0</v>
      </c>
      <c r="F204" s="63">
        <f>PERCENTRANK('FED MODEL FACTORS'!F$2:F$296,'FED MODEL FACTORS'!F204,1)</f>
        <v>0.3</v>
      </c>
      <c r="G204" s="63">
        <f>PERCENTRANK('FED MODEL FACTORS'!G$62:G$296,'FED MODEL FACTORS'!G204,1)</f>
        <v>1</v>
      </c>
      <c r="H204" s="63">
        <f>PERCENTRANK('FED MODEL FACTORS'!H$62:H$296,'FED MODEL FACTORS'!H204,1)</f>
        <v>0.9</v>
      </c>
      <c r="I204" s="63">
        <f>PERCENTRANK('FED MODEL FACTORS'!I$2:I$296,'FED MODEL FACTORS'!I204,1)</f>
        <v>0.1</v>
      </c>
      <c r="J204" s="63">
        <f>PERCENTRANK('FED MODEL FACTORS'!J$2:J$296,'FED MODEL FACTORS'!J204,1)</f>
        <v>0.3</v>
      </c>
      <c r="K204" s="63">
        <f>PERCENTRANK('FED MODEL FACTORS'!K$2:K$296,'FED MODEL FACTORS'!K204,1)</f>
        <v>0.3</v>
      </c>
      <c r="L204" s="63">
        <f>PERCENTRANK('FED MODEL FACTORS'!L$2:L$296,'FED MODEL FACTORS'!L204,1)</f>
        <v>0.3</v>
      </c>
      <c r="M204" s="63">
        <f>PERCENTRANK('FED MODEL FACTORS'!M$2:M$296,'FED MODEL FACTORS'!M204,1)</f>
        <v>0.3</v>
      </c>
      <c r="N204" s="63">
        <f>PERCENTRANK('FED MODEL FACTORS'!N$2:N$296,'FED MODEL FACTORS'!N204,1)</f>
        <v>0.3</v>
      </c>
      <c r="O204" s="63"/>
      <c r="P204" s="63"/>
      <c r="Q204" s="63">
        <f>PERCENTRANK('FED MODEL FACTORS'!Q$2:Q$296,'FED MODEL FACTORS'!Q204,1)</f>
        <v>0.9</v>
      </c>
      <c r="R204" s="63">
        <f>PERCENTRANK('FED MODEL FACTORS'!R$2:R$296,'FED MODEL FACTORS'!R204,1)</f>
        <v>0.5</v>
      </c>
      <c r="S204" s="63">
        <f>PERCENTRANK('FED MODEL FACTORS'!S$2:S$296,'FED MODEL FACTORS'!S204,1)</f>
        <v>0.7</v>
      </c>
      <c r="T204" s="63"/>
      <c r="U204" s="63">
        <f>PERCENTRANK('FED MODEL FACTORS'!U$2:U$296,'FED MODEL FACTORS'!U204,1)</f>
        <v>0.8</v>
      </c>
      <c r="V204" s="63">
        <f>PERCENTRANK('FED MODEL FACTORS'!V$2:V$296,'FED MODEL FACTORS'!V204,1)</f>
        <v>0.1</v>
      </c>
      <c r="W204" s="63"/>
      <c r="X204" s="63">
        <f>PERCENTRANK('FED MODEL FACTORS'!X$2:X$296,'FED MODEL FACTORS'!X204,1)</f>
        <v>0.9</v>
      </c>
      <c r="Y204" s="63">
        <f>PERCENTRANK('FED MODEL FACTORS'!Y$2:Y$296,'FED MODEL FACTORS'!Y204,1)</f>
        <v>0.1</v>
      </c>
      <c r="Z204" s="63">
        <f>PERCENTRANK('FED MODEL FACTORS'!Z$2:Z$296,'FED MODEL FACTORS'!Z204,1)</f>
        <v>0</v>
      </c>
      <c r="AA204" s="63">
        <f>PERCENTRANK('FED MODEL FACTORS'!AA$2:AA$296,'FED MODEL FACTORS'!AA204,1)</f>
        <v>0.9</v>
      </c>
      <c r="AB204" s="63"/>
      <c r="AC204" s="63">
        <f>PERCENTRANK('FED MODEL FACTORS'!AC$2:AC$296,'FED MODEL FACTORS'!AC204,1)</f>
        <v>0</v>
      </c>
      <c r="AD204" s="63">
        <f>PERCENTRANK('FED MODEL FACTORS'!AD$2:AD$296,'FED MODEL FACTORS'!AD204,1)</f>
        <v>0.8</v>
      </c>
      <c r="AE204" s="63">
        <f>PERCENTRANK('FED MODEL FACTORS'!AE$2:AE$296,'FED MODEL FACTORS'!AE204,1)</f>
        <v>0.9</v>
      </c>
      <c r="AF204" s="63">
        <f>PERCENTRANK('FED MODEL FACTORS'!AF$2:AF$296,'FED MODEL FACTORS'!AF204,1)</f>
        <v>0.9</v>
      </c>
      <c r="AG204" s="63">
        <f>PERCENTRANK('FED MODEL FACTORS'!AG$2:AG$296,'FED MODEL FACTORS'!AG204,1)</f>
        <v>0.9</v>
      </c>
      <c r="AH204" s="63">
        <f>PERCENTRANK('FED MODEL FACTORS'!AH$62:AH$296,'FED MODEL FACTORS'!AH204,1)</f>
        <v>0.9</v>
      </c>
      <c r="AI204" s="63">
        <f>PERCENTRANK('FED MODEL FACTORS'!AI$2:AI$296,'FED MODEL FACTORS'!AI204,1)</f>
        <v>0.2</v>
      </c>
      <c r="AJ204" s="63">
        <f>PERCENTRANK('FED MODEL FACTORS'!AJ$2:AJ$296,'FED MODEL FACTORS'!AJ204,1)</f>
        <v>0.7</v>
      </c>
      <c r="AK204" s="63">
        <f>PERCENTRANK('FED MODEL FACTORS'!AK$2:AK$296,'FED MODEL FACTORS'!AK204,1)</f>
        <v>0.9</v>
      </c>
      <c r="AL204" s="63">
        <f>PERCENTRANK('FED MODEL FACTORS'!AL$2:AL$296,'FED MODEL FACTORS'!AL204,1)</f>
        <v>0.1</v>
      </c>
      <c r="AM204" s="63">
        <f>PERCENTRANK('FED MODEL FACTORS'!AM$2:AM$296,'FED MODEL FACTORS'!AM204,1)</f>
        <v>0.9</v>
      </c>
      <c r="AN204" s="63">
        <f>PERCENTRANK('FED MODEL FACTORS'!AN$2:AN$296,'FED MODEL FACTORS'!AN204,1)</f>
        <v>0.9</v>
      </c>
      <c r="AO204" s="63">
        <f>PERCENTRANK('FED MODEL FACTORS'!AO$2:AO$296,'FED MODEL FACTORS'!AO204,1)</f>
        <v>0.4</v>
      </c>
      <c r="AP204" s="63">
        <f>PERCENTRANK('FED MODEL FACTORS'!AP$2:AP$296,'FED MODEL FACTORS'!AP204,1)</f>
        <v>0.4</v>
      </c>
      <c r="AQ204" s="63">
        <f>PERCENTRANK('FED MODEL FACTORS'!AQ$50:AQ$296,'FED MODEL FACTORS'!AQ204,1)</f>
        <v>0.9</v>
      </c>
      <c r="AR204" s="63">
        <f>PERCENTRANK('FED MODEL FACTORS'!AR$2:AR$296,'FED MODEL FACTORS'!AR204,1)</f>
        <v>0.8</v>
      </c>
      <c r="AS204" s="63">
        <f>PERCENTRANK('FED MODEL FACTORS'!AS$2:AS$296,'FED MODEL FACTORS'!AS204,1)</f>
        <v>0.1</v>
      </c>
      <c r="AT204" s="63">
        <f>PERCENTRANK('FED MODEL FACTORS'!AT$2:AT$296,'FED MODEL FACTORS'!AT204,1)</f>
        <v>0.7</v>
      </c>
      <c r="AU204" s="63">
        <f>PERCENTRANK('FED MODEL FACTORS'!AU$2:AU$296,'FED MODEL FACTORS'!AU204,1)</f>
        <v>0.9</v>
      </c>
      <c r="AV204" s="63">
        <f>PERCENTRANK('FED MODEL FACTORS'!AV$2:AV$296,'FED MODEL FACTORS'!AV204,1)</f>
        <v>1</v>
      </c>
      <c r="AW204" s="63">
        <f>PERCENTRANK('FED MODEL FACTORS'!AW$2:AW$296,'FED MODEL FACTORS'!AW204,1)</f>
        <v>0</v>
      </c>
      <c r="AX204" s="63">
        <f>PERCENTRANK('FED MODEL FACTORS'!AX$2:AX$296,'FED MODEL FACTORS'!AX204,1)</f>
        <v>0.9</v>
      </c>
      <c r="AY204" s="63">
        <f>PERCENTRANK('FED MODEL FACTORS'!AY$2:AY$296,'FED MODEL FACTORS'!AY204,1)</f>
        <v>0</v>
      </c>
      <c r="AZ204" s="63">
        <f>PERCENTRANK('FED MODEL FACTORS'!AZ$2:AZ$296,'FED MODEL FACTORS'!AZ204,1)</f>
        <v>0.7</v>
      </c>
      <c r="BA204" s="63">
        <f>PERCENTRANK('FED MODEL FACTORS'!BA$2:BA$296,'FED MODEL FACTORS'!BA204,1)</f>
        <v>0</v>
      </c>
      <c r="BB204" s="63">
        <f>PERCENTRANK('FED MODEL FACTORS'!BB$2:BB$296,'FED MODEL FACTORS'!BB204,1)</f>
        <v>0.6</v>
      </c>
      <c r="BC204" s="63">
        <f>PERCENTRANK('FED MODEL FACTORS'!BC$2:BC$296,'FED MODEL FACTORS'!BC204,1)</f>
        <v>0.1</v>
      </c>
      <c r="BD204" s="63">
        <f>PERCENTRANK('FED MODEL FACTORS'!BD$2:BD$296,'FED MODEL FACTORS'!BD204,1)</f>
        <v>0</v>
      </c>
      <c r="BT204" s="76">
        <v>0.98</v>
      </c>
      <c r="BU204" s="76">
        <v>2.94</v>
      </c>
      <c r="BV204" s="76">
        <v>3.98</v>
      </c>
    </row>
    <row r="205" spans="1:74" x14ac:dyDescent="0.25">
      <c r="A205" s="57">
        <v>39782</v>
      </c>
      <c r="B205" s="63"/>
      <c r="C205" s="63">
        <f>PERCENTRANK('FED MODEL FACTORS'!C205:C487,'FED MODEL FACTORS'!C205,1)</f>
        <v>0</v>
      </c>
      <c r="D205" s="63"/>
      <c r="E205" s="63">
        <f>PERCENTRANK('FED MODEL FACTORS'!E$2:E$296,'FED MODEL FACTORS'!E205,1)</f>
        <v>0.4</v>
      </c>
      <c r="F205" s="63">
        <f>PERCENTRANK('FED MODEL FACTORS'!F$2:F$296,'FED MODEL FACTORS'!F205,1)</f>
        <v>0.2</v>
      </c>
      <c r="G205" s="63">
        <f>PERCENTRANK('FED MODEL FACTORS'!G$62:G$296,'FED MODEL FACTORS'!G205,1)</f>
        <v>0.9</v>
      </c>
      <c r="H205" s="63">
        <f>PERCENTRANK('FED MODEL FACTORS'!H$62:H$296,'FED MODEL FACTORS'!H205,1)</f>
        <v>0.9</v>
      </c>
      <c r="I205" s="63">
        <f>PERCENTRANK('FED MODEL FACTORS'!I$2:I$296,'FED MODEL FACTORS'!I205,1)</f>
        <v>0.4</v>
      </c>
      <c r="J205" s="63">
        <f>PERCENTRANK('FED MODEL FACTORS'!J$2:J$296,'FED MODEL FACTORS'!J205,1)</f>
        <v>0.2</v>
      </c>
      <c r="K205" s="63">
        <f>PERCENTRANK('FED MODEL FACTORS'!K$2:K$296,'FED MODEL FACTORS'!K205,1)</f>
        <v>0.2</v>
      </c>
      <c r="L205" s="63">
        <f>PERCENTRANK('FED MODEL FACTORS'!L$2:L$296,'FED MODEL FACTORS'!L205,1)</f>
        <v>0.2</v>
      </c>
      <c r="M205" s="63">
        <f>PERCENTRANK('FED MODEL FACTORS'!M$2:M$296,'FED MODEL FACTORS'!M205,1)</f>
        <v>0</v>
      </c>
      <c r="N205" s="63">
        <f>PERCENTRANK('FED MODEL FACTORS'!N$2:N$296,'FED MODEL FACTORS'!N205,1)</f>
        <v>0.2</v>
      </c>
      <c r="O205" s="63"/>
      <c r="P205" s="63"/>
      <c r="Q205" s="63">
        <f>PERCENTRANK('FED MODEL FACTORS'!Q$2:Q$296,'FED MODEL FACTORS'!Q205,1)</f>
        <v>0.9</v>
      </c>
      <c r="R205" s="63">
        <f>PERCENTRANK('FED MODEL FACTORS'!R$2:R$296,'FED MODEL FACTORS'!R205,1)</f>
        <v>0.5</v>
      </c>
      <c r="S205" s="63">
        <f>PERCENTRANK('FED MODEL FACTORS'!S$2:S$296,'FED MODEL FACTORS'!S205,1)</f>
        <v>0.6</v>
      </c>
      <c r="T205" s="63"/>
      <c r="U205" s="63">
        <f>PERCENTRANK('FED MODEL FACTORS'!U$2:U$296,'FED MODEL FACTORS'!U205,1)</f>
        <v>0</v>
      </c>
      <c r="V205" s="63">
        <f>PERCENTRANK('FED MODEL FACTORS'!V$2:V$296,'FED MODEL FACTORS'!V205,1)</f>
        <v>0</v>
      </c>
      <c r="W205" s="63"/>
      <c r="X205" s="63">
        <f>PERCENTRANK('FED MODEL FACTORS'!X$2:X$296,'FED MODEL FACTORS'!X205,1)</f>
        <v>0.9</v>
      </c>
      <c r="Y205" s="63">
        <f>PERCENTRANK('FED MODEL FACTORS'!Y$2:Y$296,'FED MODEL FACTORS'!Y205,1)</f>
        <v>0</v>
      </c>
      <c r="Z205" s="63">
        <f>PERCENTRANK('FED MODEL FACTORS'!Z$2:Z$296,'FED MODEL FACTORS'!Z205,1)</f>
        <v>0</v>
      </c>
      <c r="AA205" s="63">
        <f>PERCENTRANK('FED MODEL FACTORS'!AA$2:AA$296,'FED MODEL FACTORS'!AA205,1)</f>
        <v>0.9</v>
      </c>
      <c r="AB205" s="63"/>
      <c r="AC205" s="63">
        <f>PERCENTRANK('FED MODEL FACTORS'!AC$2:AC$296,'FED MODEL FACTORS'!AC205,1)</f>
        <v>0</v>
      </c>
      <c r="AD205" s="63">
        <f>PERCENTRANK('FED MODEL FACTORS'!AD$2:AD$296,'FED MODEL FACTORS'!AD205,1)</f>
        <v>0.8</v>
      </c>
      <c r="AE205" s="63">
        <f>PERCENTRANK('FED MODEL FACTORS'!AE$2:AE$296,'FED MODEL FACTORS'!AE205,1)</f>
        <v>0.9</v>
      </c>
      <c r="AF205" s="63">
        <f>PERCENTRANK('FED MODEL FACTORS'!AF$2:AF$296,'FED MODEL FACTORS'!AF205,1)</f>
        <v>1</v>
      </c>
      <c r="AG205" s="63">
        <f>PERCENTRANK('FED MODEL FACTORS'!AG$2:AG$296,'FED MODEL FACTORS'!AG205,1)</f>
        <v>0.7</v>
      </c>
      <c r="AH205" s="63">
        <f>PERCENTRANK('FED MODEL FACTORS'!AH$62:AH$296,'FED MODEL FACTORS'!AH205,1)</f>
        <v>0.9</v>
      </c>
      <c r="AI205" s="63">
        <f>PERCENTRANK('FED MODEL FACTORS'!AI$2:AI$296,'FED MODEL FACTORS'!AI205,1)</f>
        <v>0.1</v>
      </c>
      <c r="AJ205" s="63">
        <f>PERCENTRANK('FED MODEL FACTORS'!AJ$2:AJ$296,'FED MODEL FACTORS'!AJ205,1)</f>
        <v>0.7</v>
      </c>
      <c r="AK205" s="63">
        <f>PERCENTRANK('FED MODEL FACTORS'!AK$2:AK$296,'FED MODEL FACTORS'!AK205,1)</f>
        <v>0.9</v>
      </c>
      <c r="AL205" s="63">
        <f>PERCENTRANK('FED MODEL FACTORS'!AL$2:AL$296,'FED MODEL FACTORS'!AL205,1)</f>
        <v>0.3</v>
      </c>
      <c r="AM205" s="63">
        <f>PERCENTRANK('FED MODEL FACTORS'!AM$2:AM$296,'FED MODEL FACTORS'!AM205,1)</f>
        <v>0.9</v>
      </c>
      <c r="AN205" s="63">
        <f>PERCENTRANK('FED MODEL FACTORS'!AN$2:AN$296,'FED MODEL FACTORS'!AN205,1)</f>
        <v>0.1</v>
      </c>
      <c r="AO205" s="63">
        <f>PERCENTRANK('FED MODEL FACTORS'!AO$2:AO$296,'FED MODEL FACTORS'!AO205,1)</f>
        <v>0.1</v>
      </c>
      <c r="AP205" s="63">
        <f>PERCENTRANK('FED MODEL FACTORS'!AP$2:AP$296,'FED MODEL FACTORS'!AP205,1)</f>
        <v>0.1</v>
      </c>
      <c r="AQ205" s="63">
        <f>PERCENTRANK('FED MODEL FACTORS'!AQ$50:AQ$296,'FED MODEL FACTORS'!AQ205,1)</f>
        <v>0.9</v>
      </c>
      <c r="AR205" s="63">
        <f>PERCENTRANK('FED MODEL FACTORS'!AR$2:AR$296,'FED MODEL FACTORS'!AR205,1)</f>
        <v>0.9</v>
      </c>
      <c r="AS205" s="63">
        <f>PERCENTRANK('FED MODEL FACTORS'!AS$2:AS$296,'FED MODEL FACTORS'!AS205,1)</f>
        <v>0</v>
      </c>
      <c r="AT205" s="63">
        <f>PERCENTRANK('FED MODEL FACTORS'!AT$2:AT$296,'FED MODEL FACTORS'!AT205,1)</f>
        <v>0.7</v>
      </c>
      <c r="AU205" s="63">
        <f>PERCENTRANK('FED MODEL FACTORS'!AU$2:AU$296,'FED MODEL FACTORS'!AU205,1)</f>
        <v>1</v>
      </c>
      <c r="AV205" s="63">
        <f>PERCENTRANK('FED MODEL FACTORS'!AV$2:AV$296,'FED MODEL FACTORS'!AV205,1)</f>
        <v>0.9</v>
      </c>
      <c r="AW205" s="63">
        <f>PERCENTRANK('FED MODEL FACTORS'!AW$2:AW$296,'FED MODEL FACTORS'!AW205,1)</f>
        <v>0</v>
      </c>
      <c r="AX205" s="63">
        <f>PERCENTRANK('FED MODEL FACTORS'!AX$2:AX$296,'FED MODEL FACTORS'!AX205,1)</f>
        <v>0.9</v>
      </c>
      <c r="AY205" s="63">
        <f>PERCENTRANK('FED MODEL FACTORS'!AY$2:AY$296,'FED MODEL FACTORS'!AY205,1)</f>
        <v>0</v>
      </c>
      <c r="AZ205" s="63">
        <f>PERCENTRANK('FED MODEL FACTORS'!AZ$2:AZ$296,'FED MODEL FACTORS'!AZ205,1)</f>
        <v>0.6</v>
      </c>
      <c r="BA205" s="63">
        <f>PERCENTRANK('FED MODEL FACTORS'!BA$2:BA$296,'FED MODEL FACTORS'!BA205,1)</f>
        <v>0</v>
      </c>
      <c r="BB205" s="63">
        <f>PERCENTRANK('FED MODEL FACTORS'!BB$2:BB$296,'FED MODEL FACTORS'!BB205,1)</f>
        <v>0.6</v>
      </c>
      <c r="BC205" s="63">
        <f>PERCENTRANK('FED MODEL FACTORS'!BC$2:BC$296,'FED MODEL FACTORS'!BC205,1)</f>
        <v>0</v>
      </c>
      <c r="BD205" s="63">
        <f>PERCENTRANK('FED MODEL FACTORS'!BD$2:BD$296,'FED MODEL FACTORS'!BD205,1)</f>
        <v>0</v>
      </c>
      <c r="BT205" s="76">
        <v>0.56999999999999995</v>
      </c>
      <c r="BU205" s="76">
        <v>3</v>
      </c>
      <c r="BV205" s="76">
        <v>4.05</v>
      </c>
    </row>
    <row r="206" spans="1:74" x14ac:dyDescent="0.25">
      <c r="A206" s="57">
        <v>39813</v>
      </c>
      <c r="B206" s="63"/>
      <c r="C206" s="63">
        <f>PERCENTRANK('FED MODEL FACTORS'!C206:C488,'FED MODEL FACTORS'!C206,1)</f>
        <v>0</v>
      </c>
      <c r="D206" s="63"/>
      <c r="E206" s="63">
        <f>PERCENTRANK('FED MODEL FACTORS'!E$2:E$296,'FED MODEL FACTORS'!E206,1)</f>
        <v>0</v>
      </c>
      <c r="F206" s="63">
        <f>PERCENTRANK('FED MODEL FACTORS'!F$2:F$296,'FED MODEL FACTORS'!F206,1)</f>
        <v>0.1</v>
      </c>
      <c r="G206" s="63">
        <f>PERCENTRANK('FED MODEL FACTORS'!G$62:G$296,'FED MODEL FACTORS'!G206,1)</f>
        <v>0.9</v>
      </c>
      <c r="H206" s="63">
        <f>PERCENTRANK('FED MODEL FACTORS'!H$62:H$296,'FED MODEL FACTORS'!H206,1)</f>
        <v>1</v>
      </c>
      <c r="I206" s="63">
        <f>PERCENTRANK('FED MODEL FACTORS'!I$2:I$296,'FED MODEL FACTORS'!I206,1)</f>
        <v>0.4</v>
      </c>
      <c r="J206" s="63">
        <f>PERCENTRANK('FED MODEL FACTORS'!J$2:J$296,'FED MODEL FACTORS'!J206,1)</f>
        <v>0.1</v>
      </c>
      <c r="K206" s="63">
        <f>PERCENTRANK('FED MODEL FACTORS'!K$2:K$296,'FED MODEL FACTORS'!K206,1)</f>
        <v>0.2</v>
      </c>
      <c r="L206" s="63">
        <f>PERCENTRANK('FED MODEL FACTORS'!L$2:L$296,'FED MODEL FACTORS'!L206,1)</f>
        <v>0.1</v>
      </c>
      <c r="M206" s="63">
        <f>PERCENTRANK('FED MODEL FACTORS'!M$2:M$296,'FED MODEL FACTORS'!M206,1)</f>
        <v>0.1</v>
      </c>
      <c r="N206" s="63">
        <f>PERCENTRANK('FED MODEL FACTORS'!N$2:N$296,'FED MODEL FACTORS'!N206,1)</f>
        <v>0</v>
      </c>
      <c r="O206" s="63"/>
      <c r="P206" s="63"/>
      <c r="Q206" s="63">
        <f>PERCENTRANK('FED MODEL FACTORS'!Q$2:Q$296,'FED MODEL FACTORS'!Q206,1)</f>
        <v>0.8</v>
      </c>
      <c r="R206" s="63">
        <f>PERCENTRANK('FED MODEL FACTORS'!R$2:R$296,'FED MODEL FACTORS'!R206,1)</f>
        <v>0.5</v>
      </c>
      <c r="S206" s="63">
        <f>PERCENTRANK('FED MODEL FACTORS'!S$2:S$296,'FED MODEL FACTORS'!S206,1)</f>
        <v>0.6</v>
      </c>
      <c r="T206" s="63"/>
      <c r="U206" s="63">
        <f>PERCENTRANK('FED MODEL FACTORS'!U$2:U$296,'FED MODEL FACTORS'!U206,1)</f>
        <v>0</v>
      </c>
      <c r="V206" s="63">
        <f>PERCENTRANK('FED MODEL FACTORS'!V$2:V$296,'FED MODEL FACTORS'!V206,1)</f>
        <v>0</v>
      </c>
      <c r="W206" s="63"/>
      <c r="X206" s="63">
        <f>PERCENTRANK('FED MODEL FACTORS'!X$2:X$296,'FED MODEL FACTORS'!X206,1)</f>
        <v>0.9</v>
      </c>
      <c r="Y206" s="63">
        <f>PERCENTRANK('FED MODEL FACTORS'!Y$2:Y$296,'FED MODEL FACTORS'!Y206,1)</f>
        <v>0</v>
      </c>
      <c r="Z206" s="63">
        <f>PERCENTRANK('FED MODEL FACTORS'!Z$2:Z$296,'FED MODEL FACTORS'!Z206,1)</f>
        <v>0</v>
      </c>
      <c r="AA206" s="63">
        <f>PERCENTRANK('FED MODEL FACTORS'!AA$2:AA$296,'FED MODEL FACTORS'!AA206,1)</f>
        <v>0.9</v>
      </c>
      <c r="AB206" s="63"/>
      <c r="AC206" s="63">
        <f>PERCENTRANK('FED MODEL FACTORS'!AC$2:AC$296,'FED MODEL FACTORS'!AC206,1)</f>
        <v>0</v>
      </c>
      <c r="AD206" s="63">
        <f>PERCENTRANK('FED MODEL FACTORS'!AD$2:AD$296,'FED MODEL FACTORS'!AD206,1)</f>
        <v>0.8</v>
      </c>
      <c r="AE206" s="63">
        <f>PERCENTRANK('FED MODEL FACTORS'!AE$2:AE$296,'FED MODEL FACTORS'!AE206,1)</f>
        <v>0.9</v>
      </c>
      <c r="AF206" s="63">
        <f>PERCENTRANK('FED MODEL FACTORS'!AF$2:AF$296,'FED MODEL FACTORS'!AF206,1)</f>
        <v>0.9</v>
      </c>
      <c r="AG206" s="63">
        <f>PERCENTRANK('FED MODEL FACTORS'!AG$2:AG$296,'FED MODEL FACTORS'!AG206,1)</f>
        <v>0.5</v>
      </c>
      <c r="AH206" s="63">
        <f>PERCENTRANK('FED MODEL FACTORS'!AH$62:AH$296,'FED MODEL FACTORS'!AH206,1)</f>
        <v>1</v>
      </c>
      <c r="AI206" s="63">
        <f>PERCENTRANK('FED MODEL FACTORS'!AI$2:AI$296,'FED MODEL FACTORS'!AI206,1)</f>
        <v>0.2</v>
      </c>
      <c r="AJ206" s="63">
        <f>PERCENTRANK('FED MODEL FACTORS'!AJ$2:AJ$296,'FED MODEL FACTORS'!AJ206,1)</f>
        <v>0.9</v>
      </c>
      <c r="AK206" s="63">
        <f>PERCENTRANK('FED MODEL FACTORS'!AK$2:AK$296,'FED MODEL FACTORS'!AK206,1)</f>
        <v>0.9</v>
      </c>
      <c r="AL206" s="63">
        <f>PERCENTRANK('FED MODEL FACTORS'!AL$2:AL$296,'FED MODEL FACTORS'!AL206,1)</f>
        <v>0.4</v>
      </c>
      <c r="AM206" s="63">
        <f>PERCENTRANK('FED MODEL FACTORS'!AM$2:AM$296,'FED MODEL FACTORS'!AM206,1)</f>
        <v>0.9</v>
      </c>
      <c r="AN206" s="63">
        <f>PERCENTRANK('FED MODEL FACTORS'!AN$2:AN$296,'FED MODEL FACTORS'!AN206,1)</f>
        <v>0</v>
      </c>
      <c r="AO206" s="63">
        <f>PERCENTRANK('FED MODEL FACTORS'!AO$2:AO$296,'FED MODEL FACTORS'!AO206,1)</f>
        <v>0</v>
      </c>
      <c r="AP206" s="63">
        <f>PERCENTRANK('FED MODEL FACTORS'!AP$2:AP$296,'FED MODEL FACTORS'!AP206,1)</f>
        <v>0</v>
      </c>
      <c r="AQ206" s="63">
        <f>PERCENTRANK('FED MODEL FACTORS'!AQ$50:AQ$296,'FED MODEL FACTORS'!AQ206,1)</f>
        <v>0.8</v>
      </c>
      <c r="AR206" s="63">
        <f>PERCENTRANK('FED MODEL FACTORS'!AR$2:AR$296,'FED MODEL FACTORS'!AR206,1)</f>
        <v>0.9</v>
      </c>
      <c r="AS206" s="63">
        <f>PERCENTRANK('FED MODEL FACTORS'!AS$2:AS$296,'FED MODEL FACTORS'!AS206,1)</f>
        <v>0</v>
      </c>
      <c r="AT206" s="63">
        <f>PERCENTRANK('FED MODEL FACTORS'!AT$2:AT$296,'FED MODEL FACTORS'!AT206,1)</f>
        <v>0.6</v>
      </c>
      <c r="AU206" s="63">
        <f>PERCENTRANK('FED MODEL FACTORS'!AU$2:AU$296,'FED MODEL FACTORS'!AU206,1)</f>
        <v>0.9</v>
      </c>
      <c r="AV206" s="63">
        <f>PERCENTRANK('FED MODEL FACTORS'!AV$2:AV$296,'FED MODEL FACTORS'!AV206,1)</f>
        <v>0.9</v>
      </c>
      <c r="AW206" s="63">
        <f>PERCENTRANK('FED MODEL FACTORS'!AW$2:AW$296,'FED MODEL FACTORS'!AW206,1)</f>
        <v>0</v>
      </c>
      <c r="AX206" s="63">
        <f>PERCENTRANK('FED MODEL FACTORS'!AX$2:AX$296,'FED MODEL FACTORS'!AX206,1)</f>
        <v>0.9</v>
      </c>
      <c r="AY206" s="63">
        <f>PERCENTRANK('FED MODEL FACTORS'!AY$2:AY$296,'FED MODEL FACTORS'!AY206,1)</f>
        <v>0</v>
      </c>
      <c r="AZ206" s="63">
        <f>PERCENTRANK('FED MODEL FACTORS'!AZ$2:AZ$296,'FED MODEL FACTORS'!AZ206,1)</f>
        <v>0.5</v>
      </c>
      <c r="BA206" s="63">
        <f>PERCENTRANK('FED MODEL FACTORS'!BA$2:BA$296,'FED MODEL FACTORS'!BA206,1)</f>
        <v>0</v>
      </c>
      <c r="BB206" s="63">
        <f>PERCENTRANK('FED MODEL FACTORS'!BB$2:BB$296,'FED MODEL FACTORS'!BB206,1)</f>
        <v>0.6</v>
      </c>
      <c r="BC206" s="63">
        <f>PERCENTRANK('FED MODEL FACTORS'!BC$2:BC$296,'FED MODEL FACTORS'!BC206,1)</f>
        <v>0.9</v>
      </c>
      <c r="BD206" s="63">
        <f>PERCENTRANK('FED MODEL FACTORS'!BD$2:BD$296,'FED MODEL FACTORS'!BD206,1)</f>
        <v>0</v>
      </c>
      <c r="BT206" s="76">
        <v>0.89</v>
      </c>
      <c r="BU206" s="76">
        <v>3.93</v>
      </c>
      <c r="BV206" s="76">
        <v>3.99</v>
      </c>
    </row>
    <row r="207" spans="1:74" x14ac:dyDescent="0.25">
      <c r="A207" s="57">
        <v>39844</v>
      </c>
      <c r="B207" s="63"/>
      <c r="C207" s="63">
        <f>PERCENTRANK('FED MODEL FACTORS'!C207:C489,'FED MODEL FACTORS'!C207,1)</f>
        <v>0</v>
      </c>
      <c r="D207" s="63"/>
      <c r="E207" s="63">
        <f>PERCENTRANK('FED MODEL FACTORS'!E$2:E$296,'FED MODEL FACTORS'!E207,1)</f>
        <v>0.2</v>
      </c>
      <c r="F207" s="63">
        <f>PERCENTRANK('FED MODEL FACTORS'!F$2:F$296,'FED MODEL FACTORS'!F207,1)</f>
        <v>0.1</v>
      </c>
      <c r="G207" s="63">
        <f>PERCENTRANK('FED MODEL FACTORS'!G$62:G$296,'FED MODEL FACTORS'!G207,1)</f>
        <v>0.9</v>
      </c>
      <c r="H207" s="63">
        <f>PERCENTRANK('FED MODEL FACTORS'!H$62:H$296,'FED MODEL FACTORS'!H207,1)</f>
        <v>0.9</v>
      </c>
      <c r="I207" s="63">
        <f>PERCENTRANK('FED MODEL FACTORS'!I$2:I$296,'FED MODEL FACTORS'!I207,1)</f>
        <v>0.6</v>
      </c>
      <c r="J207" s="63">
        <f>PERCENTRANK('FED MODEL FACTORS'!J$2:J$296,'FED MODEL FACTORS'!J207,1)</f>
        <v>0.2</v>
      </c>
      <c r="K207" s="63">
        <f>PERCENTRANK('FED MODEL FACTORS'!K$2:K$296,'FED MODEL FACTORS'!K207,1)</f>
        <v>0.2</v>
      </c>
      <c r="L207" s="63">
        <f>PERCENTRANK('FED MODEL FACTORS'!L$2:L$296,'FED MODEL FACTORS'!L207,1)</f>
        <v>0.2</v>
      </c>
      <c r="M207" s="63">
        <f>PERCENTRANK('FED MODEL FACTORS'!M$2:M$296,'FED MODEL FACTORS'!M207,1)</f>
        <v>0.2</v>
      </c>
      <c r="N207" s="63">
        <f>PERCENTRANK('FED MODEL FACTORS'!N$2:N$296,'FED MODEL FACTORS'!N207,1)</f>
        <v>0.2</v>
      </c>
      <c r="O207" s="63"/>
      <c r="P207" s="63"/>
      <c r="Q207" s="63">
        <f>PERCENTRANK('FED MODEL FACTORS'!Q$2:Q$296,'FED MODEL FACTORS'!Q207,1)</f>
        <v>0.8</v>
      </c>
      <c r="R207" s="63">
        <f>PERCENTRANK('FED MODEL FACTORS'!R$2:R$296,'FED MODEL FACTORS'!R207,1)</f>
        <v>0.5</v>
      </c>
      <c r="S207" s="63">
        <f>PERCENTRANK('FED MODEL FACTORS'!S$2:S$296,'FED MODEL FACTORS'!S207,1)</f>
        <v>0.6</v>
      </c>
      <c r="T207" s="63"/>
      <c r="U207" s="63">
        <f>PERCENTRANK('FED MODEL FACTORS'!U$2:U$296,'FED MODEL FACTORS'!U207,1)</f>
        <v>0</v>
      </c>
      <c r="V207" s="63">
        <f>PERCENTRANK('FED MODEL FACTORS'!V$2:V$296,'FED MODEL FACTORS'!V207,1)</f>
        <v>0</v>
      </c>
      <c r="W207" s="63"/>
      <c r="X207" s="63">
        <f>PERCENTRANK('FED MODEL FACTORS'!X$2:X$296,'FED MODEL FACTORS'!X207,1)</f>
        <v>0.9</v>
      </c>
      <c r="Y207" s="63">
        <f>PERCENTRANK('FED MODEL FACTORS'!Y$2:Y$296,'FED MODEL FACTORS'!Y207,1)</f>
        <v>0</v>
      </c>
      <c r="Z207" s="63">
        <f>PERCENTRANK('FED MODEL FACTORS'!Z$2:Z$296,'FED MODEL FACTORS'!Z207,1)</f>
        <v>0</v>
      </c>
      <c r="AA207" s="63">
        <f>PERCENTRANK('FED MODEL FACTORS'!AA$2:AA$296,'FED MODEL FACTORS'!AA207,1)</f>
        <v>1</v>
      </c>
      <c r="AB207" s="63"/>
      <c r="AC207" s="63">
        <f>PERCENTRANK('FED MODEL FACTORS'!AC$2:AC$296,'FED MODEL FACTORS'!AC207,1)</f>
        <v>0</v>
      </c>
      <c r="AD207" s="63">
        <f>PERCENTRANK('FED MODEL FACTORS'!AD$2:AD$296,'FED MODEL FACTORS'!AD207,1)</f>
        <v>0.7</v>
      </c>
      <c r="AE207" s="63">
        <f>PERCENTRANK('FED MODEL FACTORS'!AE$2:AE$296,'FED MODEL FACTORS'!AE207,1)</f>
        <v>0.9</v>
      </c>
      <c r="AF207" s="63">
        <f>PERCENTRANK('FED MODEL FACTORS'!AF$2:AF$296,'FED MODEL FACTORS'!AF207,1)</f>
        <v>0.9</v>
      </c>
      <c r="AG207" s="63">
        <f>PERCENTRANK('FED MODEL FACTORS'!AG$2:AG$296,'FED MODEL FACTORS'!AG207,1)</f>
        <v>0.6</v>
      </c>
      <c r="AH207" s="63">
        <f>PERCENTRANK('FED MODEL FACTORS'!AH$62:AH$296,'FED MODEL FACTORS'!AH207,1)</f>
        <v>0.9</v>
      </c>
      <c r="AI207" s="63">
        <f>PERCENTRANK('FED MODEL FACTORS'!AI$2:AI$296,'FED MODEL FACTORS'!AI207,1)</f>
        <v>0.4</v>
      </c>
      <c r="AJ207" s="63">
        <f>PERCENTRANK('FED MODEL FACTORS'!AJ$2:AJ$296,'FED MODEL FACTORS'!AJ207,1)</f>
        <v>1</v>
      </c>
      <c r="AK207" s="63">
        <f>PERCENTRANK('FED MODEL FACTORS'!AK$2:AK$296,'FED MODEL FACTORS'!AK207,1)</f>
        <v>0.7</v>
      </c>
      <c r="AL207" s="63">
        <f>PERCENTRANK('FED MODEL FACTORS'!AL$2:AL$296,'FED MODEL FACTORS'!AL207,1)</f>
        <v>0.3</v>
      </c>
      <c r="AM207" s="63">
        <f>PERCENTRANK('FED MODEL FACTORS'!AM$2:AM$296,'FED MODEL FACTORS'!AM207,1)</f>
        <v>0.9</v>
      </c>
      <c r="AN207" s="63">
        <f>PERCENTRANK('FED MODEL FACTORS'!AN$2:AN$296,'FED MODEL FACTORS'!AN207,1)</f>
        <v>0</v>
      </c>
      <c r="AO207" s="63">
        <f>PERCENTRANK('FED MODEL FACTORS'!AO$2:AO$296,'FED MODEL FACTORS'!AO207,1)</f>
        <v>0</v>
      </c>
      <c r="AP207" s="63">
        <f>PERCENTRANK('FED MODEL FACTORS'!AP$2:AP$296,'FED MODEL FACTORS'!AP207,1)</f>
        <v>0</v>
      </c>
      <c r="AQ207" s="63">
        <f>PERCENTRANK('FED MODEL FACTORS'!AQ$50:AQ$296,'FED MODEL FACTORS'!AQ207,1)</f>
        <v>0.8</v>
      </c>
      <c r="AR207" s="63">
        <f>PERCENTRANK('FED MODEL FACTORS'!AR$2:AR$296,'FED MODEL FACTORS'!AR207,1)</f>
        <v>0.9</v>
      </c>
      <c r="AS207" s="63">
        <f>PERCENTRANK('FED MODEL FACTORS'!AS$2:AS$296,'FED MODEL FACTORS'!AS207,1)</f>
        <v>0</v>
      </c>
      <c r="AT207" s="63">
        <f>PERCENTRANK('FED MODEL FACTORS'!AT$2:AT$296,'FED MODEL FACTORS'!AT207,1)</f>
        <v>0.6</v>
      </c>
      <c r="AU207" s="63">
        <f>PERCENTRANK('FED MODEL FACTORS'!AU$2:AU$296,'FED MODEL FACTORS'!AU207,1)</f>
        <v>0.9</v>
      </c>
      <c r="AV207" s="63">
        <f>PERCENTRANK('FED MODEL FACTORS'!AV$2:AV$296,'FED MODEL FACTORS'!AV207,1)</f>
        <v>0.9</v>
      </c>
      <c r="AW207" s="63">
        <f>PERCENTRANK('FED MODEL FACTORS'!AW$2:AW$296,'FED MODEL FACTORS'!AW207,1)</f>
        <v>0</v>
      </c>
      <c r="AX207" s="63">
        <f>PERCENTRANK('FED MODEL FACTORS'!AX$2:AX$296,'FED MODEL FACTORS'!AX207,1)</f>
        <v>0.9</v>
      </c>
      <c r="AY207" s="63">
        <f>PERCENTRANK('FED MODEL FACTORS'!AY$2:AY$296,'FED MODEL FACTORS'!AY207,1)</f>
        <v>0</v>
      </c>
      <c r="AZ207" s="63">
        <f>PERCENTRANK('FED MODEL FACTORS'!AZ$2:AZ$296,'FED MODEL FACTORS'!AZ207,1)</f>
        <v>0.5</v>
      </c>
      <c r="BA207" s="63">
        <f>PERCENTRANK('FED MODEL FACTORS'!BA$2:BA$296,'FED MODEL FACTORS'!BA207,1)</f>
        <v>0.5</v>
      </c>
      <c r="BB207" s="63">
        <f>PERCENTRANK('FED MODEL FACTORS'!BB$2:BB$296,'FED MODEL FACTORS'!BB207,1)</f>
        <v>0.6</v>
      </c>
      <c r="BC207" s="63">
        <f>PERCENTRANK('FED MODEL FACTORS'!BC$2:BC$296,'FED MODEL FACTORS'!BC207,1)</f>
        <v>0.9</v>
      </c>
      <c r="BD207" s="63">
        <f>PERCENTRANK('FED MODEL FACTORS'!BD$2:BD$296,'FED MODEL FACTORS'!BD207,1)</f>
        <v>0.7</v>
      </c>
      <c r="BT207" s="76">
        <v>1.84</v>
      </c>
      <c r="BU207" s="76">
        <v>4.1399999999999997</v>
      </c>
      <c r="BV207" s="76">
        <v>3.14</v>
      </c>
    </row>
    <row r="208" spans="1:74" x14ac:dyDescent="0.25">
      <c r="A208" s="57">
        <v>39872</v>
      </c>
      <c r="B208" s="63"/>
      <c r="C208" s="63">
        <f>PERCENTRANK('FED MODEL FACTORS'!C208:C490,'FED MODEL FACTORS'!C208,1)</f>
        <v>0.1</v>
      </c>
      <c r="D208" s="63"/>
      <c r="E208" s="63">
        <f>PERCENTRANK('FED MODEL FACTORS'!E$2:E$296,'FED MODEL FACTORS'!E208,1)</f>
        <v>0.1</v>
      </c>
      <c r="F208" s="63">
        <f>PERCENTRANK('FED MODEL FACTORS'!F$2:F$296,'FED MODEL FACTORS'!F208,1)</f>
        <v>0.1</v>
      </c>
      <c r="G208" s="63">
        <f>PERCENTRANK('FED MODEL FACTORS'!G$62:G$296,'FED MODEL FACTORS'!G208,1)</f>
        <v>0.9</v>
      </c>
      <c r="H208" s="63">
        <f>PERCENTRANK('FED MODEL FACTORS'!H$62:H$296,'FED MODEL FACTORS'!H208,1)</f>
        <v>0.9</v>
      </c>
      <c r="I208" s="63">
        <f>PERCENTRANK('FED MODEL FACTORS'!I$2:I$296,'FED MODEL FACTORS'!I208,1)</f>
        <v>0.6</v>
      </c>
      <c r="J208" s="63">
        <f>PERCENTRANK('FED MODEL FACTORS'!J$2:J$296,'FED MODEL FACTORS'!J208,1)</f>
        <v>0.2</v>
      </c>
      <c r="K208" s="63">
        <f>PERCENTRANK('FED MODEL FACTORS'!K$2:K$296,'FED MODEL FACTORS'!K208,1)</f>
        <v>0.2</v>
      </c>
      <c r="L208" s="63">
        <f>PERCENTRANK('FED MODEL FACTORS'!L$2:L$296,'FED MODEL FACTORS'!L208,1)</f>
        <v>0.2</v>
      </c>
      <c r="M208" s="63">
        <f>PERCENTRANK('FED MODEL FACTORS'!M$2:M$296,'FED MODEL FACTORS'!M208,1)</f>
        <v>0.2</v>
      </c>
      <c r="N208" s="63">
        <f>PERCENTRANK('FED MODEL FACTORS'!N$2:N$296,'FED MODEL FACTORS'!N208,1)</f>
        <v>0.3</v>
      </c>
      <c r="O208" s="63"/>
      <c r="P208" s="63"/>
      <c r="Q208" s="63">
        <f>PERCENTRANK('FED MODEL FACTORS'!Q$2:Q$296,'FED MODEL FACTORS'!Q208,1)</f>
        <v>0.8</v>
      </c>
      <c r="R208" s="63">
        <f>PERCENTRANK('FED MODEL FACTORS'!R$2:R$296,'FED MODEL FACTORS'!R208,1)</f>
        <v>0.6</v>
      </c>
      <c r="S208" s="63">
        <f>PERCENTRANK('FED MODEL FACTORS'!S$2:S$296,'FED MODEL FACTORS'!S208,1)</f>
        <v>0.6</v>
      </c>
      <c r="T208" s="63"/>
      <c r="U208" s="63">
        <f>PERCENTRANK('FED MODEL FACTORS'!U$2:U$296,'FED MODEL FACTORS'!U208,1)</f>
        <v>0</v>
      </c>
      <c r="V208" s="63">
        <f>PERCENTRANK('FED MODEL FACTORS'!V$2:V$296,'FED MODEL FACTORS'!V208,1)</f>
        <v>0</v>
      </c>
      <c r="W208" s="63"/>
      <c r="X208" s="63">
        <f>PERCENTRANK('FED MODEL FACTORS'!X$2:X$296,'FED MODEL FACTORS'!X208,1)</f>
        <v>0.9</v>
      </c>
      <c r="Y208" s="63">
        <f>PERCENTRANK('FED MODEL FACTORS'!Y$2:Y$296,'FED MODEL FACTORS'!Y208,1)</f>
        <v>0</v>
      </c>
      <c r="Z208" s="63">
        <f>PERCENTRANK('FED MODEL FACTORS'!Z$2:Z$296,'FED MODEL FACTORS'!Z208,1)</f>
        <v>0</v>
      </c>
      <c r="AA208" s="63">
        <f>PERCENTRANK('FED MODEL FACTORS'!AA$2:AA$296,'FED MODEL FACTORS'!AA208,1)</f>
        <v>0.9</v>
      </c>
      <c r="AB208" s="63"/>
      <c r="AC208" s="63">
        <f>PERCENTRANK('FED MODEL FACTORS'!AC$2:AC$296,'FED MODEL FACTORS'!AC208,1)</f>
        <v>0</v>
      </c>
      <c r="AD208" s="63">
        <f>PERCENTRANK('FED MODEL FACTORS'!AD$2:AD$296,'FED MODEL FACTORS'!AD208,1)</f>
        <v>0.7</v>
      </c>
      <c r="AE208" s="63">
        <f>PERCENTRANK('FED MODEL FACTORS'!AE$2:AE$296,'FED MODEL FACTORS'!AE208,1)</f>
        <v>0.9</v>
      </c>
      <c r="AF208" s="63">
        <f>PERCENTRANK('FED MODEL FACTORS'!AF$2:AF$296,'FED MODEL FACTORS'!AF208,1)</f>
        <v>0.9</v>
      </c>
      <c r="AG208" s="63">
        <f>PERCENTRANK('FED MODEL FACTORS'!AG$2:AG$296,'FED MODEL FACTORS'!AG208,1)</f>
        <v>0.7</v>
      </c>
      <c r="AH208" s="63">
        <f>PERCENTRANK('FED MODEL FACTORS'!AH$62:AH$296,'FED MODEL FACTORS'!AH208,1)</f>
        <v>0.9</v>
      </c>
      <c r="AI208" s="63">
        <f>PERCENTRANK('FED MODEL FACTORS'!AI$2:AI$296,'FED MODEL FACTORS'!AI208,1)</f>
        <v>0.4</v>
      </c>
      <c r="AJ208" s="63">
        <f>PERCENTRANK('FED MODEL FACTORS'!AJ$2:AJ$296,'FED MODEL FACTORS'!AJ208,1)</f>
        <v>0.9</v>
      </c>
      <c r="AK208" s="63">
        <f>PERCENTRANK('FED MODEL FACTORS'!AK$2:AK$296,'FED MODEL FACTORS'!AK208,1)</f>
        <v>0.7</v>
      </c>
      <c r="AL208" s="63">
        <f>PERCENTRANK('FED MODEL FACTORS'!AL$2:AL$296,'FED MODEL FACTORS'!AL208,1)</f>
        <v>0.2</v>
      </c>
      <c r="AM208" s="63">
        <f>PERCENTRANK('FED MODEL FACTORS'!AM$2:AM$296,'FED MODEL FACTORS'!AM208,1)</f>
        <v>0.9</v>
      </c>
      <c r="AN208" s="63">
        <f>PERCENTRANK('FED MODEL FACTORS'!AN$2:AN$296,'FED MODEL FACTORS'!AN208,1)</f>
        <v>0</v>
      </c>
      <c r="AO208" s="63">
        <f>PERCENTRANK('FED MODEL FACTORS'!AO$2:AO$296,'FED MODEL FACTORS'!AO208,1)</f>
        <v>0</v>
      </c>
      <c r="AP208" s="63">
        <f>PERCENTRANK('FED MODEL FACTORS'!AP$2:AP$296,'FED MODEL FACTORS'!AP208,1)</f>
        <v>0.1</v>
      </c>
      <c r="AQ208" s="63">
        <f>PERCENTRANK('FED MODEL FACTORS'!AQ$50:AQ$296,'FED MODEL FACTORS'!AQ208,1)</f>
        <v>0.8</v>
      </c>
      <c r="AR208" s="63">
        <f>PERCENTRANK('FED MODEL FACTORS'!AR$2:AR$296,'FED MODEL FACTORS'!AR208,1)</f>
        <v>0.9</v>
      </c>
      <c r="AS208" s="63">
        <f>PERCENTRANK('FED MODEL FACTORS'!AS$2:AS$296,'FED MODEL FACTORS'!AS208,1)</f>
        <v>0</v>
      </c>
      <c r="AT208" s="63">
        <f>PERCENTRANK('FED MODEL FACTORS'!AT$2:AT$296,'FED MODEL FACTORS'!AT208,1)</f>
        <v>0.6</v>
      </c>
      <c r="AU208" s="63">
        <f>PERCENTRANK('FED MODEL FACTORS'!AU$2:AU$296,'FED MODEL FACTORS'!AU208,1)</f>
        <v>0.9</v>
      </c>
      <c r="AV208" s="63">
        <f>PERCENTRANK('FED MODEL FACTORS'!AV$2:AV$296,'FED MODEL FACTORS'!AV208,1)</f>
        <v>0.9</v>
      </c>
      <c r="AW208" s="63">
        <f>PERCENTRANK('FED MODEL FACTORS'!AW$2:AW$296,'FED MODEL FACTORS'!AW208,1)</f>
        <v>0</v>
      </c>
      <c r="AX208" s="63">
        <f>PERCENTRANK('FED MODEL FACTORS'!AX$2:AX$296,'FED MODEL FACTORS'!AX208,1)</f>
        <v>0.9</v>
      </c>
      <c r="AY208" s="63">
        <f>PERCENTRANK('FED MODEL FACTORS'!AY$2:AY$296,'FED MODEL FACTORS'!AY208,1)</f>
        <v>0</v>
      </c>
      <c r="AZ208" s="63">
        <f>PERCENTRANK('FED MODEL FACTORS'!AZ$2:AZ$296,'FED MODEL FACTORS'!AZ208,1)</f>
        <v>0.5</v>
      </c>
      <c r="BA208" s="63">
        <f>PERCENTRANK('FED MODEL FACTORS'!BA$2:BA$296,'FED MODEL FACTORS'!BA208,1)</f>
        <v>0.1</v>
      </c>
      <c r="BB208" s="63">
        <f>PERCENTRANK('FED MODEL FACTORS'!BB$2:BB$296,'FED MODEL FACTORS'!BB208,1)</f>
        <v>0.7</v>
      </c>
      <c r="BC208" s="63">
        <f>PERCENTRANK('FED MODEL FACTORS'!BC$2:BC$296,'FED MODEL FACTORS'!BC208,1)</f>
        <v>0.9</v>
      </c>
      <c r="BD208" s="63">
        <f>PERCENTRANK('FED MODEL FACTORS'!BD$2:BD$296,'FED MODEL FACTORS'!BD208,1)</f>
        <v>0.5</v>
      </c>
      <c r="BT208" s="76">
        <v>1.64</v>
      </c>
      <c r="BU208" s="76">
        <v>3.39</v>
      </c>
      <c r="BV208" s="76">
        <v>3.26</v>
      </c>
    </row>
    <row r="209" spans="1:74" x14ac:dyDescent="0.25">
      <c r="A209" s="57">
        <v>39903</v>
      </c>
      <c r="B209" s="63"/>
      <c r="C209" s="63">
        <f>PERCENTRANK('FED MODEL FACTORS'!C209:C491,'FED MODEL FACTORS'!C209,1)</f>
        <v>0</v>
      </c>
      <c r="D209" s="63"/>
      <c r="E209" s="63">
        <f>PERCENTRANK('FED MODEL FACTORS'!E$2:E$296,'FED MODEL FACTORS'!E209,1)</f>
        <v>0.2</v>
      </c>
      <c r="F209" s="63">
        <f>PERCENTRANK('FED MODEL FACTORS'!F$2:F$296,'FED MODEL FACTORS'!F209,1)</f>
        <v>0</v>
      </c>
      <c r="G209" s="63">
        <f>PERCENTRANK('FED MODEL FACTORS'!G$62:G$296,'FED MODEL FACTORS'!G209,1)</f>
        <v>0.9</v>
      </c>
      <c r="H209" s="63">
        <f>PERCENTRANK('FED MODEL FACTORS'!H$62:H$296,'FED MODEL FACTORS'!H209,1)</f>
        <v>0.9</v>
      </c>
      <c r="I209" s="63">
        <f>PERCENTRANK('FED MODEL FACTORS'!I$2:I$296,'FED MODEL FACTORS'!I209,1)</f>
        <v>0.6</v>
      </c>
      <c r="J209" s="63">
        <f>PERCENTRANK('FED MODEL FACTORS'!J$2:J$296,'FED MODEL FACTORS'!J209,1)</f>
        <v>0.2</v>
      </c>
      <c r="K209" s="63">
        <f>PERCENTRANK('FED MODEL FACTORS'!K$2:K$296,'FED MODEL FACTORS'!K209,1)</f>
        <v>0.2</v>
      </c>
      <c r="L209" s="63">
        <f>PERCENTRANK('FED MODEL FACTORS'!L$2:L$296,'FED MODEL FACTORS'!L209,1)</f>
        <v>0.2</v>
      </c>
      <c r="M209" s="63">
        <f>PERCENTRANK('FED MODEL FACTORS'!M$2:M$296,'FED MODEL FACTORS'!M209,1)</f>
        <v>0.2</v>
      </c>
      <c r="N209" s="63">
        <f>PERCENTRANK('FED MODEL FACTORS'!N$2:N$296,'FED MODEL FACTORS'!N209,1)</f>
        <v>0.2</v>
      </c>
      <c r="O209" s="63"/>
      <c r="P209" s="63"/>
      <c r="Q209" s="63">
        <f>PERCENTRANK('FED MODEL FACTORS'!Q$2:Q$296,'FED MODEL FACTORS'!Q209,1)</f>
        <v>0.6</v>
      </c>
      <c r="R209" s="63">
        <f>PERCENTRANK('FED MODEL FACTORS'!R$2:R$296,'FED MODEL FACTORS'!R209,1)</f>
        <v>0.6</v>
      </c>
      <c r="S209" s="63">
        <f>PERCENTRANK('FED MODEL FACTORS'!S$2:S$296,'FED MODEL FACTORS'!S209,1)</f>
        <v>0.6</v>
      </c>
      <c r="T209" s="63"/>
      <c r="U209" s="63">
        <f>PERCENTRANK('FED MODEL FACTORS'!U$2:U$296,'FED MODEL FACTORS'!U209,1)</f>
        <v>0</v>
      </c>
      <c r="V209" s="63">
        <f>PERCENTRANK('FED MODEL FACTORS'!V$2:V$296,'FED MODEL FACTORS'!V209,1)</f>
        <v>0</v>
      </c>
      <c r="W209" s="63"/>
      <c r="X209" s="63">
        <f>PERCENTRANK('FED MODEL FACTORS'!X$2:X$296,'FED MODEL FACTORS'!X209,1)</f>
        <v>1</v>
      </c>
      <c r="Y209" s="63">
        <f>PERCENTRANK('FED MODEL FACTORS'!Y$2:Y$296,'FED MODEL FACTORS'!Y209,1)</f>
        <v>0</v>
      </c>
      <c r="Z209" s="63">
        <f>PERCENTRANK('FED MODEL FACTORS'!Z$2:Z$296,'FED MODEL FACTORS'!Z209,1)</f>
        <v>0</v>
      </c>
      <c r="AA209" s="63">
        <f>PERCENTRANK('FED MODEL FACTORS'!AA$2:AA$296,'FED MODEL FACTORS'!AA209,1)</f>
        <v>0.9</v>
      </c>
      <c r="AB209" s="63"/>
      <c r="AC209" s="63">
        <f>PERCENTRANK('FED MODEL FACTORS'!AC$2:AC$296,'FED MODEL FACTORS'!AC209,1)</f>
        <v>0</v>
      </c>
      <c r="AD209" s="63">
        <f>PERCENTRANK('FED MODEL FACTORS'!AD$2:AD$296,'FED MODEL FACTORS'!AD209,1)</f>
        <v>0.7</v>
      </c>
      <c r="AE209" s="63">
        <f>PERCENTRANK('FED MODEL FACTORS'!AE$2:AE$296,'FED MODEL FACTORS'!AE209,1)</f>
        <v>1</v>
      </c>
      <c r="AF209" s="63">
        <f>PERCENTRANK('FED MODEL FACTORS'!AF$2:AF$296,'FED MODEL FACTORS'!AF209,1)</f>
        <v>0.9</v>
      </c>
      <c r="AG209" s="63">
        <f>PERCENTRANK('FED MODEL FACTORS'!AG$2:AG$296,'FED MODEL FACTORS'!AG209,1)</f>
        <v>0.6</v>
      </c>
      <c r="AH209" s="63">
        <f>PERCENTRANK('FED MODEL FACTORS'!AH$62:AH$296,'FED MODEL FACTORS'!AH209,1)</f>
        <v>0.9</v>
      </c>
      <c r="AI209" s="63">
        <f>PERCENTRANK('FED MODEL FACTORS'!AI$2:AI$296,'FED MODEL FACTORS'!AI209,1)</f>
        <v>0.3</v>
      </c>
      <c r="AJ209" s="63">
        <f>PERCENTRANK('FED MODEL FACTORS'!AJ$2:AJ$296,'FED MODEL FACTORS'!AJ209,1)</f>
        <v>0.8</v>
      </c>
      <c r="AK209" s="63">
        <f>PERCENTRANK('FED MODEL FACTORS'!AK$2:AK$296,'FED MODEL FACTORS'!AK209,1)</f>
        <v>0.7</v>
      </c>
      <c r="AL209" s="63">
        <f>PERCENTRANK('FED MODEL FACTORS'!AL$2:AL$296,'FED MODEL FACTORS'!AL209,1)</f>
        <v>0.3</v>
      </c>
      <c r="AM209" s="63">
        <f>PERCENTRANK('FED MODEL FACTORS'!AM$2:AM$296,'FED MODEL FACTORS'!AM209,1)</f>
        <v>0.9</v>
      </c>
      <c r="AN209" s="63">
        <f>PERCENTRANK('FED MODEL FACTORS'!AN$2:AN$296,'FED MODEL FACTORS'!AN209,1)</f>
        <v>0</v>
      </c>
      <c r="AO209" s="63">
        <f>PERCENTRANK('FED MODEL FACTORS'!AO$2:AO$296,'FED MODEL FACTORS'!AO209,1)</f>
        <v>0</v>
      </c>
      <c r="AP209" s="63">
        <f>PERCENTRANK('FED MODEL FACTORS'!AP$2:AP$296,'FED MODEL FACTORS'!AP209,1)</f>
        <v>0</v>
      </c>
      <c r="AQ209" s="63">
        <f>PERCENTRANK('FED MODEL FACTORS'!AQ$50:AQ$296,'FED MODEL FACTORS'!AQ209,1)</f>
        <v>0.8</v>
      </c>
      <c r="AR209" s="63">
        <f>PERCENTRANK('FED MODEL FACTORS'!AR$2:AR$296,'FED MODEL FACTORS'!AR209,1)</f>
        <v>0.9</v>
      </c>
      <c r="AS209" s="63">
        <f>PERCENTRANK('FED MODEL FACTORS'!AS$2:AS$296,'FED MODEL FACTORS'!AS209,1)</f>
        <v>0</v>
      </c>
      <c r="AT209" s="63">
        <f>PERCENTRANK('FED MODEL FACTORS'!AT$2:AT$296,'FED MODEL FACTORS'!AT209,1)</f>
        <v>0.5</v>
      </c>
      <c r="AU209" s="63">
        <f>PERCENTRANK('FED MODEL FACTORS'!AU$2:AU$296,'FED MODEL FACTORS'!AU209,1)</f>
        <v>0.9</v>
      </c>
      <c r="AV209" s="63">
        <f>PERCENTRANK('FED MODEL FACTORS'!AV$2:AV$296,'FED MODEL FACTORS'!AV209,1)</f>
        <v>0.9</v>
      </c>
      <c r="AW209" s="63">
        <f>PERCENTRANK('FED MODEL FACTORS'!AW$2:AW$296,'FED MODEL FACTORS'!AW209,1)</f>
        <v>0</v>
      </c>
      <c r="AX209" s="63">
        <f>PERCENTRANK('FED MODEL FACTORS'!AX$2:AX$296,'FED MODEL FACTORS'!AX209,1)</f>
        <v>0.8</v>
      </c>
      <c r="AY209" s="63">
        <f>PERCENTRANK('FED MODEL FACTORS'!AY$2:AY$296,'FED MODEL FACTORS'!AY209,1)</f>
        <v>0.1</v>
      </c>
      <c r="AZ209" s="63">
        <f>PERCENTRANK('FED MODEL FACTORS'!AZ$2:AZ$296,'FED MODEL FACTORS'!AZ209,1)</f>
        <v>0.5</v>
      </c>
      <c r="BA209" s="63">
        <f>PERCENTRANK('FED MODEL FACTORS'!BA$2:BA$296,'FED MODEL FACTORS'!BA209,1)</f>
        <v>0.9</v>
      </c>
      <c r="BB209" s="63">
        <f>PERCENTRANK('FED MODEL FACTORS'!BB$2:BB$296,'FED MODEL FACTORS'!BB209,1)</f>
        <v>0.6</v>
      </c>
      <c r="BC209" s="63">
        <f>PERCENTRANK('FED MODEL FACTORS'!BC$2:BC$296,'FED MODEL FACTORS'!BC209,1)</f>
        <v>0.2</v>
      </c>
      <c r="BD209" s="63">
        <f>PERCENTRANK('FED MODEL FACTORS'!BD$2:BD$296,'FED MODEL FACTORS'!BD209,1)</f>
        <v>0.9</v>
      </c>
      <c r="BT209" s="76">
        <v>1.47</v>
      </c>
      <c r="BU209" s="76">
        <v>3.15</v>
      </c>
      <c r="BV209" s="76">
        <v>3.34</v>
      </c>
    </row>
    <row r="210" spans="1:74" x14ac:dyDescent="0.25">
      <c r="A210" s="57">
        <v>39933</v>
      </c>
      <c r="B210" s="63"/>
      <c r="C210" s="63">
        <f>PERCENTRANK('FED MODEL FACTORS'!C210:C492,'FED MODEL FACTORS'!C210,1)</f>
        <v>0.1</v>
      </c>
      <c r="D210" s="63"/>
      <c r="E210" s="63">
        <f>PERCENTRANK('FED MODEL FACTORS'!E$2:E$296,'FED MODEL FACTORS'!E210,1)</f>
        <v>0.3</v>
      </c>
      <c r="F210" s="63">
        <f>PERCENTRANK('FED MODEL FACTORS'!F$2:F$296,'FED MODEL FACTORS'!F210,1)</f>
        <v>0</v>
      </c>
      <c r="G210" s="63">
        <f>PERCENTRANK('FED MODEL FACTORS'!G$62:G$296,'FED MODEL FACTORS'!G210,1)</f>
        <v>0.9</v>
      </c>
      <c r="H210" s="63">
        <f>PERCENTRANK('FED MODEL FACTORS'!H$62:H$296,'FED MODEL FACTORS'!H210,1)</f>
        <v>0.9</v>
      </c>
      <c r="I210" s="63">
        <f>PERCENTRANK('FED MODEL FACTORS'!I$2:I$296,'FED MODEL FACTORS'!I210,1)</f>
        <v>0.8</v>
      </c>
      <c r="J210" s="63">
        <f>PERCENTRANK('FED MODEL FACTORS'!J$2:J$296,'FED MODEL FACTORS'!J210,1)</f>
        <v>0.2</v>
      </c>
      <c r="K210" s="63">
        <f>PERCENTRANK('FED MODEL FACTORS'!K$2:K$296,'FED MODEL FACTORS'!K210,1)</f>
        <v>0.2</v>
      </c>
      <c r="L210" s="63">
        <f>PERCENTRANK('FED MODEL FACTORS'!L$2:L$296,'FED MODEL FACTORS'!L210,1)</f>
        <v>0.2</v>
      </c>
      <c r="M210" s="63">
        <f>PERCENTRANK('FED MODEL FACTORS'!M$2:M$296,'FED MODEL FACTORS'!M210,1)</f>
        <v>0.2</v>
      </c>
      <c r="N210" s="63">
        <f>PERCENTRANK('FED MODEL FACTORS'!N$2:N$296,'FED MODEL FACTORS'!N210,1)</f>
        <v>0.2</v>
      </c>
      <c r="O210" s="63"/>
      <c r="P210" s="63"/>
      <c r="Q210" s="63">
        <f>PERCENTRANK('FED MODEL FACTORS'!Q$2:Q$296,'FED MODEL FACTORS'!Q210,1)</f>
        <v>0.6</v>
      </c>
      <c r="R210" s="63">
        <f>PERCENTRANK('FED MODEL FACTORS'!R$2:R$296,'FED MODEL FACTORS'!R210,1)</f>
        <v>0.5</v>
      </c>
      <c r="S210" s="63">
        <f>PERCENTRANK('FED MODEL FACTORS'!S$2:S$296,'FED MODEL FACTORS'!S210,1)</f>
        <v>0.6</v>
      </c>
      <c r="T210" s="63"/>
      <c r="U210" s="63">
        <f>PERCENTRANK('FED MODEL FACTORS'!U$2:U$296,'FED MODEL FACTORS'!U210,1)</f>
        <v>0</v>
      </c>
      <c r="V210" s="63">
        <f>PERCENTRANK('FED MODEL FACTORS'!V$2:V$296,'FED MODEL FACTORS'!V210,1)</f>
        <v>0</v>
      </c>
      <c r="W210" s="63"/>
      <c r="X210" s="63">
        <f>PERCENTRANK('FED MODEL FACTORS'!X$2:X$296,'FED MODEL FACTORS'!X210,1)</f>
        <v>0.9</v>
      </c>
      <c r="Y210" s="63">
        <f>PERCENTRANK('FED MODEL FACTORS'!Y$2:Y$296,'FED MODEL FACTORS'!Y210,1)</f>
        <v>0</v>
      </c>
      <c r="Z210" s="63">
        <f>PERCENTRANK('FED MODEL FACTORS'!Z$2:Z$296,'FED MODEL FACTORS'!Z210,1)</f>
        <v>0</v>
      </c>
      <c r="AA210" s="63">
        <f>PERCENTRANK('FED MODEL FACTORS'!AA$2:AA$296,'FED MODEL FACTORS'!AA210,1)</f>
        <v>0.9</v>
      </c>
      <c r="AB210" s="63"/>
      <c r="AC210" s="63">
        <f>PERCENTRANK('FED MODEL FACTORS'!AC$2:AC$296,'FED MODEL FACTORS'!AC210,1)</f>
        <v>0</v>
      </c>
      <c r="AD210" s="63">
        <f>PERCENTRANK('FED MODEL FACTORS'!AD$2:AD$296,'FED MODEL FACTORS'!AD210,1)</f>
        <v>0.7</v>
      </c>
      <c r="AE210" s="63">
        <f>PERCENTRANK('FED MODEL FACTORS'!AE$2:AE$296,'FED MODEL FACTORS'!AE210,1)</f>
        <v>0.9</v>
      </c>
      <c r="AF210" s="63">
        <f>PERCENTRANK('FED MODEL FACTORS'!AF$2:AF$296,'FED MODEL FACTORS'!AF210,1)</f>
        <v>0.9</v>
      </c>
      <c r="AG210" s="63">
        <f>PERCENTRANK('FED MODEL FACTORS'!AG$2:AG$296,'FED MODEL FACTORS'!AG210,1)</f>
        <v>0.8</v>
      </c>
      <c r="AH210" s="63">
        <f>PERCENTRANK('FED MODEL FACTORS'!AH$62:AH$296,'FED MODEL FACTORS'!AH210,1)</f>
        <v>0.9</v>
      </c>
      <c r="AI210" s="63">
        <f>PERCENTRANK('FED MODEL FACTORS'!AI$2:AI$296,'FED MODEL FACTORS'!AI210,1)</f>
        <v>0.3</v>
      </c>
      <c r="AJ210" s="63">
        <f>PERCENTRANK('FED MODEL FACTORS'!AJ$2:AJ$296,'FED MODEL FACTORS'!AJ210,1)</f>
        <v>0.8</v>
      </c>
      <c r="AK210" s="63">
        <f>PERCENTRANK('FED MODEL FACTORS'!AK$2:AK$296,'FED MODEL FACTORS'!AK210,1)</f>
        <v>0.6</v>
      </c>
      <c r="AL210" s="63">
        <f>PERCENTRANK('FED MODEL FACTORS'!AL$2:AL$296,'FED MODEL FACTORS'!AL210,1)</f>
        <v>0.1</v>
      </c>
      <c r="AM210" s="63">
        <f>PERCENTRANK('FED MODEL FACTORS'!AM$2:AM$296,'FED MODEL FACTORS'!AM210,1)</f>
        <v>0.9</v>
      </c>
      <c r="AN210" s="63">
        <f>PERCENTRANK('FED MODEL FACTORS'!AN$2:AN$296,'FED MODEL FACTORS'!AN210,1)</f>
        <v>0</v>
      </c>
      <c r="AO210" s="63">
        <f>PERCENTRANK('FED MODEL FACTORS'!AO$2:AO$296,'FED MODEL FACTORS'!AO210,1)</f>
        <v>0</v>
      </c>
      <c r="AP210" s="63">
        <f>PERCENTRANK('FED MODEL FACTORS'!AP$2:AP$296,'FED MODEL FACTORS'!AP210,1)</f>
        <v>0</v>
      </c>
      <c r="AQ210" s="63">
        <f>PERCENTRANK('FED MODEL FACTORS'!AQ$50:AQ$296,'FED MODEL FACTORS'!AQ210,1)</f>
        <v>0.7</v>
      </c>
      <c r="AR210" s="63">
        <f>PERCENTRANK('FED MODEL FACTORS'!AR$2:AR$296,'FED MODEL FACTORS'!AR210,1)</f>
        <v>0.9</v>
      </c>
      <c r="AS210" s="63">
        <f>PERCENTRANK('FED MODEL FACTORS'!AS$2:AS$296,'FED MODEL FACTORS'!AS210,1)</f>
        <v>0</v>
      </c>
      <c r="AT210" s="63">
        <f>PERCENTRANK('FED MODEL FACTORS'!AT$2:AT$296,'FED MODEL FACTORS'!AT210,1)</f>
        <v>0.5</v>
      </c>
      <c r="AU210" s="63">
        <f>PERCENTRANK('FED MODEL FACTORS'!AU$2:AU$296,'FED MODEL FACTORS'!AU210,1)</f>
        <v>0.9</v>
      </c>
      <c r="AV210" s="63">
        <f>PERCENTRANK('FED MODEL FACTORS'!AV$2:AV$296,'FED MODEL FACTORS'!AV210,1)</f>
        <v>0.9</v>
      </c>
      <c r="AW210" s="63">
        <f>PERCENTRANK('FED MODEL FACTORS'!AW$2:AW$296,'FED MODEL FACTORS'!AW210,1)</f>
        <v>0</v>
      </c>
      <c r="AX210" s="63">
        <f>PERCENTRANK('FED MODEL FACTORS'!AX$2:AX$296,'FED MODEL FACTORS'!AX210,1)</f>
        <v>0.8</v>
      </c>
      <c r="AY210" s="63">
        <f>PERCENTRANK('FED MODEL FACTORS'!AY$2:AY$296,'FED MODEL FACTORS'!AY210,1)</f>
        <v>0.1</v>
      </c>
      <c r="AZ210" s="63">
        <f>PERCENTRANK('FED MODEL FACTORS'!AZ$2:AZ$296,'FED MODEL FACTORS'!AZ210,1)</f>
        <v>0.5</v>
      </c>
      <c r="BA210" s="63">
        <f>PERCENTRANK('FED MODEL FACTORS'!BA$2:BA$296,'FED MODEL FACTORS'!BA210,1)</f>
        <v>0.6</v>
      </c>
      <c r="BB210" s="63">
        <f>PERCENTRANK('FED MODEL FACTORS'!BB$2:BB$296,'FED MODEL FACTORS'!BB210,1)</f>
        <v>0.6</v>
      </c>
      <c r="BC210" s="63">
        <f>PERCENTRANK('FED MODEL FACTORS'!BC$2:BC$296,'FED MODEL FACTORS'!BC210,1)</f>
        <v>0.1</v>
      </c>
      <c r="BD210" s="63">
        <f>PERCENTRANK('FED MODEL FACTORS'!BD$2:BD$296,'FED MODEL FACTORS'!BD210,1)</f>
        <v>0.4</v>
      </c>
      <c r="BT210" s="76">
        <v>1.43</v>
      </c>
      <c r="BU210" s="76">
        <v>3.27</v>
      </c>
      <c r="BV210" s="76">
        <v>2.83</v>
      </c>
    </row>
    <row r="211" spans="1:74" x14ac:dyDescent="0.25">
      <c r="A211" s="57">
        <v>39964</v>
      </c>
      <c r="B211" s="63"/>
      <c r="C211" s="63">
        <f>PERCENTRANK('FED MODEL FACTORS'!C211:C493,'FED MODEL FACTORS'!C211,1)</f>
        <v>0.1</v>
      </c>
      <c r="D211" s="63"/>
      <c r="E211" s="63">
        <f>PERCENTRANK('FED MODEL FACTORS'!E$2:E$296,'FED MODEL FACTORS'!E211,1)</f>
        <v>0.3</v>
      </c>
      <c r="F211" s="63">
        <f>PERCENTRANK('FED MODEL FACTORS'!F$2:F$296,'FED MODEL FACTORS'!F211,1)</f>
        <v>0</v>
      </c>
      <c r="G211" s="63">
        <f>PERCENTRANK('FED MODEL FACTORS'!G$62:G$296,'FED MODEL FACTORS'!G211,1)</f>
        <v>0.8</v>
      </c>
      <c r="H211" s="63">
        <f>PERCENTRANK('FED MODEL FACTORS'!H$62:H$296,'FED MODEL FACTORS'!H211,1)</f>
        <v>0.9</v>
      </c>
      <c r="I211" s="63">
        <f>PERCENTRANK('FED MODEL FACTORS'!I$2:I$296,'FED MODEL FACTORS'!I211,1)</f>
        <v>0.9</v>
      </c>
      <c r="J211" s="63">
        <f>PERCENTRANK('FED MODEL FACTORS'!J$2:J$296,'FED MODEL FACTORS'!J211,1)</f>
        <v>0.2</v>
      </c>
      <c r="K211" s="63">
        <f>PERCENTRANK('FED MODEL FACTORS'!K$2:K$296,'FED MODEL FACTORS'!K211,1)</f>
        <v>0.2</v>
      </c>
      <c r="L211" s="63">
        <f>PERCENTRANK('FED MODEL FACTORS'!L$2:L$296,'FED MODEL FACTORS'!L211,1)</f>
        <v>0.2</v>
      </c>
      <c r="M211" s="63">
        <f>PERCENTRANK('FED MODEL FACTORS'!M$2:M$296,'FED MODEL FACTORS'!M211,1)</f>
        <v>0.2</v>
      </c>
      <c r="N211" s="63">
        <f>PERCENTRANK('FED MODEL FACTORS'!N$2:N$296,'FED MODEL FACTORS'!N211,1)</f>
        <v>0.2</v>
      </c>
      <c r="O211" s="63"/>
      <c r="P211" s="63"/>
      <c r="Q211" s="63">
        <f>PERCENTRANK('FED MODEL FACTORS'!Q$2:Q$296,'FED MODEL FACTORS'!Q211,1)</f>
        <v>0.6</v>
      </c>
      <c r="R211" s="63">
        <f>PERCENTRANK('FED MODEL FACTORS'!R$2:R$296,'FED MODEL FACTORS'!R211,1)</f>
        <v>0.5</v>
      </c>
      <c r="S211" s="63">
        <f>PERCENTRANK('FED MODEL FACTORS'!S$2:S$296,'FED MODEL FACTORS'!S211,1)</f>
        <v>0.6</v>
      </c>
      <c r="T211" s="63"/>
      <c r="U211" s="63">
        <f>PERCENTRANK('FED MODEL FACTORS'!U$2:U$296,'FED MODEL FACTORS'!U211,1)</f>
        <v>0</v>
      </c>
      <c r="V211" s="63">
        <f>PERCENTRANK('FED MODEL FACTORS'!V$2:V$296,'FED MODEL FACTORS'!V211,1)</f>
        <v>0</v>
      </c>
      <c r="W211" s="63"/>
      <c r="X211" s="63">
        <f>PERCENTRANK('FED MODEL FACTORS'!X$2:X$296,'FED MODEL FACTORS'!X211,1)</f>
        <v>0.9</v>
      </c>
      <c r="Y211" s="63">
        <f>PERCENTRANK('FED MODEL FACTORS'!Y$2:Y$296,'FED MODEL FACTORS'!Y211,1)</f>
        <v>0</v>
      </c>
      <c r="Z211" s="63">
        <f>PERCENTRANK('FED MODEL FACTORS'!Z$2:Z$296,'FED MODEL FACTORS'!Z211,1)</f>
        <v>0</v>
      </c>
      <c r="AA211" s="63">
        <f>PERCENTRANK('FED MODEL FACTORS'!AA$2:AA$296,'FED MODEL FACTORS'!AA211,1)</f>
        <v>0.9</v>
      </c>
      <c r="AB211" s="63"/>
      <c r="AC211" s="63">
        <f>PERCENTRANK('FED MODEL FACTORS'!AC$2:AC$296,'FED MODEL FACTORS'!AC211,1)</f>
        <v>0</v>
      </c>
      <c r="AD211" s="63">
        <f>PERCENTRANK('FED MODEL FACTORS'!AD$2:AD$296,'FED MODEL FACTORS'!AD211,1)</f>
        <v>0.7</v>
      </c>
      <c r="AE211" s="63">
        <f>PERCENTRANK('FED MODEL FACTORS'!AE$2:AE$296,'FED MODEL FACTORS'!AE211,1)</f>
        <v>0.9</v>
      </c>
      <c r="AF211" s="63">
        <f>PERCENTRANK('FED MODEL FACTORS'!AF$2:AF$296,'FED MODEL FACTORS'!AF211,1)</f>
        <v>0.9</v>
      </c>
      <c r="AG211" s="63">
        <f>PERCENTRANK('FED MODEL FACTORS'!AG$2:AG$296,'FED MODEL FACTORS'!AG211,1)</f>
        <v>0.8</v>
      </c>
      <c r="AH211" s="63">
        <f>PERCENTRANK('FED MODEL FACTORS'!AH$62:AH$296,'FED MODEL FACTORS'!AH211,1)</f>
        <v>0.9</v>
      </c>
      <c r="AI211" s="63">
        <f>PERCENTRANK('FED MODEL FACTORS'!AI$2:AI$296,'FED MODEL FACTORS'!AI211,1)</f>
        <v>0.2</v>
      </c>
      <c r="AJ211" s="63">
        <f>PERCENTRANK('FED MODEL FACTORS'!AJ$2:AJ$296,'FED MODEL FACTORS'!AJ211,1)</f>
        <v>0.9</v>
      </c>
      <c r="AK211" s="63">
        <f>PERCENTRANK('FED MODEL FACTORS'!AK$2:AK$296,'FED MODEL FACTORS'!AK211,1)</f>
        <v>0.5</v>
      </c>
      <c r="AL211" s="63">
        <f>PERCENTRANK('FED MODEL FACTORS'!AL$2:AL$296,'FED MODEL FACTORS'!AL211,1)</f>
        <v>0</v>
      </c>
      <c r="AM211" s="63">
        <f>PERCENTRANK('FED MODEL FACTORS'!AM$2:AM$296,'FED MODEL FACTORS'!AM211,1)</f>
        <v>0.6</v>
      </c>
      <c r="AN211" s="63">
        <f>PERCENTRANK('FED MODEL FACTORS'!AN$2:AN$296,'FED MODEL FACTORS'!AN211,1)</f>
        <v>0</v>
      </c>
      <c r="AO211" s="63">
        <f>PERCENTRANK('FED MODEL FACTORS'!AO$2:AO$296,'FED MODEL FACTORS'!AO211,1)</f>
        <v>0</v>
      </c>
      <c r="AP211" s="63">
        <f>PERCENTRANK('FED MODEL FACTORS'!AP$2:AP$296,'FED MODEL FACTORS'!AP211,1)</f>
        <v>0</v>
      </c>
      <c r="AQ211" s="63">
        <f>PERCENTRANK('FED MODEL FACTORS'!AQ$50:AQ$296,'FED MODEL FACTORS'!AQ211,1)</f>
        <v>0.7</v>
      </c>
      <c r="AR211" s="63">
        <f>PERCENTRANK('FED MODEL FACTORS'!AR$2:AR$296,'FED MODEL FACTORS'!AR211,1)</f>
        <v>0.9</v>
      </c>
      <c r="AS211" s="63">
        <f>PERCENTRANK('FED MODEL FACTORS'!AS$2:AS$296,'FED MODEL FACTORS'!AS211,1)</f>
        <v>0</v>
      </c>
      <c r="AT211" s="63">
        <f>PERCENTRANK('FED MODEL FACTORS'!AT$2:AT$296,'FED MODEL FACTORS'!AT211,1)</f>
        <v>0.4</v>
      </c>
      <c r="AU211" s="63">
        <f>PERCENTRANK('FED MODEL FACTORS'!AU$2:AU$296,'FED MODEL FACTORS'!AU211,1)</f>
        <v>0.9</v>
      </c>
      <c r="AV211" s="63">
        <f>PERCENTRANK('FED MODEL FACTORS'!AV$2:AV$296,'FED MODEL FACTORS'!AV211,1)</f>
        <v>0.9</v>
      </c>
      <c r="AW211" s="63">
        <f>PERCENTRANK('FED MODEL FACTORS'!AW$2:AW$296,'FED MODEL FACTORS'!AW211,1)</f>
        <v>0</v>
      </c>
      <c r="AX211" s="63">
        <f>PERCENTRANK('FED MODEL FACTORS'!AX$2:AX$296,'FED MODEL FACTORS'!AX211,1)</f>
        <v>0.8</v>
      </c>
      <c r="AY211" s="63">
        <f>PERCENTRANK('FED MODEL FACTORS'!AY$2:AY$296,'FED MODEL FACTORS'!AY211,1)</f>
        <v>0.1</v>
      </c>
      <c r="AZ211" s="63">
        <f>PERCENTRANK('FED MODEL FACTORS'!AZ$2:AZ$296,'FED MODEL FACTORS'!AZ211,1)</f>
        <v>0.6</v>
      </c>
      <c r="BA211" s="63">
        <f>PERCENTRANK('FED MODEL FACTORS'!BA$2:BA$296,'FED MODEL FACTORS'!BA211,1)</f>
        <v>0.9</v>
      </c>
      <c r="BB211" s="63">
        <f>PERCENTRANK('FED MODEL FACTORS'!BB$2:BB$296,'FED MODEL FACTORS'!BB211,1)</f>
        <v>0.7</v>
      </c>
      <c r="BC211" s="63">
        <f>PERCENTRANK('FED MODEL FACTORS'!BC$2:BC$296,'FED MODEL FACTORS'!BC211,1)</f>
        <v>0.8</v>
      </c>
      <c r="BD211" s="63">
        <f>PERCENTRANK('FED MODEL FACTORS'!BD$2:BD$296,'FED MODEL FACTORS'!BD211,1)</f>
        <v>0.9</v>
      </c>
      <c r="BT211" s="76">
        <v>1</v>
      </c>
      <c r="BU211" s="76">
        <v>3.41</v>
      </c>
      <c r="BV211" s="76">
        <v>2.13</v>
      </c>
    </row>
    <row r="212" spans="1:74" x14ac:dyDescent="0.25">
      <c r="A212" s="57">
        <v>39994</v>
      </c>
      <c r="B212" s="63"/>
      <c r="C212" s="63">
        <f>PERCENTRANK('FED MODEL FACTORS'!C212:C494,'FED MODEL FACTORS'!C212,1)</f>
        <v>0</v>
      </c>
      <c r="D212" s="63"/>
      <c r="E212" s="63">
        <f>PERCENTRANK('FED MODEL FACTORS'!E$2:E$296,'FED MODEL FACTORS'!E212,1)</f>
        <v>0.2</v>
      </c>
      <c r="F212" s="63">
        <f>PERCENTRANK('FED MODEL FACTORS'!F$2:F$296,'FED MODEL FACTORS'!F212,1)</f>
        <v>0</v>
      </c>
      <c r="G212" s="63">
        <f>PERCENTRANK('FED MODEL FACTORS'!G$62:G$296,'FED MODEL FACTORS'!G212,1)</f>
        <v>0.8</v>
      </c>
      <c r="H212" s="63">
        <f>PERCENTRANK('FED MODEL FACTORS'!H$62:H$296,'FED MODEL FACTORS'!H212,1)</f>
        <v>0.9</v>
      </c>
      <c r="I212" s="63">
        <f>PERCENTRANK('FED MODEL FACTORS'!I$2:I$296,'FED MODEL FACTORS'!I212,1)</f>
        <v>0.9</v>
      </c>
      <c r="J212" s="63">
        <f>PERCENTRANK('FED MODEL FACTORS'!J$2:J$296,'FED MODEL FACTORS'!J212,1)</f>
        <v>0.2</v>
      </c>
      <c r="K212" s="63">
        <f>PERCENTRANK('FED MODEL FACTORS'!K$2:K$296,'FED MODEL FACTORS'!K212,1)</f>
        <v>0.3</v>
      </c>
      <c r="L212" s="63">
        <f>PERCENTRANK('FED MODEL FACTORS'!L$2:L$296,'FED MODEL FACTORS'!L212,1)</f>
        <v>0.3</v>
      </c>
      <c r="M212" s="63">
        <f>PERCENTRANK('FED MODEL FACTORS'!M$2:M$296,'FED MODEL FACTORS'!M212,1)</f>
        <v>0.2</v>
      </c>
      <c r="N212" s="63">
        <f>PERCENTRANK('FED MODEL FACTORS'!N$2:N$296,'FED MODEL FACTORS'!N212,1)</f>
        <v>0.2</v>
      </c>
      <c r="O212" s="63"/>
      <c r="P212" s="63"/>
      <c r="Q212" s="63">
        <f>PERCENTRANK('FED MODEL FACTORS'!Q$2:Q$296,'FED MODEL FACTORS'!Q212,1)</f>
        <v>0.5</v>
      </c>
      <c r="R212" s="63">
        <f>PERCENTRANK('FED MODEL FACTORS'!R$2:R$296,'FED MODEL FACTORS'!R212,1)</f>
        <v>0.4</v>
      </c>
      <c r="S212" s="63">
        <f>PERCENTRANK('FED MODEL FACTORS'!S$2:S$296,'FED MODEL FACTORS'!S212,1)</f>
        <v>0.6</v>
      </c>
      <c r="T212" s="63"/>
      <c r="U212" s="63">
        <f>PERCENTRANK('FED MODEL FACTORS'!U$2:U$296,'FED MODEL FACTORS'!U212,1)</f>
        <v>0.1</v>
      </c>
      <c r="V212" s="63">
        <f>PERCENTRANK('FED MODEL FACTORS'!V$2:V$296,'FED MODEL FACTORS'!V212,1)</f>
        <v>0.1</v>
      </c>
      <c r="W212" s="63"/>
      <c r="X212" s="63">
        <f>PERCENTRANK('FED MODEL FACTORS'!X$2:X$296,'FED MODEL FACTORS'!X212,1)</f>
        <v>0.9</v>
      </c>
      <c r="Y212" s="63">
        <f>PERCENTRANK('FED MODEL FACTORS'!Y$2:Y$296,'FED MODEL FACTORS'!Y212,1)</f>
        <v>0</v>
      </c>
      <c r="Z212" s="63">
        <f>PERCENTRANK('FED MODEL FACTORS'!Z$2:Z$296,'FED MODEL FACTORS'!Z212,1)</f>
        <v>0</v>
      </c>
      <c r="AA212" s="63">
        <f>PERCENTRANK('FED MODEL FACTORS'!AA$2:AA$296,'FED MODEL FACTORS'!AA212,1)</f>
        <v>0.8</v>
      </c>
      <c r="AB212" s="63"/>
      <c r="AC212" s="63">
        <f>PERCENTRANK('FED MODEL FACTORS'!AC$2:AC$296,'FED MODEL FACTORS'!AC212,1)</f>
        <v>0</v>
      </c>
      <c r="AD212" s="63">
        <f>PERCENTRANK('FED MODEL FACTORS'!AD$2:AD$296,'FED MODEL FACTORS'!AD212,1)</f>
        <v>0.7</v>
      </c>
      <c r="AE212" s="63">
        <f>PERCENTRANK('FED MODEL FACTORS'!AE$2:AE$296,'FED MODEL FACTORS'!AE212,1)</f>
        <v>0.8</v>
      </c>
      <c r="AF212" s="63">
        <f>PERCENTRANK('FED MODEL FACTORS'!AF$2:AF$296,'FED MODEL FACTORS'!AF212,1)</f>
        <v>0.9</v>
      </c>
      <c r="AG212" s="63">
        <f>PERCENTRANK('FED MODEL FACTORS'!AG$2:AG$296,'FED MODEL FACTORS'!AG212,1)</f>
        <v>0.8</v>
      </c>
      <c r="AH212" s="63">
        <f>PERCENTRANK('FED MODEL FACTORS'!AH$62:AH$296,'FED MODEL FACTORS'!AH212,1)</f>
        <v>0.9</v>
      </c>
      <c r="AI212" s="63">
        <f>PERCENTRANK('FED MODEL FACTORS'!AI$2:AI$296,'FED MODEL FACTORS'!AI212,1)</f>
        <v>0.1</v>
      </c>
      <c r="AJ212" s="63">
        <f>PERCENTRANK('FED MODEL FACTORS'!AJ$2:AJ$296,'FED MODEL FACTORS'!AJ212,1)</f>
        <v>0.8</v>
      </c>
      <c r="AK212" s="63">
        <f>PERCENTRANK('FED MODEL FACTORS'!AK$2:AK$296,'FED MODEL FACTORS'!AK212,1)</f>
        <v>0.4</v>
      </c>
      <c r="AL212" s="63">
        <f>PERCENTRANK('FED MODEL FACTORS'!AL$2:AL$296,'FED MODEL FACTORS'!AL212,1)</f>
        <v>0</v>
      </c>
      <c r="AM212" s="63">
        <f>PERCENTRANK('FED MODEL FACTORS'!AM$2:AM$296,'FED MODEL FACTORS'!AM212,1)</f>
        <v>0.5</v>
      </c>
      <c r="AN212" s="63">
        <f>PERCENTRANK('FED MODEL FACTORS'!AN$2:AN$296,'FED MODEL FACTORS'!AN212,1)</f>
        <v>0</v>
      </c>
      <c r="AO212" s="63">
        <f>PERCENTRANK('FED MODEL FACTORS'!AO$2:AO$296,'FED MODEL FACTORS'!AO212,1)</f>
        <v>0</v>
      </c>
      <c r="AP212" s="63">
        <f>PERCENTRANK('FED MODEL FACTORS'!AP$2:AP$296,'FED MODEL FACTORS'!AP212,1)</f>
        <v>0</v>
      </c>
      <c r="AQ212" s="63">
        <f>PERCENTRANK('FED MODEL FACTORS'!AQ$50:AQ$296,'FED MODEL FACTORS'!AQ212,1)</f>
        <v>0.7</v>
      </c>
      <c r="AR212" s="63">
        <f>PERCENTRANK('FED MODEL FACTORS'!AR$2:AR$296,'FED MODEL FACTORS'!AR212,1)</f>
        <v>0.9</v>
      </c>
      <c r="AS212" s="63">
        <f>PERCENTRANK('FED MODEL FACTORS'!AS$2:AS$296,'FED MODEL FACTORS'!AS212,1)</f>
        <v>0</v>
      </c>
      <c r="AT212" s="63">
        <f>PERCENTRANK('FED MODEL FACTORS'!AT$2:AT$296,'FED MODEL FACTORS'!AT212,1)</f>
        <v>0.3</v>
      </c>
      <c r="AU212" s="63">
        <f>PERCENTRANK('FED MODEL FACTORS'!AU$2:AU$296,'FED MODEL FACTORS'!AU212,1)</f>
        <v>0.9</v>
      </c>
      <c r="AV212" s="63">
        <f>PERCENTRANK('FED MODEL FACTORS'!AV$2:AV$296,'FED MODEL FACTORS'!AV212,1)</f>
        <v>0.8</v>
      </c>
      <c r="AW212" s="63">
        <f>PERCENTRANK('FED MODEL FACTORS'!AW$2:AW$296,'FED MODEL FACTORS'!AW212,1)</f>
        <v>0</v>
      </c>
      <c r="AX212" s="63">
        <f>PERCENTRANK('FED MODEL FACTORS'!AX$2:AX$296,'FED MODEL FACTORS'!AX212,1)</f>
        <v>0.8</v>
      </c>
      <c r="AY212" s="63">
        <f>PERCENTRANK('FED MODEL FACTORS'!AY$2:AY$296,'FED MODEL FACTORS'!AY212,1)</f>
        <v>0.1</v>
      </c>
      <c r="AZ212" s="63">
        <f>PERCENTRANK('FED MODEL FACTORS'!AZ$2:AZ$296,'FED MODEL FACTORS'!AZ212,1)</f>
        <v>0.7</v>
      </c>
      <c r="BA212" s="63">
        <f>PERCENTRANK('FED MODEL FACTORS'!BA$2:BA$296,'FED MODEL FACTORS'!BA212,1)</f>
        <v>0.9</v>
      </c>
      <c r="BB212" s="63">
        <f>PERCENTRANK('FED MODEL FACTORS'!BB$2:BB$296,'FED MODEL FACTORS'!BB212,1)</f>
        <v>0.7</v>
      </c>
      <c r="BC212" s="63">
        <f>PERCENTRANK('FED MODEL FACTORS'!BC$2:BC$296,'FED MODEL FACTORS'!BC212,1)</f>
        <v>0.6</v>
      </c>
      <c r="BD212" s="63">
        <f>PERCENTRANK('FED MODEL FACTORS'!BD$2:BD$296,'FED MODEL FACTORS'!BD212,1)</f>
        <v>0.9</v>
      </c>
      <c r="BT212" s="76">
        <v>0.47</v>
      </c>
      <c r="BU212" s="76">
        <v>3.31</v>
      </c>
      <c r="BV212" s="76">
        <v>1.63</v>
      </c>
    </row>
    <row r="213" spans="1:74" x14ac:dyDescent="0.25">
      <c r="A213" s="57">
        <v>40025</v>
      </c>
      <c r="B213" s="63"/>
      <c r="C213" s="63">
        <f>PERCENTRANK('FED MODEL FACTORS'!C213:C495,'FED MODEL FACTORS'!C213,1)</f>
        <v>0</v>
      </c>
      <c r="D213" s="63"/>
      <c r="E213" s="63">
        <f>PERCENTRANK('FED MODEL FACTORS'!E$2:E$296,'FED MODEL FACTORS'!E213,1)</f>
        <v>0.3</v>
      </c>
      <c r="F213" s="63">
        <f>PERCENTRANK('FED MODEL FACTORS'!F$2:F$296,'FED MODEL FACTORS'!F213,1)</f>
        <v>0</v>
      </c>
      <c r="G213" s="63">
        <f>PERCENTRANK('FED MODEL FACTORS'!G$62:G$296,'FED MODEL FACTORS'!G213,1)</f>
        <v>0.6</v>
      </c>
      <c r="H213" s="63">
        <f>PERCENTRANK('FED MODEL FACTORS'!H$62:H$296,'FED MODEL FACTORS'!H213,1)</f>
        <v>0.9</v>
      </c>
      <c r="I213" s="63">
        <f>PERCENTRANK('FED MODEL FACTORS'!I$2:I$296,'FED MODEL FACTORS'!I213,1)</f>
        <v>1</v>
      </c>
      <c r="J213" s="63">
        <f>PERCENTRANK('FED MODEL FACTORS'!J$2:J$296,'FED MODEL FACTORS'!J213,1)</f>
        <v>0.2</v>
      </c>
      <c r="K213" s="63">
        <f>PERCENTRANK('FED MODEL FACTORS'!K$2:K$296,'FED MODEL FACTORS'!K213,1)</f>
        <v>0.3</v>
      </c>
      <c r="L213" s="63">
        <f>PERCENTRANK('FED MODEL FACTORS'!L$2:L$296,'FED MODEL FACTORS'!L213,1)</f>
        <v>0.3</v>
      </c>
      <c r="M213" s="63">
        <f>PERCENTRANK('FED MODEL FACTORS'!M$2:M$296,'FED MODEL FACTORS'!M213,1)</f>
        <v>0.2</v>
      </c>
      <c r="N213" s="63">
        <f>PERCENTRANK('FED MODEL FACTORS'!N$2:N$296,'FED MODEL FACTORS'!N213,1)</f>
        <v>0.2</v>
      </c>
      <c r="O213" s="63"/>
      <c r="P213" s="63"/>
      <c r="Q213" s="63">
        <f>PERCENTRANK('FED MODEL FACTORS'!Q$2:Q$296,'FED MODEL FACTORS'!Q213,1)</f>
        <v>0.5</v>
      </c>
      <c r="R213" s="63">
        <f>PERCENTRANK('FED MODEL FACTORS'!R$2:R$296,'FED MODEL FACTORS'!R213,1)</f>
        <v>0.4</v>
      </c>
      <c r="S213" s="63">
        <f>PERCENTRANK('FED MODEL FACTORS'!S$2:S$296,'FED MODEL FACTORS'!S213,1)</f>
        <v>0.6</v>
      </c>
      <c r="T213" s="63"/>
      <c r="U213" s="63">
        <f>PERCENTRANK('FED MODEL FACTORS'!U$2:U$296,'FED MODEL FACTORS'!U213,1)</f>
        <v>0.9</v>
      </c>
      <c r="V213" s="63">
        <f>PERCENTRANK('FED MODEL FACTORS'!V$2:V$296,'FED MODEL FACTORS'!V213,1)</f>
        <v>0.1</v>
      </c>
      <c r="W213" s="63"/>
      <c r="X213" s="63">
        <f>PERCENTRANK('FED MODEL FACTORS'!X$2:X$296,'FED MODEL FACTORS'!X213,1)</f>
        <v>0.9</v>
      </c>
      <c r="Y213" s="63">
        <f>PERCENTRANK('FED MODEL FACTORS'!Y$2:Y$296,'FED MODEL FACTORS'!Y213,1)</f>
        <v>0</v>
      </c>
      <c r="Z213" s="63">
        <f>PERCENTRANK('FED MODEL FACTORS'!Z$2:Z$296,'FED MODEL FACTORS'!Z213,1)</f>
        <v>0.1</v>
      </c>
      <c r="AA213" s="63">
        <f>PERCENTRANK('FED MODEL FACTORS'!AA$2:AA$296,'FED MODEL FACTORS'!AA213,1)</f>
        <v>0.8</v>
      </c>
      <c r="AB213" s="63"/>
      <c r="AC213" s="63">
        <f>PERCENTRANK('FED MODEL FACTORS'!AC$2:AC$296,'FED MODEL FACTORS'!AC213,1)</f>
        <v>0</v>
      </c>
      <c r="AD213" s="63">
        <f>PERCENTRANK('FED MODEL FACTORS'!AD$2:AD$296,'FED MODEL FACTORS'!AD213,1)</f>
        <v>0.7</v>
      </c>
      <c r="AE213" s="63">
        <f>PERCENTRANK('FED MODEL FACTORS'!AE$2:AE$296,'FED MODEL FACTORS'!AE213,1)</f>
        <v>0.8</v>
      </c>
      <c r="AF213" s="63">
        <f>PERCENTRANK('FED MODEL FACTORS'!AF$2:AF$296,'FED MODEL FACTORS'!AF213,1)</f>
        <v>0.8</v>
      </c>
      <c r="AG213" s="63">
        <f>PERCENTRANK('FED MODEL FACTORS'!AG$2:AG$296,'FED MODEL FACTORS'!AG213,1)</f>
        <v>0.8</v>
      </c>
      <c r="AH213" s="63">
        <f>PERCENTRANK('FED MODEL FACTORS'!AH$62:AH$296,'FED MODEL FACTORS'!AH213,1)</f>
        <v>0.9</v>
      </c>
      <c r="AI213" s="63">
        <f>PERCENTRANK('FED MODEL FACTORS'!AI$2:AI$296,'FED MODEL FACTORS'!AI213,1)</f>
        <v>0</v>
      </c>
      <c r="AJ213" s="63">
        <f>PERCENTRANK('FED MODEL FACTORS'!AJ$2:AJ$296,'FED MODEL FACTORS'!AJ213,1)</f>
        <v>0.8</v>
      </c>
      <c r="AK213" s="63">
        <f>PERCENTRANK('FED MODEL FACTORS'!AK$2:AK$296,'FED MODEL FACTORS'!AK213,1)</f>
        <v>0.3</v>
      </c>
      <c r="AL213" s="63">
        <f>PERCENTRANK('FED MODEL FACTORS'!AL$2:AL$296,'FED MODEL FACTORS'!AL213,1)</f>
        <v>0</v>
      </c>
      <c r="AM213" s="63">
        <f>PERCENTRANK('FED MODEL FACTORS'!AM$2:AM$296,'FED MODEL FACTORS'!AM213,1)</f>
        <v>0.3</v>
      </c>
      <c r="AN213" s="63">
        <f>PERCENTRANK('FED MODEL FACTORS'!AN$2:AN$296,'FED MODEL FACTORS'!AN213,1)</f>
        <v>0</v>
      </c>
      <c r="AO213" s="63">
        <f>PERCENTRANK('FED MODEL FACTORS'!AO$2:AO$296,'FED MODEL FACTORS'!AO213,1)</f>
        <v>0</v>
      </c>
      <c r="AP213" s="63">
        <f>PERCENTRANK('FED MODEL FACTORS'!AP$2:AP$296,'FED MODEL FACTORS'!AP213,1)</f>
        <v>0</v>
      </c>
      <c r="AQ213" s="63">
        <f>PERCENTRANK('FED MODEL FACTORS'!AQ$50:AQ$296,'FED MODEL FACTORS'!AQ213,1)</f>
        <v>0.6</v>
      </c>
      <c r="AR213" s="63">
        <f>PERCENTRANK('FED MODEL FACTORS'!AR$2:AR$296,'FED MODEL FACTORS'!AR213,1)</f>
        <v>1</v>
      </c>
      <c r="AS213" s="63">
        <f>PERCENTRANK('FED MODEL FACTORS'!AS$2:AS$296,'FED MODEL FACTORS'!AS213,1)</f>
        <v>0</v>
      </c>
      <c r="AT213" s="63">
        <f>PERCENTRANK('FED MODEL FACTORS'!AT$2:AT$296,'FED MODEL FACTORS'!AT213,1)</f>
        <v>0.3</v>
      </c>
      <c r="AU213" s="63">
        <f>PERCENTRANK('FED MODEL FACTORS'!AU$2:AU$296,'FED MODEL FACTORS'!AU213,1)</f>
        <v>0.9</v>
      </c>
      <c r="AV213" s="63">
        <f>PERCENTRANK('FED MODEL FACTORS'!AV$2:AV$296,'FED MODEL FACTORS'!AV213,1)</f>
        <v>0.7</v>
      </c>
      <c r="AW213" s="63">
        <f>PERCENTRANK('FED MODEL FACTORS'!AW$2:AW$296,'FED MODEL FACTORS'!AW213,1)</f>
        <v>0</v>
      </c>
      <c r="AX213" s="63">
        <f>PERCENTRANK('FED MODEL FACTORS'!AX$2:AX$296,'FED MODEL FACTORS'!AX213,1)</f>
        <v>0.8</v>
      </c>
      <c r="AY213" s="63">
        <f>PERCENTRANK('FED MODEL FACTORS'!AY$2:AY$296,'FED MODEL FACTORS'!AY213,1)</f>
        <v>0.1</v>
      </c>
      <c r="AZ213" s="63">
        <f>PERCENTRANK('FED MODEL FACTORS'!AZ$2:AZ$296,'FED MODEL FACTORS'!AZ213,1)</f>
        <v>0.6</v>
      </c>
      <c r="BA213" s="63">
        <f>PERCENTRANK('FED MODEL FACTORS'!BA$2:BA$296,'FED MODEL FACTORS'!BA213,1)</f>
        <v>0.1</v>
      </c>
      <c r="BB213" s="63">
        <f>PERCENTRANK('FED MODEL FACTORS'!BB$2:BB$296,'FED MODEL FACTORS'!BB213,1)</f>
        <v>0.7</v>
      </c>
      <c r="BC213" s="63">
        <f>PERCENTRANK('FED MODEL FACTORS'!BC$2:BC$296,'FED MODEL FACTORS'!BC213,1)</f>
        <v>0.3</v>
      </c>
      <c r="BD213" s="63">
        <f>PERCENTRANK('FED MODEL FACTORS'!BD$2:BD$296,'FED MODEL FACTORS'!BD213,1)</f>
        <v>0.1</v>
      </c>
      <c r="BT213" s="76">
        <v>0.33</v>
      </c>
      <c r="BU213" s="76">
        <v>3.22</v>
      </c>
      <c r="BV213" s="76">
        <v>1.45</v>
      </c>
    </row>
    <row r="214" spans="1:74" x14ac:dyDescent="0.25">
      <c r="A214" s="57">
        <v>40056</v>
      </c>
      <c r="B214" s="63"/>
      <c r="C214" s="63">
        <f>PERCENTRANK('FED MODEL FACTORS'!C214:C496,'FED MODEL FACTORS'!C214,1)</f>
        <v>0</v>
      </c>
      <c r="D214" s="63"/>
      <c r="E214" s="63">
        <f>PERCENTRANK('FED MODEL FACTORS'!E$2:E$296,'FED MODEL FACTORS'!E214,1)</f>
        <v>0.8</v>
      </c>
      <c r="F214" s="63">
        <f>PERCENTRANK('FED MODEL FACTORS'!F$2:F$296,'FED MODEL FACTORS'!F214,1)</f>
        <v>0</v>
      </c>
      <c r="G214" s="63">
        <f>PERCENTRANK('FED MODEL FACTORS'!G$62:G$296,'FED MODEL FACTORS'!G214,1)</f>
        <v>0.5</v>
      </c>
      <c r="H214" s="63">
        <f>PERCENTRANK('FED MODEL FACTORS'!H$62:H$296,'FED MODEL FACTORS'!H214,1)</f>
        <v>0.9</v>
      </c>
      <c r="I214" s="63">
        <f>PERCENTRANK('FED MODEL FACTORS'!I$2:I$296,'FED MODEL FACTORS'!I214,1)</f>
        <v>0.9</v>
      </c>
      <c r="J214" s="63">
        <f>PERCENTRANK('FED MODEL FACTORS'!J$2:J$296,'FED MODEL FACTORS'!J214,1)</f>
        <v>0.2</v>
      </c>
      <c r="K214" s="63">
        <f>PERCENTRANK('FED MODEL FACTORS'!K$2:K$296,'FED MODEL FACTORS'!K214,1)</f>
        <v>0.2</v>
      </c>
      <c r="L214" s="63">
        <f>PERCENTRANK('FED MODEL FACTORS'!L$2:L$296,'FED MODEL FACTORS'!L214,1)</f>
        <v>0.2</v>
      </c>
      <c r="M214" s="63">
        <f>PERCENTRANK('FED MODEL FACTORS'!M$2:M$296,'FED MODEL FACTORS'!M214,1)</f>
        <v>0.2</v>
      </c>
      <c r="N214" s="63">
        <f>PERCENTRANK('FED MODEL FACTORS'!N$2:N$296,'FED MODEL FACTORS'!N214,1)</f>
        <v>0.2</v>
      </c>
      <c r="O214" s="63"/>
      <c r="P214" s="63"/>
      <c r="Q214" s="63">
        <f>PERCENTRANK('FED MODEL FACTORS'!Q$2:Q$296,'FED MODEL FACTORS'!Q214,1)</f>
        <v>0.5</v>
      </c>
      <c r="R214" s="63">
        <f>PERCENTRANK('FED MODEL FACTORS'!R$2:R$296,'FED MODEL FACTORS'!R214,1)</f>
        <v>0.4</v>
      </c>
      <c r="S214" s="63">
        <f>PERCENTRANK('FED MODEL FACTORS'!S$2:S$296,'FED MODEL FACTORS'!S214,1)</f>
        <v>0.7</v>
      </c>
      <c r="T214" s="63"/>
      <c r="U214" s="63">
        <f>PERCENTRANK('FED MODEL FACTORS'!U$2:U$296,'FED MODEL FACTORS'!U214,1)</f>
        <v>0.9</v>
      </c>
      <c r="V214" s="63">
        <f>PERCENTRANK('FED MODEL FACTORS'!V$2:V$296,'FED MODEL FACTORS'!V214,1)</f>
        <v>0.1</v>
      </c>
      <c r="W214" s="63"/>
      <c r="X214" s="63">
        <f>PERCENTRANK('FED MODEL FACTORS'!X$2:X$296,'FED MODEL FACTORS'!X214,1)</f>
        <v>0.9</v>
      </c>
      <c r="Y214" s="63">
        <f>PERCENTRANK('FED MODEL FACTORS'!Y$2:Y$296,'FED MODEL FACTORS'!Y214,1)</f>
        <v>0</v>
      </c>
      <c r="Z214" s="63">
        <f>PERCENTRANK('FED MODEL FACTORS'!Z$2:Z$296,'FED MODEL FACTORS'!Z214,1)</f>
        <v>0.3</v>
      </c>
      <c r="AA214" s="63">
        <f>PERCENTRANK('FED MODEL FACTORS'!AA$2:AA$296,'FED MODEL FACTORS'!AA214,1)</f>
        <v>0.7</v>
      </c>
      <c r="AB214" s="63"/>
      <c r="AC214" s="63">
        <f>PERCENTRANK('FED MODEL FACTORS'!AC$2:AC$296,'FED MODEL FACTORS'!AC214,1)</f>
        <v>0</v>
      </c>
      <c r="AD214" s="63">
        <f>PERCENTRANK('FED MODEL FACTORS'!AD$2:AD$296,'FED MODEL FACTORS'!AD214,1)</f>
        <v>0.6</v>
      </c>
      <c r="AE214" s="63">
        <f>PERCENTRANK('FED MODEL FACTORS'!AE$2:AE$296,'FED MODEL FACTORS'!AE214,1)</f>
        <v>0.8</v>
      </c>
      <c r="AF214" s="63">
        <f>PERCENTRANK('FED MODEL FACTORS'!AF$2:AF$296,'FED MODEL FACTORS'!AF214,1)</f>
        <v>0.8</v>
      </c>
      <c r="AG214" s="63">
        <f>PERCENTRANK('FED MODEL FACTORS'!AG$2:AG$296,'FED MODEL FACTORS'!AG214,1)</f>
        <v>0.8</v>
      </c>
      <c r="AH214" s="63">
        <f>PERCENTRANK('FED MODEL FACTORS'!AH$62:AH$296,'FED MODEL FACTORS'!AH214,1)</f>
        <v>0.9</v>
      </c>
      <c r="AI214" s="63">
        <f>PERCENTRANK('FED MODEL FACTORS'!AI$2:AI$296,'FED MODEL FACTORS'!AI214,1)</f>
        <v>0</v>
      </c>
      <c r="AJ214" s="63">
        <f>PERCENTRANK('FED MODEL FACTORS'!AJ$2:AJ$296,'FED MODEL FACTORS'!AJ214,1)</f>
        <v>0.7</v>
      </c>
      <c r="AK214" s="63">
        <f>PERCENTRANK('FED MODEL FACTORS'!AK$2:AK$296,'FED MODEL FACTORS'!AK214,1)</f>
        <v>0.2</v>
      </c>
      <c r="AL214" s="63">
        <f>PERCENTRANK('FED MODEL FACTORS'!AL$2:AL$296,'FED MODEL FACTORS'!AL214,1)</f>
        <v>0</v>
      </c>
      <c r="AM214" s="63">
        <f>PERCENTRANK('FED MODEL FACTORS'!AM$2:AM$296,'FED MODEL FACTORS'!AM214,1)</f>
        <v>0.1</v>
      </c>
      <c r="AN214" s="63">
        <f>PERCENTRANK('FED MODEL FACTORS'!AN$2:AN$296,'FED MODEL FACTORS'!AN214,1)</f>
        <v>0</v>
      </c>
      <c r="AO214" s="63">
        <f>PERCENTRANK('FED MODEL FACTORS'!AO$2:AO$296,'FED MODEL FACTORS'!AO214,1)</f>
        <v>0</v>
      </c>
      <c r="AP214" s="63">
        <f>PERCENTRANK('FED MODEL FACTORS'!AP$2:AP$296,'FED MODEL FACTORS'!AP214,1)</f>
        <v>0</v>
      </c>
      <c r="AQ214" s="63">
        <f>PERCENTRANK('FED MODEL FACTORS'!AQ$50:AQ$296,'FED MODEL FACTORS'!AQ214,1)</f>
        <v>0.4</v>
      </c>
      <c r="AR214" s="63">
        <f>PERCENTRANK('FED MODEL FACTORS'!AR$2:AR$296,'FED MODEL FACTORS'!AR214,1)</f>
        <v>0.9</v>
      </c>
      <c r="AS214" s="63">
        <f>PERCENTRANK('FED MODEL FACTORS'!AS$2:AS$296,'FED MODEL FACTORS'!AS214,1)</f>
        <v>0</v>
      </c>
      <c r="AT214" s="63">
        <f>PERCENTRANK('FED MODEL FACTORS'!AT$2:AT$296,'FED MODEL FACTORS'!AT214,1)</f>
        <v>0.2</v>
      </c>
      <c r="AU214" s="63">
        <f>PERCENTRANK('FED MODEL FACTORS'!AU$2:AU$296,'FED MODEL FACTORS'!AU214,1)</f>
        <v>0.8</v>
      </c>
      <c r="AV214" s="63">
        <f>PERCENTRANK('FED MODEL FACTORS'!AV$2:AV$296,'FED MODEL FACTORS'!AV214,1)</f>
        <v>0.5</v>
      </c>
      <c r="AW214" s="63">
        <f>PERCENTRANK('FED MODEL FACTORS'!AW$2:AW$296,'FED MODEL FACTORS'!AW214,1)</f>
        <v>0</v>
      </c>
      <c r="AX214" s="63">
        <f>PERCENTRANK('FED MODEL FACTORS'!AX$2:AX$296,'FED MODEL FACTORS'!AX214,1)</f>
        <v>0.8</v>
      </c>
      <c r="AY214" s="63">
        <f>PERCENTRANK('FED MODEL FACTORS'!AY$2:AY$296,'FED MODEL FACTORS'!AY214,1)</f>
        <v>0.1</v>
      </c>
      <c r="AZ214" s="63">
        <f>PERCENTRANK('FED MODEL FACTORS'!AZ$2:AZ$296,'FED MODEL FACTORS'!AZ214,1)</f>
        <v>0.7</v>
      </c>
      <c r="BA214" s="63">
        <f>PERCENTRANK('FED MODEL FACTORS'!BA$2:BA$296,'FED MODEL FACTORS'!BA214,1)</f>
        <v>0.9</v>
      </c>
      <c r="BB214" s="63">
        <f>PERCENTRANK('FED MODEL FACTORS'!BB$2:BB$296,'FED MODEL FACTORS'!BB214,1)</f>
        <v>0.7</v>
      </c>
      <c r="BC214" s="63">
        <f>PERCENTRANK('FED MODEL FACTORS'!BC$2:BC$296,'FED MODEL FACTORS'!BC214,1)</f>
        <v>0.6</v>
      </c>
      <c r="BD214" s="63">
        <f>PERCENTRANK('FED MODEL FACTORS'!BD$2:BD$296,'FED MODEL FACTORS'!BD214,1)</f>
        <v>0.8</v>
      </c>
      <c r="BT214" s="76">
        <v>0.3</v>
      </c>
      <c r="BU214" s="76">
        <v>3.14</v>
      </c>
      <c r="BV214" s="76">
        <v>0.95</v>
      </c>
    </row>
    <row r="215" spans="1:74" x14ac:dyDescent="0.25">
      <c r="A215" s="57">
        <v>40086</v>
      </c>
      <c r="B215" s="63"/>
      <c r="C215" s="63">
        <f>PERCENTRANK('FED MODEL FACTORS'!C215:C497,'FED MODEL FACTORS'!C215,1)</f>
        <v>0.3</v>
      </c>
      <c r="D215" s="63"/>
      <c r="E215" s="63">
        <f>PERCENTRANK('FED MODEL FACTORS'!E$2:E$296,'FED MODEL FACTORS'!E215,1)</f>
        <v>0.3</v>
      </c>
      <c r="F215" s="63">
        <f>PERCENTRANK('FED MODEL FACTORS'!F$2:F$296,'FED MODEL FACTORS'!F215,1)</f>
        <v>0</v>
      </c>
      <c r="G215" s="63">
        <f>PERCENTRANK('FED MODEL FACTORS'!G$62:G$296,'FED MODEL FACTORS'!G215,1)</f>
        <v>0.5</v>
      </c>
      <c r="H215" s="63">
        <f>PERCENTRANK('FED MODEL FACTORS'!H$62:H$296,'FED MODEL FACTORS'!H215,1)</f>
        <v>0.8</v>
      </c>
      <c r="I215" s="63">
        <f>PERCENTRANK('FED MODEL FACTORS'!I$2:I$296,'FED MODEL FACTORS'!I215,1)</f>
        <v>0.9</v>
      </c>
      <c r="J215" s="63">
        <f>PERCENTRANK('FED MODEL FACTORS'!J$2:J$296,'FED MODEL FACTORS'!J215,1)</f>
        <v>0.2</v>
      </c>
      <c r="K215" s="63">
        <f>PERCENTRANK('FED MODEL FACTORS'!K$2:K$296,'FED MODEL FACTORS'!K215,1)</f>
        <v>0.2</v>
      </c>
      <c r="L215" s="63">
        <f>PERCENTRANK('FED MODEL FACTORS'!L$2:L$296,'FED MODEL FACTORS'!L215,1)</f>
        <v>0.2</v>
      </c>
      <c r="M215" s="63">
        <f>PERCENTRANK('FED MODEL FACTORS'!M$2:M$296,'FED MODEL FACTORS'!M215,1)</f>
        <v>0.2</v>
      </c>
      <c r="N215" s="63">
        <f>PERCENTRANK('FED MODEL FACTORS'!N$2:N$296,'FED MODEL FACTORS'!N215,1)</f>
        <v>0.2</v>
      </c>
      <c r="O215" s="63"/>
      <c r="P215" s="63"/>
      <c r="Q215" s="63">
        <f>PERCENTRANK('FED MODEL FACTORS'!Q$2:Q$296,'FED MODEL FACTORS'!Q215,1)</f>
        <v>0.5</v>
      </c>
      <c r="R215" s="63">
        <f>PERCENTRANK('FED MODEL FACTORS'!R$2:R$296,'FED MODEL FACTORS'!R215,1)</f>
        <v>0.3</v>
      </c>
      <c r="S215" s="63">
        <f>PERCENTRANK('FED MODEL FACTORS'!S$2:S$296,'FED MODEL FACTORS'!S215,1)</f>
        <v>0.6</v>
      </c>
      <c r="T215" s="63"/>
      <c r="U215" s="63">
        <f>PERCENTRANK('FED MODEL FACTORS'!U$2:U$296,'FED MODEL FACTORS'!U215,1)</f>
        <v>0.8</v>
      </c>
      <c r="V215" s="63">
        <f>PERCENTRANK('FED MODEL FACTORS'!V$2:V$296,'FED MODEL FACTORS'!V215,1)</f>
        <v>0</v>
      </c>
      <c r="W215" s="63"/>
      <c r="X215" s="63">
        <f>PERCENTRANK('FED MODEL FACTORS'!X$2:X$296,'FED MODEL FACTORS'!X215,1)</f>
        <v>0.9</v>
      </c>
      <c r="Y215" s="63">
        <f>PERCENTRANK('FED MODEL FACTORS'!Y$2:Y$296,'FED MODEL FACTORS'!Y215,1)</f>
        <v>0</v>
      </c>
      <c r="Z215" s="63">
        <f>PERCENTRANK('FED MODEL FACTORS'!Z$2:Z$296,'FED MODEL FACTORS'!Z215,1)</f>
        <v>0.5</v>
      </c>
      <c r="AA215" s="63">
        <f>PERCENTRANK('FED MODEL FACTORS'!AA$2:AA$296,'FED MODEL FACTORS'!AA215,1)</f>
        <v>0.8</v>
      </c>
      <c r="AB215" s="63"/>
      <c r="AC215" s="63">
        <f>PERCENTRANK('FED MODEL FACTORS'!AC$2:AC$296,'FED MODEL FACTORS'!AC215,1)</f>
        <v>0</v>
      </c>
      <c r="AD215" s="63">
        <f>PERCENTRANK('FED MODEL FACTORS'!AD$2:AD$296,'FED MODEL FACTORS'!AD215,1)</f>
        <v>0.6</v>
      </c>
      <c r="AE215" s="63">
        <f>PERCENTRANK('FED MODEL FACTORS'!AE$2:AE$296,'FED MODEL FACTORS'!AE215,1)</f>
        <v>0.7</v>
      </c>
      <c r="AF215" s="63">
        <f>PERCENTRANK('FED MODEL FACTORS'!AF$2:AF$296,'FED MODEL FACTORS'!AF215,1)</f>
        <v>0.8</v>
      </c>
      <c r="AG215" s="63">
        <f>PERCENTRANK('FED MODEL FACTORS'!AG$2:AG$296,'FED MODEL FACTORS'!AG215,1)</f>
        <v>0.8</v>
      </c>
      <c r="AH215" s="63">
        <f>PERCENTRANK('FED MODEL FACTORS'!AH$62:AH$296,'FED MODEL FACTORS'!AH215,1)</f>
        <v>0.8</v>
      </c>
      <c r="AI215" s="63">
        <f>PERCENTRANK('FED MODEL FACTORS'!AI$2:AI$296,'FED MODEL FACTORS'!AI215,1)</f>
        <v>0.1</v>
      </c>
      <c r="AJ215" s="63">
        <f>PERCENTRANK('FED MODEL FACTORS'!AJ$2:AJ$296,'FED MODEL FACTORS'!AJ215,1)</f>
        <v>0.8</v>
      </c>
      <c r="AK215" s="63">
        <f>PERCENTRANK('FED MODEL FACTORS'!AK$2:AK$296,'FED MODEL FACTORS'!AK215,1)</f>
        <v>0.1</v>
      </c>
      <c r="AL215" s="63">
        <f>PERCENTRANK('FED MODEL FACTORS'!AL$2:AL$296,'FED MODEL FACTORS'!AL215,1)</f>
        <v>0</v>
      </c>
      <c r="AM215" s="63">
        <f>PERCENTRANK('FED MODEL FACTORS'!AM$2:AM$296,'FED MODEL FACTORS'!AM215,1)</f>
        <v>0</v>
      </c>
      <c r="AN215" s="63">
        <f>PERCENTRANK('FED MODEL FACTORS'!AN$2:AN$296,'FED MODEL FACTORS'!AN215,1)</f>
        <v>0</v>
      </c>
      <c r="AO215" s="63">
        <f>PERCENTRANK('FED MODEL FACTORS'!AO$2:AO$296,'FED MODEL FACTORS'!AO215,1)</f>
        <v>0</v>
      </c>
      <c r="AP215" s="63">
        <f>PERCENTRANK('FED MODEL FACTORS'!AP$2:AP$296,'FED MODEL FACTORS'!AP215,1)</f>
        <v>0</v>
      </c>
      <c r="AQ215" s="63">
        <f>PERCENTRANK('FED MODEL FACTORS'!AQ$50:AQ$296,'FED MODEL FACTORS'!AQ215,1)</f>
        <v>0.3</v>
      </c>
      <c r="AR215" s="63">
        <f>PERCENTRANK('FED MODEL FACTORS'!AR$2:AR$296,'FED MODEL FACTORS'!AR215,1)</f>
        <v>0.9</v>
      </c>
      <c r="AS215" s="63">
        <f>PERCENTRANK('FED MODEL FACTORS'!AS$2:AS$296,'FED MODEL FACTORS'!AS215,1)</f>
        <v>0</v>
      </c>
      <c r="AT215" s="63">
        <f>PERCENTRANK('FED MODEL FACTORS'!AT$2:AT$296,'FED MODEL FACTORS'!AT215,1)</f>
        <v>0.2</v>
      </c>
      <c r="AU215" s="63">
        <f>PERCENTRANK('FED MODEL FACTORS'!AU$2:AU$296,'FED MODEL FACTORS'!AU215,1)</f>
        <v>0.8</v>
      </c>
      <c r="AV215" s="63">
        <f>PERCENTRANK('FED MODEL FACTORS'!AV$2:AV$296,'FED MODEL FACTORS'!AV215,1)</f>
        <v>0.5</v>
      </c>
      <c r="AW215" s="63">
        <f>PERCENTRANK('FED MODEL FACTORS'!AW$2:AW$296,'FED MODEL FACTORS'!AW215,1)</f>
        <v>0</v>
      </c>
      <c r="AX215" s="63">
        <f>PERCENTRANK('FED MODEL FACTORS'!AX$2:AX$296,'FED MODEL FACTORS'!AX215,1)</f>
        <v>0.7</v>
      </c>
      <c r="AY215" s="63">
        <f>PERCENTRANK('FED MODEL FACTORS'!AY$2:AY$296,'FED MODEL FACTORS'!AY215,1)</f>
        <v>0.2</v>
      </c>
      <c r="AZ215" s="63">
        <f>PERCENTRANK('FED MODEL FACTORS'!AZ$2:AZ$296,'FED MODEL FACTORS'!AZ215,1)</f>
        <v>0.7</v>
      </c>
      <c r="BA215" s="63">
        <f>PERCENTRANK('FED MODEL FACTORS'!BA$2:BA$296,'FED MODEL FACTORS'!BA215,1)</f>
        <v>0.3</v>
      </c>
      <c r="BB215" s="63">
        <f>PERCENTRANK('FED MODEL FACTORS'!BB$2:BB$296,'FED MODEL FACTORS'!BB215,1)</f>
        <v>0.7</v>
      </c>
      <c r="BC215" s="63">
        <f>PERCENTRANK('FED MODEL FACTORS'!BC$2:BC$296,'FED MODEL FACTORS'!BC215,1)</f>
        <v>0.9</v>
      </c>
      <c r="BD215" s="63">
        <f>PERCENTRANK('FED MODEL FACTORS'!BD$2:BD$296,'FED MODEL FACTORS'!BD215,1)</f>
        <v>0.5</v>
      </c>
      <c r="BT215" s="76">
        <v>0.47</v>
      </c>
      <c r="BU215" s="76">
        <v>3.24</v>
      </c>
      <c r="BV215" s="76">
        <v>0.86</v>
      </c>
    </row>
    <row r="216" spans="1:74" x14ac:dyDescent="0.25">
      <c r="A216" s="57">
        <v>40117</v>
      </c>
      <c r="B216" s="63"/>
      <c r="C216" s="63">
        <f>PERCENTRANK('FED MODEL FACTORS'!C216:C498,'FED MODEL FACTORS'!C216,1)</f>
        <v>0.9</v>
      </c>
      <c r="D216" s="63"/>
      <c r="E216" s="63">
        <f>PERCENTRANK('FED MODEL FACTORS'!E$2:E$296,'FED MODEL FACTORS'!E216,1)</f>
        <v>0.9</v>
      </c>
      <c r="F216" s="63">
        <f>PERCENTRANK('FED MODEL FACTORS'!F$2:F$296,'FED MODEL FACTORS'!F216,1)</f>
        <v>0</v>
      </c>
      <c r="G216" s="63">
        <f>PERCENTRANK('FED MODEL FACTORS'!G$62:G$296,'FED MODEL FACTORS'!G216,1)</f>
        <v>0.4</v>
      </c>
      <c r="H216" s="63">
        <f>PERCENTRANK('FED MODEL FACTORS'!H$62:H$296,'FED MODEL FACTORS'!H216,1)</f>
        <v>0.7</v>
      </c>
      <c r="I216" s="63">
        <f>PERCENTRANK('FED MODEL FACTORS'!I$2:I$296,'FED MODEL FACTORS'!I216,1)</f>
        <v>0.7</v>
      </c>
      <c r="J216" s="63">
        <f>PERCENTRANK('FED MODEL FACTORS'!J$2:J$296,'FED MODEL FACTORS'!J216,1)</f>
        <v>0.2</v>
      </c>
      <c r="K216" s="63">
        <f>PERCENTRANK('FED MODEL FACTORS'!K$2:K$296,'FED MODEL FACTORS'!K216,1)</f>
        <v>0.2</v>
      </c>
      <c r="L216" s="63">
        <f>PERCENTRANK('FED MODEL FACTORS'!L$2:L$296,'FED MODEL FACTORS'!L216,1)</f>
        <v>0.2</v>
      </c>
      <c r="M216" s="63">
        <f>PERCENTRANK('FED MODEL FACTORS'!M$2:M$296,'FED MODEL FACTORS'!M216,1)</f>
        <v>0.1</v>
      </c>
      <c r="N216" s="63">
        <f>PERCENTRANK('FED MODEL FACTORS'!N$2:N$296,'FED MODEL FACTORS'!N216,1)</f>
        <v>0.1</v>
      </c>
      <c r="O216" s="63"/>
      <c r="P216" s="63"/>
      <c r="Q216" s="63">
        <f>PERCENTRANK('FED MODEL FACTORS'!Q$2:Q$296,'FED MODEL FACTORS'!Q216,1)</f>
        <v>0.5</v>
      </c>
      <c r="R216" s="63">
        <f>PERCENTRANK('FED MODEL FACTORS'!R$2:R$296,'FED MODEL FACTORS'!R216,1)</f>
        <v>0.2</v>
      </c>
      <c r="S216" s="63">
        <f>PERCENTRANK('FED MODEL FACTORS'!S$2:S$296,'FED MODEL FACTORS'!S216,1)</f>
        <v>0.6</v>
      </c>
      <c r="T216" s="63"/>
      <c r="U216" s="63">
        <f>PERCENTRANK('FED MODEL FACTORS'!U$2:U$296,'FED MODEL FACTORS'!U216,1)</f>
        <v>0.5</v>
      </c>
      <c r="V216" s="63">
        <f>PERCENTRANK('FED MODEL FACTORS'!V$2:V$296,'FED MODEL FACTORS'!V216,1)</f>
        <v>0</v>
      </c>
      <c r="W216" s="63"/>
      <c r="X216" s="63">
        <f>PERCENTRANK('FED MODEL FACTORS'!X$2:X$296,'FED MODEL FACTORS'!X216,1)</f>
        <v>0.9</v>
      </c>
      <c r="Y216" s="63">
        <f>PERCENTRANK('FED MODEL FACTORS'!Y$2:Y$296,'FED MODEL FACTORS'!Y216,1)</f>
        <v>0</v>
      </c>
      <c r="Z216" s="63">
        <f>PERCENTRANK('FED MODEL FACTORS'!Z$2:Z$296,'FED MODEL FACTORS'!Z216,1)</f>
        <v>0.7</v>
      </c>
      <c r="AA216" s="63">
        <f>PERCENTRANK('FED MODEL FACTORS'!AA$2:AA$296,'FED MODEL FACTORS'!AA216,1)</f>
        <v>0.7</v>
      </c>
      <c r="AB216" s="63"/>
      <c r="AC216" s="63">
        <f>PERCENTRANK('FED MODEL FACTORS'!AC$2:AC$296,'FED MODEL FACTORS'!AC216,1)</f>
        <v>0</v>
      </c>
      <c r="AD216" s="63">
        <f>PERCENTRANK('FED MODEL FACTORS'!AD$2:AD$296,'FED MODEL FACTORS'!AD216,1)</f>
        <v>0.6</v>
      </c>
      <c r="AE216" s="63">
        <f>PERCENTRANK('FED MODEL FACTORS'!AE$2:AE$296,'FED MODEL FACTORS'!AE216,1)</f>
        <v>0.7</v>
      </c>
      <c r="AF216" s="63">
        <f>PERCENTRANK('FED MODEL FACTORS'!AF$2:AF$296,'FED MODEL FACTORS'!AF216,1)</f>
        <v>0.7</v>
      </c>
      <c r="AG216" s="63">
        <f>PERCENTRANK('FED MODEL FACTORS'!AG$2:AG$296,'FED MODEL FACTORS'!AG216,1)</f>
        <v>0.9</v>
      </c>
      <c r="AH216" s="63">
        <f>PERCENTRANK('FED MODEL FACTORS'!AH$62:AH$296,'FED MODEL FACTORS'!AH216,1)</f>
        <v>0.7</v>
      </c>
      <c r="AI216" s="63">
        <f>PERCENTRANK('FED MODEL FACTORS'!AI$2:AI$296,'FED MODEL FACTORS'!AI216,1)</f>
        <v>0.1</v>
      </c>
      <c r="AJ216" s="63">
        <f>PERCENTRANK('FED MODEL FACTORS'!AJ$2:AJ$296,'FED MODEL FACTORS'!AJ216,1)</f>
        <v>0.9</v>
      </c>
      <c r="AK216" s="63">
        <f>PERCENTRANK('FED MODEL FACTORS'!AK$2:AK$296,'FED MODEL FACTORS'!AK216,1)</f>
        <v>0.2</v>
      </c>
      <c r="AL216" s="63">
        <f>PERCENTRANK('FED MODEL FACTORS'!AL$2:AL$296,'FED MODEL FACTORS'!AL216,1)</f>
        <v>0</v>
      </c>
      <c r="AM216" s="63">
        <f>PERCENTRANK('FED MODEL FACTORS'!AM$2:AM$296,'FED MODEL FACTORS'!AM216,1)</f>
        <v>0.2</v>
      </c>
      <c r="AN216" s="63">
        <f>PERCENTRANK('FED MODEL FACTORS'!AN$2:AN$296,'FED MODEL FACTORS'!AN216,1)</f>
        <v>0</v>
      </c>
      <c r="AO216" s="63">
        <f>PERCENTRANK('FED MODEL FACTORS'!AO$2:AO$296,'FED MODEL FACTORS'!AO216,1)</f>
        <v>0</v>
      </c>
      <c r="AP216" s="63">
        <f>PERCENTRANK('FED MODEL FACTORS'!AP$2:AP$296,'FED MODEL FACTORS'!AP216,1)</f>
        <v>0.3</v>
      </c>
      <c r="AQ216" s="63">
        <f>PERCENTRANK('FED MODEL FACTORS'!AQ$50:AQ$296,'FED MODEL FACTORS'!AQ216,1)</f>
        <v>0.2</v>
      </c>
      <c r="AR216" s="63">
        <f>PERCENTRANK('FED MODEL FACTORS'!AR$2:AR$296,'FED MODEL FACTORS'!AR216,1)</f>
        <v>0.9</v>
      </c>
      <c r="AS216" s="63">
        <f>PERCENTRANK('FED MODEL FACTORS'!AS$2:AS$296,'FED MODEL FACTORS'!AS216,1)</f>
        <v>0</v>
      </c>
      <c r="AT216" s="63">
        <f>PERCENTRANK('FED MODEL FACTORS'!AT$2:AT$296,'FED MODEL FACTORS'!AT216,1)</f>
        <v>0.1</v>
      </c>
      <c r="AU216" s="63">
        <f>PERCENTRANK('FED MODEL FACTORS'!AU$2:AU$296,'FED MODEL FACTORS'!AU216,1)</f>
        <v>0.7</v>
      </c>
      <c r="AV216" s="63">
        <f>PERCENTRANK('FED MODEL FACTORS'!AV$2:AV$296,'FED MODEL FACTORS'!AV216,1)</f>
        <v>0.3</v>
      </c>
      <c r="AW216" s="63">
        <f>PERCENTRANK('FED MODEL FACTORS'!AW$2:AW$296,'FED MODEL FACTORS'!AW216,1)</f>
        <v>0</v>
      </c>
      <c r="AX216" s="63">
        <f>PERCENTRANK('FED MODEL FACTORS'!AX$2:AX$296,'FED MODEL FACTORS'!AX216,1)</f>
        <v>0.7</v>
      </c>
      <c r="AY216" s="63">
        <f>PERCENTRANK('FED MODEL FACTORS'!AY$2:AY$296,'FED MODEL FACTORS'!AY216,1)</f>
        <v>0.2</v>
      </c>
      <c r="AZ216" s="63">
        <f>PERCENTRANK('FED MODEL FACTORS'!AZ$2:AZ$296,'FED MODEL FACTORS'!AZ216,1)</f>
        <v>0.7</v>
      </c>
      <c r="BA216" s="63">
        <f>PERCENTRANK('FED MODEL FACTORS'!BA$2:BA$296,'FED MODEL FACTORS'!BA216,1)</f>
        <v>0.8</v>
      </c>
      <c r="BB216" s="63">
        <f>PERCENTRANK('FED MODEL FACTORS'!BB$2:BB$296,'FED MODEL FACTORS'!BB216,1)</f>
        <v>0.7</v>
      </c>
      <c r="BC216" s="63">
        <f>PERCENTRANK('FED MODEL FACTORS'!BC$2:BC$296,'FED MODEL FACTORS'!BC216,1)</f>
        <v>0.8</v>
      </c>
      <c r="BD216" s="63">
        <f>PERCENTRANK('FED MODEL FACTORS'!BD$2:BD$296,'FED MODEL FACTORS'!BD216,1)</f>
        <v>0.9</v>
      </c>
      <c r="BT216" s="76">
        <v>0.56000000000000005</v>
      </c>
      <c r="BU216" s="76">
        <v>3.51</v>
      </c>
      <c r="BV216" s="76">
        <v>1.1299999999999999</v>
      </c>
    </row>
    <row r="217" spans="1:74" x14ac:dyDescent="0.25">
      <c r="A217" s="57">
        <v>40147</v>
      </c>
      <c r="B217" s="63"/>
      <c r="C217" s="63">
        <f>PERCENTRANK('FED MODEL FACTORS'!C217:C499,'FED MODEL FACTORS'!C217,1)</f>
        <v>0.7</v>
      </c>
      <c r="D217" s="63"/>
      <c r="E217" s="63">
        <f>PERCENTRANK('FED MODEL FACTORS'!E$2:E$296,'FED MODEL FACTORS'!E217,1)</f>
        <v>0.1</v>
      </c>
      <c r="F217" s="63">
        <f>PERCENTRANK('FED MODEL FACTORS'!F$2:F$296,'FED MODEL FACTORS'!F217,1)</f>
        <v>0</v>
      </c>
      <c r="G217" s="63">
        <f>PERCENTRANK('FED MODEL FACTORS'!G$62:G$296,'FED MODEL FACTORS'!G217,1)</f>
        <v>0.4</v>
      </c>
      <c r="H217" s="63">
        <f>PERCENTRANK('FED MODEL FACTORS'!H$62:H$296,'FED MODEL FACTORS'!H217,1)</f>
        <v>0.7</v>
      </c>
      <c r="I217" s="63">
        <f>PERCENTRANK('FED MODEL FACTORS'!I$2:I$296,'FED MODEL FACTORS'!I217,1)</f>
        <v>0.2</v>
      </c>
      <c r="J217" s="63">
        <f>PERCENTRANK('FED MODEL FACTORS'!J$2:J$296,'FED MODEL FACTORS'!J217,1)</f>
        <v>0.2</v>
      </c>
      <c r="K217" s="63">
        <f>PERCENTRANK('FED MODEL FACTORS'!K$2:K$296,'FED MODEL FACTORS'!K217,1)</f>
        <v>0.2</v>
      </c>
      <c r="L217" s="63">
        <f>PERCENTRANK('FED MODEL FACTORS'!L$2:L$296,'FED MODEL FACTORS'!L217,1)</f>
        <v>0.2</v>
      </c>
      <c r="M217" s="63">
        <f>PERCENTRANK('FED MODEL FACTORS'!M$2:M$296,'FED MODEL FACTORS'!M217,1)</f>
        <v>0.1</v>
      </c>
      <c r="N217" s="63">
        <f>PERCENTRANK('FED MODEL FACTORS'!N$2:N$296,'FED MODEL FACTORS'!N217,1)</f>
        <v>0.1</v>
      </c>
      <c r="O217" s="63"/>
      <c r="P217" s="63"/>
      <c r="Q217" s="63">
        <f>PERCENTRANK('FED MODEL FACTORS'!Q$2:Q$296,'FED MODEL FACTORS'!Q217,1)</f>
        <v>0.5</v>
      </c>
      <c r="R217" s="63">
        <f>PERCENTRANK('FED MODEL FACTORS'!R$2:R$296,'FED MODEL FACTORS'!R217,1)</f>
        <v>0.2</v>
      </c>
      <c r="S217" s="63">
        <f>PERCENTRANK('FED MODEL FACTORS'!S$2:S$296,'FED MODEL FACTORS'!S217,1)</f>
        <v>0.6</v>
      </c>
      <c r="T217" s="63"/>
      <c r="U217" s="63">
        <f>PERCENTRANK('FED MODEL FACTORS'!U$2:U$296,'FED MODEL FACTORS'!U217,1)</f>
        <v>0.6</v>
      </c>
      <c r="V217" s="63">
        <f>PERCENTRANK('FED MODEL FACTORS'!V$2:V$296,'FED MODEL FACTORS'!V217,1)</f>
        <v>0</v>
      </c>
      <c r="W217" s="63"/>
      <c r="X217" s="63">
        <f>PERCENTRANK('FED MODEL FACTORS'!X$2:X$296,'FED MODEL FACTORS'!X217,1)</f>
        <v>0.9</v>
      </c>
      <c r="Y217" s="63">
        <f>PERCENTRANK('FED MODEL FACTORS'!Y$2:Y$296,'FED MODEL FACTORS'!Y217,1)</f>
        <v>0.1</v>
      </c>
      <c r="Z217" s="63">
        <f>PERCENTRANK('FED MODEL FACTORS'!Z$2:Z$296,'FED MODEL FACTORS'!Z217,1)</f>
        <v>0.6</v>
      </c>
      <c r="AA217" s="63">
        <f>PERCENTRANK('FED MODEL FACTORS'!AA$2:AA$296,'FED MODEL FACTORS'!AA217,1)</f>
        <v>0.6</v>
      </c>
      <c r="AB217" s="63"/>
      <c r="AC217" s="63">
        <f>PERCENTRANK('FED MODEL FACTORS'!AC$2:AC$296,'FED MODEL FACTORS'!AC217,1)</f>
        <v>0</v>
      </c>
      <c r="AD217" s="63">
        <f>PERCENTRANK('FED MODEL FACTORS'!AD$2:AD$296,'FED MODEL FACTORS'!AD217,1)</f>
        <v>0.6</v>
      </c>
      <c r="AE217" s="63">
        <f>PERCENTRANK('FED MODEL FACTORS'!AE$2:AE$296,'FED MODEL FACTORS'!AE217,1)</f>
        <v>0.6</v>
      </c>
      <c r="AF217" s="63">
        <f>PERCENTRANK('FED MODEL FACTORS'!AF$2:AF$296,'FED MODEL FACTORS'!AF217,1)</f>
        <v>0.7</v>
      </c>
      <c r="AG217" s="63">
        <f>PERCENTRANK('FED MODEL FACTORS'!AG$2:AG$296,'FED MODEL FACTORS'!AG217,1)</f>
        <v>0.8</v>
      </c>
      <c r="AH217" s="63">
        <f>PERCENTRANK('FED MODEL FACTORS'!AH$62:AH$296,'FED MODEL FACTORS'!AH217,1)</f>
        <v>0.7</v>
      </c>
      <c r="AI217" s="63">
        <f>PERCENTRANK('FED MODEL FACTORS'!AI$2:AI$296,'FED MODEL FACTORS'!AI217,1)</f>
        <v>0</v>
      </c>
      <c r="AJ217" s="63">
        <f>PERCENTRANK('FED MODEL FACTORS'!AJ$2:AJ$296,'FED MODEL FACTORS'!AJ217,1)</f>
        <v>0.9</v>
      </c>
      <c r="AK217" s="63">
        <f>PERCENTRANK('FED MODEL FACTORS'!AK$2:AK$296,'FED MODEL FACTORS'!AK217,1)</f>
        <v>0.3</v>
      </c>
      <c r="AL217" s="63">
        <f>PERCENTRANK('FED MODEL FACTORS'!AL$2:AL$296,'FED MODEL FACTORS'!AL217,1)</f>
        <v>0</v>
      </c>
      <c r="AM217" s="63">
        <f>PERCENTRANK('FED MODEL FACTORS'!AM$2:AM$296,'FED MODEL FACTORS'!AM217,1)</f>
        <v>0.1</v>
      </c>
      <c r="AN217" s="63">
        <f>PERCENTRANK('FED MODEL FACTORS'!AN$2:AN$296,'FED MODEL FACTORS'!AN217,1)</f>
        <v>0.3</v>
      </c>
      <c r="AO217" s="63">
        <f>PERCENTRANK('FED MODEL FACTORS'!AO$2:AO$296,'FED MODEL FACTORS'!AO217,1)</f>
        <v>0</v>
      </c>
      <c r="AP217" s="63">
        <f>PERCENTRANK('FED MODEL FACTORS'!AP$2:AP$296,'FED MODEL FACTORS'!AP217,1)</f>
        <v>0.6</v>
      </c>
      <c r="AQ217" s="63">
        <f>PERCENTRANK('FED MODEL FACTORS'!AQ$50:AQ$296,'FED MODEL FACTORS'!AQ217,1)</f>
        <v>0.1</v>
      </c>
      <c r="AR217" s="63">
        <f>PERCENTRANK('FED MODEL FACTORS'!AR$2:AR$296,'FED MODEL FACTORS'!AR217,1)</f>
        <v>0.9</v>
      </c>
      <c r="AS217" s="63">
        <f>PERCENTRANK('FED MODEL FACTORS'!AS$2:AS$296,'FED MODEL FACTORS'!AS217,1)</f>
        <v>0.2</v>
      </c>
      <c r="AT217" s="63">
        <f>PERCENTRANK('FED MODEL FACTORS'!AT$2:AT$296,'FED MODEL FACTORS'!AT217,1)</f>
        <v>0.1</v>
      </c>
      <c r="AU217" s="63">
        <f>PERCENTRANK('FED MODEL FACTORS'!AU$2:AU$296,'FED MODEL FACTORS'!AU217,1)</f>
        <v>0.7</v>
      </c>
      <c r="AV217" s="63">
        <f>PERCENTRANK('FED MODEL FACTORS'!AV$2:AV$296,'FED MODEL FACTORS'!AV217,1)</f>
        <v>0.5</v>
      </c>
      <c r="AW217" s="63">
        <f>PERCENTRANK('FED MODEL FACTORS'!AW$2:AW$296,'FED MODEL FACTORS'!AW217,1)</f>
        <v>0</v>
      </c>
      <c r="AX217" s="63">
        <f>PERCENTRANK('FED MODEL FACTORS'!AX$2:AX$296,'FED MODEL FACTORS'!AX217,1)</f>
        <v>0.7</v>
      </c>
      <c r="AY217" s="63">
        <f>PERCENTRANK('FED MODEL FACTORS'!AY$2:AY$296,'FED MODEL FACTORS'!AY217,1)</f>
        <v>0.2</v>
      </c>
      <c r="AZ217" s="63">
        <f>PERCENTRANK('FED MODEL FACTORS'!AZ$2:AZ$296,'FED MODEL FACTORS'!AZ217,1)</f>
        <v>0.7</v>
      </c>
      <c r="BA217" s="63">
        <f>PERCENTRANK('FED MODEL FACTORS'!BA$2:BA$296,'FED MODEL FACTORS'!BA217,1)</f>
        <v>0.6</v>
      </c>
      <c r="BB217" s="63">
        <f>PERCENTRANK('FED MODEL FACTORS'!BB$2:BB$296,'FED MODEL FACTORS'!BB217,1)</f>
        <v>0.7</v>
      </c>
      <c r="BC217" s="63">
        <f>PERCENTRANK('FED MODEL FACTORS'!BC$2:BC$296,'FED MODEL FACTORS'!BC217,1)</f>
        <v>0.9</v>
      </c>
      <c r="BD217" s="63">
        <f>PERCENTRANK('FED MODEL FACTORS'!BD$2:BD$296,'FED MODEL FACTORS'!BD217,1)</f>
        <v>0.8</v>
      </c>
      <c r="BT217" s="76">
        <v>0.39</v>
      </c>
      <c r="BU217" s="76">
        <v>3.68</v>
      </c>
      <c r="BV217" s="76">
        <v>1.38</v>
      </c>
    </row>
    <row r="218" spans="1:74" x14ac:dyDescent="0.25">
      <c r="A218" s="57">
        <v>40178</v>
      </c>
      <c r="B218" s="63"/>
      <c r="C218" s="63">
        <f>PERCENTRANK('FED MODEL FACTORS'!C218:C500,'FED MODEL FACTORS'!C218,1)</f>
        <v>0.9</v>
      </c>
      <c r="D218" s="63"/>
      <c r="E218" s="63">
        <f>PERCENTRANK('FED MODEL FACTORS'!E$2:E$296,'FED MODEL FACTORS'!E218,1)</f>
        <v>0</v>
      </c>
      <c r="F218" s="63">
        <f>PERCENTRANK('FED MODEL FACTORS'!F$2:F$296,'FED MODEL FACTORS'!F218,1)</f>
        <v>0</v>
      </c>
      <c r="G218" s="63">
        <f>PERCENTRANK('FED MODEL FACTORS'!G$62:G$296,'FED MODEL FACTORS'!G218,1)</f>
        <v>0.4</v>
      </c>
      <c r="H218" s="63">
        <f>PERCENTRANK('FED MODEL FACTORS'!H$62:H$296,'FED MODEL FACTORS'!H218,1)</f>
        <v>0.5</v>
      </c>
      <c r="I218" s="63">
        <f>PERCENTRANK('FED MODEL FACTORS'!I$2:I$296,'FED MODEL FACTORS'!I218,1)</f>
        <v>0.2</v>
      </c>
      <c r="J218" s="63">
        <f>PERCENTRANK('FED MODEL FACTORS'!J$2:J$296,'FED MODEL FACTORS'!J218,1)</f>
        <v>0.3</v>
      </c>
      <c r="K218" s="63">
        <f>PERCENTRANK('FED MODEL FACTORS'!K$2:K$296,'FED MODEL FACTORS'!K218,1)</f>
        <v>0.3</v>
      </c>
      <c r="L218" s="63">
        <f>PERCENTRANK('FED MODEL FACTORS'!L$2:L$296,'FED MODEL FACTORS'!L218,1)</f>
        <v>0.3</v>
      </c>
      <c r="M218" s="63">
        <f>PERCENTRANK('FED MODEL FACTORS'!M$2:M$296,'FED MODEL FACTORS'!M218,1)</f>
        <v>0.1</v>
      </c>
      <c r="N218" s="63">
        <f>PERCENTRANK('FED MODEL FACTORS'!N$2:N$296,'FED MODEL FACTORS'!N218,1)</f>
        <v>0.1</v>
      </c>
      <c r="O218" s="63"/>
      <c r="P218" s="63"/>
      <c r="Q218" s="63">
        <f>PERCENTRANK('FED MODEL FACTORS'!Q$2:Q$296,'FED MODEL FACTORS'!Q218,1)</f>
        <v>0.5</v>
      </c>
      <c r="R218" s="63">
        <f>PERCENTRANK('FED MODEL FACTORS'!R$2:R$296,'FED MODEL FACTORS'!R218,1)</f>
        <v>0.2</v>
      </c>
      <c r="S218" s="63">
        <f>PERCENTRANK('FED MODEL FACTORS'!S$2:S$296,'FED MODEL FACTORS'!S218,1)</f>
        <v>0.7</v>
      </c>
      <c r="T218" s="63"/>
      <c r="U218" s="63">
        <f>PERCENTRANK('FED MODEL FACTORS'!U$2:U$296,'FED MODEL FACTORS'!U218,1)</f>
        <v>0.5</v>
      </c>
      <c r="V218" s="63">
        <f>PERCENTRANK('FED MODEL FACTORS'!V$2:V$296,'FED MODEL FACTORS'!V218,1)</f>
        <v>0</v>
      </c>
      <c r="W218" s="63"/>
      <c r="X218" s="63">
        <f>PERCENTRANK('FED MODEL FACTORS'!X$2:X$296,'FED MODEL FACTORS'!X218,1)</f>
        <v>0.9</v>
      </c>
      <c r="Y218" s="63">
        <f>PERCENTRANK('FED MODEL FACTORS'!Y$2:Y$296,'FED MODEL FACTORS'!Y218,1)</f>
        <v>0.1</v>
      </c>
      <c r="Z218" s="63">
        <f>PERCENTRANK('FED MODEL FACTORS'!Z$2:Z$296,'FED MODEL FACTORS'!Z218,1)</f>
        <v>0.8</v>
      </c>
      <c r="AA218" s="63">
        <f>PERCENTRANK('FED MODEL FACTORS'!AA$2:AA$296,'FED MODEL FACTORS'!AA218,1)</f>
        <v>0.6</v>
      </c>
      <c r="AB218" s="63"/>
      <c r="AC218" s="63">
        <f>PERCENTRANK('FED MODEL FACTORS'!AC$2:AC$296,'FED MODEL FACTORS'!AC218,1)</f>
        <v>0.1</v>
      </c>
      <c r="AD218" s="63">
        <f>PERCENTRANK('FED MODEL FACTORS'!AD$2:AD$296,'FED MODEL FACTORS'!AD218,1)</f>
        <v>0.6</v>
      </c>
      <c r="AE218" s="63">
        <f>PERCENTRANK('FED MODEL FACTORS'!AE$2:AE$296,'FED MODEL FACTORS'!AE218,1)</f>
        <v>0.5</v>
      </c>
      <c r="AF218" s="63">
        <f>PERCENTRANK('FED MODEL FACTORS'!AF$2:AF$296,'FED MODEL FACTORS'!AF218,1)</f>
        <v>0.6</v>
      </c>
      <c r="AG218" s="63">
        <f>PERCENTRANK('FED MODEL FACTORS'!AG$2:AG$296,'FED MODEL FACTORS'!AG218,1)</f>
        <v>0.9</v>
      </c>
      <c r="AH218" s="63">
        <f>PERCENTRANK('FED MODEL FACTORS'!AH$62:AH$296,'FED MODEL FACTORS'!AH218,1)</f>
        <v>0.5</v>
      </c>
      <c r="AI218" s="63">
        <f>PERCENTRANK('FED MODEL FACTORS'!AI$2:AI$296,'FED MODEL FACTORS'!AI218,1)</f>
        <v>0.1</v>
      </c>
      <c r="AJ218" s="63">
        <f>PERCENTRANK('FED MODEL FACTORS'!AJ$2:AJ$296,'FED MODEL FACTORS'!AJ218,1)</f>
        <v>0.9</v>
      </c>
      <c r="AK218" s="63">
        <f>PERCENTRANK('FED MODEL FACTORS'!AK$2:AK$296,'FED MODEL FACTORS'!AK218,1)</f>
        <v>0.3</v>
      </c>
      <c r="AL218" s="63">
        <f>PERCENTRANK('FED MODEL FACTORS'!AL$2:AL$296,'FED MODEL FACTORS'!AL218,1)</f>
        <v>0</v>
      </c>
      <c r="AM218" s="63">
        <f>PERCENTRANK('FED MODEL FACTORS'!AM$2:AM$296,'FED MODEL FACTORS'!AM218,1)</f>
        <v>0.1</v>
      </c>
      <c r="AN218" s="63">
        <f>PERCENTRANK('FED MODEL FACTORS'!AN$2:AN$296,'FED MODEL FACTORS'!AN218,1)</f>
        <v>0.5</v>
      </c>
      <c r="AO218" s="63">
        <f>PERCENTRANK('FED MODEL FACTORS'!AO$2:AO$296,'FED MODEL FACTORS'!AO218,1)</f>
        <v>0</v>
      </c>
      <c r="AP218" s="63">
        <f>PERCENTRANK('FED MODEL FACTORS'!AP$2:AP$296,'FED MODEL FACTORS'!AP218,1)</f>
        <v>0.8</v>
      </c>
      <c r="AQ218" s="63">
        <f>PERCENTRANK('FED MODEL FACTORS'!AQ$50:AQ$296,'FED MODEL FACTORS'!AQ218,1)</f>
        <v>0.1</v>
      </c>
      <c r="AR218" s="63">
        <f>PERCENTRANK('FED MODEL FACTORS'!AR$2:AR$296,'FED MODEL FACTORS'!AR218,1)</f>
        <v>0.8</v>
      </c>
      <c r="AS218" s="63">
        <f>PERCENTRANK('FED MODEL FACTORS'!AS$2:AS$296,'FED MODEL FACTORS'!AS218,1)</f>
        <v>0.3</v>
      </c>
      <c r="AT218" s="63">
        <f>PERCENTRANK('FED MODEL FACTORS'!AT$2:AT$296,'FED MODEL FACTORS'!AT218,1)</f>
        <v>0.1</v>
      </c>
      <c r="AU218" s="63">
        <f>PERCENTRANK('FED MODEL FACTORS'!AU$2:AU$296,'FED MODEL FACTORS'!AU218,1)</f>
        <v>0.6</v>
      </c>
      <c r="AV218" s="63">
        <f>PERCENTRANK('FED MODEL FACTORS'!AV$2:AV$296,'FED MODEL FACTORS'!AV218,1)</f>
        <v>0</v>
      </c>
      <c r="AW218" s="63">
        <f>PERCENTRANK('FED MODEL FACTORS'!AW$2:AW$296,'FED MODEL FACTORS'!AW218,1)</f>
        <v>0</v>
      </c>
      <c r="AX218" s="63">
        <f>PERCENTRANK('FED MODEL FACTORS'!AX$2:AX$296,'FED MODEL FACTORS'!AX218,1)</f>
        <v>0.4</v>
      </c>
      <c r="AY218" s="63">
        <f>PERCENTRANK('FED MODEL FACTORS'!AY$2:AY$296,'FED MODEL FACTORS'!AY218,1)</f>
        <v>0.5</v>
      </c>
      <c r="AZ218" s="63">
        <f>PERCENTRANK('FED MODEL FACTORS'!AZ$2:AZ$296,'FED MODEL FACTORS'!AZ218,1)</f>
        <v>0.7</v>
      </c>
      <c r="BA218" s="63">
        <f>PERCENTRANK('FED MODEL FACTORS'!BA$2:BA$296,'FED MODEL FACTORS'!BA218,1)</f>
        <v>0.2</v>
      </c>
      <c r="BB218" s="63">
        <f>PERCENTRANK('FED MODEL FACTORS'!BB$2:BB$296,'FED MODEL FACTORS'!BB218,1)</f>
        <v>0.7</v>
      </c>
      <c r="BC218" s="63">
        <f>PERCENTRANK('FED MODEL FACTORS'!BC$2:BC$296,'FED MODEL FACTORS'!BC218,1)</f>
        <v>0.5</v>
      </c>
      <c r="BD218" s="63">
        <f>PERCENTRANK('FED MODEL FACTORS'!BD$2:BD$296,'FED MODEL FACTORS'!BD218,1)</f>
        <v>0.2</v>
      </c>
      <c r="BT218" s="76">
        <v>0.43</v>
      </c>
      <c r="BU218" s="76">
        <v>3.85</v>
      </c>
      <c r="BV218" s="76">
        <v>1.38</v>
      </c>
    </row>
    <row r="219" spans="1:74" x14ac:dyDescent="0.25">
      <c r="A219" s="57">
        <v>40209</v>
      </c>
      <c r="B219" s="63"/>
      <c r="C219" s="63">
        <f>PERCENTRANK('FED MODEL FACTORS'!C219:C501,'FED MODEL FACTORS'!C219,1)</f>
        <v>0.9</v>
      </c>
      <c r="D219" s="63"/>
      <c r="E219" s="63">
        <f>PERCENTRANK('FED MODEL FACTORS'!E$2:E$296,'FED MODEL FACTORS'!E219,1)</f>
        <v>0.7</v>
      </c>
      <c r="F219" s="63">
        <f>PERCENTRANK('FED MODEL FACTORS'!F$2:F$296,'FED MODEL FACTORS'!F219,1)</f>
        <v>0</v>
      </c>
      <c r="G219" s="63">
        <f>PERCENTRANK('FED MODEL FACTORS'!G$62:G$296,'FED MODEL FACTORS'!G219,1)</f>
        <v>0.3</v>
      </c>
      <c r="H219" s="63">
        <f>PERCENTRANK('FED MODEL FACTORS'!H$62:H$296,'FED MODEL FACTORS'!H219,1)</f>
        <v>0.4</v>
      </c>
      <c r="I219" s="63">
        <f>PERCENTRANK('FED MODEL FACTORS'!I$2:I$296,'FED MODEL FACTORS'!I219,1)</f>
        <v>0.2</v>
      </c>
      <c r="J219" s="63">
        <f>PERCENTRANK('FED MODEL FACTORS'!J$2:J$296,'FED MODEL FACTORS'!J219,1)</f>
        <v>0.3</v>
      </c>
      <c r="K219" s="63">
        <f>PERCENTRANK('FED MODEL FACTORS'!K$2:K$296,'FED MODEL FACTORS'!K219,1)</f>
        <v>0.2</v>
      </c>
      <c r="L219" s="63">
        <f>PERCENTRANK('FED MODEL FACTORS'!L$2:L$296,'FED MODEL FACTORS'!L219,1)</f>
        <v>0.2</v>
      </c>
      <c r="M219" s="63">
        <f>PERCENTRANK('FED MODEL FACTORS'!M$2:M$296,'FED MODEL FACTORS'!M219,1)</f>
        <v>0.1</v>
      </c>
      <c r="N219" s="63">
        <f>PERCENTRANK('FED MODEL FACTORS'!N$2:N$296,'FED MODEL FACTORS'!N219,1)</f>
        <v>0.1</v>
      </c>
      <c r="O219" s="63"/>
      <c r="P219" s="63"/>
      <c r="Q219" s="63">
        <f>PERCENTRANK('FED MODEL FACTORS'!Q$2:Q$296,'FED MODEL FACTORS'!Q219,1)</f>
        <v>0.5</v>
      </c>
      <c r="R219" s="63">
        <f>PERCENTRANK('FED MODEL FACTORS'!R$2:R$296,'FED MODEL FACTORS'!R219,1)</f>
        <v>0.2</v>
      </c>
      <c r="S219" s="63">
        <f>PERCENTRANK('FED MODEL FACTORS'!S$2:S$296,'FED MODEL FACTORS'!S219,1)</f>
        <v>0.7</v>
      </c>
      <c r="T219" s="63"/>
      <c r="U219" s="63">
        <f>PERCENTRANK('FED MODEL FACTORS'!U$2:U$296,'FED MODEL FACTORS'!U219,1)</f>
        <v>0.9</v>
      </c>
      <c r="V219" s="63">
        <f>PERCENTRANK('FED MODEL FACTORS'!V$2:V$296,'FED MODEL FACTORS'!V219,1)</f>
        <v>0</v>
      </c>
      <c r="W219" s="63"/>
      <c r="X219" s="63">
        <f>PERCENTRANK('FED MODEL FACTORS'!X$2:X$296,'FED MODEL FACTORS'!X219,1)</f>
        <v>0.9</v>
      </c>
      <c r="Y219" s="63">
        <f>PERCENTRANK('FED MODEL FACTORS'!Y$2:Y$296,'FED MODEL FACTORS'!Y219,1)</f>
        <v>0.2</v>
      </c>
      <c r="Z219" s="63">
        <f>PERCENTRANK('FED MODEL FACTORS'!Z$2:Z$296,'FED MODEL FACTORS'!Z219,1)</f>
        <v>0.8</v>
      </c>
      <c r="AA219" s="63">
        <f>PERCENTRANK('FED MODEL FACTORS'!AA$2:AA$296,'FED MODEL FACTORS'!AA219,1)</f>
        <v>0.4</v>
      </c>
      <c r="AB219" s="63"/>
      <c r="AC219" s="63">
        <f>PERCENTRANK('FED MODEL FACTORS'!AC$2:AC$296,'FED MODEL FACTORS'!AC219,1)</f>
        <v>0.1</v>
      </c>
      <c r="AD219" s="63">
        <f>PERCENTRANK('FED MODEL FACTORS'!AD$2:AD$296,'FED MODEL FACTORS'!AD219,1)</f>
        <v>0.5</v>
      </c>
      <c r="AE219" s="63">
        <f>PERCENTRANK('FED MODEL FACTORS'!AE$2:AE$296,'FED MODEL FACTORS'!AE219,1)</f>
        <v>0.5</v>
      </c>
      <c r="AF219" s="63">
        <f>PERCENTRANK('FED MODEL FACTORS'!AF$2:AF$296,'FED MODEL FACTORS'!AF219,1)</f>
        <v>0.6</v>
      </c>
      <c r="AG219" s="63">
        <f>PERCENTRANK('FED MODEL FACTORS'!AG$2:AG$296,'FED MODEL FACTORS'!AG219,1)</f>
        <v>0.9</v>
      </c>
      <c r="AH219" s="63">
        <f>PERCENTRANK('FED MODEL FACTORS'!AH$62:AH$296,'FED MODEL FACTORS'!AH219,1)</f>
        <v>0.4</v>
      </c>
      <c r="AI219" s="63">
        <f>PERCENTRANK('FED MODEL FACTORS'!AI$2:AI$296,'FED MODEL FACTORS'!AI219,1)</f>
        <v>0</v>
      </c>
      <c r="AJ219" s="63">
        <f>PERCENTRANK('FED MODEL FACTORS'!AJ$2:AJ$296,'FED MODEL FACTORS'!AJ219,1)</f>
        <v>0.9</v>
      </c>
      <c r="AK219" s="63">
        <f>PERCENTRANK('FED MODEL FACTORS'!AK$2:AK$296,'FED MODEL FACTORS'!AK219,1)</f>
        <v>0.1</v>
      </c>
      <c r="AL219" s="63">
        <f>PERCENTRANK('FED MODEL FACTORS'!AL$2:AL$296,'FED MODEL FACTORS'!AL219,1)</f>
        <v>0</v>
      </c>
      <c r="AM219" s="63">
        <f>PERCENTRANK('FED MODEL FACTORS'!AM$2:AM$296,'FED MODEL FACTORS'!AM219,1)</f>
        <v>0</v>
      </c>
      <c r="AN219" s="63">
        <f>PERCENTRANK('FED MODEL FACTORS'!AN$2:AN$296,'FED MODEL FACTORS'!AN219,1)</f>
        <v>0.5</v>
      </c>
      <c r="AO219" s="63">
        <f>PERCENTRANK('FED MODEL FACTORS'!AO$2:AO$296,'FED MODEL FACTORS'!AO219,1)</f>
        <v>0.1</v>
      </c>
      <c r="AP219" s="63">
        <f>PERCENTRANK('FED MODEL FACTORS'!AP$2:AP$296,'FED MODEL FACTORS'!AP219,1)</f>
        <v>0.8</v>
      </c>
      <c r="AQ219" s="63">
        <f>PERCENTRANK('FED MODEL FACTORS'!AQ$50:AQ$296,'FED MODEL FACTORS'!AQ219,1)</f>
        <v>0</v>
      </c>
      <c r="AR219" s="63">
        <f>PERCENTRANK('FED MODEL FACTORS'!AR$2:AR$296,'FED MODEL FACTORS'!AR219,1)</f>
        <v>0.7</v>
      </c>
      <c r="AS219" s="63">
        <f>PERCENTRANK('FED MODEL FACTORS'!AS$2:AS$296,'FED MODEL FACTORS'!AS219,1)</f>
        <v>0.4</v>
      </c>
      <c r="AT219" s="63">
        <f>PERCENTRANK('FED MODEL FACTORS'!AT$2:AT$296,'FED MODEL FACTORS'!AT219,1)</f>
        <v>0.1</v>
      </c>
      <c r="AU219" s="63">
        <f>PERCENTRANK('FED MODEL FACTORS'!AU$2:AU$296,'FED MODEL FACTORS'!AU219,1)</f>
        <v>0.6</v>
      </c>
      <c r="AV219" s="63">
        <f>PERCENTRANK('FED MODEL FACTORS'!AV$2:AV$296,'FED MODEL FACTORS'!AV219,1)</f>
        <v>0.4</v>
      </c>
      <c r="AW219" s="63">
        <f>PERCENTRANK('FED MODEL FACTORS'!AW$2:AW$296,'FED MODEL FACTORS'!AW219,1)</f>
        <v>0</v>
      </c>
      <c r="AX219" s="63">
        <f>PERCENTRANK('FED MODEL FACTORS'!AX$2:AX$296,'FED MODEL FACTORS'!AX219,1)</f>
        <v>0.4</v>
      </c>
      <c r="AY219" s="63">
        <f>PERCENTRANK('FED MODEL FACTORS'!AY$2:AY$296,'FED MODEL FACTORS'!AY219,1)</f>
        <v>0.5</v>
      </c>
      <c r="AZ219" s="63">
        <f>PERCENTRANK('FED MODEL FACTORS'!AZ$2:AZ$296,'FED MODEL FACTORS'!AZ219,1)</f>
        <v>0.7</v>
      </c>
      <c r="BA219" s="63">
        <f>PERCENTRANK('FED MODEL FACTORS'!BA$2:BA$296,'FED MODEL FACTORS'!BA219,1)</f>
        <v>0.7</v>
      </c>
      <c r="BB219" s="63">
        <f>PERCENTRANK('FED MODEL FACTORS'!BB$2:BB$296,'FED MODEL FACTORS'!BB219,1)</f>
        <v>0.7</v>
      </c>
      <c r="BC219" s="63">
        <f>PERCENTRANK('FED MODEL FACTORS'!BC$2:BC$296,'FED MODEL FACTORS'!BC219,1)</f>
        <v>0.2</v>
      </c>
      <c r="BD219" s="63">
        <f>PERCENTRANK('FED MODEL FACTORS'!BD$2:BD$296,'FED MODEL FACTORS'!BD219,1)</f>
        <v>0.5</v>
      </c>
      <c r="BT219" s="76">
        <v>7.0000000000000007E-2</v>
      </c>
      <c r="BU219" s="76">
        <v>3.71</v>
      </c>
      <c r="BV219" s="76">
        <v>0.85</v>
      </c>
    </row>
    <row r="220" spans="1:74" x14ac:dyDescent="0.25">
      <c r="A220" s="57">
        <v>40237</v>
      </c>
      <c r="B220" s="63"/>
      <c r="C220" s="63">
        <f>PERCENTRANK('FED MODEL FACTORS'!C220:C502,'FED MODEL FACTORS'!C220,1)</f>
        <v>0.9</v>
      </c>
      <c r="D220" s="63"/>
      <c r="E220" s="63">
        <f>PERCENTRANK('FED MODEL FACTORS'!E$2:E$296,'FED MODEL FACTORS'!E220,1)</f>
        <v>0.4</v>
      </c>
      <c r="F220" s="63">
        <f>PERCENTRANK('FED MODEL FACTORS'!F$2:F$296,'FED MODEL FACTORS'!F220,1)</f>
        <v>0</v>
      </c>
      <c r="G220" s="63">
        <f>PERCENTRANK('FED MODEL FACTORS'!G$62:G$296,'FED MODEL FACTORS'!G220,1)</f>
        <v>0.3</v>
      </c>
      <c r="H220" s="63">
        <f>PERCENTRANK('FED MODEL FACTORS'!H$62:H$296,'FED MODEL FACTORS'!H220,1)</f>
        <v>0.4</v>
      </c>
      <c r="I220" s="63">
        <f>PERCENTRANK('FED MODEL FACTORS'!I$2:I$296,'FED MODEL FACTORS'!I220,1)</f>
        <v>0.3</v>
      </c>
      <c r="J220" s="63">
        <f>PERCENTRANK('FED MODEL FACTORS'!J$2:J$296,'FED MODEL FACTORS'!J220,1)</f>
        <v>0.3</v>
      </c>
      <c r="K220" s="63">
        <f>PERCENTRANK('FED MODEL FACTORS'!K$2:K$296,'FED MODEL FACTORS'!K220,1)</f>
        <v>0.2</v>
      </c>
      <c r="L220" s="63">
        <f>PERCENTRANK('FED MODEL FACTORS'!L$2:L$296,'FED MODEL FACTORS'!L220,1)</f>
        <v>0.2</v>
      </c>
      <c r="M220" s="63">
        <f>PERCENTRANK('FED MODEL FACTORS'!M$2:M$296,'FED MODEL FACTORS'!M220,1)</f>
        <v>0.2</v>
      </c>
      <c r="N220" s="63">
        <f>PERCENTRANK('FED MODEL FACTORS'!N$2:N$296,'FED MODEL FACTORS'!N220,1)</f>
        <v>0.2</v>
      </c>
      <c r="O220" s="63"/>
      <c r="P220" s="63"/>
      <c r="Q220" s="63">
        <f>PERCENTRANK('FED MODEL FACTORS'!Q$2:Q$296,'FED MODEL FACTORS'!Q220,1)</f>
        <v>0.5</v>
      </c>
      <c r="R220" s="63">
        <f>PERCENTRANK('FED MODEL FACTORS'!R$2:R$296,'FED MODEL FACTORS'!R220,1)</f>
        <v>0.3</v>
      </c>
      <c r="S220" s="63">
        <f>PERCENTRANK('FED MODEL FACTORS'!S$2:S$296,'FED MODEL FACTORS'!S220,1)</f>
        <v>0.7</v>
      </c>
      <c r="T220" s="63"/>
      <c r="U220" s="63">
        <f>PERCENTRANK('FED MODEL FACTORS'!U$2:U$296,'FED MODEL FACTORS'!U220,1)</f>
        <v>0.5</v>
      </c>
      <c r="V220" s="63">
        <f>PERCENTRANK('FED MODEL FACTORS'!V$2:V$296,'FED MODEL FACTORS'!V220,1)</f>
        <v>0</v>
      </c>
      <c r="W220" s="63"/>
      <c r="X220" s="63">
        <f>PERCENTRANK('FED MODEL FACTORS'!X$2:X$296,'FED MODEL FACTORS'!X220,1)</f>
        <v>0.9</v>
      </c>
      <c r="Y220" s="63">
        <f>PERCENTRANK('FED MODEL FACTORS'!Y$2:Y$296,'FED MODEL FACTORS'!Y220,1)</f>
        <v>0.1</v>
      </c>
      <c r="Z220" s="63">
        <f>PERCENTRANK('FED MODEL FACTORS'!Z$2:Z$296,'FED MODEL FACTORS'!Z220,1)</f>
        <v>0.7</v>
      </c>
      <c r="AA220" s="63">
        <f>PERCENTRANK('FED MODEL FACTORS'!AA$2:AA$296,'FED MODEL FACTORS'!AA220,1)</f>
        <v>0.5</v>
      </c>
      <c r="AB220" s="63"/>
      <c r="AC220" s="63">
        <f>PERCENTRANK('FED MODEL FACTORS'!AC$2:AC$296,'FED MODEL FACTORS'!AC220,1)</f>
        <v>0.1</v>
      </c>
      <c r="AD220" s="63">
        <f>PERCENTRANK('FED MODEL FACTORS'!AD$2:AD$296,'FED MODEL FACTORS'!AD220,1)</f>
        <v>0.5</v>
      </c>
      <c r="AE220" s="63">
        <f>PERCENTRANK('FED MODEL FACTORS'!AE$2:AE$296,'FED MODEL FACTORS'!AE220,1)</f>
        <v>0.6</v>
      </c>
      <c r="AF220" s="63">
        <f>PERCENTRANK('FED MODEL FACTORS'!AF$2:AF$296,'FED MODEL FACTORS'!AF220,1)</f>
        <v>0.7</v>
      </c>
      <c r="AG220" s="63">
        <f>PERCENTRANK('FED MODEL FACTORS'!AG$2:AG$296,'FED MODEL FACTORS'!AG220,1)</f>
        <v>0.9</v>
      </c>
      <c r="AH220" s="63">
        <f>PERCENTRANK('FED MODEL FACTORS'!AH$62:AH$296,'FED MODEL FACTORS'!AH220,1)</f>
        <v>0.4</v>
      </c>
      <c r="AI220" s="63">
        <f>PERCENTRANK('FED MODEL FACTORS'!AI$2:AI$296,'FED MODEL FACTORS'!AI220,1)</f>
        <v>0</v>
      </c>
      <c r="AJ220" s="63">
        <f>PERCENTRANK('FED MODEL FACTORS'!AJ$2:AJ$296,'FED MODEL FACTORS'!AJ220,1)</f>
        <v>0.9</v>
      </c>
      <c r="AK220" s="63">
        <f>PERCENTRANK('FED MODEL FACTORS'!AK$2:AK$296,'FED MODEL FACTORS'!AK220,1)</f>
        <v>0.1</v>
      </c>
      <c r="AL220" s="63">
        <f>PERCENTRANK('FED MODEL FACTORS'!AL$2:AL$296,'FED MODEL FACTORS'!AL220,1)</f>
        <v>0</v>
      </c>
      <c r="AM220" s="63">
        <f>PERCENTRANK('FED MODEL FACTORS'!AM$2:AM$296,'FED MODEL FACTORS'!AM220,1)</f>
        <v>0</v>
      </c>
      <c r="AN220" s="63">
        <f>PERCENTRANK('FED MODEL FACTORS'!AN$2:AN$296,'FED MODEL FACTORS'!AN220,1)</f>
        <v>0.4</v>
      </c>
      <c r="AO220" s="63">
        <f>PERCENTRANK('FED MODEL FACTORS'!AO$2:AO$296,'FED MODEL FACTORS'!AO220,1)</f>
        <v>0</v>
      </c>
      <c r="AP220" s="63">
        <f>PERCENTRANK('FED MODEL FACTORS'!AP$2:AP$296,'FED MODEL FACTORS'!AP220,1)</f>
        <v>0.8</v>
      </c>
      <c r="AQ220" s="63">
        <f>PERCENTRANK('FED MODEL FACTORS'!AQ$50:AQ$296,'FED MODEL FACTORS'!AQ220,1)</f>
        <v>0</v>
      </c>
      <c r="AR220" s="63">
        <f>PERCENTRANK('FED MODEL FACTORS'!AR$2:AR$296,'FED MODEL FACTORS'!AR220,1)</f>
        <v>0.8</v>
      </c>
      <c r="AS220" s="63">
        <f>PERCENTRANK('FED MODEL FACTORS'!AS$2:AS$296,'FED MODEL FACTORS'!AS220,1)</f>
        <v>0.5</v>
      </c>
      <c r="AT220" s="63">
        <f>PERCENTRANK('FED MODEL FACTORS'!AT$2:AT$296,'FED MODEL FACTORS'!AT220,1)</f>
        <v>0.1</v>
      </c>
      <c r="AU220" s="63">
        <f>PERCENTRANK('FED MODEL FACTORS'!AU$2:AU$296,'FED MODEL FACTORS'!AU220,1)</f>
        <v>0.6</v>
      </c>
      <c r="AV220" s="63">
        <f>PERCENTRANK('FED MODEL FACTORS'!AV$2:AV$296,'FED MODEL FACTORS'!AV220,1)</f>
        <v>0.5</v>
      </c>
      <c r="AW220" s="63">
        <f>PERCENTRANK('FED MODEL FACTORS'!AW$2:AW$296,'FED MODEL FACTORS'!AW220,1)</f>
        <v>0</v>
      </c>
      <c r="AX220" s="63">
        <f>PERCENTRANK('FED MODEL FACTORS'!AX$2:AX$296,'FED MODEL FACTORS'!AX220,1)</f>
        <v>0.4</v>
      </c>
      <c r="AY220" s="63">
        <f>PERCENTRANK('FED MODEL FACTORS'!AY$2:AY$296,'FED MODEL FACTORS'!AY220,1)</f>
        <v>0.5</v>
      </c>
      <c r="AZ220" s="63">
        <f>PERCENTRANK('FED MODEL FACTORS'!AZ$2:AZ$296,'FED MODEL FACTORS'!AZ220,1)</f>
        <v>0.7</v>
      </c>
      <c r="BA220" s="63">
        <f>PERCENTRANK('FED MODEL FACTORS'!BA$2:BA$296,'FED MODEL FACTORS'!BA220,1)</f>
        <v>0.3</v>
      </c>
      <c r="BB220" s="63">
        <f>PERCENTRANK('FED MODEL FACTORS'!BB$2:BB$296,'FED MODEL FACTORS'!BB220,1)</f>
        <v>0.7</v>
      </c>
      <c r="BC220" s="63">
        <f>PERCENTRANK('FED MODEL FACTORS'!BC$2:BC$296,'FED MODEL FACTORS'!BC220,1)</f>
        <v>0.2</v>
      </c>
      <c r="BD220" s="63">
        <f>PERCENTRANK('FED MODEL FACTORS'!BD$2:BD$296,'FED MODEL FACTORS'!BD220,1)</f>
        <v>0.2</v>
      </c>
      <c r="BT220" s="76">
        <v>0.08</v>
      </c>
      <c r="BU220" s="76">
        <v>3.58</v>
      </c>
      <c r="BV220" s="76">
        <v>0.74</v>
      </c>
    </row>
    <row r="221" spans="1:74" x14ac:dyDescent="0.25">
      <c r="A221" s="57">
        <v>40268</v>
      </c>
      <c r="B221" s="63"/>
      <c r="C221" s="63">
        <f>PERCENTRANK('FED MODEL FACTORS'!C221:C503,'FED MODEL FACTORS'!C221,1)</f>
        <v>0.9</v>
      </c>
      <c r="D221" s="63"/>
      <c r="E221" s="63">
        <f>PERCENTRANK('FED MODEL FACTORS'!E$2:E$296,'FED MODEL FACTORS'!E221,1)</f>
        <v>0.8</v>
      </c>
      <c r="F221" s="63">
        <f>PERCENTRANK('FED MODEL FACTORS'!F$2:F$296,'FED MODEL FACTORS'!F221,1)</f>
        <v>0</v>
      </c>
      <c r="G221" s="63">
        <f>PERCENTRANK('FED MODEL FACTORS'!G$62:G$296,'FED MODEL FACTORS'!G221,1)</f>
        <v>0.3</v>
      </c>
      <c r="H221" s="63">
        <f>PERCENTRANK('FED MODEL FACTORS'!H$62:H$296,'FED MODEL FACTORS'!H221,1)</f>
        <v>0.3</v>
      </c>
      <c r="I221" s="63">
        <f>PERCENTRANK('FED MODEL FACTORS'!I$2:I$296,'FED MODEL FACTORS'!I221,1)</f>
        <v>0.3</v>
      </c>
      <c r="J221" s="63">
        <f>PERCENTRANK('FED MODEL FACTORS'!J$2:J$296,'FED MODEL FACTORS'!J221,1)</f>
        <v>0.3</v>
      </c>
      <c r="K221" s="63">
        <f>PERCENTRANK('FED MODEL FACTORS'!K$2:K$296,'FED MODEL FACTORS'!K221,1)</f>
        <v>0.2</v>
      </c>
      <c r="L221" s="63">
        <f>PERCENTRANK('FED MODEL FACTORS'!L$2:L$296,'FED MODEL FACTORS'!L221,1)</f>
        <v>0.3</v>
      </c>
      <c r="M221" s="63">
        <f>PERCENTRANK('FED MODEL FACTORS'!M$2:M$296,'FED MODEL FACTORS'!M221,1)</f>
        <v>0.2</v>
      </c>
      <c r="N221" s="63">
        <f>PERCENTRANK('FED MODEL FACTORS'!N$2:N$296,'FED MODEL FACTORS'!N221,1)</f>
        <v>0.2</v>
      </c>
      <c r="O221" s="63"/>
      <c r="P221" s="63"/>
      <c r="Q221" s="63">
        <f>PERCENTRANK('FED MODEL FACTORS'!Q$2:Q$296,'FED MODEL FACTORS'!Q221,1)</f>
        <v>0.5</v>
      </c>
      <c r="R221" s="63">
        <f>PERCENTRANK('FED MODEL FACTORS'!R$2:R$296,'FED MODEL FACTORS'!R221,1)</f>
        <v>0.2</v>
      </c>
      <c r="S221" s="63">
        <f>PERCENTRANK('FED MODEL FACTORS'!S$2:S$296,'FED MODEL FACTORS'!S221,1)</f>
        <v>0.7</v>
      </c>
      <c r="T221" s="63"/>
      <c r="U221" s="63">
        <f>PERCENTRANK('FED MODEL FACTORS'!U$2:U$296,'FED MODEL FACTORS'!U221,1)</f>
        <v>0.8</v>
      </c>
      <c r="V221" s="63">
        <f>PERCENTRANK('FED MODEL FACTORS'!V$2:V$296,'FED MODEL FACTORS'!V221,1)</f>
        <v>0.1</v>
      </c>
      <c r="W221" s="63"/>
      <c r="X221" s="63">
        <f>PERCENTRANK('FED MODEL FACTORS'!X$2:X$296,'FED MODEL FACTORS'!X221,1)</f>
        <v>0.9</v>
      </c>
      <c r="Y221" s="63">
        <f>PERCENTRANK('FED MODEL FACTORS'!Y$2:Y$296,'FED MODEL FACTORS'!Y221,1)</f>
        <v>0.3</v>
      </c>
      <c r="Z221" s="63">
        <f>PERCENTRANK('FED MODEL FACTORS'!Z$2:Z$296,'FED MODEL FACTORS'!Z221,1)</f>
        <v>0.9</v>
      </c>
      <c r="AA221" s="63">
        <f>PERCENTRANK('FED MODEL FACTORS'!AA$2:AA$296,'FED MODEL FACTORS'!AA221,1)</f>
        <v>0.2</v>
      </c>
      <c r="AB221" s="63"/>
      <c r="AC221" s="63">
        <f>PERCENTRANK('FED MODEL FACTORS'!AC$2:AC$296,'FED MODEL FACTORS'!AC221,1)</f>
        <v>0.2</v>
      </c>
      <c r="AD221" s="63">
        <f>PERCENTRANK('FED MODEL FACTORS'!AD$2:AD$296,'FED MODEL FACTORS'!AD221,1)</f>
        <v>0.5</v>
      </c>
      <c r="AE221" s="63">
        <f>PERCENTRANK('FED MODEL FACTORS'!AE$2:AE$296,'FED MODEL FACTORS'!AE221,1)</f>
        <v>0.4</v>
      </c>
      <c r="AF221" s="63">
        <f>PERCENTRANK('FED MODEL FACTORS'!AF$2:AF$296,'FED MODEL FACTORS'!AF221,1)</f>
        <v>0.5</v>
      </c>
      <c r="AG221" s="63">
        <f>PERCENTRANK('FED MODEL FACTORS'!AG$2:AG$296,'FED MODEL FACTORS'!AG221,1)</f>
        <v>0.9</v>
      </c>
      <c r="AH221" s="63">
        <f>PERCENTRANK('FED MODEL FACTORS'!AH$62:AH$296,'FED MODEL FACTORS'!AH221,1)</f>
        <v>0.3</v>
      </c>
      <c r="AI221" s="63">
        <f>PERCENTRANK('FED MODEL FACTORS'!AI$2:AI$296,'FED MODEL FACTORS'!AI221,1)</f>
        <v>0</v>
      </c>
      <c r="AJ221" s="63">
        <f>PERCENTRANK('FED MODEL FACTORS'!AJ$2:AJ$296,'FED MODEL FACTORS'!AJ221,1)</f>
        <v>0.9</v>
      </c>
      <c r="AK221" s="63">
        <f>PERCENTRANK('FED MODEL FACTORS'!AK$2:AK$296,'FED MODEL FACTORS'!AK221,1)</f>
        <v>0</v>
      </c>
      <c r="AL221" s="63">
        <f>PERCENTRANK('FED MODEL FACTORS'!AL$2:AL$296,'FED MODEL FACTORS'!AL221,1)</f>
        <v>0</v>
      </c>
      <c r="AM221" s="63">
        <f>PERCENTRANK('FED MODEL FACTORS'!AM$2:AM$296,'FED MODEL FACTORS'!AM221,1)</f>
        <v>0</v>
      </c>
      <c r="AN221" s="63">
        <f>PERCENTRANK('FED MODEL FACTORS'!AN$2:AN$296,'FED MODEL FACTORS'!AN221,1)</f>
        <v>0.4</v>
      </c>
      <c r="AO221" s="63">
        <f>PERCENTRANK('FED MODEL FACTORS'!AO$2:AO$296,'FED MODEL FACTORS'!AO221,1)</f>
        <v>0.2</v>
      </c>
      <c r="AP221" s="63">
        <f>PERCENTRANK('FED MODEL FACTORS'!AP$2:AP$296,'FED MODEL FACTORS'!AP221,1)</f>
        <v>0.8</v>
      </c>
      <c r="AQ221" s="63">
        <f>PERCENTRANK('FED MODEL FACTORS'!AQ$50:AQ$296,'FED MODEL FACTORS'!AQ221,1)</f>
        <v>0</v>
      </c>
      <c r="AR221" s="63">
        <f>PERCENTRANK('FED MODEL FACTORS'!AR$2:AR$296,'FED MODEL FACTORS'!AR221,1)</f>
        <v>0.4</v>
      </c>
      <c r="AS221" s="63">
        <f>PERCENTRANK('FED MODEL FACTORS'!AS$2:AS$296,'FED MODEL FACTORS'!AS221,1)</f>
        <v>0.5</v>
      </c>
      <c r="AT221" s="63">
        <f>PERCENTRANK('FED MODEL FACTORS'!AT$2:AT$296,'FED MODEL FACTORS'!AT221,1)</f>
        <v>0.1</v>
      </c>
      <c r="AU221" s="63">
        <f>PERCENTRANK('FED MODEL FACTORS'!AU$2:AU$296,'FED MODEL FACTORS'!AU221,1)</f>
        <v>0.6</v>
      </c>
      <c r="AV221" s="63">
        <f>PERCENTRANK('FED MODEL FACTORS'!AV$2:AV$296,'FED MODEL FACTORS'!AV221,1)</f>
        <v>0.4</v>
      </c>
      <c r="AW221" s="63">
        <f>PERCENTRANK('FED MODEL FACTORS'!AW$2:AW$296,'FED MODEL FACTORS'!AW221,1)</f>
        <v>0</v>
      </c>
      <c r="AX221" s="63">
        <f>PERCENTRANK('FED MODEL FACTORS'!AX$2:AX$296,'FED MODEL FACTORS'!AX221,1)</f>
        <v>0.3</v>
      </c>
      <c r="AY221" s="63">
        <f>PERCENTRANK('FED MODEL FACTORS'!AY$2:AY$296,'FED MODEL FACTORS'!AY221,1)</f>
        <v>0.6</v>
      </c>
      <c r="AZ221" s="63">
        <f>PERCENTRANK('FED MODEL FACTORS'!AZ$2:AZ$296,'FED MODEL FACTORS'!AZ221,1)</f>
        <v>0.7</v>
      </c>
      <c r="BA221" s="63">
        <f>PERCENTRANK('FED MODEL FACTORS'!BA$2:BA$296,'FED MODEL FACTORS'!BA221,1)</f>
        <v>0.7</v>
      </c>
      <c r="BB221" s="63">
        <f>PERCENTRANK('FED MODEL FACTORS'!BB$2:BB$296,'FED MODEL FACTORS'!BB221,1)</f>
        <v>0.7</v>
      </c>
      <c r="BC221" s="63">
        <f>PERCENTRANK('FED MODEL FACTORS'!BC$2:BC$296,'FED MODEL FACTORS'!BC221,1)</f>
        <v>0.6</v>
      </c>
      <c r="BD221" s="63">
        <f>PERCENTRANK('FED MODEL FACTORS'!BD$2:BD$296,'FED MODEL FACTORS'!BD221,1)</f>
        <v>0.7</v>
      </c>
      <c r="BT221" s="76">
        <v>0.13</v>
      </c>
      <c r="BU221" s="76">
        <v>3.4</v>
      </c>
      <c r="BV221" s="76">
        <v>0.46</v>
      </c>
    </row>
    <row r="222" spans="1:74" x14ac:dyDescent="0.25">
      <c r="A222" s="57">
        <v>40298</v>
      </c>
      <c r="B222" s="63"/>
      <c r="C222" s="63">
        <f>PERCENTRANK('FED MODEL FACTORS'!C222:C504,'FED MODEL FACTORS'!C222,1)</f>
        <v>1</v>
      </c>
      <c r="D222" s="63"/>
      <c r="E222" s="63">
        <f>PERCENTRANK('FED MODEL FACTORS'!E$2:E$296,'FED MODEL FACTORS'!E222,1)</f>
        <v>0.5</v>
      </c>
      <c r="F222" s="63">
        <f>PERCENTRANK('FED MODEL FACTORS'!F$2:F$296,'FED MODEL FACTORS'!F222,1)</f>
        <v>0</v>
      </c>
      <c r="G222" s="63">
        <f>PERCENTRANK('FED MODEL FACTORS'!G$62:G$296,'FED MODEL FACTORS'!G222,1)</f>
        <v>0.3</v>
      </c>
      <c r="H222" s="63">
        <f>PERCENTRANK('FED MODEL FACTORS'!H$62:H$296,'FED MODEL FACTORS'!H222,1)</f>
        <v>0.2</v>
      </c>
      <c r="I222" s="63">
        <f>PERCENTRANK('FED MODEL FACTORS'!I$2:I$296,'FED MODEL FACTORS'!I222,1)</f>
        <v>0.3</v>
      </c>
      <c r="J222" s="63">
        <f>PERCENTRANK('FED MODEL FACTORS'!J$2:J$296,'FED MODEL FACTORS'!J222,1)</f>
        <v>0.3</v>
      </c>
      <c r="K222" s="63">
        <f>PERCENTRANK('FED MODEL FACTORS'!K$2:K$296,'FED MODEL FACTORS'!K222,1)</f>
        <v>0.2</v>
      </c>
      <c r="L222" s="63">
        <f>PERCENTRANK('FED MODEL FACTORS'!L$2:L$296,'FED MODEL FACTORS'!L222,1)</f>
        <v>0.2</v>
      </c>
      <c r="M222" s="63">
        <f>PERCENTRANK('FED MODEL FACTORS'!M$2:M$296,'FED MODEL FACTORS'!M222,1)</f>
        <v>0.2</v>
      </c>
      <c r="N222" s="63">
        <f>PERCENTRANK('FED MODEL FACTORS'!N$2:N$296,'FED MODEL FACTORS'!N222,1)</f>
        <v>0.2</v>
      </c>
      <c r="O222" s="63"/>
      <c r="P222" s="63"/>
      <c r="Q222" s="63">
        <f>PERCENTRANK('FED MODEL FACTORS'!Q$2:Q$296,'FED MODEL FACTORS'!Q222,1)</f>
        <v>0.5</v>
      </c>
      <c r="R222" s="63">
        <f>PERCENTRANK('FED MODEL FACTORS'!R$2:R$296,'FED MODEL FACTORS'!R222,1)</f>
        <v>0.2</v>
      </c>
      <c r="S222" s="63">
        <f>PERCENTRANK('FED MODEL FACTORS'!S$2:S$296,'FED MODEL FACTORS'!S222,1)</f>
        <v>0.7</v>
      </c>
      <c r="T222" s="63"/>
      <c r="U222" s="63">
        <f>PERCENTRANK('FED MODEL FACTORS'!U$2:U$296,'FED MODEL FACTORS'!U222,1)</f>
        <v>0.6</v>
      </c>
      <c r="V222" s="63">
        <f>PERCENTRANK('FED MODEL FACTORS'!V$2:V$296,'FED MODEL FACTORS'!V222,1)</f>
        <v>0.1</v>
      </c>
      <c r="W222" s="63"/>
      <c r="X222" s="63">
        <f>PERCENTRANK('FED MODEL FACTORS'!X$2:X$296,'FED MODEL FACTORS'!X222,1)</f>
        <v>0.8</v>
      </c>
      <c r="Y222" s="63">
        <f>PERCENTRANK('FED MODEL FACTORS'!Y$2:Y$296,'FED MODEL FACTORS'!Y222,1)</f>
        <v>0.3</v>
      </c>
      <c r="Z222" s="63">
        <f>PERCENTRANK('FED MODEL FACTORS'!Z$2:Z$296,'FED MODEL FACTORS'!Z222,1)</f>
        <v>0.9</v>
      </c>
      <c r="AA222" s="63">
        <f>PERCENTRANK('FED MODEL FACTORS'!AA$2:AA$296,'FED MODEL FACTORS'!AA222,1)</f>
        <v>0</v>
      </c>
      <c r="AB222" s="63"/>
      <c r="AC222" s="63">
        <f>PERCENTRANK('FED MODEL FACTORS'!AC$2:AC$296,'FED MODEL FACTORS'!AC222,1)</f>
        <v>0.2</v>
      </c>
      <c r="AD222" s="63">
        <f>PERCENTRANK('FED MODEL FACTORS'!AD$2:AD$296,'FED MODEL FACTORS'!AD222,1)</f>
        <v>0.5</v>
      </c>
      <c r="AE222" s="63">
        <f>PERCENTRANK('FED MODEL FACTORS'!AE$2:AE$296,'FED MODEL FACTORS'!AE222,1)</f>
        <v>0.4</v>
      </c>
      <c r="AF222" s="63">
        <f>PERCENTRANK('FED MODEL FACTORS'!AF$2:AF$296,'FED MODEL FACTORS'!AF222,1)</f>
        <v>0.4</v>
      </c>
      <c r="AG222" s="63">
        <f>PERCENTRANK('FED MODEL FACTORS'!AG$2:AG$296,'FED MODEL FACTORS'!AG222,1)</f>
        <v>0.9</v>
      </c>
      <c r="AH222" s="63">
        <f>PERCENTRANK('FED MODEL FACTORS'!AH$62:AH$296,'FED MODEL FACTORS'!AH222,1)</f>
        <v>0.2</v>
      </c>
      <c r="AI222" s="63">
        <f>PERCENTRANK('FED MODEL FACTORS'!AI$2:AI$296,'FED MODEL FACTORS'!AI222,1)</f>
        <v>0</v>
      </c>
      <c r="AJ222" s="63">
        <f>PERCENTRANK('FED MODEL FACTORS'!AJ$2:AJ$296,'FED MODEL FACTORS'!AJ222,1)</f>
        <v>0.8</v>
      </c>
      <c r="AK222" s="63">
        <f>PERCENTRANK('FED MODEL FACTORS'!AK$2:AK$296,'FED MODEL FACTORS'!AK222,1)</f>
        <v>0.2</v>
      </c>
      <c r="AL222" s="63">
        <f>PERCENTRANK('FED MODEL FACTORS'!AL$2:AL$296,'FED MODEL FACTORS'!AL222,1)</f>
        <v>0</v>
      </c>
      <c r="AM222" s="63">
        <f>PERCENTRANK('FED MODEL FACTORS'!AM$2:AM$296,'FED MODEL FACTORS'!AM222,1)</f>
        <v>0.1</v>
      </c>
      <c r="AN222" s="63">
        <f>PERCENTRANK('FED MODEL FACTORS'!AN$2:AN$296,'FED MODEL FACTORS'!AN222,1)</f>
        <v>0.4</v>
      </c>
      <c r="AO222" s="63">
        <f>PERCENTRANK('FED MODEL FACTORS'!AO$2:AO$296,'FED MODEL FACTORS'!AO222,1)</f>
        <v>0.2</v>
      </c>
      <c r="AP222" s="63">
        <f>PERCENTRANK('FED MODEL FACTORS'!AP$2:AP$296,'FED MODEL FACTORS'!AP222,1)</f>
        <v>0.8</v>
      </c>
      <c r="AQ222" s="63">
        <f>PERCENTRANK('FED MODEL FACTORS'!AQ$50:AQ$296,'FED MODEL FACTORS'!AQ222,1)</f>
        <v>0</v>
      </c>
      <c r="AR222" s="63">
        <f>PERCENTRANK('FED MODEL FACTORS'!AR$2:AR$296,'FED MODEL FACTORS'!AR222,1)</f>
        <v>0.4</v>
      </c>
      <c r="AS222" s="63">
        <f>PERCENTRANK('FED MODEL FACTORS'!AS$2:AS$296,'FED MODEL FACTORS'!AS222,1)</f>
        <v>0.5</v>
      </c>
      <c r="AT222" s="63">
        <f>PERCENTRANK('FED MODEL FACTORS'!AT$2:AT$296,'FED MODEL FACTORS'!AT222,1)</f>
        <v>0.1</v>
      </c>
      <c r="AU222" s="63">
        <f>PERCENTRANK('FED MODEL FACTORS'!AU$2:AU$296,'FED MODEL FACTORS'!AU222,1)</f>
        <v>0.5</v>
      </c>
      <c r="AV222" s="63">
        <f>PERCENTRANK('FED MODEL FACTORS'!AV$2:AV$296,'FED MODEL FACTORS'!AV222,1)</f>
        <v>0.3</v>
      </c>
      <c r="AW222" s="63">
        <f>PERCENTRANK('FED MODEL FACTORS'!AW$2:AW$296,'FED MODEL FACTORS'!AW222,1)</f>
        <v>0</v>
      </c>
      <c r="AX222" s="63">
        <f>PERCENTRANK('FED MODEL FACTORS'!AX$2:AX$296,'FED MODEL FACTORS'!AX222,1)</f>
        <v>0.3</v>
      </c>
      <c r="AY222" s="63">
        <f>PERCENTRANK('FED MODEL FACTORS'!AY$2:AY$296,'FED MODEL FACTORS'!AY222,1)</f>
        <v>0.6</v>
      </c>
      <c r="AZ222" s="63">
        <f>PERCENTRANK('FED MODEL FACTORS'!AZ$2:AZ$296,'FED MODEL FACTORS'!AZ222,1)</f>
        <v>0.8</v>
      </c>
      <c r="BA222" s="63">
        <f>PERCENTRANK('FED MODEL FACTORS'!BA$2:BA$296,'FED MODEL FACTORS'!BA222,1)</f>
        <v>0.6</v>
      </c>
      <c r="BB222" s="63">
        <f>PERCENTRANK('FED MODEL FACTORS'!BB$2:BB$296,'FED MODEL FACTORS'!BB222,1)</f>
        <v>0.7</v>
      </c>
      <c r="BC222" s="63">
        <f>PERCENTRANK('FED MODEL FACTORS'!BC$2:BC$296,'FED MODEL FACTORS'!BC222,1)</f>
        <v>0.8</v>
      </c>
      <c r="BD222" s="63">
        <f>PERCENTRANK('FED MODEL FACTORS'!BD$2:BD$296,'FED MODEL FACTORS'!BD222,1)</f>
        <v>0.7</v>
      </c>
      <c r="BT222" s="76">
        <v>0.06</v>
      </c>
      <c r="BU222" s="76">
        <v>3.21</v>
      </c>
      <c r="BV222" s="76">
        <v>1.1599999999999999</v>
      </c>
    </row>
    <row r="223" spans="1:74" x14ac:dyDescent="0.25">
      <c r="A223" s="57">
        <v>40329</v>
      </c>
      <c r="B223" s="63"/>
      <c r="C223" s="63">
        <f>PERCENTRANK('FED MODEL FACTORS'!C223:C505,'FED MODEL FACTORS'!C223,1)</f>
        <v>0.8</v>
      </c>
      <c r="D223" s="63"/>
      <c r="E223" s="63">
        <f>PERCENTRANK('FED MODEL FACTORS'!E$2:E$296,'FED MODEL FACTORS'!E223,1)</f>
        <v>0.4</v>
      </c>
      <c r="F223" s="63">
        <f>PERCENTRANK('FED MODEL FACTORS'!F$2:F$296,'FED MODEL FACTORS'!F223,1)</f>
        <v>0</v>
      </c>
      <c r="G223" s="63">
        <f>PERCENTRANK('FED MODEL FACTORS'!G$62:G$296,'FED MODEL FACTORS'!G223,1)</f>
        <v>0.3</v>
      </c>
      <c r="H223" s="63">
        <f>PERCENTRANK('FED MODEL FACTORS'!H$62:H$296,'FED MODEL FACTORS'!H223,1)</f>
        <v>0.5</v>
      </c>
      <c r="I223" s="63">
        <f>PERCENTRANK('FED MODEL FACTORS'!I$2:I$296,'FED MODEL FACTORS'!I223,1)</f>
        <v>0.2</v>
      </c>
      <c r="J223" s="63">
        <f>PERCENTRANK('FED MODEL FACTORS'!J$2:J$296,'FED MODEL FACTORS'!J223,1)</f>
        <v>0.2</v>
      </c>
      <c r="K223" s="63">
        <f>PERCENTRANK('FED MODEL FACTORS'!K$2:K$296,'FED MODEL FACTORS'!K223,1)</f>
        <v>0.2</v>
      </c>
      <c r="L223" s="63">
        <f>PERCENTRANK('FED MODEL FACTORS'!L$2:L$296,'FED MODEL FACTORS'!L223,1)</f>
        <v>0.2</v>
      </c>
      <c r="M223" s="63">
        <f>PERCENTRANK('FED MODEL FACTORS'!M$2:M$296,'FED MODEL FACTORS'!M223,1)</f>
        <v>0.2</v>
      </c>
      <c r="N223" s="63">
        <f>PERCENTRANK('FED MODEL FACTORS'!N$2:N$296,'FED MODEL FACTORS'!N223,1)</f>
        <v>0.2</v>
      </c>
      <c r="O223" s="63"/>
      <c r="P223" s="63"/>
      <c r="Q223" s="63">
        <f>PERCENTRANK('FED MODEL FACTORS'!Q$2:Q$296,'FED MODEL FACTORS'!Q223,1)</f>
        <v>0.5</v>
      </c>
      <c r="R223" s="63">
        <f>PERCENTRANK('FED MODEL FACTORS'!R$2:R$296,'FED MODEL FACTORS'!R223,1)</f>
        <v>0.4</v>
      </c>
      <c r="S223" s="63">
        <f>PERCENTRANK('FED MODEL FACTORS'!S$2:S$296,'FED MODEL FACTORS'!S223,1)</f>
        <v>0.7</v>
      </c>
      <c r="T223" s="63"/>
      <c r="U223" s="63">
        <f>PERCENTRANK('FED MODEL FACTORS'!U$2:U$296,'FED MODEL FACTORS'!U223,1)</f>
        <v>0.9</v>
      </c>
      <c r="V223" s="63">
        <f>PERCENTRANK('FED MODEL FACTORS'!V$2:V$296,'FED MODEL FACTORS'!V223,1)</f>
        <v>0</v>
      </c>
      <c r="W223" s="63"/>
      <c r="X223" s="63">
        <f>PERCENTRANK('FED MODEL FACTORS'!X$2:X$296,'FED MODEL FACTORS'!X223,1)</f>
        <v>0.9</v>
      </c>
      <c r="Y223" s="63">
        <f>PERCENTRANK('FED MODEL FACTORS'!Y$2:Y$296,'FED MODEL FACTORS'!Y223,1)</f>
        <v>0.5</v>
      </c>
      <c r="Z223" s="63">
        <f>PERCENTRANK('FED MODEL FACTORS'!Z$2:Z$296,'FED MODEL FACTORS'!Z223,1)</f>
        <v>0.9</v>
      </c>
      <c r="AA223" s="63">
        <f>PERCENTRANK('FED MODEL FACTORS'!AA$2:AA$296,'FED MODEL FACTORS'!AA223,1)</f>
        <v>0.4</v>
      </c>
      <c r="AB223" s="63"/>
      <c r="AC223" s="63">
        <f>PERCENTRANK('FED MODEL FACTORS'!AC$2:AC$296,'FED MODEL FACTORS'!AC223,1)</f>
        <v>0.1</v>
      </c>
      <c r="AD223" s="63">
        <f>PERCENTRANK('FED MODEL FACTORS'!AD$2:AD$296,'FED MODEL FACTORS'!AD223,1)</f>
        <v>0.5</v>
      </c>
      <c r="AE223" s="63">
        <f>PERCENTRANK('FED MODEL FACTORS'!AE$2:AE$296,'FED MODEL FACTORS'!AE223,1)</f>
        <v>0.5</v>
      </c>
      <c r="AF223" s="63">
        <f>PERCENTRANK('FED MODEL FACTORS'!AF$2:AF$296,'FED MODEL FACTORS'!AF223,1)</f>
        <v>0.9</v>
      </c>
      <c r="AG223" s="63">
        <f>PERCENTRANK('FED MODEL FACTORS'!AG$2:AG$296,'FED MODEL FACTORS'!AG223,1)</f>
        <v>0.8</v>
      </c>
      <c r="AH223" s="63">
        <f>PERCENTRANK('FED MODEL FACTORS'!AH$62:AH$296,'FED MODEL FACTORS'!AH223,1)</f>
        <v>0.5</v>
      </c>
      <c r="AI223" s="63">
        <f>PERCENTRANK('FED MODEL FACTORS'!AI$2:AI$296,'FED MODEL FACTORS'!AI223,1)</f>
        <v>0</v>
      </c>
      <c r="AJ223" s="63">
        <f>PERCENTRANK('FED MODEL FACTORS'!AJ$2:AJ$296,'FED MODEL FACTORS'!AJ223,1)</f>
        <v>0.8</v>
      </c>
      <c r="AK223" s="63">
        <f>PERCENTRANK('FED MODEL FACTORS'!AK$2:AK$296,'FED MODEL FACTORS'!AK223,1)</f>
        <v>0.5</v>
      </c>
      <c r="AL223" s="63">
        <f>PERCENTRANK('FED MODEL FACTORS'!AL$2:AL$296,'FED MODEL FACTORS'!AL223,1)</f>
        <v>0</v>
      </c>
      <c r="AM223" s="63">
        <f>PERCENTRANK('FED MODEL FACTORS'!AM$2:AM$296,'FED MODEL FACTORS'!AM223,1)</f>
        <v>0.4</v>
      </c>
      <c r="AN223" s="63">
        <f>PERCENTRANK('FED MODEL FACTORS'!AN$2:AN$296,'FED MODEL FACTORS'!AN223,1)</f>
        <v>0.3</v>
      </c>
      <c r="AO223" s="63">
        <f>PERCENTRANK('FED MODEL FACTORS'!AO$2:AO$296,'FED MODEL FACTORS'!AO223,1)</f>
        <v>0.3</v>
      </c>
      <c r="AP223" s="63">
        <f>PERCENTRANK('FED MODEL FACTORS'!AP$2:AP$296,'FED MODEL FACTORS'!AP223,1)</f>
        <v>0.7</v>
      </c>
      <c r="AQ223" s="63">
        <f>PERCENTRANK('FED MODEL FACTORS'!AQ$50:AQ$296,'FED MODEL FACTORS'!AQ223,1)</f>
        <v>0</v>
      </c>
      <c r="AR223" s="63">
        <f>PERCENTRANK('FED MODEL FACTORS'!AR$2:AR$296,'FED MODEL FACTORS'!AR223,1)</f>
        <v>0.3</v>
      </c>
      <c r="AS223" s="63">
        <f>PERCENTRANK('FED MODEL FACTORS'!AS$2:AS$296,'FED MODEL FACTORS'!AS223,1)</f>
        <v>0.5</v>
      </c>
      <c r="AT223" s="63">
        <f>PERCENTRANK('FED MODEL FACTORS'!AT$2:AT$296,'FED MODEL FACTORS'!AT223,1)</f>
        <v>0.1</v>
      </c>
      <c r="AU223" s="63">
        <f>PERCENTRANK('FED MODEL FACTORS'!AU$2:AU$296,'FED MODEL FACTORS'!AU223,1)</f>
        <v>0.7</v>
      </c>
      <c r="AV223" s="63">
        <f>PERCENTRANK('FED MODEL FACTORS'!AV$2:AV$296,'FED MODEL FACTORS'!AV223,1)</f>
        <v>0.4</v>
      </c>
      <c r="AW223" s="63">
        <f>PERCENTRANK('FED MODEL FACTORS'!AW$2:AW$296,'FED MODEL FACTORS'!AW223,1)</f>
        <v>0</v>
      </c>
      <c r="AX223" s="63">
        <f>PERCENTRANK('FED MODEL FACTORS'!AX$2:AX$296,'FED MODEL FACTORS'!AX223,1)</f>
        <v>0.3</v>
      </c>
      <c r="AY223" s="63">
        <f>PERCENTRANK('FED MODEL FACTORS'!AY$2:AY$296,'FED MODEL FACTORS'!AY223,1)</f>
        <v>0.6</v>
      </c>
      <c r="AZ223" s="63">
        <f>PERCENTRANK('FED MODEL FACTORS'!AZ$2:AZ$296,'FED MODEL FACTORS'!AZ223,1)</f>
        <v>0.7</v>
      </c>
      <c r="BA223" s="63">
        <f>PERCENTRANK('FED MODEL FACTORS'!BA$2:BA$296,'FED MODEL FACTORS'!BA223,1)</f>
        <v>0</v>
      </c>
      <c r="BB223" s="63">
        <f>PERCENTRANK('FED MODEL FACTORS'!BB$2:BB$296,'FED MODEL FACTORS'!BB223,1)</f>
        <v>0.8</v>
      </c>
      <c r="BC223" s="63">
        <f>PERCENTRANK('FED MODEL FACTORS'!BC$2:BC$296,'FED MODEL FACTORS'!BC223,1)</f>
        <v>0.8</v>
      </c>
      <c r="BD223" s="63">
        <f>PERCENTRANK('FED MODEL FACTORS'!BD$2:BD$296,'FED MODEL FACTORS'!BD223,1)</f>
        <v>0.1</v>
      </c>
      <c r="BT223" s="76">
        <v>0.17</v>
      </c>
      <c r="BU223" s="76">
        <v>3.23</v>
      </c>
      <c r="BV223" s="76">
        <v>2.2000000000000002</v>
      </c>
    </row>
    <row r="224" spans="1:74" x14ac:dyDescent="0.25">
      <c r="A224" s="57">
        <v>40359</v>
      </c>
      <c r="B224" s="63"/>
      <c r="C224" s="63">
        <f>PERCENTRANK('FED MODEL FACTORS'!C224:C506,'FED MODEL FACTORS'!C224,1)</f>
        <v>0.9</v>
      </c>
      <c r="D224" s="63"/>
      <c r="E224" s="63">
        <f>PERCENTRANK('FED MODEL FACTORS'!E$2:E$296,'FED MODEL FACTORS'!E224,1)</f>
        <v>0.4</v>
      </c>
      <c r="F224" s="63">
        <f>PERCENTRANK('FED MODEL FACTORS'!F$2:F$296,'FED MODEL FACTORS'!F224,1)</f>
        <v>0</v>
      </c>
      <c r="G224" s="63">
        <f>PERCENTRANK('FED MODEL FACTORS'!G$62:G$296,'FED MODEL FACTORS'!G224,1)</f>
        <v>0.3</v>
      </c>
      <c r="H224" s="63">
        <f>PERCENTRANK('FED MODEL FACTORS'!H$62:H$296,'FED MODEL FACTORS'!H224,1)</f>
        <v>0.6</v>
      </c>
      <c r="I224" s="63">
        <f>PERCENTRANK('FED MODEL FACTORS'!I$2:I$296,'FED MODEL FACTORS'!I224,1)</f>
        <v>0.4</v>
      </c>
      <c r="J224" s="63">
        <f>PERCENTRANK('FED MODEL FACTORS'!J$2:J$296,'FED MODEL FACTORS'!J224,1)</f>
        <v>0.2</v>
      </c>
      <c r="K224" s="63">
        <f>PERCENTRANK('FED MODEL FACTORS'!K$2:K$296,'FED MODEL FACTORS'!K224,1)</f>
        <v>0.1</v>
      </c>
      <c r="L224" s="63">
        <f>PERCENTRANK('FED MODEL FACTORS'!L$2:L$296,'FED MODEL FACTORS'!L224,1)</f>
        <v>0.1</v>
      </c>
      <c r="M224" s="63">
        <f>PERCENTRANK('FED MODEL FACTORS'!M$2:M$296,'FED MODEL FACTORS'!M224,1)</f>
        <v>0.2</v>
      </c>
      <c r="N224" s="63">
        <f>PERCENTRANK('FED MODEL FACTORS'!N$2:N$296,'FED MODEL FACTORS'!N224,1)</f>
        <v>0.2</v>
      </c>
      <c r="O224" s="63"/>
      <c r="P224" s="63"/>
      <c r="Q224" s="63">
        <f>PERCENTRANK('FED MODEL FACTORS'!Q$2:Q$296,'FED MODEL FACTORS'!Q224,1)</f>
        <v>0.5</v>
      </c>
      <c r="R224" s="63">
        <f>PERCENTRANK('FED MODEL FACTORS'!R$2:R$296,'FED MODEL FACTORS'!R224,1)</f>
        <v>0.4</v>
      </c>
      <c r="S224" s="63">
        <f>PERCENTRANK('FED MODEL FACTORS'!S$2:S$296,'FED MODEL FACTORS'!S224,1)</f>
        <v>0.7</v>
      </c>
      <c r="T224" s="63"/>
      <c r="U224" s="63">
        <f>PERCENTRANK('FED MODEL FACTORS'!U$2:U$296,'FED MODEL FACTORS'!U224,1)</f>
        <v>0.4</v>
      </c>
      <c r="V224" s="63">
        <f>PERCENTRANK('FED MODEL FACTORS'!V$2:V$296,'FED MODEL FACTORS'!V224,1)</f>
        <v>0.1</v>
      </c>
      <c r="W224" s="63"/>
      <c r="X224" s="63">
        <f>PERCENTRANK('FED MODEL FACTORS'!X$2:X$296,'FED MODEL FACTORS'!X224,1)</f>
        <v>0.9</v>
      </c>
      <c r="Y224" s="63">
        <f>PERCENTRANK('FED MODEL FACTORS'!Y$2:Y$296,'FED MODEL FACTORS'!Y224,1)</f>
        <v>0.3</v>
      </c>
      <c r="Z224" s="63">
        <f>PERCENTRANK('FED MODEL FACTORS'!Z$2:Z$296,'FED MODEL FACTORS'!Z224,1)</f>
        <v>0.7</v>
      </c>
      <c r="AA224" s="63">
        <f>PERCENTRANK('FED MODEL FACTORS'!AA$2:AA$296,'FED MODEL FACTORS'!AA224,1)</f>
        <v>0.6</v>
      </c>
      <c r="AB224" s="63"/>
      <c r="AC224" s="63">
        <f>PERCENTRANK('FED MODEL FACTORS'!AC$2:AC$296,'FED MODEL FACTORS'!AC224,1)</f>
        <v>0</v>
      </c>
      <c r="AD224" s="63">
        <f>PERCENTRANK('FED MODEL FACTORS'!AD$2:AD$296,'FED MODEL FACTORS'!AD224,1)</f>
        <v>0.5</v>
      </c>
      <c r="AE224" s="63">
        <f>PERCENTRANK('FED MODEL FACTORS'!AE$2:AE$296,'FED MODEL FACTORS'!AE224,1)</f>
        <v>0.6</v>
      </c>
      <c r="AF224" s="63">
        <f>PERCENTRANK('FED MODEL FACTORS'!AF$2:AF$296,'FED MODEL FACTORS'!AF224,1)</f>
        <v>0.9</v>
      </c>
      <c r="AG224" s="63">
        <f>PERCENTRANK('FED MODEL FACTORS'!AG$2:AG$296,'FED MODEL FACTORS'!AG224,1)</f>
        <v>0.7</v>
      </c>
      <c r="AH224" s="63">
        <f>PERCENTRANK('FED MODEL FACTORS'!AH$62:AH$296,'FED MODEL FACTORS'!AH224,1)</f>
        <v>0.6</v>
      </c>
      <c r="AI224" s="63">
        <f>PERCENTRANK('FED MODEL FACTORS'!AI$2:AI$296,'FED MODEL FACTORS'!AI224,1)</f>
        <v>0.1</v>
      </c>
      <c r="AJ224" s="63">
        <f>PERCENTRANK('FED MODEL FACTORS'!AJ$2:AJ$296,'FED MODEL FACTORS'!AJ224,1)</f>
        <v>0.9</v>
      </c>
      <c r="AK224" s="63">
        <f>PERCENTRANK('FED MODEL FACTORS'!AK$2:AK$296,'FED MODEL FACTORS'!AK224,1)</f>
        <v>0.6</v>
      </c>
      <c r="AL224" s="63">
        <f>PERCENTRANK('FED MODEL FACTORS'!AL$2:AL$296,'FED MODEL FACTORS'!AL224,1)</f>
        <v>0.1</v>
      </c>
      <c r="AM224" s="63">
        <f>PERCENTRANK('FED MODEL FACTORS'!AM$2:AM$296,'FED MODEL FACTORS'!AM224,1)</f>
        <v>0.4</v>
      </c>
      <c r="AN224" s="63">
        <f>PERCENTRANK('FED MODEL FACTORS'!AN$2:AN$296,'FED MODEL FACTORS'!AN224,1)</f>
        <v>0</v>
      </c>
      <c r="AO224" s="63">
        <f>PERCENTRANK('FED MODEL FACTORS'!AO$2:AO$296,'FED MODEL FACTORS'!AO224,1)</f>
        <v>0.5</v>
      </c>
      <c r="AP224" s="63">
        <f>PERCENTRANK('FED MODEL FACTORS'!AP$2:AP$296,'FED MODEL FACTORS'!AP224,1)</f>
        <v>0.5</v>
      </c>
      <c r="AQ224" s="63">
        <f>PERCENTRANK('FED MODEL FACTORS'!AQ$50:AQ$296,'FED MODEL FACTORS'!AQ224,1)</f>
        <v>0</v>
      </c>
      <c r="AR224" s="63">
        <f>PERCENTRANK('FED MODEL FACTORS'!AR$2:AR$296,'FED MODEL FACTORS'!AR224,1)</f>
        <v>0.2</v>
      </c>
      <c r="AS224" s="63">
        <f>PERCENTRANK('FED MODEL FACTORS'!AS$2:AS$296,'FED MODEL FACTORS'!AS224,1)</f>
        <v>0.6</v>
      </c>
      <c r="AT224" s="63">
        <f>PERCENTRANK('FED MODEL FACTORS'!AT$2:AT$296,'FED MODEL FACTORS'!AT224,1)</f>
        <v>0.1</v>
      </c>
      <c r="AU224" s="63">
        <f>PERCENTRANK('FED MODEL FACTORS'!AU$2:AU$296,'FED MODEL FACTORS'!AU224,1)</f>
        <v>0.7</v>
      </c>
      <c r="AV224" s="63">
        <f>PERCENTRANK('FED MODEL FACTORS'!AV$2:AV$296,'FED MODEL FACTORS'!AV224,1)</f>
        <v>0.5</v>
      </c>
      <c r="AW224" s="63">
        <f>PERCENTRANK('FED MODEL FACTORS'!AW$2:AW$296,'FED MODEL FACTORS'!AW224,1)</f>
        <v>0</v>
      </c>
      <c r="AX224" s="63">
        <f>PERCENTRANK('FED MODEL FACTORS'!AX$2:AX$296,'FED MODEL FACTORS'!AX224,1)</f>
        <v>0.2</v>
      </c>
      <c r="AY224" s="63">
        <f>PERCENTRANK('FED MODEL FACTORS'!AY$2:AY$296,'FED MODEL FACTORS'!AY224,1)</f>
        <v>0.7</v>
      </c>
      <c r="AZ224" s="63">
        <f>PERCENTRANK('FED MODEL FACTORS'!AZ$2:AZ$296,'FED MODEL FACTORS'!AZ224,1)</f>
        <v>0.7</v>
      </c>
      <c r="BA224" s="63">
        <f>PERCENTRANK('FED MODEL FACTORS'!BA$2:BA$296,'FED MODEL FACTORS'!BA224,1)</f>
        <v>0.5</v>
      </c>
      <c r="BB224" s="63">
        <f>PERCENTRANK('FED MODEL FACTORS'!BB$2:BB$296,'FED MODEL FACTORS'!BB224,1)</f>
        <v>0.8</v>
      </c>
      <c r="BC224" s="63">
        <f>PERCENTRANK('FED MODEL FACTORS'!BC$2:BC$296,'FED MODEL FACTORS'!BC224,1)</f>
        <v>0.7</v>
      </c>
      <c r="BD224" s="63">
        <f>PERCENTRANK('FED MODEL FACTORS'!BD$2:BD$296,'FED MODEL FACTORS'!BD224,1)</f>
        <v>0.6</v>
      </c>
      <c r="BT224" s="76">
        <v>0.65</v>
      </c>
      <c r="BU224" s="76">
        <v>3.35</v>
      </c>
      <c r="BV224" s="76">
        <v>2.81</v>
      </c>
    </row>
    <row r="225" spans="1:74" x14ac:dyDescent="0.25">
      <c r="A225" s="57">
        <v>40390</v>
      </c>
      <c r="B225" s="63"/>
      <c r="C225" s="63">
        <f>PERCENTRANK('FED MODEL FACTORS'!C225:C507,'FED MODEL FACTORS'!C225,1)</f>
        <v>0.9</v>
      </c>
      <c r="D225" s="63"/>
      <c r="E225" s="63">
        <f>PERCENTRANK('FED MODEL FACTORS'!E$2:E$296,'FED MODEL FACTORS'!E225,1)</f>
        <v>0.5</v>
      </c>
      <c r="F225" s="63">
        <f>PERCENTRANK('FED MODEL FACTORS'!F$2:F$296,'FED MODEL FACTORS'!F225,1)</f>
        <v>0</v>
      </c>
      <c r="G225" s="63">
        <f>PERCENTRANK('FED MODEL FACTORS'!G$62:G$296,'FED MODEL FACTORS'!G225,1)</f>
        <v>0.2</v>
      </c>
      <c r="H225" s="63">
        <f>PERCENTRANK('FED MODEL FACTORS'!H$62:H$296,'FED MODEL FACTORS'!H225,1)</f>
        <v>0.5</v>
      </c>
      <c r="I225" s="63">
        <f>PERCENTRANK('FED MODEL FACTORS'!I$2:I$296,'FED MODEL FACTORS'!I225,1)</f>
        <v>0.3</v>
      </c>
      <c r="J225" s="63">
        <f>PERCENTRANK('FED MODEL FACTORS'!J$2:J$296,'FED MODEL FACTORS'!J225,1)</f>
        <v>0.2</v>
      </c>
      <c r="K225" s="63">
        <f>PERCENTRANK('FED MODEL FACTORS'!K$2:K$296,'FED MODEL FACTORS'!K225,1)</f>
        <v>0.1</v>
      </c>
      <c r="L225" s="63">
        <f>PERCENTRANK('FED MODEL FACTORS'!L$2:L$296,'FED MODEL FACTORS'!L225,1)</f>
        <v>0.1</v>
      </c>
      <c r="M225" s="63">
        <f>PERCENTRANK('FED MODEL FACTORS'!M$2:M$296,'FED MODEL FACTORS'!M225,1)</f>
        <v>0.2</v>
      </c>
      <c r="N225" s="63">
        <f>PERCENTRANK('FED MODEL FACTORS'!N$2:N$296,'FED MODEL FACTORS'!N225,1)</f>
        <v>0.2</v>
      </c>
      <c r="O225" s="63"/>
      <c r="P225" s="63"/>
      <c r="Q225" s="63">
        <f>PERCENTRANK('FED MODEL FACTORS'!Q$2:Q$296,'FED MODEL FACTORS'!Q225,1)</f>
        <v>0.5</v>
      </c>
      <c r="R225" s="63">
        <f>PERCENTRANK('FED MODEL FACTORS'!R$2:R$296,'FED MODEL FACTORS'!R225,1)</f>
        <v>0.3</v>
      </c>
      <c r="S225" s="63">
        <f>PERCENTRANK('FED MODEL FACTORS'!S$2:S$296,'FED MODEL FACTORS'!S225,1)</f>
        <v>0.7</v>
      </c>
      <c r="T225" s="63"/>
      <c r="U225" s="63">
        <f>PERCENTRANK('FED MODEL FACTORS'!U$2:U$296,'FED MODEL FACTORS'!U225,1)</f>
        <v>0.7</v>
      </c>
      <c r="V225" s="63">
        <f>PERCENTRANK('FED MODEL FACTORS'!V$2:V$296,'FED MODEL FACTORS'!V225,1)</f>
        <v>0</v>
      </c>
      <c r="W225" s="63"/>
      <c r="X225" s="63">
        <f>PERCENTRANK('FED MODEL FACTORS'!X$2:X$296,'FED MODEL FACTORS'!X225,1)</f>
        <v>0.9</v>
      </c>
      <c r="Y225" s="63">
        <f>PERCENTRANK('FED MODEL FACTORS'!Y$2:Y$296,'FED MODEL FACTORS'!Y225,1)</f>
        <v>0.3</v>
      </c>
      <c r="Z225" s="63">
        <f>PERCENTRANK('FED MODEL FACTORS'!Z$2:Z$296,'FED MODEL FACTORS'!Z225,1)</f>
        <v>0.7</v>
      </c>
      <c r="AA225" s="63">
        <f>PERCENTRANK('FED MODEL FACTORS'!AA$2:AA$296,'FED MODEL FACTORS'!AA225,1)</f>
        <v>0.7</v>
      </c>
      <c r="AB225" s="63"/>
      <c r="AC225" s="63">
        <f>PERCENTRANK('FED MODEL FACTORS'!AC$2:AC$296,'FED MODEL FACTORS'!AC225,1)</f>
        <v>0</v>
      </c>
      <c r="AD225" s="63">
        <f>PERCENTRANK('FED MODEL FACTORS'!AD$2:AD$296,'FED MODEL FACTORS'!AD225,1)</f>
        <v>0.5</v>
      </c>
      <c r="AE225" s="63">
        <f>PERCENTRANK('FED MODEL FACTORS'!AE$2:AE$296,'FED MODEL FACTORS'!AE225,1)</f>
        <v>0.6</v>
      </c>
      <c r="AF225" s="63">
        <f>PERCENTRANK('FED MODEL FACTORS'!AF$2:AF$296,'FED MODEL FACTORS'!AF225,1)</f>
        <v>0.8</v>
      </c>
      <c r="AG225" s="63">
        <f>PERCENTRANK('FED MODEL FACTORS'!AG$2:AG$296,'FED MODEL FACTORS'!AG225,1)</f>
        <v>0.7</v>
      </c>
      <c r="AH225" s="63">
        <f>PERCENTRANK('FED MODEL FACTORS'!AH$62:AH$296,'FED MODEL FACTORS'!AH225,1)</f>
        <v>0.5</v>
      </c>
      <c r="AI225" s="63">
        <f>PERCENTRANK('FED MODEL FACTORS'!AI$2:AI$296,'FED MODEL FACTORS'!AI225,1)</f>
        <v>0.1</v>
      </c>
      <c r="AJ225" s="63">
        <f>PERCENTRANK('FED MODEL FACTORS'!AJ$2:AJ$296,'FED MODEL FACTORS'!AJ225,1)</f>
        <v>0.9</v>
      </c>
      <c r="AK225" s="63">
        <f>PERCENTRANK('FED MODEL FACTORS'!AK$2:AK$296,'FED MODEL FACTORS'!AK225,1)</f>
        <v>0.5</v>
      </c>
      <c r="AL225" s="63">
        <f>PERCENTRANK('FED MODEL FACTORS'!AL$2:AL$296,'FED MODEL FACTORS'!AL225,1)</f>
        <v>0.1</v>
      </c>
      <c r="AM225" s="63">
        <f>PERCENTRANK('FED MODEL FACTORS'!AM$2:AM$296,'FED MODEL FACTORS'!AM225,1)</f>
        <v>0.3</v>
      </c>
      <c r="AN225" s="63">
        <f>PERCENTRANK('FED MODEL FACTORS'!AN$2:AN$296,'FED MODEL FACTORS'!AN225,1)</f>
        <v>0.1</v>
      </c>
      <c r="AO225" s="63">
        <f>PERCENTRANK('FED MODEL FACTORS'!AO$2:AO$296,'FED MODEL FACTORS'!AO225,1)</f>
        <v>0.6</v>
      </c>
      <c r="AP225" s="63">
        <f>PERCENTRANK('FED MODEL FACTORS'!AP$2:AP$296,'FED MODEL FACTORS'!AP225,1)</f>
        <v>0.8</v>
      </c>
      <c r="AQ225" s="63">
        <f>PERCENTRANK('FED MODEL FACTORS'!AQ$50:AQ$296,'FED MODEL FACTORS'!AQ225,1)</f>
        <v>0</v>
      </c>
      <c r="AR225" s="63">
        <f>PERCENTRANK('FED MODEL FACTORS'!AR$2:AR$296,'FED MODEL FACTORS'!AR225,1)</f>
        <v>0.2</v>
      </c>
      <c r="AS225" s="63">
        <f>PERCENTRANK('FED MODEL FACTORS'!AS$2:AS$296,'FED MODEL FACTORS'!AS225,1)</f>
        <v>0.6</v>
      </c>
      <c r="AT225" s="63">
        <f>PERCENTRANK('FED MODEL FACTORS'!AT$2:AT$296,'FED MODEL FACTORS'!AT225,1)</f>
        <v>0.1</v>
      </c>
      <c r="AU225" s="63">
        <f>PERCENTRANK('FED MODEL FACTORS'!AU$2:AU$296,'FED MODEL FACTORS'!AU225,1)</f>
        <v>0.7</v>
      </c>
      <c r="AV225" s="63">
        <f>PERCENTRANK('FED MODEL FACTORS'!AV$2:AV$296,'FED MODEL FACTORS'!AV225,1)</f>
        <v>0.7</v>
      </c>
      <c r="AW225" s="63">
        <f>PERCENTRANK('FED MODEL FACTORS'!AW$2:AW$296,'FED MODEL FACTORS'!AW225,1)</f>
        <v>0</v>
      </c>
      <c r="AX225" s="63">
        <f>PERCENTRANK('FED MODEL FACTORS'!AX$2:AX$296,'FED MODEL FACTORS'!AX225,1)</f>
        <v>0.2</v>
      </c>
      <c r="AY225" s="63">
        <f>PERCENTRANK('FED MODEL FACTORS'!AY$2:AY$296,'FED MODEL FACTORS'!AY225,1)</f>
        <v>0.7</v>
      </c>
      <c r="AZ225" s="63">
        <f>PERCENTRANK('FED MODEL FACTORS'!AZ$2:AZ$296,'FED MODEL FACTORS'!AZ225,1)</f>
        <v>0.7</v>
      </c>
      <c r="BA225" s="63">
        <f>PERCENTRANK('FED MODEL FACTORS'!BA$2:BA$296,'FED MODEL FACTORS'!BA225,1)</f>
        <v>0.5</v>
      </c>
      <c r="BB225" s="63">
        <f>PERCENTRANK('FED MODEL FACTORS'!BB$2:BB$296,'FED MODEL FACTORS'!BB225,1)</f>
        <v>0.7</v>
      </c>
      <c r="BC225" s="63">
        <f>PERCENTRANK('FED MODEL FACTORS'!BC$2:BC$296,'FED MODEL FACTORS'!BC225,1)</f>
        <v>0.1</v>
      </c>
      <c r="BD225" s="63">
        <f>PERCENTRANK('FED MODEL FACTORS'!BD$2:BD$296,'FED MODEL FACTORS'!BD225,1)</f>
        <v>0.3</v>
      </c>
      <c r="BT225" s="76">
        <v>0.84</v>
      </c>
      <c r="BU225" s="76">
        <v>3.42</v>
      </c>
      <c r="BV225" s="76">
        <v>2.12</v>
      </c>
    </row>
    <row r="226" spans="1:74" x14ac:dyDescent="0.25">
      <c r="A226" s="57">
        <v>40421</v>
      </c>
      <c r="B226" s="63"/>
      <c r="C226" s="63">
        <f>PERCENTRANK('FED MODEL FACTORS'!C226:C508,'FED MODEL FACTORS'!C226,1)</f>
        <v>0.9</v>
      </c>
      <c r="D226" s="63"/>
      <c r="E226" s="63">
        <f>PERCENTRANK('FED MODEL FACTORS'!E$2:E$296,'FED MODEL FACTORS'!E226,1)</f>
        <v>0.3</v>
      </c>
      <c r="F226" s="63">
        <f>PERCENTRANK('FED MODEL FACTORS'!F$2:F$296,'FED MODEL FACTORS'!F226,1)</f>
        <v>0</v>
      </c>
      <c r="G226" s="63">
        <f>PERCENTRANK('FED MODEL FACTORS'!G$62:G$296,'FED MODEL FACTORS'!G226,1)</f>
        <v>0.2</v>
      </c>
      <c r="H226" s="63">
        <f>PERCENTRANK('FED MODEL FACTORS'!H$62:H$296,'FED MODEL FACTORS'!H226,1)</f>
        <v>0.6</v>
      </c>
      <c r="I226" s="63">
        <f>PERCENTRANK('FED MODEL FACTORS'!I$2:I$296,'FED MODEL FACTORS'!I226,1)</f>
        <v>0.2</v>
      </c>
      <c r="J226" s="63">
        <f>PERCENTRANK('FED MODEL FACTORS'!J$2:J$296,'FED MODEL FACTORS'!J226,1)</f>
        <v>0.1</v>
      </c>
      <c r="K226" s="63">
        <f>PERCENTRANK('FED MODEL FACTORS'!K$2:K$296,'FED MODEL FACTORS'!K226,1)</f>
        <v>0.1</v>
      </c>
      <c r="L226" s="63">
        <f>PERCENTRANK('FED MODEL FACTORS'!L$2:L$296,'FED MODEL FACTORS'!L226,1)</f>
        <v>0.1</v>
      </c>
      <c r="M226" s="63">
        <f>PERCENTRANK('FED MODEL FACTORS'!M$2:M$296,'FED MODEL FACTORS'!M226,1)</f>
        <v>0.2</v>
      </c>
      <c r="N226" s="63">
        <f>PERCENTRANK('FED MODEL FACTORS'!N$2:N$296,'FED MODEL FACTORS'!N226,1)</f>
        <v>0.2</v>
      </c>
      <c r="O226" s="63"/>
      <c r="P226" s="63"/>
      <c r="Q226" s="63">
        <f>PERCENTRANK('FED MODEL FACTORS'!Q$2:Q$296,'FED MODEL FACTORS'!Q226,1)</f>
        <v>0.5</v>
      </c>
      <c r="R226" s="63">
        <f>PERCENTRANK('FED MODEL FACTORS'!R$2:R$296,'FED MODEL FACTORS'!R226,1)</f>
        <v>0.2</v>
      </c>
      <c r="S226" s="63">
        <f>PERCENTRANK('FED MODEL FACTORS'!S$2:S$296,'FED MODEL FACTORS'!S226,1)</f>
        <v>0.7</v>
      </c>
      <c r="T226" s="63"/>
      <c r="U226" s="63">
        <f>PERCENTRANK('FED MODEL FACTORS'!U$2:U$296,'FED MODEL FACTORS'!U226,1)</f>
        <v>0.5</v>
      </c>
      <c r="V226" s="63">
        <f>PERCENTRANK('FED MODEL FACTORS'!V$2:V$296,'FED MODEL FACTORS'!V226,1)</f>
        <v>0</v>
      </c>
      <c r="W226" s="63"/>
      <c r="X226" s="63">
        <f>PERCENTRANK('FED MODEL FACTORS'!X$2:X$296,'FED MODEL FACTORS'!X226,1)</f>
        <v>0.9</v>
      </c>
      <c r="Y226" s="63">
        <f>PERCENTRANK('FED MODEL FACTORS'!Y$2:Y$296,'FED MODEL FACTORS'!Y226,1)</f>
        <v>0.4</v>
      </c>
      <c r="Z226" s="63">
        <f>PERCENTRANK('FED MODEL FACTORS'!Z$2:Z$296,'FED MODEL FACTORS'!Z226,1)</f>
        <v>0.8</v>
      </c>
      <c r="AA226" s="63">
        <f>PERCENTRANK('FED MODEL FACTORS'!AA$2:AA$296,'FED MODEL FACTORS'!AA226,1)</f>
        <v>0.7</v>
      </c>
      <c r="AB226" s="63"/>
      <c r="AC226" s="63">
        <f>PERCENTRANK('FED MODEL FACTORS'!AC$2:AC$296,'FED MODEL FACTORS'!AC226,1)</f>
        <v>0</v>
      </c>
      <c r="AD226" s="63">
        <f>PERCENTRANK('FED MODEL FACTORS'!AD$2:AD$296,'FED MODEL FACTORS'!AD226,1)</f>
        <v>0.5</v>
      </c>
      <c r="AE226" s="63">
        <f>PERCENTRANK('FED MODEL FACTORS'!AE$2:AE$296,'FED MODEL FACTORS'!AE226,1)</f>
        <v>0.6</v>
      </c>
      <c r="AF226" s="63">
        <f>PERCENTRANK('FED MODEL FACTORS'!AF$2:AF$296,'FED MODEL FACTORS'!AF226,1)</f>
        <v>0.8</v>
      </c>
      <c r="AG226" s="63">
        <f>PERCENTRANK('FED MODEL FACTORS'!AG$2:AG$296,'FED MODEL FACTORS'!AG226,1)</f>
        <v>0.5</v>
      </c>
      <c r="AH226" s="63">
        <f>PERCENTRANK('FED MODEL FACTORS'!AH$62:AH$296,'FED MODEL FACTORS'!AH226,1)</f>
        <v>0.6</v>
      </c>
      <c r="AI226" s="63">
        <f>PERCENTRANK('FED MODEL FACTORS'!AI$2:AI$296,'FED MODEL FACTORS'!AI226,1)</f>
        <v>0.2</v>
      </c>
      <c r="AJ226" s="63">
        <f>PERCENTRANK('FED MODEL FACTORS'!AJ$2:AJ$296,'FED MODEL FACTORS'!AJ226,1)</f>
        <v>0.8</v>
      </c>
      <c r="AK226" s="63">
        <f>PERCENTRANK('FED MODEL FACTORS'!AK$2:AK$296,'FED MODEL FACTORS'!AK226,1)</f>
        <v>0.2</v>
      </c>
      <c r="AL226" s="63">
        <f>PERCENTRANK('FED MODEL FACTORS'!AL$2:AL$296,'FED MODEL FACTORS'!AL226,1)</f>
        <v>0.3</v>
      </c>
      <c r="AM226" s="63">
        <f>PERCENTRANK('FED MODEL FACTORS'!AM$2:AM$296,'FED MODEL FACTORS'!AM226,1)</f>
        <v>0</v>
      </c>
      <c r="AN226" s="63">
        <f>PERCENTRANK('FED MODEL FACTORS'!AN$2:AN$296,'FED MODEL FACTORS'!AN226,1)</f>
        <v>0.1</v>
      </c>
      <c r="AO226" s="63">
        <f>PERCENTRANK('FED MODEL FACTORS'!AO$2:AO$296,'FED MODEL FACTORS'!AO226,1)</f>
        <v>0.7</v>
      </c>
      <c r="AP226" s="63">
        <f>PERCENTRANK('FED MODEL FACTORS'!AP$2:AP$296,'FED MODEL FACTORS'!AP226,1)</f>
        <v>0.7</v>
      </c>
      <c r="AQ226" s="63">
        <f>PERCENTRANK('FED MODEL FACTORS'!AQ$50:AQ$296,'FED MODEL FACTORS'!AQ226,1)</f>
        <v>0</v>
      </c>
      <c r="AR226" s="63">
        <f>PERCENTRANK('FED MODEL FACTORS'!AR$2:AR$296,'FED MODEL FACTORS'!AR226,1)</f>
        <v>0.1</v>
      </c>
      <c r="AS226" s="63">
        <f>PERCENTRANK('FED MODEL FACTORS'!AS$2:AS$296,'FED MODEL FACTORS'!AS226,1)</f>
        <v>0.6</v>
      </c>
      <c r="AT226" s="63">
        <f>PERCENTRANK('FED MODEL FACTORS'!AT$2:AT$296,'FED MODEL FACTORS'!AT226,1)</f>
        <v>0.1</v>
      </c>
      <c r="AU226" s="63">
        <f>PERCENTRANK('FED MODEL FACTORS'!AU$2:AU$296,'FED MODEL FACTORS'!AU226,1)</f>
        <v>0.7</v>
      </c>
      <c r="AV226" s="63">
        <f>PERCENTRANK('FED MODEL FACTORS'!AV$2:AV$296,'FED MODEL FACTORS'!AV226,1)</f>
        <v>0.1</v>
      </c>
      <c r="AW226" s="63">
        <f>PERCENTRANK('FED MODEL FACTORS'!AW$2:AW$296,'FED MODEL FACTORS'!AW226,1)</f>
        <v>0</v>
      </c>
      <c r="AX226" s="63">
        <f>PERCENTRANK('FED MODEL FACTORS'!AX$2:AX$296,'FED MODEL FACTORS'!AX226,1)</f>
        <v>0.2</v>
      </c>
      <c r="AY226" s="63">
        <f>PERCENTRANK('FED MODEL FACTORS'!AY$2:AY$296,'FED MODEL FACTORS'!AY226,1)</f>
        <v>0.7</v>
      </c>
      <c r="AZ226" s="63">
        <f>PERCENTRANK('FED MODEL FACTORS'!AZ$2:AZ$296,'FED MODEL FACTORS'!AZ226,1)</f>
        <v>0.7</v>
      </c>
      <c r="BA226" s="63">
        <f>PERCENTRANK('FED MODEL FACTORS'!BA$2:BA$296,'FED MODEL FACTORS'!BA226,1)</f>
        <v>0.4</v>
      </c>
      <c r="BB226" s="63">
        <f>PERCENTRANK('FED MODEL FACTORS'!BB$2:BB$296,'FED MODEL FACTORS'!BB226,1)</f>
        <v>0.8</v>
      </c>
      <c r="BC226" s="63">
        <f>PERCENTRANK('FED MODEL FACTORS'!BC$2:BC$296,'FED MODEL FACTORS'!BC226,1)</f>
        <v>0.6</v>
      </c>
      <c r="BD226" s="63">
        <f>PERCENTRANK('FED MODEL FACTORS'!BD$2:BD$296,'FED MODEL FACTORS'!BD226,1)</f>
        <v>0.5</v>
      </c>
      <c r="BT226" s="76">
        <v>1.07</v>
      </c>
      <c r="BU226" s="76">
        <v>3.27</v>
      </c>
      <c r="BV226" s="76">
        <v>1.0900000000000001</v>
      </c>
    </row>
    <row r="227" spans="1:74" x14ac:dyDescent="0.25">
      <c r="A227" s="57">
        <v>40451</v>
      </c>
      <c r="B227" s="63"/>
      <c r="C227" s="63">
        <f>PERCENTRANK('FED MODEL FACTORS'!C227:C509,'FED MODEL FACTORS'!C227,1)</f>
        <v>0.9</v>
      </c>
      <c r="D227" s="63"/>
      <c r="E227" s="63">
        <f>PERCENTRANK('FED MODEL FACTORS'!E$2:E$296,'FED MODEL FACTORS'!E227,1)</f>
        <v>0.6</v>
      </c>
      <c r="F227" s="63">
        <f>PERCENTRANK('FED MODEL FACTORS'!F$2:F$296,'FED MODEL FACTORS'!F227,1)</f>
        <v>0</v>
      </c>
      <c r="G227" s="63">
        <f>PERCENTRANK('FED MODEL FACTORS'!G$62:G$296,'FED MODEL FACTORS'!G227,1)</f>
        <v>0.2</v>
      </c>
      <c r="H227" s="63">
        <f>PERCENTRANK('FED MODEL FACTORS'!H$62:H$296,'FED MODEL FACTORS'!H227,1)</f>
        <v>0.5</v>
      </c>
      <c r="I227" s="63">
        <f>PERCENTRANK('FED MODEL FACTORS'!I$2:I$296,'FED MODEL FACTORS'!I227,1)</f>
        <v>0.3</v>
      </c>
      <c r="J227" s="63">
        <f>PERCENTRANK('FED MODEL FACTORS'!J$2:J$296,'FED MODEL FACTORS'!J227,1)</f>
        <v>0.1</v>
      </c>
      <c r="K227" s="63">
        <f>PERCENTRANK('FED MODEL FACTORS'!K$2:K$296,'FED MODEL FACTORS'!K227,1)</f>
        <v>0.1</v>
      </c>
      <c r="L227" s="63">
        <f>PERCENTRANK('FED MODEL FACTORS'!L$2:L$296,'FED MODEL FACTORS'!L227,1)</f>
        <v>0</v>
      </c>
      <c r="M227" s="63">
        <f>PERCENTRANK('FED MODEL FACTORS'!M$2:M$296,'FED MODEL FACTORS'!M227,1)</f>
        <v>0.2</v>
      </c>
      <c r="N227" s="63">
        <f>PERCENTRANK('FED MODEL FACTORS'!N$2:N$296,'FED MODEL FACTORS'!N227,1)</f>
        <v>0.2</v>
      </c>
      <c r="O227" s="63"/>
      <c r="P227" s="63"/>
      <c r="Q227" s="63">
        <f>PERCENTRANK('FED MODEL FACTORS'!Q$2:Q$296,'FED MODEL FACTORS'!Q227,1)</f>
        <v>0.5</v>
      </c>
      <c r="R227" s="63">
        <f>PERCENTRANK('FED MODEL FACTORS'!R$2:R$296,'FED MODEL FACTORS'!R227,1)</f>
        <v>0.2</v>
      </c>
      <c r="S227" s="63">
        <f>PERCENTRANK('FED MODEL FACTORS'!S$2:S$296,'FED MODEL FACTORS'!S227,1)</f>
        <v>0.7</v>
      </c>
      <c r="T227" s="63"/>
      <c r="U227" s="63">
        <f>PERCENTRANK('FED MODEL FACTORS'!U$2:U$296,'FED MODEL FACTORS'!U227,1)</f>
        <v>0.5</v>
      </c>
      <c r="V227" s="63">
        <f>PERCENTRANK('FED MODEL FACTORS'!V$2:V$296,'FED MODEL FACTORS'!V227,1)</f>
        <v>0</v>
      </c>
      <c r="W227" s="63"/>
      <c r="X227" s="63">
        <f>PERCENTRANK('FED MODEL FACTORS'!X$2:X$296,'FED MODEL FACTORS'!X227,1)</f>
        <v>0.9</v>
      </c>
      <c r="Y227" s="63">
        <f>PERCENTRANK('FED MODEL FACTORS'!Y$2:Y$296,'FED MODEL FACTORS'!Y227,1)</f>
        <v>0.5</v>
      </c>
      <c r="Z227" s="63">
        <f>PERCENTRANK('FED MODEL FACTORS'!Z$2:Z$296,'FED MODEL FACTORS'!Z227,1)</f>
        <v>0.8</v>
      </c>
      <c r="AA227" s="63">
        <f>PERCENTRANK('FED MODEL FACTORS'!AA$2:AA$296,'FED MODEL FACTORS'!AA227,1)</f>
        <v>0.8</v>
      </c>
      <c r="AB227" s="63"/>
      <c r="AC227" s="63">
        <f>PERCENTRANK('FED MODEL FACTORS'!AC$2:AC$296,'FED MODEL FACTORS'!AC227,1)</f>
        <v>0.1</v>
      </c>
      <c r="AD227" s="63">
        <f>PERCENTRANK('FED MODEL FACTORS'!AD$2:AD$296,'FED MODEL FACTORS'!AD227,1)</f>
        <v>0.6</v>
      </c>
      <c r="AE227" s="63">
        <f>PERCENTRANK('FED MODEL FACTORS'!AE$2:AE$296,'FED MODEL FACTORS'!AE227,1)</f>
        <v>0.5</v>
      </c>
      <c r="AF227" s="63">
        <f>PERCENTRANK('FED MODEL FACTORS'!AF$2:AF$296,'FED MODEL FACTORS'!AF227,1)</f>
        <v>0.7</v>
      </c>
      <c r="AG227" s="63">
        <f>PERCENTRANK('FED MODEL FACTORS'!AG$2:AG$296,'FED MODEL FACTORS'!AG227,1)</f>
        <v>0.6</v>
      </c>
      <c r="AH227" s="63">
        <f>PERCENTRANK('FED MODEL FACTORS'!AH$62:AH$296,'FED MODEL FACTORS'!AH227,1)</f>
        <v>0.5</v>
      </c>
      <c r="AI227" s="63">
        <f>PERCENTRANK('FED MODEL FACTORS'!AI$2:AI$296,'FED MODEL FACTORS'!AI227,1)</f>
        <v>0.3</v>
      </c>
      <c r="AJ227" s="63">
        <f>PERCENTRANK('FED MODEL FACTORS'!AJ$2:AJ$296,'FED MODEL FACTORS'!AJ227,1)</f>
        <v>0.8</v>
      </c>
      <c r="AK227" s="63">
        <f>PERCENTRANK('FED MODEL FACTORS'!AK$2:AK$296,'FED MODEL FACTORS'!AK227,1)</f>
        <v>0.1</v>
      </c>
      <c r="AL227" s="63">
        <f>PERCENTRANK('FED MODEL FACTORS'!AL$2:AL$296,'FED MODEL FACTORS'!AL227,1)</f>
        <v>0.2</v>
      </c>
      <c r="AM227" s="63">
        <f>PERCENTRANK('FED MODEL FACTORS'!AM$2:AM$296,'FED MODEL FACTORS'!AM227,1)</f>
        <v>0</v>
      </c>
      <c r="AN227" s="63">
        <f>PERCENTRANK('FED MODEL FACTORS'!AN$2:AN$296,'FED MODEL FACTORS'!AN227,1)</f>
        <v>0.1</v>
      </c>
      <c r="AO227" s="63">
        <f>PERCENTRANK('FED MODEL FACTORS'!AO$2:AO$296,'FED MODEL FACTORS'!AO227,1)</f>
        <v>0.7</v>
      </c>
      <c r="AP227" s="63">
        <f>PERCENTRANK('FED MODEL FACTORS'!AP$2:AP$296,'FED MODEL FACTORS'!AP227,1)</f>
        <v>0.7</v>
      </c>
      <c r="AQ227" s="63">
        <f>PERCENTRANK('FED MODEL FACTORS'!AQ$50:AQ$296,'FED MODEL FACTORS'!AQ227,1)</f>
        <v>0</v>
      </c>
      <c r="AR227" s="63">
        <f>PERCENTRANK('FED MODEL FACTORS'!AR$2:AR$296,'FED MODEL FACTORS'!AR227,1)</f>
        <v>0.1</v>
      </c>
      <c r="AS227" s="63">
        <f>PERCENTRANK('FED MODEL FACTORS'!AS$2:AS$296,'FED MODEL FACTORS'!AS227,1)</f>
        <v>0.6</v>
      </c>
      <c r="AT227" s="63">
        <f>PERCENTRANK('FED MODEL FACTORS'!AT$2:AT$296,'FED MODEL FACTORS'!AT227,1)</f>
        <v>0.1</v>
      </c>
      <c r="AU227" s="63">
        <f>PERCENTRANK('FED MODEL FACTORS'!AU$2:AU$296,'FED MODEL FACTORS'!AU227,1)</f>
        <v>0.7</v>
      </c>
      <c r="AV227" s="63">
        <f>PERCENTRANK('FED MODEL FACTORS'!AV$2:AV$296,'FED MODEL FACTORS'!AV227,1)</f>
        <v>0.5</v>
      </c>
      <c r="AW227" s="63">
        <f>PERCENTRANK('FED MODEL FACTORS'!AW$2:AW$296,'FED MODEL FACTORS'!AW227,1)</f>
        <v>0</v>
      </c>
      <c r="AX227" s="63">
        <f>PERCENTRANK('FED MODEL FACTORS'!AX$2:AX$296,'FED MODEL FACTORS'!AX227,1)</f>
        <v>0.2</v>
      </c>
      <c r="AY227" s="63">
        <f>PERCENTRANK('FED MODEL FACTORS'!AY$2:AY$296,'FED MODEL FACTORS'!AY227,1)</f>
        <v>0.7</v>
      </c>
      <c r="AZ227" s="63">
        <f>PERCENTRANK('FED MODEL FACTORS'!AZ$2:AZ$296,'FED MODEL FACTORS'!AZ227,1)</f>
        <v>0.7</v>
      </c>
      <c r="BA227" s="63">
        <f>PERCENTRANK('FED MODEL FACTORS'!BA$2:BA$296,'FED MODEL FACTORS'!BA227,1)</f>
        <v>0.3</v>
      </c>
      <c r="BB227" s="63">
        <f>PERCENTRANK('FED MODEL FACTORS'!BB$2:BB$296,'FED MODEL FACTORS'!BB227,1)</f>
        <v>0.8</v>
      </c>
      <c r="BC227" s="63">
        <f>PERCENTRANK('FED MODEL FACTORS'!BC$2:BC$296,'FED MODEL FACTORS'!BC227,1)</f>
        <v>0.8</v>
      </c>
      <c r="BD227" s="63">
        <f>PERCENTRANK('FED MODEL FACTORS'!BD$2:BD$296,'FED MODEL FACTORS'!BD227,1)</f>
        <v>0.5</v>
      </c>
      <c r="BT227" s="76">
        <v>1.48</v>
      </c>
      <c r="BU227" s="76">
        <v>3.28</v>
      </c>
      <c r="BV227" s="76">
        <v>0.75</v>
      </c>
    </row>
    <row r="228" spans="1:74" x14ac:dyDescent="0.25">
      <c r="A228" s="57">
        <v>40482</v>
      </c>
      <c r="B228" s="63"/>
      <c r="C228" s="63">
        <f>PERCENTRANK('FED MODEL FACTORS'!C228:C510,'FED MODEL FACTORS'!C228,1)</f>
        <v>0.7</v>
      </c>
      <c r="D228" s="63"/>
      <c r="E228" s="63">
        <f>PERCENTRANK('FED MODEL FACTORS'!E$2:E$296,'FED MODEL FACTORS'!E228,1)</f>
        <v>0.6</v>
      </c>
      <c r="F228" s="63">
        <f>PERCENTRANK('FED MODEL FACTORS'!F$2:F$296,'FED MODEL FACTORS'!F228,1)</f>
        <v>0</v>
      </c>
      <c r="G228" s="63">
        <f>PERCENTRANK('FED MODEL FACTORS'!G$62:G$296,'FED MODEL FACTORS'!G228,1)</f>
        <v>0.2</v>
      </c>
      <c r="H228" s="63">
        <f>PERCENTRANK('FED MODEL FACTORS'!H$62:H$296,'FED MODEL FACTORS'!H228,1)</f>
        <v>0.4</v>
      </c>
      <c r="I228" s="63">
        <f>PERCENTRANK('FED MODEL FACTORS'!I$2:I$296,'FED MODEL FACTORS'!I228,1)</f>
        <v>0.3</v>
      </c>
      <c r="J228" s="63">
        <f>PERCENTRANK('FED MODEL FACTORS'!J$2:J$296,'FED MODEL FACTORS'!J228,1)</f>
        <v>0.1</v>
      </c>
      <c r="K228" s="63">
        <f>PERCENTRANK('FED MODEL FACTORS'!K$2:K$296,'FED MODEL FACTORS'!K228,1)</f>
        <v>0</v>
      </c>
      <c r="L228" s="63">
        <f>PERCENTRANK('FED MODEL FACTORS'!L$2:L$296,'FED MODEL FACTORS'!L228,1)</f>
        <v>0</v>
      </c>
      <c r="M228" s="63">
        <f>PERCENTRANK('FED MODEL FACTORS'!M$2:M$296,'FED MODEL FACTORS'!M228,1)</f>
        <v>0.2</v>
      </c>
      <c r="N228" s="63">
        <f>PERCENTRANK('FED MODEL FACTORS'!N$2:N$296,'FED MODEL FACTORS'!N228,1)</f>
        <v>0.2</v>
      </c>
      <c r="O228" s="63"/>
      <c r="P228" s="63"/>
      <c r="Q228" s="63">
        <f>PERCENTRANK('FED MODEL FACTORS'!Q$2:Q$296,'FED MODEL FACTORS'!Q228,1)</f>
        <v>0.5</v>
      </c>
      <c r="R228" s="63">
        <f>PERCENTRANK('FED MODEL FACTORS'!R$2:R$296,'FED MODEL FACTORS'!R228,1)</f>
        <v>0</v>
      </c>
      <c r="S228" s="63">
        <f>PERCENTRANK('FED MODEL FACTORS'!S$2:S$296,'FED MODEL FACTORS'!S228,1)</f>
        <v>0.7</v>
      </c>
      <c r="T228" s="63"/>
      <c r="U228" s="63">
        <f>PERCENTRANK('FED MODEL FACTORS'!U$2:U$296,'FED MODEL FACTORS'!U228,1)</f>
        <v>0.1</v>
      </c>
      <c r="V228" s="63">
        <f>PERCENTRANK('FED MODEL FACTORS'!V$2:V$296,'FED MODEL FACTORS'!V228,1)</f>
        <v>0</v>
      </c>
      <c r="W228" s="63"/>
      <c r="X228" s="63">
        <f>PERCENTRANK('FED MODEL FACTORS'!X$2:X$296,'FED MODEL FACTORS'!X228,1)</f>
        <v>0.8</v>
      </c>
      <c r="Y228" s="63">
        <f>PERCENTRANK('FED MODEL FACTORS'!Y$2:Y$296,'FED MODEL FACTORS'!Y228,1)</f>
        <v>0.4</v>
      </c>
      <c r="Z228" s="63">
        <f>PERCENTRANK('FED MODEL FACTORS'!Z$2:Z$296,'FED MODEL FACTORS'!Z228,1)</f>
        <v>0.8</v>
      </c>
      <c r="AA228" s="63">
        <f>PERCENTRANK('FED MODEL FACTORS'!AA$2:AA$296,'FED MODEL FACTORS'!AA228,1)</f>
        <v>0.8</v>
      </c>
      <c r="AB228" s="63"/>
      <c r="AC228" s="63">
        <f>PERCENTRANK('FED MODEL FACTORS'!AC$2:AC$296,'FED MODEL FACTORS'!AC228,1)</f>
        <v>0.2</v>
      </c>
      <c r="AD228" s="63">
        <f>PERCENTRANK('FED MODEL FACTORS'!AD$2:AD$296,'FED MODEL FACTORS'!AD228,1)</f>
        <v>0.6</v>
      </c>
      <c r="AE228" s="63">
        <f>PERCENTRANK('FED MODEL FACTORS'!AE$2:AE$296,'FED MODEL FACTORS'!AE228,1)</f>
        <v>0.4</v>
      </c>
      <c r="AF228" s="63">
        <f>PERCENTRANK('FED MODEL FACTORS'!AF$2:AF$296,'FED MODEL FACTORS'!AF228,1)</f>
        <v>0.6</v>
      </c>
      <c r="AG228" s="63">
        <f>PERCENTRANK('FED MODEL FACTORS'!AG$2:AG$296,'FED MODEL FACTORS'!AG228,1)</f>
        <v>0.6</v>
      </c>
      <c r="AH228" s="63">
        <f>PERCENTRANK('FED MODEL FACTORS'!AH$62:AH$296,'FED MODEL FACTORS'!AH228,1)</f>
        <v>0.4</v>
      </c>
      <c r="AI228" s="63">
        <f>PERCENTRANK('FED MODEL FACTORS'!AI$2:AI$296,'FED MODEL FACTORS'!AI228,1)</f>
        <v>0.3</v>
      </c>
      <c r="AJ228" s="63">
        <f>PERCENTRANK('FED MODEL FACTORS'!AJ$2:AJ$296,'FED MODEL FACTORS'!AJ228,1)</f>
        <v>0.8</v>
      </c>
      <c r="AK228" s="63">
        <f>PERCENTRANK('FED MODEL FACTORS'!AK$2:AK$296,'FED MODEL FACTORS'!AK228,1)</f>
        <v>0.1</v>
      </c>
      <c r="AL228" s="63">
        <f>PERCENTRANK('FED MODEL FACTORS'!AL$2:AL$296,'FED MODEL FACTORS'!AL228,1)</f>
        <v>0.2</v>
      </c>
      <c r="AM228" s="63">
        <f>PERCENTRANK('FED MODEL FACTORS'!AM$2:AM$296,'FED MODEL FACTORS'!AM228,1)</f>
        <v>0</v>
      </c>
      <c r="AN228" s="63">
        <f>PERCENTRANK('FED MODEL FACTORS'!AN$2:AN$296,'FED MODEL FACTORS'!AN228,1)</f>
        <v>0.1</v>
      </c>
      <c r="AO228" s="63">
        <f>PERCENTRANK('FED MODEL FACTORS'!AO$2:AO$296,'FED MODEL FACTORS'!AO228,1)</f>
        <v>0.7</v>
      </c>
      <c r="AP228" s="63">
        <f>PERCENTRANK('FED MODEL FACTORS'!AP$2:AP$296,'FED MODEL FACTORS'!AP228,1)</f>
        <v>0.4</v>
      </c>
      <c r="AQ228" s="63">
        <f>PERCENTRANK('FED MODEL FACTORS'!AQ$50:AQ$296,'FED MODEL FACTORS'!AQ228,1)</f>
        <v>0</v>
      </c>
      <c r="AR228" s="63">
        <f>PERCENTRANK('FED MODEL FACTORS'!AR$2:AR$296,'FED MODEL FACTORS'!AR228,1)</f>
        <v>0.1</v>
      </c>
      <c r="AS228" s="63">
        <f>PERCENTRANK('FED MODEL FACTORS'!AS$2:AS$296,'FED MODEL FACTORS'!AS228,1)</f>
        <v>0.6</v>
      </c>
      <c r="AT228" s="63">
        <f>PERCENTRANK('FED MODEL FACTORS'!AT$2:AT$296,'FED MODEL FACTORS'!AT228,1)</f>
        <v>0.2</v>
      </c>
      <c r="AU228" s="63">
        <f>PERCENTRANK('FED MODEL FACTORS'!AU$2:AU$296,'FED MODEL FACTORS'!AU228,1)</f>
        <v>0.6</v>
      </c>
      <c r="AV228" s="63">
        <f>PERCENTRANK('FED MODEL FACTORS'!AV$2:AV$296,'FED MODEL FACTORS'!AV228,1)</f>
        <v>0.5</v>
      </c>
      <c r="AW228" s="63">
        <f>PERCENTRANK('FED MODEL FACTORS'!AW$2:AW$296,'FED MODEL FACTORS'!AW228,1)</f>
        <v>0</v>
      </c>
      <c r="AX228" s="63">
        <f>PERCENTRANK('FED MODEL FACTORS'!AX$2:AX$296,'FED MODEL FACTORS'!AX228,1)</f>
        <v>0.2</v>
      </c>
      <c r="AY228" s="63">
        <f>PERCENTRANK('FED MODEL FACTORS'!AY$2:AY$296,'FED MODEL FACTORS'!AY228,1)</f>
        <v>0.7</v>
      </c>
      <c r="AZ228" s="63">
        <f>PERCENTRANK('FED MODEL FACTORS'!AZ$2:AZ$296,'FED MODEL FACTORS'!AZ228,1)</f>
        <v>0.7</v>
      </c>
      <c r="BA228" s="63">
        <f>PERCENTRANK('FED MODEL FACTORS'!BA$2:BA$296,'FED MODEL FACTORS'!BA228,1)</f>
        <v>0.8</v>
      </c>
      <c r="BB228" s="63">
        <f>PERCENTRANK('FED MODEL FACTORS'!BB$2:BB$296,'FED MODEL FACTORS'!BB228,1)</f>
        <v>0.8</v>
      </c>
      <c r="BC228" s="63">
        <f>PERCENTRANK('FED MODEL FACTORS'!BC$2:BC$296,'FED MODEL FACTORS'!BC228,1)</f>
        <v>0.9</v>
      </c>
      <c r="BD228" s="63">
        <f>PERCENTRANK('FED MODEL FACTORS'!BD$2:BD$296,'FED MODEL FACTORS'!BD228,1)</f>
        <v>0.9</v>
      </c>
      <c r="BT228" s="76">
        <v>1.55</v>
      </c>
      <c r="BU228" s="76">
        <v>3.28</v>
      </c>
      <c r="BV228" s="76">
        <v>0.77</v>
      </c>
    </row>
    <row r="229" spans="1:74" x14ac:dyDescent="0.25">
      <c r="A229" s="57">
        <v>40512</v>
      </c>
      <c r="B229" s="63"/>
      <c r="C229" s="63">
        <f>PERCENTRANK('FED MODEL FACTORS'!C229:C511,'FED MODEL FACTORS'!C229,1)</f>
        <v>0.8</v>
      </c>
      <c r="D229" s="63"/>
      <c r="E229" s="63">
        <f>PERCENTRANK('FED MODEL FACTORS'!E$2:E$296,'FED MODEL FACTORS'!E229,1)</f>
        <v>0.1</v>
      </c>
      <c r="F229" s="63">
        <f>PERCENTRANK('FED MODEL FACTORS'!F$2:F$296,'FED MODEL FACTORS'!F229,1)</f>
        <v>0</v>
      </c>
      <c r="G229" s="63">
        <f>PERCENTRANK('FED MODEL FACTORS'!G$62:G$296,'FED MODEL FACTORS'!G229,1)</f>
        <v>0.2</v>
      </c>
      <c r="H229" s="63">
        <f>PERCENTRANK('FED MODEL FACTORS'!H$62:H$296,'FED MODEL FACTORS'!H229,1)</f>
        <v>0.5</v>
      </c>
      <c r="I229" s="63">
        <f>PERCENTRANK('FED MODEL FACTORS'!I$2:I$296,'FED MODEL FACTORS'!I229,1)</f>
        <v>0.3</v>
      </c>
      <c r="J229" s="63">
        <f>PERCENTRANK('FED MODEL FACTORS'!J$2:J$296,'FED MODEL FACTORS'!J229,1)</f>
        <v>0.2</v>
      </c>
      <c r="K229" s="63">
        <f>PERCENTRANK('FED MODEL FACTORS'!K$2:K$296,'FED MODEL FACTORS'!K229,1)</f>
        <v>0.1</v>
      </c>
      <c r="L229" s="63">
        <f>PERCENTRANK('FED MODEL FACTORS'!L$2:L$296,'FED MODEL FACTORS'!L229,1)</f>
        <v>0.1</v>
      </c>
      <c r="M229" s="63">
        <f>PERCENTRANK('FED MODEL FACTORS'!M$2:M$296,'FED MODEL FACTORS'!M229,1)</f>
        <v>0.2</v>
      </c>
      <c r="N229" s="63">
        <f>PERCENTRANK('FED MODEL FACTORS'!N$2:N$296,'FED MODEL FACTORS'!N229,1)</f>
        <v>0.2</v>
      </c>
      <c r="O229" s="63"/>
      <c r="P229" s="63"/>
      <c r="Q229" s="63">
        <f>PERCENTRANK('FED MODEL FACTORS'!Q$2:Q$296,'FED MODEL FACTORS'!Q229,1)</f>
        <v>0.5</v>
      </c>
      <c r="R229" s="63">
        <f>PERCENTRANK('FED MODEL FACTORS'!R$2:R$296,'FED MODEL FACTORS'!R229,1)</f>
        <v>0</v>
      </c>
      <c r="S229" s="63">
        <f>PERCENTRANK('FED MODEL FACTORS'!S$2:S$296,'FED MODEL FACTORS'!S229,1)</f>
        <v>0.7</v>
      </c>
      <c r="T229" s="63"/>
      <c r="U229" s="63">
        <f>PERCENTRANK('FED MODEL FACTORS'!U$2:U$296,'FED MODEL FACTORS'!U229,1)</f>
        <v>0.4</v>
      </c>
      <c r="V229" s="63">
        <f>PERCENTRANK('FED MODEL FACTORS'!V$2:V$296,'FED MODEL FACTORS'!V229,1)</f>
        <v>0</v>
      </c>
      <c r="W229" s="63"/>
      <c r="X229" s="63">
        <f>PERCENTRANK('FED MODEL FACTORS'!X$2:X$296,'FED MODEL FACTORS'!X229,1)</f>
        <v>0.8</v>
      </c>
      <c r="Y229" s="63">
        <f>PERCENTRANK('FED MODEL FACTORS'!Y$2:Y$296,'FED MODEL FACTORS'!Y229,1)</f>
        <v>0.4</v>
      </c>
      <c r="Z229" s="63">
        <f>PERCENTRANK('FED MODEL FACTORS'!Z$2:Z$296,'FED MODEL FACTORS'!Z229,1)</f>
        <v>0.9</v>
      </c>
      <c r="AA229" s="63">
        <f>PERCENTRANK('FED MODEL FACTORS'!AA$2:AA$296,'FED MODEL FACTORS'!AA229,1)</f>
        <v>0.7</v>
      </c>
      <c r="AB229" s="63"/>
      <c r="AC229" s="63">
        <f>PERCENTRANK('FED MODEL FACTORS'!AC$2:AC$296,'FED MODEL FACTORS'!AC229,1)</f>
        <v>0.2</v>
      </c>
      <c r="AD229" s="63">
        <f>PERCENTRANK('FED MODEL FACTORS'!AD$2:AD$296,'FED MODEL FACTORS'!AD229,1)</f>
        <v>0.6</v>
      </c>
      <c r="AE229" s="63">
        <f>PERCENTRANK('FED MODEL FACTORS'!AE$2:AE$296,'FED MODEL FACTORS'!AE229,1)</f>
        <v>0.4</v>
      </c>
      <c r="AF229" s="63">
        <f>PERCENTRANK('FED MODEL FACTORS'!AF$2:AF$296,'FED MODEL FACTORS'!AF229,1)</f>
        <v>0.6</v>
      </c>
      <c r="AG229" s="63">
        <f>PERCENTRANK('FED MODEL FACTORS'!AG$2:AG$296,'FED MODEL FACTORS'!AG229,1)</f>
        <v>0.6</v>
      </c>
      <c r="AH229" s="63">
        <f>PERCENTRANK('FED MODEL FACTORS'!AH$62:AH$296,'FED MODEL FACTORS'!AH229,1)</f>
        <v>0.5</v>
      </c>
      <c r="AI229" s="63">
        <f>PERCENTRANK('FED MODEL FACTORS'!AI$2:AI$296,'FED MODEL FACTORS'!AI229,1)</f>
        <v>0.3</v>
      </c>
      <c r="AJ229" s="63">
        <f>PERCENTRANK('FED MODEL FACTORS'!AJ$2:AJ$296,'FED MODEL FACTORS'!AJ229,1)</f>
        <v>0.8</v>
      </c>
      <c r="AK229" s="63">
        <f>PERCENTRANK('FED MODEL FACTORS'!AK$2:AK$296,'FED MODEL FACTORS'!AK229,1)</f>
        <v>0.1</v>
      </c>
      <c r="AL229" s="63">
        <f>PERCENTRANK('FED MODEL FACTORS'!AL$2:AL$296,'FED MODEL FACTORS'!AL229,1)</f>
        <v>0.2</v>
      </c>
      <c r="AM229" s="63">
        <f>PERCENTRANK('FED MODEL FACTORS'!AM$2:AM$296,'FED MODEL FACTORS'!AM229,1)</f>
        <v>0</v>
      </c>
      <c r="AN229" s="63">
        <f>PERCENTRANK('FED MODEL FACTORS'!AN$2:AN$296,'FED MODEL FACTORS'!AN229,1)</f>
        <v>0.1</v>
      </c>
      <c r="AO229" s="63">
        <f>PERCENTRANK('FED MODEL FACTORS'!AO$2:AO$296,'FED MODEL FACTORS'!AO229,1)</f>
        <v>0.7</v>
      </c>
      <c r="AP229" s="63">
        <f>PERCENTRANK('FED MODEL FACTORS'!AP$2:AP$296,'FED MODEL FACTORS'!AP229,1)</f>
        <v>0.5</v>
      </c>
      <c r="AQ229" s="63">
        <f>PERCENTRANK('FED MODEL FACTORS'!AQ$50:AQ$296,'FED MODEL FACTORS'!AQ229,1)</f>
        <v>0</v>
      </c>
      <c r="AR229" s="63">
        <f>PERCENTRANK('FED MODEL FACTORS'!AR$2:AR$296,'FED MODEL FACTORS'!AR229,1)</f>
        <v>0.1</v>
      </c>
      <c r="AS229" s="63">
        <f>PERCENTRANK('FED MODEL FACTORS'!AS$2:AS$296,'FED MODEL FACTORS'!AS229,1)</f>
        <v>0.6</v>
      </c>
      <c r="AT229" s="63">
        <f>PERCENTRANK('FED MODEL FACTORS'!AT$2:AT$296,'FED MODEL FACTORS'!AT229,1)</f>
        <v>0.2</v>
      </c>
      <c r="AU229" s="63">
        <f>PERCENTRANK('FED MODEL FACTORS'!AU$2:AU$296,'FED MODEL FACTORS'!AU229,1)</f>
        <v>0.6</v>
      </c>
      <c r="AV229" s="63">
        <f>PERCENTRANK('FED MODEL FACTORS'!AV$2:AV$296,'FED MODEL FACTORS'!AV229,1)</f>
        <v>0.4</v>
      </c>
      <c r="AW229" s="63">
        <f>PERCENTRANK('FED MODEL FACTORS'!AW$2:AW$296,'FED MODEL FACTORS'!AW229,1)</f>
        <v>0</v>
      </c>
      <c r="AX229" s="63">
        <f>PERCENTRANK('FED MODEL FACTORS'!AX$2:AX$296,'FED MODEL FACTORS'!AX229,1)</f>
        <v>0.2</v>
      </c>
      <c r="AY229" s="63">
        <f>PERCENTRANK('FED MODEL FACTORS'!AY$2:AY$296,'FED MODEL FACTORS'!AY229,1)</f>
        <v>0.7</v>
      </c>
      <c r="AZ229" s="63">
        <f>PERCENTRANK('FED MODEL FACTORS'!AZ$2:AZ$296,'FED MODEL FACTORS'!AZ229,1)</f>
        <v>0.7</v>
      </c>
      <c r="BA229" s="63">
        <f>PERCENTRANK('FED MODEL FACTORS'!BA$2:BA$296,'FED MODEL FACTORS'!BA229,1)</f>
        <v>0.6</v>
      </c>
      <c r="BB229" s="63">
        <f>PERCENTRANK('FED MODEL FACTORS'!BB$2:BB$296,'FED MODEL FACTORS'!BB229,1)</f>
        <v>0.9</v>
      </c>
      <c r="BC229" s="63">
        <f>PERCENTRANK('FED MODEL FACTORS'!BC$2:BC$296,'FED MODEL FACTORS'!BC229,1)</f>
        <v>0.7</v>
      </c>
      <c r="BD229" s="63">
        <f>PERCENTRANK('FED MODEL FACTORS'!BD$2:BD$296,'FED MODEL FACTORS'!BD229,1)</f>
        <v>0.6</v>
      </c>
      <c r="BT229" s="76">
        <v>1.49</v>
      </c>
      <c r="BU229" s="76">
        <v>3.34</v>
      </c>
      <c r="BV229" s="76">
        <v>0.78</v>
      </c>
    </row>
    <row r="230" spans="1:74" x14ac:dyDescent="0.25">
      <c r="A230" s="57">
        <v>40543</v>
      </c>
      <c r="B230" s="63"/>
      <c r="C230" s="63">
        <f>PERCENTRANK('FED MODEL FACTORS'!C230:C512,'FED MODEL FACTORS'!C230,1)</f>
        <v>0.9</v>
      </c>
      <c r="D230" s="63"/>
      <c r="E230" s="63">
        <f>PERCENTRANK('FED MODEL FACTORS'!E$2:E$296,'FED MODEL FACTORS'!E230,1)</f>
        <v>0.7</v>
      </c>
      <c r="F230" s="63">
        <f>PERCENTRANK('FED MODEL FACTORS'!F$2:F$296,'FED MODEL FACTORS'!F230,1)</f>
        <v>0</v>
      </c>
      <c r="G230" s="63">
        <f>PERCENTRANK('FED MODEL FACTORS'!G$62:G$296,'FED MODEL FACTORS'!G230,1)</f>
        <v>0.3</v>
      </c>
      <c r="H230" s="63">
        <f>PERCENTRANK('FED MODEL FACTORS'!H$62:H$296,'FED MODEL FACTORS'!H230,1)</f>
        <v>0.4</v>
      </c>
      <c r="I230" s="63">
        <f>PERCENTRANK('FED MODEL FACTORS'!I$2:I$296,'FED MODEL FACTORS'!I230,1)</f>
        <v>0.4</v>
      </c>
      <c r="J230" s="63">
        <f>PERCENTRANK('FED MODEL FACTORS'!J$2:J$296,'FED MODEL FACTORS'!J230,1)</f>
        <v>0.2</v>
      </c>
      <c r="K230" s="63">
        <f>PERCENTRANK('FED MODEL FACTORS'!K$2:K$296,'FED MODEL FACTORS'!K230,1)</f>
        <v>0.1</v>
      </c>
      <c r="L230" s="63">
        <f>PERCENTRANK('FED MODEL FACTORS'!L$2:L$296,'FED MODEL FACTORS'!L230,1)</f>
        <v>0.2</v>
      </c>
      <c r="M230" s="63">
        <f>PERCENTRANK('FED MODEL FACTORS'!M$2:M$296,'FED MODEL FACTORS'!M230,1)</f>
        <v>0.2</v>
      </c>
      <c r="N230" s="63">
        <f>PERCENTRANK('FED MODEL FACTORS'!N$2:N$296,'FED MODEL FACTORS'!N230,1)</f>
        <v>0.2</v>
      </c>
      <c r="O230" s="63"/>
      <c r="P230" s="63"/>
      <c r="Q230" s="63">
        <f>PERCENTRANK('FED MODEL FACTORS'!Q$2:Q$296,'FED MODEL FACTORS'!Q230,1)</f>
        <v>0.4</v>
      </c>
      <c r="R230" s="63">
        <f>PERCENTRANK('FED MODEL FACTORS'!R$2:R$296,'FED MODEL FACTORS'!R230,1)</f>
        <v>0.1</v>
      </c>
      <c r="S230" s="63">
        <f>PERCENTRANK('FED MODEL FACTORS'!S$2:S$296,'FED MODEL FACTORS'!S230,1)</f>
        <v>0.7</v>
      </c>
      <c r="T230" s="63"/>
      <c r="U230" s="63">
        <f>PERCENTRANK('FED MODEL FACTORS'!U$2:U$296,'FED MODEL FACTORS'!U230,1)</f>
        <v>0.8</v>
      </c>
      <c r="V230" s="63">
        <f>PERCENTRANK('FED MODEL FACTORS'!V$2:V$296,'FED MODEL FACTORS'!V230,1)</f>
        <v>0</v>
      </c>
      <c r="W230" s="63"/>
      <c r="X230" s="63">
        <f>PERCENTRANK('FED MODEL FACTORS'!X$2:X$296,'FED MODEL FACTORS'!X230,1)</f>
        <v>0.7</v>
      </c>
      <c r="Y230" s="63">
        <f>PERCENTRANK('FED MODEL FACTORS'!Y$2:Y$296,'FED MODEL FACTORS'!Y230,1)</f>
        <v>0.4</v>
      </c>
      <c r="Z230" s="63">
        <f>PERCENTRANK('FED MODEL FACTORS'!Z$2:Z$296,'FED MODEL FACTORS'!Z230,1)</f>
        <v>0.8</v>
      </c>
      <c r="AA230" s="63">
        <f>PERCENTRANK('FED MODEL FACTORS'!AA$2:AA$296,'FED MODEL FACTORS'!AA230,1)</f>
        <v>0.5</v>
      </c>
      <c r="AB230" s="63"/>
      <c r="AC230" s="63">
        <f>PERCENTRANK('FED MODEL FACTORS'!AC$2:AC$296,'FED MODEL FACTORS'!AC230,1)</f>
        <v>0.3</v>
      </c>
      <c r="AD230" s="63">
        <f>PERCENTRANK('FED MODEL FACTORS'!AD$2:AD$296,'FED MODEL FACTORS'!AD230,1)</f>
        <v>0.6</v>
      </c>
      <c r="AE230" s="63">
        <f>PERCENTRANK('FED MODEL FACTORS'!AE$2:AE$296,'FED MODEL FACTORS'!AE230,1)</f>
        <v>0.4</v>
      </c>
      <c r="AF230" s="63">
        <f>PERCENTRANK('FED MODEL FACTORS'!AF$2:AF$296,'FED MODEL FACTORS'!AF230,1)</f>
        <v>0.4</v>
      </c>
      <c r="AG230" s="63">
        <f>PERCENTRANK('FED MODEL FACTORS'!AG$2:AG$296,'FED MODEL FACTORS'!AG230,1)</f>
        <v>0.8</v>
      </c>
      <c r="AH230" s="63">
        <f>PERCENTRANK('FED MODEL FACTORS'!AH$62:AH$296,'FED MODEL FACTORS'!AH230,1)</f>
        <v>0.4</v>
      </c>
      <c r="AI230" s="63">
        <f>PERCENTRANK('FED MODEL FACTORS'!AI$2:AI$296,'FED MODEL FACTORS'!AI230,1)</f>
        <v>0.2</v>
      </c>
      <c r="AJ230" s="63">
        <f>PERCENTRANK('FED MODEL FACTORS'!AJ$2:AJ$296,'FED MODEL FACTORS'!AJ230,1)</f>
        <v>0.8</v>
      </c>
      <c r="AK230" s="63">
        <f>PERCENTRANK('FED MODEL FACTORS'!AK$2:AK$296,'FED MODEL FACTORS'!AK230,1)</f>
        <v>0.2</v>
      </c>
      <c r="AL230" s="63">
        <f>PERCENTRANK('FED MODEL FACTORS'!AL$2:AL$296,'FED MODEL FACTORS'!AL230,1)</f>
        <v>0</v>
      </c>
      <c r="AM230" s="63">
        <f>PERCENTRANK('FED MODEL FACTORS'!AM$2:AM$296,'FED MODEL FACTORS'!AM230,1)</f>
        <v>0</v>
      </c>
      <c r="AN230" s="63">
        <f>PERCENTRANK('FED MODEL FACTORS'!AN$2:AN$296,'FED MODEL FACTORS'!AN230,1)</f>
        <v>0.1</v>
      </c>
      <c r="AO230" s="63">
        <f>PERCENTRANK('FED MODEL FACTORS'!AO$2:AO$296,'FED MODEL FACTORS'!AO230,1)</f>
        <v>0.5</v>
      </c>
      <c r="AP230" s="63">
        <f>PERCENTRANK('FED MODEL FACTORS'!AP$2:AP$296,'FED MODEL FACTORS'!AP230,1)</f>
        <v>0.6</v>
      </c>
      <c r="AQ230" s="63">
        <f>PERCENTRANK('FED MODEL FACTORS'!AQ$50:AQ$296,'FED MODEL FACTORS'!AQ230,1)</f>
        <v>0</v>
      </c>
      <c r="AR230" s="63">
        <f>PERCENTRANK('FED MODEL FACTORS'!AR$2:AR$296,'FED MODEL FACTORS'!AR230,1)</f>
        <v>0.2</v>
      </c>
      <c r="AS230" s="63">
        <f>PERCENTRANK('FED MODEL FACTORS'!AS$2:AS$296,'FED MODEL FACTORS'!AS230,1)</f>
        <v>0.6</v>
      </c>
      <c r="AT230" s="63">
        <f>PERCENTRANK('FED MODEL FACTORS'!AT$2:AT$296,'FED MODEL FACTORS'!AT230,1)</f>
        <v>0.2</v>
      </c>
      <c r="AU230" s="63">
        <f>PERCENTRANK('FED MODEL FACTORS'!AU$2:AU$296,'FED MODEL FACTORS'!AU230,1)</f>
        <v>0.6</v>
      </c>
      <c r="AV230" s="63">
        <f>PERCENTRANK('FED MODEL FACTORS'!AV$2:AV$296,'FED MODEL FACTORS'!AV230,1)</f>
        <v>0.1</v>
      </c>
      <c r="AW230" s="63">
        <f>PERCENTRANK('FED MODEL FACTORS'!AW$2:AW$296,'FED MODEL FACTORS'!AW230,1)</f>
        <v>0</v>
      </c>
      <c r="AX230" s="63">
        <f>PERCENTRANK('FED MODEL FACTORS'!AX$2:AX$296,'FED MODEL FACTORS'!AX230,1)</f>
        <v>0.2</v>
      </c>
      <c r="AY230" s="63">
        <f>PERCENTRANK('FED MODEL FACTORS'!AY$2:AY$296,'FED MODEL FACTORS'!AY230,1)</f>
        <v>0.7</v>
      </c>
      <c r="AZ230" s="63">
        <f>PERCENTRANK('FED MODEL FACTORS'!AZ$2:AZ$296,'FED MODEL FACTORS'!AZ230,1)</f>
        <v>0.8</v>
      </c>
      <c r="BA230" s="63">
        <f>PERCENTRANK('FED MODEL FACTORS'!BA$2:BA$296,'FED MODEL FACTORS'!BA230,1)</f>
        <v>0.7</v>
      </c>
      <c r="BB230" s="63">
        <f>PERCENTRANK('FED MODEL FACTORS'!BB$2:BB$296,'FED MODEL FACTORS'!BB230,1)</f>
        <v>0.9</v>
      </c>
      <c r="BC230" s="63">
        <f>PERCENTRANK('FED MODEL FACTORS'!BC$2:BC$296,'FED MODEL FACTORS'!BC230,1)</f>
        <v>0.6</v>
      </c>
      <c r="BD230" s="63">
        <f>PERCENTRANK('FED MODEL FACTORS'!BD$2:BD$296,'FED MODEL FACTORS'!BD230,1)</f>
        <v>0.7</v>
      </c>
      <c r="BT230" s="76">
        <v>1.03</v>
      </c>
      <c r="BU230" s="76">
        <v>3.26</v>
      </c>
      <c r="BV230" s="76">
        <v>0.98</v>
      </c>
    </row>
    <row r="231" spans="1:74" x14ac:dyDescent="0.25">
      <c r="A231" s="57">
        <v>40574</v>
      </c>
      <c r="B231" s="63"/>
      <c r="C231" s="63">
        <f>PERCENTRANK('FED MODEL FACTORS'!C231:C513,'FED MODEL FACTORS'!C231,1)</f>
        <v>0.4</v>
      </c>
      <c r="D231" s="63"/>
      <c r="E231" s="63">
        <f>PERCENTRANK('FED MODEL FACTORS'!E$2:E$296,'FED MODEL FACTORS'!E231,1)</f>
        <v>0</v>
      </c>
      <c r="F231" s="63">
        <f>PERCENTRANK('FED MODEL FACTORS'!F$2:F$296,'FED MODEL FACTORS'!F231,1)</f>
        <v>0</v>
      </c>
      <c r="G231" s="63">
        <f>PERCENTRANK('FED MODEL FACTORS'!G$62:G$296,'FED MODEL FACTORS'!G231,1)</f>
        <v>0.2</v>
      </c>
      <c r="H231" s="63">
        <f>PERCENTRANK('FED MODEL FACTORS'!H$62:H$296,'FED MODEL FACTORS'!H231,1)</f>
        <v>0.3</v>
      </c>
      <c r="I231" s="63">
        <f>PERCENTRANK('FED MODEL FACTORS'!I$2:I$296,'FED MODEL FACTORS'!I231,1)</f>
        <v>0.4</v>
      </c>
      <c r="J231" s="63">
        <f>PERCENTRANK('FED MODEL FACTORS'!J$2:J$296,'FED MODEL FACTORS'!J231,1)</f>
        <v>0.2</v>
      </c>
      <c r="K231" s="63">
        <f>PERCENTRANK('FED MODEL FACTORS'!K$2:K$296,'FED MODEL FACTORS'!K231,1)</f>
        <v>0.1</v>
      </c>
      <c r="L231" s="63">
        <f>PERCENTRANK('FED MODEL FACTORS'!L$2:L$296,'FED MODEL FACTORS'!L231,1)</f>
        <v>0.1</v>
      </c>
      <c r="M231" s="63">
        <f>PERCENTRANK('FED MODEL FACTORS'!M$2:M$296,'FED MODEL FACTORS'!M231,1)</f>
        <v>0.2</v>
      </c>
      <c r="N231" s="63">
        <f>PERCENTRANK('FED MODEL FACTORS'!N$2:N$296,'FED MODEL FACTORS'!N231,1)</f>
        <v>0.2</v>
      </c>
      <c r="O231" s="63"/>
      <c r="P231" s="63"/>
      <c r="Q231" s="63">
        <f>PERCENTRANK('FED MODEL FACTORS'!Q$2:Q$296,'FED MODEL FACTORS'!Q231,1)</f>
        <v>0.4</v>
      </c>
      <c r="R231" s="63">
        <f>PERCENTRANK('FED MODEL FACTORS'!R$2:R$296,'FED MODEL FACTORS'!R231,1)</f>
        <v>0</v>
      </c>
      <c r="S231" s="63">
        <f>PERCENTRANK('FED MODEL FACTORS'!S$2:S$296,'FED MODEL FACTORS'!S231,1)</f>
        <v>0.7</v>
      </c>
      <c r="T231" s="63"/>
      <c r="U231" s="63">
        <f>PERCENTRANK('FED MODEL FACTORS'!U$2:U$296,'FED MODEL FACTORS'!U231,1)</f>
        <v>0.3</v>
      </c>
      <c r="V231" s="63">
        <f>PERCENTRANK('FED MODEL FACTORS'!V$2:V$296,'FED MODEL FACTORS'!V231,1)</f>
        <v>0</v>
      </c>
      <c r="W231" s="63"/>
      <c r="X231" s="63">
        <f>PERCENTRANK('FED MODEL FACTORS'!X$2:X$296,'FED MODEL FACTORS'!X231,1)</f>
        <v>0.8</v>
      </c>
      <c r="Y231" s="63">
        <f>PERCENTRANK('FED MODEL FACTORS'!Y$2:Y$296,'FED MODEL FACTORS'!Y231,1)</f>
        <v>0.3</v>
      </c>
      <c r="Z231" s="63">
        <f>PERCENTRANK('FED MODEL FACTORS'!Z$2:Z$296,'FED MODEL FACTORS'!Z231,1)</f>
        <v>0.9</v>
      </c>
      <c r="AA231" s="63">
        <f>PERCENTRANK('FED MODEL FACTORS'!AA$2:AA$296,'FED MODEL FACTORS'!AA231,1)</f>
        <v>0.2</v>
      </c>
      <c r="AB231" s="63"/>
      <c r="AC231" s="63">
        <f>PERCENTRANK('FED MODEL FACTORS'!AC$2:AC$296,'FED MODEL FACTORS'!AC231,1)</f>
        <v>0.3</v>
      </c>
      <c r="AD231" s="63">
        <f>PERCENTRANK('FED MODEL FACTORS'!AD$2:AD$296,'FED MODEL FACTORS'!AD231,1)</f>
        <v>0.6</v>
      </c>
      <c r="AE231" s="63">
        <f>PERCENTRANK('FED MODEL FACTORS'!AE$2:AE$296,'FED MODEL FACTORS'!AE231,1)</f>
        <v>0.3</v>
      </c>
      <c r="AF231" s="63">
        <f>PERCENTRANK('FED MODEL FACTORS'!AF$2:AF$296,'FED MODEL FACTORS'!AF231,1)</f>
        <v>0.4</v>
      </c>
      <c r="AG231" s="63">
        <f>PERCENTRANK('FED MODEL FACTORS'!AG$2:AG$296,'FED MODEL FACTORS'!AG231,1)</f>
        <v>0.8</v>
      </c>
      <c r="AH231" s="63">
        <f>PERCENTRANK('FED MODEL FACTORS'!AH$62:AH$296,'FED MODEL FACTORS'!AH231,1)</f>
        <v>0.3</v>
      </c>
      <c r="AI231" s="63">
        <f>PERCENTRANK('FED MODEL FACTORS'!AI$2:AI$296,'FED MODEL FACTORS'!AI231,1)</f>
        <v>0.1</v>
      </c>
      <c r="AJ231" s="63">
        <f>PERCENTRANK('FED MODEL FACTORS'!AJ$2:AJ$296,'FED MODEL FACTORS'!AJ231,1)</f>
        <v>0.8</v>
      </c>
      <c r="AK231" s="63">
        <f>PERCENTRANK('FED MODEL FACTORS'!AK$2:AK$296,'FED MODEL FACTORS'!AK231,1)</f>
        <v>0.1</v>
      </c>
      <c r="AL231" s="63">
        <f>PERCENTRANK('FED MODEL FACTORS'!AL$2:AL$296,'FED MODEL FACTORS'!AL231,1)</f>
        <v>0</v>
      </c>
      <c r="AM231" s="63">
        <f>PERCENTRANK('FED MODEL FACTORS'!AM$2:AM$296,'FED MODEL FACTORS'!AM231,1)</f>
        <v>0</v>
      </c>
      <c r="AN231" s="63">
        <f>PERCENTRANK('FED MODEL FACTORS'!AN$2:AN$296,'FED MODEL FACTORS'!AN231,1)</f>
        <v>0.2</v>
      </c>
      <c r="AO231" s="63">
        <f>PERCENTRANK('FED MODEL FACTORS'!AO$2:AO$296,'FED MODEL FACTORS'!AO231,1)</f>
        <v>0.5</v>
      </c>
      <c r="AP231" s="63">
        <f>PERCENTRANK('FED MODEL FACTORS'!AP$2:AP$296,'FED MODEL FACTORS'!AP231,1)</f>
        <v>0.1</v>
      </c>
      <c r="AQ231" s="63">
        <f>PERCENTRANK('FED MODEL FACTORS'!AQ$50:AQ$296,'FED MODEL FACTORS'!AQ231,1)</f>
        <v>0</v>
      </c>
      <c r="AR231" s="63">
        <f>PERCENTRANK('FED MODEL FACTORS'!AR$2:AR$296,'FED MODEL FACTORS'!AR231,1)</f>
        <v>0.2</v>
      </c>
      <c r="AS231" s="63">
        <f>PERCENTRANK('FED MODEL FACTORS'!AS$2:AS$296,'FED MODEL FACTORS'!AS231,1)</f>
        <v>0.7</v>
      </c>
      <c r="AT231" s="63">
        <f>PERCENTRANK('FED MODEL FACTORS'!AT$2:AT$296,'FED MODEL FACTORS'!AT231,1)</f>
        <v>0.2</v>
      </c>
      <c r="AU231" s="63">
        <f>PERCENTRANK('FED MODEL FACTORS'!AU$2:AU$296,'FED MODEL FACTORS'!AU231,1)</f>
        <v>0.5</v>
      </c>
      <c r="AV231" s="63">
        <f>PERCENTRANK('FED MODEL FACTORS'!AV$2:AV$296,'FED MODEL FACTORS'!AV231,1)</f>
        <v>0.6</v>
      </c>
      <c r="AW231" s="63">
        <f>PERCENTRANK('FED MODEL FACTORS'!AW$2:AW$296,'FED MODEL FACTORS'!AW231,1)</f>
        <v>0.1</v>
      </c>
      <c r="AX231" s="63">
        <f>PERCENTRANK('FED MODEL FACTORS'!AX$2:AX$296,'FED MODEL FACTORS'!AX231,1)</f>
        <v>0.2</v>
      </c>
      <c r="AY231" s="63">
        <f>PERCENTRANK('FED MODEL FACTORS'!AY$2:AY$296,'FED MODEL FACTORS'!AY231,1)</f>
        <v>0.7</v>
      </c>
      <c r="AZ231" s="63">
        <f>PERCENTRANK('FED MODEL FACTORS'!AZ$2:AZ$296,'FED MODEL FACTORS'!AZ231,1)</f>
        <v>0.8</v>
      </c>
      <c r="BA231" s="63">
        <f>PERCENTRANK('FED MODEL FACTORS'!BA$2:BA$296,'FED MODEL FACTORS'!BA231,1)</f>
        <v>0.4</v>
      </c>
      <c r="BB231" s="63">
        <f>PERCENTRANK('FED MODEL FACTORS'!BB$2:BB$296,'FED MODEL FACTORS'!BB231,1)</f>
        <v>0.8</v>
      </c>
      <c r="BC231" s="63">
        <f>PERCENTRANK('FED MODEL FACTORS'!BC$2:BC$296,'FED MODEL FACTORS'!BC231,1)</f>
        <v>0.1</v>
      </c>
      <c r="BD231" s="63">
        <f>PERCENTRANK('FED MODEL FACTORS'!BD$2:BD$296,'FED MODEL FACTORS'!BD231,1)</f>
        <v>0.3</v>
      </c>
      <c r="BT231" s="76">
        <v>0.61</v>
      </c>
      <c r="BU231" s="76">
        <v>3.21</v>
      </c>
      <c r="BV231" s="76">
        <v>0.82</v>
      </c>
    </row>
    <row r="232" spans="1:74" x14ac:dyDescent="0.25">
      <c r="A232" s="57">
        <v>40602</v>
      </c>
      <c r="B232" s="63"/>
      <c r="C232" s="63">
        <f>PERCENTRANK('FED MODEL FACTORS'!C232:C514,'FED MODEL FACTORS'!C232,1)</f>
        <v>0.1</v>
      </c>
      <c r="D232" s="63"/>
      <c r="E232" s="63">
        <f>PERCENTRANK('FED MODEL FACTORS'!E$2:E$296,'FED MODEL FACTORS'!E232,1)</f>
        <v>0.2</v>
      </c>
      <c r="F232" s="63">
        <f>PERCENTRANK('FED MODEL FACTORS'!F$2:F$296,'FED MODEL FACTORS'!F232,1)</f>
        <v>0</v>
      </c>
      <c r="G232" s="63">
        <f>PERCENTRANK('FED MODEL FACTORS'!G$62:G$296,'FED MODEL FACTORS'!G232,1)</f>
        <v>0.2</v>
      </c>
      <c r="H232" s="63">
        <f>PERCENTRANK('FED MODEL FACTORS'!H$62:H$296,'FED MODEL FACTORS'!H232,1)</f>
        <v>0.2</v>
      </c>
      <c r="I232" s="63">
        <f>PERCENTRANK('FED MODEL FACTORS'!I$2:I$296,'FED MODEL FACTORS'!I232,1)</f>
        <v>0.2</v>
      </c>
      <c r="J232" s="63">
        <f>PERCENTRANK('FED MODEL FACTORS'!J$2:J$296,'FED MODEL FACTORS'!J232,1)</f>
        <v>0.2</v>
      </c>
      <c r="K232" s="63">
        <f>PERCENTRANK('FED MODEL FACTORS'!K$2:K$296,'FED MODEL FACTORS'!K232,1)</f>
        <v>0.2</v>
      </c>
      <c r="L232" s="63">
        <f>PERCENTRANK('FED MODEL FACTORS'!L$2:L$296,'FED MODEL FACTORS'!L232,1)</f>
        <v>0.2</v>
      </c>
      <c r="M232" s="63">
        <f>PERCENTRANK('FED MODEL FACTORS'!M$2:M$296,'FED MODEL FACTORS'!M232,1)</f>
        <v>0.2</v>
      </c>
      <c r="N232" s="63">
        <f>PERCENTRANK('FED MODEL FACTORS'!N$2:N$296,'FED MODEL FACTORS'!N232,1)</f>
        <v>0.2</v>
      </c>
      <c r="O232" s="63"/>
      <c r="P232" s="63"/>
      <c r="Q232" s="63">
        <f>PERCENTRANK('FED MODEL FACTORS'!Q$2:Q$296,'FED MODEL FACTORS'!Q232,1)</f>
        <v>0.4</v>
      </c>
      <c r="R232" s="63">
        <f>PERCENTRANK('FED MODEL FACTORS'!R$2:R$296,'FED MODEL FACTORS'!R232,1)</f>
        <v>0</v>
      </c>
      <c r="S232" s="63">
        <f>PERCENTRANK('FED MODEL FACTORS'!S$2:S$296,'FED MODEL FACTORS'!S232,1)</f>
        <v>0.7</v>
      </c>
      <c r="T232" s="63"/>
      <c r="U232" s="63">
        <f>PERCENTRANK('FED MODEL FACTORS'!U$2:U$296,'FED MODEL FACTORS'!U232,1)</f>
        <v>0</v>
      </c>
      <c r="V232" s="63">
        <f>PERCENTRANK('FED MODEL FACTORS'!V$2:V$296,'FED MODEL FACTORS'!V232,1)</f>
        <v>0</v>
      </c>
      <c r="W232" s="63"/>
      <c r="X232" s="63">
        <f>PERCENTRANK('FED MODEL FACTORS'!X$2:X$296,'FED MODEL FACTORS'!X232,1)</f>
        <v>0.7</v>
      </c>
      <c r="Y232" s="63">
        <f>PERCENTRANK('FED MODEL FACTORS'!Y$2:Y$296,'FED MODEL FACTORS'!Y232,1)</f>
        <v>0.5</v>
      </c>
      <c r="Z232" s="63">
        <f>PERCENTRANK('FED MODEL FACTORS'!Z$2:Z$296,'FED MODEL FACTORS'!Z232,1)</f>
        <v>0.9</v>
      </c>
      <c r="AA232" s="63">
        <f>PERCENTRANK('FED MODEL FACTORS'!AA$2:AA$296,'FED MODEL FACTORS'!AA232,1)</f>
        <v>0</v>
      </c>
      <c r="AB232" s="63"/>
      <c r="AC232" s="63">
        <f>PERCENTRANK('FED MODEL FACTORS'!AC$2:AC$296,'FED MODEL FACTORS'!AC232,1)</f>
        <v>0.4</v>
      </c>
      <c r="AD232" s="63">
        <f>PERCENTRANK('FED MODEL FACTORS'!AD$2:AD$296,'FED MODEL FACTORS'!AD232,1)</f>
        <v>0.6</v>
      </c>
      <c r="AE232" s="63">
        <f>PERCENTRANK('FED MODEL FACTORS'!AE$2:AE$296,'FED MODEL FACTORS'!AE232,1)</f>
        <v>0.3</v>
      </c>
      <c r="AF232" s="63">
        <f>PERCENTRANK('FED MODEL FACTORS'!AF$2:AF$296,'FED MODEL FACTORS'!AF232,1)</f>
        <v>0.4</v>
      </c>
      <c r="AG232" s="63">
        <f>PERCENTRANK('FED MODEL FACTORS'!AG$2:AG$296,'FED MODEL FACTORS'!AG232,1)</f>
        <v>0.8</v>
      </c>
      <c r="AH232" s="63">
        <f>PERCENTRANK('FED MODEL FACTORS'!AH$62:AH$296,'FED MODEL FACTORS'!AH232,1)</f>
        <v>0.2</v>
      </c>
      <c r="AI232" s="63">
        <f>PERCENTRANK('FED MODEL FACTORS'!AI$2:AI$296,'FED MODEL FACTORS'!AI232,1)</f>
        <v>0.1</v>
      </c>
      <c r="AJ232" s="63">
        <f>PERCENTRANK('FED MODEL FACTORS'!AJ$2:AJ$296,'FED MODEL FACTORS'!AJ232,1)</f>
        <v>0.7</v>
      </c>
      <c r="AK232" s="63">
        <f>PERCENTRANK('FED MODEL FACTORS'!AK$2:AK$296,'FED MODEL FACTORS'!AK232,1)</f>
        <v>0.1</v>
      </c>
      <c r="AL232" s="63">
        <f>PERCENTRANK('FED MODEL FACTORS'!AL$2:AL$296,'FED MODEL FACTORS'!AL232,1)</f>
        <v>0</v>
      </c>
      <c r="AM232" s="63">
        <f>PERCENTRANK('FED MODEL FACTORS'!AM$2:AM$296,'FED MODEL FACTORS'!AM232,1)</f>
        <v>0</v>
      </c>
      <c r="AN232" s="63">
        <f>PERCENTRANK('FED MODEL FACTORS'!AN$2:AN$296,'FED MODEL FACTORS'!AN232,1)</f>
        <v>0.3</v>
      </c>
      <c r="AO232" s="63">
        <f>PERCENTRANK('FED MODEL FACTORS'!AO$2:AO$296,'FED MODEL FACTORS'!AO232,1)</f>
        <v>0.6</v>
      </c>
      <c r="AP232" s="63">
        <f>PERCENTRANK('FED MODEL FACTORS'!AP$2:AP$296,'FED MODEL FACTORS'!AP232,1)</f>
        <v>0.1</v>
      </c>
      <c r="AQ232" s="63">
        <f>PERCENTRANK('FED MODEL FACTORS'!AQ$50:AQ$296,'FED MODEL FACTORS'!AQ232,1)</f>
        <v>0</v>
      </c>
      <c r="AR232" s="63">
        <f>PERCENTRANK('FED MODEL FACTORS'!AR$2:AR$296,'FED MODEL FACTORS'!AR232,1)</f>
        <v>0.1</v>
      </c>
      <c r="AS232" s="63">
        <f>PERCENTRANK('FED MODEL FACTORS'!AS$2:AS$296,'FED MODEL FACTORS'!AS232,1)</f>
        <v>0.7</v>
      </c>
      <c r="AT232" s="63">
        <f>PERCENTRANK('FED MODEL FACTORS'!AT$2:AT$296,'FED MODEL FACTORS'!AT232,1)</f>
        <v>0.3</v>
      </c>
      <c r="AU232" s="63">
        <f>PERCENTRANK('FED MODEL FACTORS'!AU$2:AU$296,'FED MODEL FACTORS'!AU232,1)</f>
        <v>0.5</v>
      </c>
      <c r="AV232" s="63">
        <f>PERCENTRANK('FED MODEL FACTORS'!AV$2:AV$296,'FED MODEL FACTORS'!AV232,1)</f>
        <v>0.4</v>
      </c>
      <c r="AW232" s="63">
        <f>PERCENTRANK('FED MODEL FACTORS'!AW$2:AW$296,'FED MODEL FACTORS'!AW232,1)</f>
        <v>0.1</v>
      </c>
      <c r="AX232" s="63">
        <f>PERCENTRANK('FED MODEL FACTORS'!AX$2:AX$296,'FED MODEL FACTORS'!AX232,1)</f>
        <v>0.2</v>
      </c>
      <c r="AY232" s="63">
        <f>PERCENTRANK('FED MODEL FACTORS'!AY$2:AY$296,'FED MODEL FACTORS'!AY232,1)</f>
        <v>0.7</v>
      </c>
      <c r="AZ232" s="63">
        <f>PERCENTRANK('FED MODEL FACTORS'!AZ$2:AZ$296,'FED MODEL FACTORS'!AZ232,1)</f>
        <v>0.8</v>
      </c>
      <c r="BA232" s="63">
        <f>PERCENTRANK('FED MODEL FACTORS'!BA$2:BA$296,'FED MODEL FACTORS'!BA232,1)</f>
        <v>0.3</v>
      </c>
      <c r="BB232" s="63">
        <f>PERCENTRANK('FED MODEL FACTORS'!BB$2:BB$296,'FED MODEL FACTORS'!BB232,1)</f>
        <v>0.9</v>
      </c>
      <c r="BC232" s="63">
        <f>PERCENTRANK('FED MODEL FACTORS'!BC$2:BC$296,'FED MODEL FACTORS'!BC232,1)</f>
        <v>0.6</v>
      </c>
      <c r="BD232" s="63">
        <f>PERCENTRANK('FED MODEL FACTORS'!BD$2:BD$296,'FED MODEL FACTORS'!BD232,1)</f>
        <v>0.4</v>
      </c>
      <c r="BT232" s="76">
        <v>0.45</v>
      </c>
      <c r="BU232" s="76">
        <v>3.11</v>
      </c>
      <c r="BV232" s="76">
        <v>0.86</v>
      </c>
    </row>
    <row r="233" spans="1:74" x14ac:dyDescent="0.25">
      <c r="A233" s="57">
        <v>40633</v>
      </c>
      <c r="B233" s="63"/>
      <c r="C233" s="63">
        <f>PERCENTRANK('FED MODEL FACTORS'!C233:C515,'FED MODEL FACTORS'!C233,1)</f>
        <v>0.3</v>
      </c>
      <c r="D233" s="63"/>
      <c r="E233" s="63">
        <f>PERCENTRANK('FED MODEL FACTORS'!E$2:E$296,'FED MODEL FACTORS'!E233,1)</f>
        <v>0.9</v>
      </c>
      <c r="F233" s="63">
        <f>PERCENTRANK('FED MODEL FACTORS'!F$2:F$296,'FED MODEL FACTORS'!F233,1)</f>
        <v>0.1</v>
      </c>
      <c r="G233" s="63">
        <f>PERCENTRANK('FED MODEL FACTORS'!G$62:G$296,'FED MODEL FACTORS'!G233,1)</f>
        <v>0.2</v>
      </c>
      <c r="H233" s="63">
        <f>PERCENTRANK('FED MODEL FACTORS'!H$62:H$296,'FED MODEL FACTORS'!H233,1)</f>
        <v>0.2</v>
      </c>
      <c r="I233" s="63">
        <f>PERCENTRANK('FED MODEL FACTORS'!I$2:I$296,'FED MODEL FACTORS'!I233,1)</f>
        <v>0.1</v>
      </c>
      <c r="J233" s="63">
        <f>PERCENTRANK('FED MODEL FACTORS'!J$2:J$296,'FED MODEL FACTORS'!J233,1)</f>
        <v>0.2</v>
      </c>
      <c r="K233" s="63">
        <f>PERCENTRANK('FED MODEL FACTORS'!K$2:K$296,'FED MODEL FACTORS'!K233,1)</f>
        <v>0.2</v>
      </c>
      <c r="L233" s="63">
        <f>PERCENTRANK('FED MODEL FACTORS'!L$2:L$296,'FED MODEL FACTORS'!L233,1)</f>
        <v>0.2</v>
      </c>
      <c r="M233" s="63">
        <f>PERCENTRANK('FED MODEL FACTORS'!M$2:M$296,'FED MODEL FACTORS'!M233,1)</f>
        <v>0.1</v>
      </c>
      <c r="N233" s="63">
        <f>PERCENTRANK('FED MODEL FACTORS'!N$2:N$296,'FED MODEL FACTORS'!N233,1)</f>
        <v>0.1</v>
      </c>
      <c r="O233" s="63"/>
      <c r="P233" s="63"/>
      <c r="Q233" s="63">
        <f>PERCENTRANK('FED MODEL FACTORS'!Q$2:Q$296,'FED MODEL FACTORS'!Q233,1)</f>
        <v>0.4</v>
      </c>
      <c r="R233" s="63">
        <f>PERCENTRANK('FED MODEL FACTORS'!R$2:R$296,'FED MODEL FACTORS'!R233,1)</f>
        <v>0</v>
      </c>
      <c r="S233" s="63">
        <f>PERCENTRANK('FED MODEL FACTORS'!S$2:S$296,'FED MODEL FACTORS'!S233,1)</f>
        <v>0.7</v>
      </c>
      <c r="T233" s="63"/>
      <c r="U233" s="63">
        <f>PERCENTRANK('FED MODEL FACTORS'!U$2:U$296,'FED MODEL FACTORS'!U233,1)</f>
        <v>0.9</v>
      </c>
      <c r="V233" s="63">
        <f>PERCENTRANK('FED MODEL FACTORS'!V$2:V$296,'FED MODEL FACTORS'!V233,1)</f>
        <v>0.1</v>
      </c>
      <c r="W233" s="63"/>
      <c r="X233" s="63">
        <f>PERCENTRANK('FED MODEL FACTORS'!X$2:X$296,'FED MODEL FACTORS'!X233,1)</f>
        <v>0.7</v>
      </c>
      <c r="Y233" s="63">
        <f>PERCENTRANK('FED MODEL FACTORS'!Y$2:Y$296,'FED MODEL FACTORS'!Y233,1)</f>
        <v>0.5</v>
      </c>
      <c r="Z233" s="63">
        <f>PERCENTRANK('FED MODEL FACTORS'!Z$2:Z$296,'FED MODEL FACTORS'!Z233,1)</f>
        <v>0.9</v>
      </c>
      <c r="AA233" s="63">
        <f>PERCENTRANK('FED MODEL FACTORS'!AA$2:AA$296,'FED MODEL FACTORS'!AA233,1)</f>
        <v>0.3</v>
      </c>
      <c r="AB233" s="63"/>
      <c r="AC233" s="63">
        <f>PERCENTRANK('FED MODEL FACTORS'!AC$2:AC$296,'FED MODEL FACTORS'!AC233,1)</f>
        <v>0.3</v>
      </c>
      <c r="AD233" s="63">
        <f>PERCENTRANK('FED MODEL FACTORS'!AD$2:AD$296,'FED MODEL FACTORS'!AD233,1)</f>
        <v>0.6</v>
      </c>
      <c r="AE233" s="63">
        <f>PERCENTRANK('FED MODEL FACTORS'!AE$2:AE$296,'FED MODEL FACTORS'!AE233,1)</f>
        <v>0.3</v>
      </c>
      <c r="AF233" s="63">
        <f>PERCENTRANK('FED MODEL FACTORS'!AF$2:AF$296,'FED MODEL FACTORS'!AF233,1)</f>
        <v>0.6</v>
      </c>
      <c r="AG233" s="63">
        <f>PERCENTRANK('FED MODEL FACTORS'!AG$2:AG$296,'FED MODEL FACTORS'!AG233,1)</f>
        <v>0.9</v>
      </c>
      <c r="AH233" s="63">
        <f>PERCENTRANK('FED MODEL FACTORS'!AH$62:AH$296,'FED MODEL FACTORS'!AH233,1)</f>
        <v>0.2</v>
      </c>
      <c r="AI233" s="63">
        <f>PERCENTRANK('FED MODEL FACTORS'!AI$2:AI$296,'FED MODEL FACTORS'!AI233,1)</f>
        <v>0</v>
      </c>
      <c r="AJ233" s="63">
        <f>PERCENTRANK('FED MODEL FACTORS'!AJ$2:AJ$296,'FED MODEL FACTORS'!AJ233,1)</f>
        <v>0.8</v>
      </c>
      <c r="AK233" s="63">
        <f>PERCENTRANK('FED MODEL FACTORS'!AK$2:AK$296,'FED MODEL FACTORS'!AK233,1)</f>
        <v>0.2</v>
      </c>
      <c r="AL233" s="63">
        <f>PERCENTRANK('FED MODEL FACTORS'!AL$2:AL$296,'FED MODEL FACTORS'!AL233,1)</f>
        <v>0</v>
      </c>
      <c r="AM233" s="63">
        <f>PERCENTRANK('FED MODEL FACTORS'!AM$2:AM$296,'FED MODEL FACTORS'!AM233,1)</f>
        <v>0.1</v>
      </c>
      <c r="AN233" s="63">
        <f>PERCENTRANK('FED MODEL FACTORS'!AN$2:AN$296,'FED MODEL FACTORS'!AN233,1)</f>
        <v>0.5</v>
      </c>
      <c r="AO233" s="63">
        <f>PERCENTRANK('FED MODEL FACTORS'!AO$2:AO$296,'FED MODEL FACTORS'!AO233,1)</f>
        <v>0.5</v>
      </c>
      <c r="AP233" s="63">
        <f>PERCENTRANK('FED MODEL FACTORS'!AP$2:AP$296,'FED MODEL FACTORS'!AP233,1)</f>
        <v>0.4</v>
      </c>
      <c r="AQ233" s="63">
        <f>PERCENTRANK('FED MODEL FACTORS'!AQ$50:AQ$296,'FED MODEL FACTORS'!AQ233,1)</f>
        <v>0</v>
      </c>
      <c r="AR233" s="63">
        <f>PERCENTRANK('FED MODEL FACTORS'!AR$2:AR$296,'FED MODEL FACTORS'!AR233,1)</f>
        <v>0.1</v>
      </c>
      <c r="AS233" s="63">
        <f>PERCENTRANK('FED MODEL FACTORS'!AS$2:AS$296,'FED MODEL FACTORS'!AS233,1)</f>
        <v>0.7</v>
      </c>
      <c r="AT233" s="63">
        <f>PERCENTRANK('FED MODEL FACTORS'!AT$2:AT$296,'FED MODEL FACTORS'!AT233,1)</f>
        <v>0.3</v>
      </c>
      <c r="AU233" s="63">
        <f>PERCENTRANK('FED MODEL FACTORS'!AU$2:AU$296,'FED MODEL FACTORS'!AU233,1)</f>
        <v>0.4</v>
      </c>
      <c r="AV233" s="63">
        <f>PERCENTRANK('FED MODEL FACTORS'!AV$2:AV$296,'FED MODEL FACTORS'!AV233,1)</f>
        <v>0.3</v>
      </c>
      <c r="AW233" s="63">
        <f>PERCENTRANK('FED MODEL FACTORS'!AW$2:AW$296,'FED MODEL FACTORS'!AW233,1)</f>
        <v>0.1</v>
      </c>
      <c r="AX233" s="63">
        <f>PERCENTRANK('FED MODEL FACTORS'!AX$2:AX$296,'FED MODEL FACTORS'!AX233,1)</f>
        <v>0.1</v>
      </c>
      <c r="AY233" s="63">
        <f>PERCENTRANK('FED MODEL FACTORS'!AY$2:AY$296,'FED MODEL FACTORS'!AY233,1)</f>
        <v>0.8</v>
      </c>
      <c r="AZ233" s="63">
        <f>PERCENTRANK('FED MODEL FACTORS'!AZ$2:AZ$296,'FED MODEL FACTORS'!AZ233,1)</f>
        <v>0.9</v>
      </c>
      <c r="BA233" s="63">
        <f>PERCENTRANK('FED MODEL FACTORS'!BA$2:BA$296,'FED MODEL FACTORS'!BA233,1)</f>
        <v>0.9</v>
      </c>
      <c r="BB233" s="63">
        <f>PERCENTRANK('FED MODEL FACTORS'!BB$2:BB$296,'FED MODEL FACTORS'!BB233,1)</f>
        <v>0.9</v>
      </c>
      <c r="BC233" s="63">
        <f>PERCENTRANK('FED MODEL FACTORS'!BC$2:BC$296,'FED MODEL FACTORS'!BC233,1)</f>
        <v>0.8</v>
      </c>
      <c r="BD233" s="63">
        <f>PERCENTRANK('FED MODEL FACTORS'!BD$2:BD$296,'FED MODEL FACTORS'!BD233,1)</f>
        <v>0.9</v>
      </c>
      <c r="BT233" s="76">
        <v>0.34</v>
      </c>
      <c r="BU233" s="76">
        <v>3.23</v>
      </c>
      <c r="BV233" s="76">
        <v>1.08</v>
      </c>
    </row>
    <row r="234" spans="1:74" x14ac:dyDescent="0.25">
      <c r="A234" s="57">
        <v>40663</v>
      </c>
      <c r="B234" s="63"/>
      <c r="C234" s="63">
        <f>PERCENTRANK('FED MODEL FACTORS'!C234:C516,'FED MODEL FACTORS'!C234,1)</f>
        <v>0.3</v>
      </c>
      <c r="D234" s="63"/>
      <c r="E234" s="63">
        <f>PERCENTRANK('FED MODEL FACTORS'!E$2:E$296,'FED MODEL FACTORS'!E234,1)</f>
        <v>0.5</v>
      </c>
      <c r="F234" s="63">
        <f>PERCENTRANK('FED MODEL FACTORS'!F$2:F$296,'FED MODEL FACTORS'!F234,1)</f>
        <v>0</v>
      </c>
      <c r="G234" s="63">
        <f>PERCENTRANK('FED MODEL FACTORS'!G$62:G$296,'FED MODEL FACTORS'!G234,1)</f>
        <v>0.2</v>
      </c>
      <c r="H234" s="63">
        <f>PERCENTRANK('FED MODEL FACTORS'!H$62:H$296,'FED MODEL FACTORS'!H234,1)</f>
        <v>0.1</v>
      </c>
      <c r="I234" s="63">
        <f>PERCENTRANK('FED MODEL FACTORS'!I$2:I$296,'FED MODEL FACTORS'!I234,1)</f>
        <v>0.1</v>
      </c>
      <c r="J234" s="63">
        <f>PERCENTRANK('FED MODEL FACTORS'!J$2:J$296,'FED MODEL FACTORS'!J234,1)</f>
        <v>0.2</v>
      </c>
      <c r="K234" s="63">
        <f>PERCENTRANK('FED MODEL FACTORS'!K$2:K$296,'FED MODEL FACTORS'!K234,1)</f>
        <v>0.1</v>
      </c>
      <c r="L234" s="63">
        <f>PERCENTRANK('FED MODEL FACTORS'!L$2:L$296,'FED MODEL FACTORS'!L234,1)</f>
        <v>0.2</v>
      </c>
      <c r="M234" s="63">
        <f>PERCENTRANK('FED MODEL FACTORS'!M$2:M$296,'FED MODEL FACTORS'!M234,1)</f>
        <v>0</v>
      </c>
      <c r="N234" s="63">
        <f>PERCENTRANK('FED MODEL FACTORS'!N$2:N$296,'FED MODEL FACTORS'!N234,1)</f>
        <v>0.1</v>
      </c>
      <c r="O234" s="63"/>
      <c r="P234" s="63"/>
      <c r="Q234" s="63">
        <f>PERCENTRANK('FED MODEL FACTORS'!Q$2:Q$296,'FED MODEL FACTORS'!Q234,1)</f>
        <v>0.4</v>
      </c>
      <c r="R234" s="63">
        <f>PERCENTRANK('FED MODEL FACTORS'!R$2:R$296,'FED MODEL FACTORS'!R234,1)</f>
        <v>0</v>
      </c>
      <c r="S234" s="63">
        <f>PERCENTRANK('FED MODEL FACTORS'!S$2:S$296,'FED MODEL FACTORS'!S234,1)</f>
        <v>0.7</v>
      </c>
      <c r="T234" s="63"/>
      <c r="U234" s="63">
        <f>PERCENTRANK('FED MODEL FACTORS'!U$2:U$296,'FED MODEL FACTORS'!U234,1)</f>
        <v>0.1</v>
      </c>
      <c r="V234" s="63">
        <f>PERCENTRANK('FED MODEL FACTORS'!V$2:V$296,'FED MODEL FACTORS'!V234,1)</f>
        <v>0</v>
      </c>
      <c r="W234" s="63"/>
      <c r="X234" s="63">
        <f>PERCENTRANK('FED MODEL FACTORS'!X$2:X$296,'FED MODEL FACTORS'!X234,1)</f>
        <v>0.9</v>
      </c>
      <c r="Y234" s="63">
        <f>PERCENTRANK('FED MODEL FACTORS'!Y$2:Y$296,'FED MODEL FACTORS'!Y234,1)</f>
        <v>0.4</v>
      </c>
      <c r="Z234" s="63">
        <f>PERCENTRANK('FED MODEL FACTORS'!Z$2:Z$296,'FED MODEL FACTORS'!Z234,1)</f>
        <v>0.9</v>
      </c>
      <c r="AA234" s="63">
        <f>PERCENTRANK('FED MODEL FACTORS'!AA$2:AA$296,'FED MODEL FACTORS'!AA234,1)</f>
        <v>0.4</v>
      </c>
      <c r="AB234" s="63"/>
      <c r="AC234" s="63">
        <f>PERCENTRANK('FED MODEL FACTORS'!AC$2:AC$296,'FED MODEL FACTORS'!AC234,1)</f>
        <v>0.3</v>
      </c>
      <c r="AD234" s="63">
        <f>PERCENTRANK('FED MODEL FACTORS'!AD$2:AD$296,'FED MODEL FACTORS'!AD234,1)</f>
        <v>0.6</v>
      </c>
      <c r="AE234" s="63">
        <f>PERCENTRANK('FED MODEL FACTORS'!AE$2:AE$296,'FED MODEL FACTORS'!AE234,1)</f>
        <v>0.3</v>
      </c>
      <c r="AF234" s="63">
        <f>PERCENTRANK('FED MODEL FACTORS'!AF$2:AF$296,'FED MODEL FACTORS'!AF234,1)</f>
        <v>0.4</v>
      </c>
      <c r="AG234" s="63">
        <f>PERCENTRANK('FED MODEL FACTORS'!AG$2:AG$296,'FED MODEL FACTORS'!AG234,1)</f>
        <v>0.8</v>
      </c>
      <c r="AH234" s="63">
        <f>PERCENTRANK('FED MODEL FACTORS'!AH$62:AH$296,'FED MODEL FACTORS'!AH234,1)</f>
        <v>0.1</v>
      </c>
      <c r="AI234" s="63">
        <f>PERCENTRANK('FED MODEL FACTORS'!AI$2:AI$296,'FED MODEL FACTORS'!AI234,1)</f>
        <v>0</v>
      </c>
      <c r="AJ234" s="63">
        <f>PERCENTRANK('FED MODEL FACTORS'!AJ$2:AJ$296,'FED MODEL FACTORS'!AJ234,1)</f>
        <v>0.8</v>
      </c>
      <c r="AK234" s="63">
        <f>PERCENTRANK('FED MODEL FACTORS'!AK$2:AK$296,'FED MODEL FACTORS'!AK234,1)</f>
        <v>0.3</v>
      </c>
      <c r="AL234" s="63">
        <f>PERCENTRANK('FED MODEL FACTORS'!AL$2:AL$296,'FED MODEL FACTORS'!AL234,1)</f>
        <v>0</v>
      </c>
      <c r="AM234" s="63">
        <f>PERCENTRANK('FED MODEL FACTORS'!AM$2:AM$296,'FED MODEL FACTORS'!AM234,1)</f>
        <v>0.2</v>
      </c>
      <c r="AN234" s="63">
        <f>PERCENTRANK('FED MODEL FACTORS'!AN$2:AN$296,'FED MODEL FACTORS'!AN234,1)</f>
        <v>0.7</v>
      </c>
      <c r="AO234" s="63">
        <f>PERCENTRANK('FED MODEL FACTORS'!AO$2:AO$296,'FED MODEL FACTORS'!AO234,1)</f>
        <v>0.7</v>
      </c>
      <c r="AP234" s="63">
        <f>PERCENTRANK('FED MODEL FACTORS'!AP$2:AP$296,'FED MODEL FACTORS'!AP234,1)</f>
        <v>0.5</v>
      </c>
      <c r="AQ234" s="63">
        <f>PERCENTRANK('FED MODEL FACTORS'!AQ$50:AQ$296,'FED MODEL FACTORS'!AQ234,1)</f>
        <v>0</v>
      </c>
      <c r="AR234" s="63">
        <f>PERCENTRANK('FED MODEL FACTORS'!AR$2:AR$296,'FED MODEL FACTORS'!AR234,1)</f>
        <v>0.1</v>
      </c>
      <c r="AS234" s="63">
        <f>PERCENTRANK('FED MODEL FACTORS'!AS$2:AS$296,'FED MODEL FACTORS'!AS234,1)</f>
        <v>0.7</v>
      </c>
      <c r="AT234" s="63">
        <f>PERCENTRANK('FED MODEL FACTORS'!AT$2:AT$296,'FED MODEL FACTORS'!AT234,1)</f>
        <v>0.4</v>
      </c>
      <c r="AU234" s="63">
        <f>PERCENTRANK('FED MODEL FACTORS'!AU$2:AU$296,'FED MODEL FACTORS'!AU234,1)</f>
        <v>0.4</v>
      </c>
      <c r="AV234" s="63">
        <f>PERCENTRANK('FED MODEL FACTORS'!AV$2:AV$296,'FED MODEL FACTORS'!AV234,1)</f>
        <v>0.4</v>
      </c>
      <c r="AW234" s="63">
        <f>PERCENTRANK('FED MODEL FACTORS'!AW$2:AW$296,'FED MODEL FACTORS'!AW234,1)</f>
        <v>0.1</v>
      </c>
      <c r="AX234" s="63">
        <f>PERCENTRANK('FED MODEL FACTORS'!AX$2:AX$296,'FED MODEL FACTORS'!AX234,1)</f>
        <v>0.1</v>
      </c>
      <c r="AY234" s="63">
        <f>PERCENTRANK('FED MODEL FACTORS'!AY$2:AY$296,'FED MODEL FACTORS'!AY234,1)</f>
        <v>0.8</v>
      </c>
      <c r="AZ234" s="63">
        <f>PERCENTRANK('FED MODEL FACTORS'!AZ$2:AZ$296,'FED MODEL FACTORS'!AZ234,1)</f>
        <v>0.9</v>
      </c>
      <c r="BA234" s="63">
        <f>PERCENTRANK('FED MODEL FACTORS'!BA$2:BA$296,'FED MODEL FACTORS'!BA234,1)</f>
        <v>0.7</v>
      </c>
      <c r="BB234" s="63">
        <f>PERCENTRANK('FED MODEL FACTORS'!BB$2:BB$296,'FED MODEL FACTORS'!BB234,1)</f>
        <v>0.9</v>
      </c>
      <c r="BC234" s="63">
        <f>PERCENTRANK('FED MODEL FACTORS'!BC$2:BC$296,'FED MODEL FACTORS'!BC234,1)</f>
        <v>0.8</v>
      </c>
      <c r="BD234" s="63">
        <f>PERCENTRANK('FED MODEL FACTORS'!BD$2:BD$296,'FED MODEL FACTORS'!BD234,1)</f>
        <v>0.8</v>
      </c>
      <c r="BT234" s="76">
        <v>0.4</v>
      </c>
      <c r="BU234" s="76">
        <v>3.3</v>
      </c>
      <c r="BV234" s="76">
        <v>1.45</v>
      </c>
    </row>
    <row r="235" spans="1:74" x14ac:dyDescent="0.25">
      <c r="A235" s="57">
        <v>40694</v>
      </c>
      <c r="B235" s="63"/>
      <c r="C235" s="63">
        <f>PERCENTRANK('FED MODEL FACTORS'!C235:C517,'FED MODEL FACTORS'!C235,1)</f>
        <v>0.3</v>
      </c>
      <c r="D235" s="63"/>
      <c r="E235" s="63">
        <f>PERCENTRANK('FED MODEL FACTORS'!E$2:E$296,'FED MODEL FACTORS'!E235,1)</f>
        <v>0.1</v>
      </c>
      <c r="F235" s="63">
        <f>PERCENTRANK('FED MODEL FACTORS'!F$2:F$296,'FED MODEL FACTORS'!F235,1)</f>
        <v>0</v>
      </c>
      <c r="G235" s="63">
        <f>PERCENTRANK('FED MODEL FACTORS'!G$62:G$296,'FED MODEL FACTORS'!G235,1)</f>
        <v>0.2</v>
      </c>
      <c r="H235" s="63">
        <f>PERCENTRANK('FED MODEL FACTORS'!H$62:H$296,'FED MODEL FACTORS'!H235,1)</f>
        <v>0.2</v>
      </c>
      <c r="I235" s="63">
        <f>PERCENTRANK('FED MODEL FACTORS'!I$2:I$296,'FED MODEL FACTORS'!I235,1)</f>
        <v>0</v>
      </c>
      <c r="J235" s="63">
        <f>PERCENTRANK('FED MODEL FACTORS'!J$2:J$296,'FED MODEL FACTORS'!J235,1)</f>
        <v>0.2</v>
      </c>
      <c r="K235" s="63">
        <f>PERCENTRANK('FED MODEL FACTORS'!K$2:K$296,'FED MODEL FACTORS'!K235,1)</f>
        <v>0.1</v>
      </c>
      <c r="L235" s="63">
        <f>PERCENTRANK('FED MODEL FACTORS'!L$2:L$296,'FED MODEL FACTORS'!L235,1)</f>
        <v>0.1</v>
      </c>
      <c r="M235" s="63">
        <f>PERCENTRANK('FED MODEL FACTORS'!M$2:M$296,'FED MODEL FACTORS'!M235,1)</f>
        <v>0.1</v>
      </c>
      <c r="N235" s="63">
        <f>PERCENTRANK('FED MODEL FACTORS'!N$2:N$296,'FED MODEL FACTORS'!N235,1)</f>
        <v>0</v>
      </c>
      <c r="O235" s="63"/>
      <c r="P235" s="63"/>
      <c r="Q235" s="63">
        <f>PERCENTRANK('FED MODEL FACTORS'!Q$2:Q$296,'FED MODEL FACTORS'!Q235,1)</f>
        <v>0.4</v>
      </c>
      <c r="R235" s="63">
        <f>PERCENTRANK('FED MODEL FACTORS'!R$2:R$296,'FED MODEL FACTORS'!R235,1)</f>
        <v>0</v>
      </c>
      <c r="S235" s="63">
        <f>PERCENTRANK('FED MODEL FACTORS'!S$2:S$296,'FED MODEL FACTORS'!S235,1)</f>
        <v>0.7</v>
      </c>
      <c r="T235" s="63"/>
      <c r="U235" s="63">
        <f>PERCENTRANK('FED MODEL FACTORS'!U$2:U$296,'FED MODEL FACTORS'!U235,1)</f>
        <v>0.5</v>
      </c>
      <c r="V235" s="63">
        <f>PERCENTRANK('FED MODEL FACTORS'!V$2:V$296,'FED MODEL FACTORS'!V235,1)</f>
        <v>0.1</v>
      </c>
      <c r="W235" s="63"/>
      <c r="X235" s="63">
        <f>PERCENTRANK('FED MODEL FACTORS'!X$2:X$296,'FED MODEL FACTORS'!X235,1)</f>
        <v>0.8</v>
      </c>
      <c r="Y235" s="63">
        <f>PERCENTRANK('FED MODEL FACTORS'!Y$2:Y$296,'FED MODEL FACTORS'!Y235,1)</f>
        <v>0.6</v>
      </c>
      <c r="Z235" s="63">
        <f>PERCENTRANK('FED MODEL FACTORS'!Z$2:Z$296,'FED MODEL FACTORS'!Z235,1)</f>
        <v>0.5</v>
      </c>
      <c r="AA235" s="63">
        <f>PERCENTRANK('FED MODEL FACTORS'!AA$2:AA$296,'FED MODEL FACTORS'!AA235,1)</f>
        <v>0.5</v>
      </c>
      <c r="AB235" s="63"/>
      <c r="AC235" s="63">
        <f>PERCENTRANK('FED MODEL FACTORS'!AC$2:AC$296,'FED MODEL FACTORS'!AC235,1)</f>
        <v>0.3</v>
      </c>
      <c r="AD235" s="63">
        <f>PERCENTRANK('FED MODEL FACTORS'!AD$2:AD$296,'FED MODEL FACTORS'!AD235,1)</f>
        <v>0.6</v>
      </c>
      <c r="AE235" s="63">
        <f>PERCENTRANK('FED MODEL FACTORS'!AE$2:AE$296,'FED MODEL FACTORS'!AE235,1)</f>
        <v>0.3</v>
      </c>
      <c r="AF235" s="63">
        <f>PERCENTRANK('FED MODEL FACTORS'!AF$2:AF$296,'FED MODEL FACTORS'!AF235,1)</f>
        <v>0.4</v>
      </c>
      <c r="AG235" s="63">
        <f>PERCENTRANK('FED MODEL FACTORS'!AG$2:AG$296,'FED MODEL FACTORS'!AG235,1)</f>
        <v>0.7</v>
      </c>
      <c r="AH235" s="63">
        <f>PERCENTRANK('FED MODEL FACTORS'!AH$62:AH$296,'FED MODEL FACTORS'!AH235,1)</f>
        <v>0.2</v>
      </c>
      <c r="AI235" s="63">
        <f>PERCENTRANK('FED MODEL FACTORS'!AI$2:AI$296,'FED MODEL FACTORS'!AI235,1)</f>
        <v>0.1</v>
      </c>
      <c r="AJ235" s="63">
        <f>PERCENTRANK('FED MODEL FACTORS'!AJ$2:AJ$296,'FED MODEL FACTORS'!AJ235,1)</f>
        <v>0.9</v>
      </c>
      <c r="AK235" s="63">
        <f>PERCENTRANK('FED MODEL FACTORS'!AK$2:AK$296,'FED MODEL FACTORS'!AK235,1)</f>
        <v>0.3</v>
      </c>
      <c r="AL235" s="63">
        <f>PERCENTRANK('FED MODEL FACTORS'!AL$2:AL$296,'FED MODEL FACTORS'!AL235,1)</f>
        <v>0</v>
      </c>
      <c r="AM235" s="63">
        <f>PERCENTRANK('FED MODEL FACTORS'!AM$2:AM$296,'FED MODEL FACTORS'!AM235,1)</f>
        <v>0.1</v>
      </c>
      <c r="AN235" s="63">
        <f>PERCENTRANK('FED MODEL FACTORS'!AN$2:AN$296,'FED MODEL FACTORS'!AN235,1)</f>
        <v>0.9</v>
      </c>
      <c r="AO235" s="63">
        <f>PERCENTRANK('FED MODEL FACTORS'!AO$2:AO$296,'FED MODEL FACTORS'!AO235,1)</f>
        <v>0.8</v>
      </c>
      <c r="AP235" s="63">
        <f>PERCENTRANK('FED MODEL FACTORS'!AP$2:AP$296,'FED MODEL FACTORS'!AP235,1)</f>
        <v>0.7</v>
      </c>
      <c r="AQ235" s="63">
        <f>PERCENTRANK('FED MODEL FACTORS'!AQ$50:AQ$296,'FED MODEL FACTORS'!AQ235,1)</f>
        <v>0</v>
      </c>
      <c r="AR235" s="63">
        <f>PERCENTRANK('FED MODEL FACTORS'!AR$2:AR$296,'FED MODEL FACTORS'!AR235,1)</f>
        <v>0</v>
      </c>
      <c r="AS235" s="63">
        <f>PERCENTRANK('FED MODEL FACTORS'!AS$2:AS$296,'FED MODEL FACTORS'!AS235,1)</f>
        <v>0.7</v>
      </c>
      <c r="AT235" s="63">
        <f>PERCENTRANK('FED MODEL FACTORS'!AT$2:AT$296,'FED MODEL FACTORS'!AT235,1)</f>
        <v>0.5</v>
      </c>
      <c r="AU235" s="63">
        <f>PERCENTRANK('FED MODEL FACTORS'!AU$2:AU$296,'FED MODEL FACTORS'!AU235,1)</f>
        <v>0.5</v>
      </c>
      <c r="AV235" s="63">
        <f>PERCENTRANK('FED MODEL FACTORS'!AV$2:AV$296,'FED MODEL FACTORS'!AV235,1)</f>
        <v>0.5</v>
      </c>
      <c r="AW235" s="63">
        <f>PERCENTRANK('FED MODEL FACTORS'!AW$2:AW$296,'FED MODEL FACTORS'!AW235,1)</f>
        <v>0.1</v>
      </c>
      <c r="AX235" s="63">
        <f>PERCENTRANK('FED MODEL FACTORS'!AX$2:AX$296,'FED MODEL FACTORS'!AX235,1)</f>
        <v>0.1</v>
      </c>
      <c r="AY235" s="63">
        <f>PERCENTRANK('FED MODEL FACTORS'!AY$2:AY$296,'FED MODEL FACTORS'!AY235,1)</f>
        <v>0.8</v>
      </c>
      <c r="AZ235" s="63">
        <f>PERCENTRANK('FED MODEL FACTORS'!AZ$2:AZ$296,'FED MODEL FACTORS'!AZ235,1)</f>
        <v>0.9</v>
      </c>
      <c r="BA235" s="63">
        <f>PERCENTRANK('FED MODEL FACTORS'!BA$2:BA$296,'FED MODEL FACTORS'!BA235,1)</f>
        <v>0.1</v>
      </c>
      <c r="BB235" s="63">
        <f>PERCENTRANK('FED MODEL FACTORS'!BB$2:BB$296,'FED MODEL FACTORS'!BB235,1)</f>
        <v>0.9</v>
      </c>
      <c r="BC235" s="63">
        <f>PERCENTRANK('FED MODEL FACTORS'!BC$2:BC$296,'FED MODEL FACTORS'!BC235,1)</f>
        <v>0.7</v>
      </c>
      <c r="BD235" s="63">
        <f>PERCENTRANK('FED MODEL FACTORS'!BD$2:BD$296,'FED MODEL FACTORS'!BD235,1)</f>
        <v>0.2</v>
      </c>
      <c r="BT235" s="76">
        <v>0.47</v>
      </c>
      <c r="BU235" s="76">
        <v>3.44</v>
      </c>
      <c r="BV235" s="76">
        <v>1.26</v>
      </c>
    </row>
    <row r="236" spans="1:74" x14ac:dyDescent="0.25">
      <c r="A236" s="57">
        <v>40724</v>
      </c>
      <c r="B236" s="63"/>
      <c r="C236" s="63">
        <f>PERCENTRANK('FED MODEL FACTORS'!C236:C518,'FED MODEL FACTORS'!C236,1)</f>
        <v>0.1</v>
      </c>
      <c r="D236" s="63"/>
      <c r="E236" s="63">
        <f>PERCENTRANK('FED MODEL FACTORS'!E$2:E$296,'FED MODEL FACTORS'!E236,1)</f>
        <v>0.1</v>
      </c>
      <c r="F236" s="63">
        <f>PERCENTRANK('FED MODEL FACTORS'!F$2:F$296,'FED MODEL FACTORS'!F236,1)</f>
        <v>0</v>
      </c>
      <c r="G236" s="63">
        <f>PERCENTRANK('FED MODEL FACTORS'!G$62:G$296,'FED MODEL FACTORS'!G236,1)</f>
        <v>0.2</v>
      </c>
      <c r="H236" s="63">
        <f>PERCENTRANK('FED MODEL FACTORS'!H$62:H$296,'FED MODEL FACTORS'!H236,1)</f>
        <v>0.3</v>
      </c>
      <c r="I236" s="63">
        <f>PERCENTRANK('FED MODEL FACTORS'!I$2:I$296,'FED MODEL FACTORS'!I236,1)</f>
        <v>0</v>
      </c>
      <c r="J236" s="63">
        <f>PERCENTRANK('FED MODEL FACTORS'!J$2:J$296,'FED MODEL FACTORS'!J236,1)</f>
        <v>0.2</v>
      </c>
      <c r="K236" s="63">
        <f>PERCENTRANK('FED MODEL FACTORS'!K$2:K$296,'FED MODEL FACTORS'!K236,1)</f>
        <v>0.1</v>
      </c>
      <c r="L236" s="63">
        <f>PERCENTRANK('FED MODEL FACTORS'!L$2:L$296,'FED MODEL FACTORS'!L236,1)</f>
        <v>0.1</v>
      </c>
      <c r="M236" s="63">
        <f>PERCENTRANK('FED MODEL FACTORS'!M$2:M$296,'FED MODEL FACTORS'!M236,1)</f>
        <v>0</v>
      </c>
      <c r="N236" s="63">
        <f>PERCENTRANK('FED MODEL FACTORS'!N$2:N$296,'FED MODEL FACTORS'!N236,1)</f>
        <v>0</v>
      </c>
      <c r="O236" s="63"/>
      <c r="P236" s="63"/>
      <c r="Q236" s="63">
        <f>PERCENTRANK('FED MODEL FACTORS'!Q$2:Q$296,'FED MODEL FACTORS'!Q236,1)</f>
        <v>0.4</v>
      </c>
      <c r="R236" s="63">
        <f>PERCENTRANK('FED MODEL FACTORS'!R$2:R$296,'FED MODEL FACTORS'!R236,1)</f>
        <v>0</v>
      </c>
      <c r="S236" s="63">
        <f>PERCENTRANK('FED MODEL FACTORS'!S$2:S$296,'FED MODEL FACTORS'!S236,1)</f>
        <v>0.7</v>
      </c>
      <c r="T236" s="63"/>
      <c r="U236" s="63">
        <f>PERCENTRANK('FED MODEL FACTORS'!U$2:U$296,'FED MODEL FACTORS'!U236,1)</f>
        <v>0.5</v>
      </c>
      <c r="V236" s="63">
        <f>PERCENTRANK('FED MODEL FACTORS'!V$2:V$296,'FED MODEL FACTORS'!V236,1)</f>
        <v>0.1</v>
      </c>
      <c r="W236" s="63"/>
      <c r="X236" s="63">
        <f>PERCENTRANK('FED MODEL FACTORS'!X$2:X$296,'FED MODEL FACTORS'!X236,1)</f>
        <v>0.8</v>
      </c>
      <c r="Y236" s="63">
        <f>PERCENTRANK('FED MODEL FACTORS'!Y$2:Y$296,'FED MODEL FACTORS'!Y236,1)</f>
        <v>0.4</v>
      </c>
      <c r="Z236" s="63">
        <f>PERCENTRANK('FED MODEL FACTORS'!Z$2:Z$296,'FED MODEL FACTORS'!Z236,1)</f>
        <v>0.7</v>
      </c>
      <c r="AA236" s="63">
        <f>PERCENTRANK('FED MODEL FACTORS'!AA$2:AA$296,'FED MODEL FACTORS'!AA236,1)</f>
        <v>0.6</v>
      </c>
      <c r="AB236" s="63"/>
      <c r="AC236" s="63">
        <f>PERCENTRANK('FED MODEL FACTORS'!AC$2:AC$296,'FED MODEL FACTORS'!AC236,1)</f>
        <v>0.3</v>
      </c>
      <c r="AD236" s="63">
        <f>PERCENTRANK('FED MODEL FACTORS'!AD$2:AD$296,'FED MODEL FACTORS'!AD236,1)</f>
        <v>0.6</v>
      </c>
      <c r="AE236" s="63">
        <f>PERCENTRANK('FED MODEL FACTORS'!AE$2:AE$296,'FED MODEL FACTORS'!AE236,1)</f>
        <v>0.4</v>
      </c>
      <c r="AF236" s="63">
        <f>PERCENTRANK('FED MODEL FACTORS'!AF$2:AF$296,'FED MODEL FACTORS'!AF236,1)</f>
        <v>0.5</v>
      </c>
      <c r="AG236" s="63">
        <f>PERCENTRANK('FED MODEL FACTORS'!AG$2:AG$296,'FED MODEL FACTORS'!AG236,1)</f>
        <v>0.8</v>
      </c>
      <c r="AH236" s="63">
        <f>PERCENTRANK('FED MODEL FACTORS'!AH$62:AH$296,'FED MODEL FACTORS'!AH236,1)</f>
        <v>0.3</v>
      </c>
      <c r="AI236" s="63">
        <f>PERCENTRANK('FED MODEL FACTORS'!AI$2:AI$296,'FED MODEL FACTORS'!AI236,1)</f>
        <v>0.1</v>
      </c>
      <c r="AJ236" s="63">
        <f>PERCENTRANK('FED MODEL FACTORS'!AJ$2:AJ$296,'FED MODEL FACTORS'!AJ236,1)</f>
        <v>0.9</v>
      </c>
      <c r="AK236" s="63">
        <f>PERCENTRANK('FED MODEL FACTORS'!AK$2:AK$296,'FED MODEL FACTORS'!AK236,1)</f>
        <v>0.2</v>
      </c>
      <c r="AL236" s="63">
        <f>PERCENTRANK('FED MODEL FACTORS'!AL$2:AL$296,'FED MODEL FACTORS'!AL236,1)</f>
        <v>0</v>
      </c>
      <c r="AM236" s="63">
        <f>PERCENTRANK('FED MODEL FACTORS'!AM$2:AM$296,'FED MODEL FACTORS'!AM236,1)</f>
        <v>0.1</v>
      </c>
      <c r="AN236" s="63">
        <f>PERCENTRANK('FED MODEL FACTORS'!AN$2:AN$296,'FED MODEL FACTORS'!AN236,1)</f>
        <v>0.8</v>
      </c>
      <c r="AO236" s="63">
        <f>PERCENTRANK('FED MODEL FACTORS'!AO$2:AO$296,'FED MODEL FACTORS'!AO236,1)</f>
        <v>0.8</v>
      </c>
      <c r="AP236" s="63">
        <f>PERCENTRANK('FED MODEL FACTORS'!AP$2:AP$296,'FED MODEL FACTORS'!AP236,1)</f>
        <v>0.6</v>
      </c>
      <c r="AQ236" s="63">
        <f>PERCENTRANK('FED MODEL FACTORS'!AQ$50:AQ$296,'FED MODEL FACTORS'!AQ236,1)</f>
        <v>0</v>
      </c>
      <c r="AR236" s="63">
        <f>PERCENTRANK('FED MODEL FACTORS'!AR$2:AR$296,'FED MODEL FACTORS'!AR236,1)</f>
        <v>0</v>
      </c>
      <c r="AS236" s="63">
        <f>PERCENTRANK('FED MODEL FACTORS'!AS$2:AS$296,'FED MODEL FACTORS'!AS236,1)</f>
        <v>0.7</v>
      </c>
      <c r="AT236" s="63">
        <f>PERCENTRANK('FED MODEL FACTORS'!AT$2:AT$296,'FED MODEL FACTORS'!AT236,1)</f>
        <v>0.5</v>
      </c>
      <c r="AU236" s="63">
        <f>PERCENTRANK('FED MODEL FACTORS'!AU$2:AU$296,'FED MODEL FACTORS'!AU236,1)</f>
        <v>0.5</v>
      </c>
      <c r="AV236" s="63">
        <f>PERCENTRANK('FED MODEL FACTORS'!AV$2:AV$296,'FED MODEL FACTORS'!AV236,1)</f>
        <v>0.6</v>
      </c>
      <c r="AW236" s="63">
        <f>PERCENTRANK('FED MODEL FACTORS'!AW$2:AW$296,'FED MODEL FACTORS'!AW236,1)</f>
        <v>0.1</v>
      </c>
      <c r="AX236" s="63">
        <f>PERCENTRANK('FED MODEL FACTORS'!AX$2:AX$296,'FED MODEL FACTORS'!AX236,1)</f>
        <v>0</v>
      </c>
      <c r="AY236" s="63">
        <f>PERCENTRANK('FED MODEL FACTORS'!AY$2:AY$296,'FED MODEL FACTORS'!AY236,1)</f>
        <v>0.9</v>
      </c>
      <c r="AZ236" s="63">
        <f>PERCENTRANK('FED MODEL FACTORS'!AZ$2:AZ$296,'FED MODEL FACTORS'!AZ236,1)</f>
        <v>0.9</v>
      </c>
      <c r="BA236" s="63">
        <f>PERCENTRANK('FED MODEL FACTORS'!BA$2:BA$296,'FED MODEL FACTORS'!BA236,1)</f>
        <v>0.2</v>
      </c>
      <c r="BB236" s="63">
        <f>PERCENTRANK('FED MODEL FACTORS'!BB$2:BB$296,'FED MODEL FACTORS'!BB236,1)</f>
        <v>0.9</v>
      </c>
      <c r="BC236" s="63">
        <f>PERCENTRANK('FED MODEL FACTORS'!BC$2:BC$296,'FED MODEL FACTORS'!BC236,1)</f>
        <v>0.6</v>
      </c>
      <c r="BD236" s="63">
        <f>PERCENTRANK('FED MODEL FACTORS'!BD$2:BD$296,'FED MODEL FACTORS'!BD236,1)</f>
        <v>0.3</v>
      </c>
      <c r="BT236" s="76">
        <v>0.72</v>
      </c>
      <c r="BU236" s="76">
        <v>3.45</v>
      </c>
      <c r="BV236" s="76">
        <v>1.02</v>
      </c>
    </row>
    <row r="237" spans="1:74" x14ac:dyDescent="0.25">
      <c r="A237" s="57">
        <v>40755</v>
      </c>
      <c r="B237" s="63"/>
      <c r="C237" s="63">
        <f>PERCENTRANK('FED MODEL FACTORS'!C237:C519,'FED MODEL FACTORS'!C237,1)</f>
        <v>0.1</v>
      </c>
      <c r="D237" s="63"/>
      <c r="E237" s="63">
        <f>PERCENTRANK('FED MODEL FACTORS'!E$2:E$296,'FED MODEL FACTORS'!E237,1)</f>
        <v>0.7</v>
      </c>
      <c r="F237" s="63">
        <f>PERCENTRANK('FED MODEL FACTORS'!F$2:F$296,'FED MODEL FACTORS'!F237,1)</f>
        <v>0</v>
      </c>
      <c r="G237" s="63">
        <f>PERCENTRANK('FED MODEL FACTORS'!G$62:G$296,'FED MODEL FACTORS'!G237,1)</f>
        <v>0.2</v>
      </c>
      <c r="H237" s="63">
        <f>PERCENTRANK('FED MODEL FACTORS'!H$62:H$296,'FED MODEL FACTORS'!H237,1)</f>
        <v>0.3</v>
      </c>
      <c r="I237" s="63">
        <f>PERCENTRANK('FED MODEL FACTORS'!I$2:I$296,'FED MODEL FACTORS'!I237,1)</f>
        <v>0</v>
      </c>
      <c r="J237" s="63">
        <f>PERCENTRANK('FED MODEL FACTORS'!J$2:J$296,'FED MODEL FACTORS'!J237,1)</f>
        <v>0.2</v>
      </c>
      <c r="K237" s="63">
        <f>PERCENTRANK('FED MODEL FACTORS'!K$2:K$296,'FED MODEL FACTORS'!K237,1)</f>
        <v>0</v>
      </c>
      <c r="L237" s="63">
        <f>PERCENTRANK('FED MODEL FACTORS'!L$2:L$296,'FED MODEL FACTORS'!L237,1)</f>
        <v>0</v>
      </c>
      <c r="M237" s="63">
        <f>PERCENTRANK('FED MODEL FACTORS'!M$2:M$296,'FED MODEL FACTORS'!M237,1)</f>
        <v>0.1</v>
      </c>
      <c r="N237" s="63">
        <f>PERCENTRANK('FED MODEL FACTORS'!N$2:N$296,'FED MODEL FACTORS'!N237,1)</f>
        <v>0</v>
      </c>
      <c r="O237" s="63"/>
      <c r="P237" s="63"/>
      <c r="Q237" s="63">
        <f>PERCENTRANK('FED MODEL FACTORS'!Q$2:Q$296,'FED MODEL FACTORS'!Q237,1)</f>
        <v>0.4</v>
      </c>
      <c r="R237" s="63">
        <f>PERCENTRANK('FED MODEL FACTORS'!R$2:R$296,'FED MODEL FACTORS'!R237,1)</f>
        <v>0</v>
      </c>
      <c r="S237" s="63">
        <f>PERCENTRANK('FED MODEL FACTORS'!S$2:S$296,'FED MODEL FACTORS'!S237,1)</f>
        <v>0.7</v>
      </c>
      <c r="T237" s="63"/>
      <c r="U237" s="63">
        <f>PERCENTRANK('FED MODEL FACTORS'!U$2:U$296,'FED MODEL FACTORS'!U237,1)</f>
        <v>0.7</v>
      </c>
      <c r="V237" s="63">
        <f>PERCENTRANK('FED MODEL FACTORS'!V$2:V$296,'FED MODEL FACTORS'!V237,1)</f>
        <v>0</v>
      </c>
      <c r="W237" s="63"/>
      <c r="X237" s="63">
        <f>PERCENTRANK('FED MODEL FACTORS'!X$2:X$296,'FED MODEL FACTORS'!X237,1)</f>
        <v>0.7</v>
      </c>
      <c r="Y237" s="63">
        <f>PERCENTRANK('FED MODEL FACTORS'!Y$2:Y$296,'FED MODEL FACTORS'!Y237,1)</f>
        <v>0.5</v>
      </c>
      <c r="Z237" s="63">
        <f>PERCENTRANK('FED MODEL FACTORS'!Z$2:Z$296,'FED MODEL FACTORS'!Z237,1)</f>
        <v>0.4</v>
      </c>
      <c r="AA237" s="63">
        <f>PERCENTRANK('FED MODEL FACTORS'!AA$2:AA$296,'FED MODEL FACTORS'!AA237,1)</f>
        <v>0.6</v>
      </c>
      <c r="AB237" s="63"/>
      <c r="AC237" s="63">
        <f>PERCENTRANK('FED MODEL FACTORS'!AC$2:AC$296,'FED MODEL FACTORS'!AC237,1)</f>
        <v>0.3</v>
      </c>
      <c r="AD237" s="63">
        <f>PERCENTRANK('FED MODEL FACTORS'!AD$2:AD$296,'FED MODEL FACTORS'!AD237,1)</f>
        <v>0.6</v>
      </c>
      <c r="AE237" s="63">
        <f>PERCENTRANK('FED MODEL FACTORS'!AE$2:AE$296,'FED MODEL FACTORS'!AE237,1)</f>
        <v>0.4</v>
      </c>
      <c r="AF237" s="63">
        <f>PERCENTRANK('FED MODEL FACTORS'!AF$2:AF$296,'FED MODEL FACTORS'!AF237,1)</f>
        <v>0.5</v>
      </c>
      <c r="AG237" s="63">
        <f>PERCENTRANK('FED MODEL FACTORS'!AG$2:AG$296,'FED MODEL FACTORS'!AG237,1)</f>
        <v>0.7</v>
      </c>
      <c r="AH237" s="63">
        <f>PERCENTRANK('FED MODEL FACTORS'!AH$62:AH$296,'FED MODEL FACTORS'!AH237,1)</f>
        <v>0.3</v>
      </c>
      <c r="AI237" s="63">
        <f>PERCENTRANK('FED MODEL FACTORS'!AI$2:AI$296,'FED MODEL FACTORS'!AI237,1)</f>
        <v>0.1</v>
      </c>
      <c r="AJ237" s="63">
        <f>PERCENTRANK('FED MODEL FACTORS'!AJ$2:AJ$296,'FED MODEL FACTORS'!AJ237,1)</f>
        <v>0.8</v>
      </c>
      <c r="AK237" s="63">
        <f>PERCENTRANK('FED MODEL FACTORS'!AK$2:AK$296,'FED MODEL FACTORS'!AK237,1)</f>
        <v>0.2</v>
      </c>
      <c r="AL237" s="63">
        <f>PERCENTRANK('FED MODEL FACTORS'!AL$2:AL$296,'FED MODEL FACTORS'!AL237,1)</f>
        <v>0.1</v>
      </c>
      <c r="AM237" s="63">
        <f>PERCENTRANK('FED MODEL FACTORS'!AM$2:AM$296,'FED MODEL FACTORS'!AM237,1)</f>
        <v>0</v>
      </c>
      <c r="AN237" s="63">
        <f>PERCENTRANK('FED MODEL FACTORS'!AN$2:AN$296,'FED MODEL FACTORS'!AN237,1)</f>
        <v>0.9</v>
      </c>
      <c r="AO237" s="63">
        <f>PERCENTRANK('FED MODEL FACTORS'!AO$2:AO$296,'FED MODEL FACTORS'!AO237,1)</f>
        <v>0.8</v>
      </c>
      <c r="AP237" s="63">
        <f>PERCENTRANK('FED MODEL FACTORS'!AP$2:AP$296,'FED MODEL FACTORS'!AP237,1)</f>
        <v>0.7</v>
      </c>
      <c r="AQ237" s="63">
        <f>PERCENTRANK('FED MODEL FACTORS'!AQ$50:AQ$296,'FED MODEL FACTORS'!AQ237,1)</f>
        <v>0</v>
      </c>
      <c r="AR237" s="63">
        <f>PERCENTRANK('FED MODEL FACTORS'!AR$2:AR$296,'FED MODEL FACTORS'!AR237,1)</f>
        <v>0</v>
      </c>
      <c r="AS237" s="63">
        <f>PERCENTRANK('FED MODEL FACTORS'!AS$2:AS$296,'FED MODEL FACTORS'!AS237,1)</f>
        <v>0.7</v>
      </c>
      <c r="AT237" s="63">
        <f>PERCENTRANK('FED MODEL FACTORS'!AT$2:AT$296,'FED MODEL FACTORS'!AT237,1)</f>
        <v>0.6</v>
      </c>
      <c r="AU237" s="63">
        <f>PERCENTRANK('FED MODEL FACTORS'!AU$2:AU$296,'FED MODEL FACTORS'!AU237,1)</f>
        <v>0.6</v>
      </c>
      <c r="AV237" s="63">
        <f>PERCENTRANK('FED MODEL FACTORS'!AV$2:AV$296,'FED MODEL FACTORS'!AV237,1)</f>
        <v>0.5</v>
      </c>
      <c r="AW237" s="63">
        <f>PERCENTRANK('FED MODEL FACTORS'!AW$2:AW$296,'FED MODEL FACTORS'!AW237,1)</f>
        <v>0.1</v>
      </c>
      <c r="AX237" s="63">
        <f>PERCENTRANK('FED MODEL FACTORS'!AX$2:AX$296,'FED MODEL FACTORS'!AX237,1)</f>
        <v>0</v>
      </c>
      <c r="AY237" s="63">
        <f>PERCENTRANK('FED MODEL FACTORS'!AY$2:AY$296,'FED MODEL FACTORS'!AY237,1)</f>
        <v>0.9</v>
      </c>
      <c r="AZ237" s="63">
        <f>PERCENTRANK('FED MODEL FACTORS'!AZ$2:AZ$296,'FED MODEL FACTORS'!AZ237,1)</f>
        <v>0.9</v>
      </c>
      <c r="BA237" s="63">
        <f>PERCENTRANK('FED MODEL FACTORS'!BA$2:BA$296,'FED MODEL FACTORS'!BA237,1)</f>
        <v>0.4</v>
      </c>
      <c r="BB237" s="63">
        <f>PERCENTRANK('FED MODEL FACTORS'!BB$2:BB$296,'FED MODEL FACTORS'!BB237,1)</f>
        <v>0.9</v>
      </c>
      <c r="BC237" s="63">
        <f>PERCENTRANK('FED MODEL FACTORS'!BC$2:BC$296,'FED MODEL FACTORS'!BC237,1)</f>
        <v>0.7</v>
      </c>
      <c r="BD237" s="63">
        <f>PERCENTRANK('FED MODEL FACTORS'!BD$2:BD$296,'FED MODEL FACTORS'!BD237,1)</f>
        <v>0.6</v>
      </c>
      <c r="BT237" s="76">
        <v>0.75</v>
      </c>
      <c r="BU237" s="76">
        <v>3.29</v>
      </c>
      <c r="BV237" s="76">
        <v>1.17</v>
      </c>
    </row>
    <row r="238" spans="1:74" x14ac:dyDescent="0.25">
      <c r="A238" s="57">
        <v>40786</v>
      </c>
      <c r="B238" s="63"/>
      <c r="C238" s="63">
        <f>PERCENTRANK('FED MODEL FACTORS'!C238:C520,'FED MODEL FACTORS'!C238,1)</f>
        <v>0.3</v>
      </c>
      <c r="D238" s="63"/>
      <c r="E238" s="63">
        <f>PERCENTRANK('FED MODEL FACTORS'!E$2:E$296,'FED MODEL FACTORS'!E238,1)</f>
        <v>0.7</v>
      </c>
      <c r="F238" s="63">
        <f>PERCENTRANK('FED MODEL FACTORS'!F$2:F$296,'FED MODEL FACTORS'!F238,1)</f>
        <v>0</v>
      </c>
      <c r="G238" s="63">
        <f>PERCENTRANK('FED MODEL FACTORS'!G$62:G$296,'FED MODEL FACTORS'!G238,1)</f>
        <v>0.2</v>
      </c>
      <c r="H238" s="63">
        <f>PERCENTRANK('FED MODEL FACTORS'!H$62:H$296,'FED MODEL FACTORS'!H238,1)</f>
        <v>0.7</v>
      </c>
      <c r="I238" s="63">
        <f>PERCENTRANK('FED MODEL FACTORS'!I$2:I$296,'FED MODEL FACTORS'!I238,1)</f>
        <v>0</v>
      </c>
      <c r="J238" s="63">
        <f>PERCENTRANK('FED MODEL FACTORS'!J$2:J$296,'FED MODEL FACTORS'!J238,1)</f>
        <v>0.1</v>
      </c>
      <c r="K238" s="63">
        <f>PERCENTRANK('FED MODEL FACTORS'!K$2:K$296,'FED MODEL FACTORS'!K238,1)</f>
        <v>0</v>
      </c>
      <c r="L238" s="63">
        <f>PERCENTRANK('FED MODEL FACTORS'!L$2:L$296,'FED MODEL FACTORS'!L238,1)</f>
        <v>0</v>
      </c>
      <c r="M238" s="63">
        <f>PERCENTRANK('FED MODEL FACTORS'!M$2:M$296,'FED MODEL FACTORS'!M238,1)</f>
        <v>0</v>
      </c>
      <c r="N238" s="63">
        <f>PERCENTRANK('FED MODEL FACTORS'!N$2:N$296,'FED MODEL FACTORS'!N238,1)</f>
        <v>0</v>
      </c>
      <c r="O238" s="63"/>
      <c r="P238" s="63"/>
      <c r="Q238" s="63">
        <f>PERCENTRANK('FED MODEL FACTORS'!Q$2:Q$296,'FED MODEL FACTORS'!Q238,1)</f>
        <v>0.4</v>
      </c>
      <c r="R238" s="63">
        <f>PERCENTRANK('FED MODEL FACTORS'!R$2:R$296,'FED MODEL FACTORS'!R238,1)</f>
        <v>0</v>
      </c>
      <c r="S238" s="63">
        <f>PERCENTRANK('FED MODEL FACTORS'!S$2:S$296,'FED MODEL FACTORS'!S238,1)</f>
        <v>0.8</v>
      </c>
      <c r="T238" s="63"/>
      <c r="U238" s="63">
        <f>PERCENTRANK('FED MODEL FACTORS'!U$2:U$296,'FED MODEL FACTORS'!U238,1)</f>
        <v>0.7</v>
      </c>
      <c r="V238" s="63">
        <f>PERCENTRANK('FED MODEL FACTORS'!V$2:V$296,'FED MODEL FACTORS'!V238,1)</f>
        <v>0.1</v>
      </c>
      <c r="W238" s="63"/>
      <c r="X238" s="63">
        <f>PERCENTRANK('FED MODEL FACTORS'!X$2:X$296,'FED MODEL FACTORS'!X238,1)</f>
        <v>0.8</v>
      </c>
      <c r="Y238" s="63">
        <f>PERCENTRANK('FED MODEL FACTORS'!Y$2:Y$296,'FED MODEL FACTORS'!Y238,1)</f>
        <v>0.4</v>
      </c>
      <c r="Z238" s="63">
        <f>PERCENTRANK('FED MODEL FACTORS'!Z$2:Z$296,'FED MODEL FACTORS'!Z238,1)</f>
        <v>0.5</v>
      </c>
      <c r="AA238" s="63">
        <f>PERCENTRANK('FED MODEL FACTORS'!AA$2:AA$296,'FED MODEL FACTORS'!AA238,1)</f>
        <v>0.8</v>
      </c>
      <c r="AB238" s="63"/>
      <c r="AC238" s="63">
        <f>PERCENTRANK('FED MODEL FACTORS'!AC$2:AC$296,'FED MODEL FACTORS'!AC238,1)</f>
        <v>0.1</v>
      </c>
      <c r="AD238" s="63">
        <f>PERCENTRANK('FED MODEL FACTORS'!AD$2:AD$296,'FED MODEL FACTORS'!AD238,1)</f>
        <v>0.6</v>
      </c>
      <c r="AE238" s="63">
        <f>PERCENTRANK('FED MODEL FACTORS'!AE$2:AE$296,'FED MODEL FACTORS'!AE238,1)</f>
        <v>0.6</v>
      </c>
      <c r="AF238" s="63">
        <f>PERCENTRANK('FED MODEL FACTORS'!AF$2:AF$296,'FED MODEL FACTORS'!AF238,1)</f>
        <v>0.9</v>
      </c>
      <c r="AG238" s="63">
        <f>PERCENTRANK('FED MODEL FACTORS'!AG$2:AG$296,'FED MODEL FACTORS'!AG238,1)</f>
        <v>0.5</v>
      </c>
      <c r="AH238" s="63">
        <f>PERCENTRANK('FED MODEL FACTORS'!AH$62:AH$296,'FED MODEL FACTORS'!AH238,1)</f>
        <v>0.7</v>
      </c>
      <c r="AI238" s="63">
        <f>PERCENTRANK('FED MODEL FACTORS'!AI$2:AI$296,'FED MODEL FACTORS'!AI238,1)</f>
        <v>0.2</v>
      </c>
      <c r="AJ238" s="63">
        <f>PERCENTRANK('FED MODEL FACTORS'!AJ$2:AJ$296,'FED MODEL FACTORS'!AJ238,1)</f>
        <v>0.9</v>
      </c>
      <c r="AK238" s="63">
        <f>PERCENTRANK('FED MODEL FACTORS'!AK$2:AK$296,'FED MODEL FACTORS'!AK238,1)</f>
        <v>0.3</v>
      </c>
      <c r="AL238" s="63">
        <f>PERCENTRANK('FED MODEL FACTORS'!AL$2:AL$296,'FED MODEL FACTORS'!AL238,1)</f>
        <v>0.3</v>
      </c>
      <c r="AM238" s="63">
        <f>PERCENTRANK('FED MODEL FACTORS'!AM$2:AM$296,'FED MODEL FACTORS'!AM238,1)</f>
        <v>0.3</v>
      </c>
      <c r="AN238" s="63">
        <f>PERCENTRANK('FED MODEL FACTORS'!AN$2:AN$296,'FED MODEL FACTORS'!AN238,1)</f>
        <v>0.9</v>
      </c>
      <c r="AO238" s="63">
        <f>PERCENTRANK('FED MODEL FACTORS'!AO$2:AO$296,'FED MODEL FACTORS'!AO238,1)</f>
        <v>0.9</v>
      </c>
      <c r="AP238" s="63">
        <f>PERCENTRANK('FED MODEL FACTORS'!AP$2:AP$296,'FED MODEL FACTORS'!AP238,1)</f>
        <v>0.9</v>
      </c>
      <c r="AQ238" s="63">
        <f>PERCENTRANK('FED MODEL FACTORS'!AQ$50:AQ$296,'FED MODEL FACTORS'!AQ238,1)</f>
        <v>0</v>
      </c>
      <c r="AR238" s="63">
        <f>PERCENTRANK('FED MODEL FACTORS'!AR$2:AR$296,'FED MODEL FACTORS'!AR238,1)</f>
        <v>0</v>
      </c>
      <c r="AS238" s="63">
        <f>PERCENTRANK('FED MODEL FACTORS'!AS$2:AS$296,'FED MODEL FACTORS'!AS238,1)</f>
        <v>0.8</v>
      </c>
      <c r="AT238" s="63">
        <f>PERCENTRANK('FED MODEL FACTORS'!AT$2:AT$296,'FED MODEL FACTORS'!AT238,1)</f>
        <v>0.6</v>
      </c>
      <c r="AU238" s="63">
        <f>PERCENTRANK('FED MODEL FACTORS'!AU$2:AU$296,'FED MODEL FACTORS'!AU238,1)</f>
        <v>0.7</v>
      </c>
      <c r="AV238" s="63">
        <f>PERCENTRANK('FED MODEL FACTORS'!AV$2:AV$296,'FED MODEL FACTORS'!AV238,1)</f>
        <v>0.3</v>
      </c>
      <c r="AW238" s="63">
        <f>PERCENTRANK('FED MODEL FACTORS'!AW$2:AW$296,'FED MODEL FACTORS'!AW238,1)</f>
        <v>0.1</v>
      </c>
      <c r="AX238" s="63">
        <f>PERCENTRANK('FED MODEL FACTORS'!AX$2:AX$296,'FED MODEL FACTORS'!AX238,1)</f>
        <v>0</v>
      </c>
      <c r="AY238" s="63">
        <f>PERCENTRANK('FED MODEL FACTORS'!AY$2:AY$296,'FED MODEL FACTORS'!AY238,1)</f>
        <v>0.9</v>
      </c>
      <c r="AZ238" s="63">
        <f>PERCENTRANK('FED MODEL FACTORS'!AZ$2:AZ$296,'FED MODEL FACTORS'!AZ238,1)</f>
        <v>0.8</v>
      </c>
      <c r="BA238" s="63">
        <f>PERCENTRANK('FED MODEL FACTORS'!BA$2:BA$296,'FED MODEL FACTORS'!BA238,1)</f>
        <v>0</v>
      </c>
      <c r="BB238" s="63">
        <f>PERCENTRANK('FED MODEL FACTORS'!BB$2:BB$296,'FED MODEL FACTORS'!BB238,1)</f>
        <v>0.9</v>
      </c>
      <c r="BC238" s="63">
        <f>PERCENTRANK('FED MODEL FACTORS'!BC$2:BC$296,'FED MODEL FACTORS'!BC238,1)</f>
        <v>0.9</v>
      </c>
      <c r="BD238" s="63">
        <f>PERCENTRANK('FED MODEL FACTORS'!BD$2:BD$296,'FED MODEL FACTORS'!BD238,1)</f>
        <v>0.4</v>
      </c>
      <c r="BT238" s="76">
        <v>1.1299999999999999</v>
      </c>
      <c r="BU238" s="76">
        <v>3.67</v>
      </c>
      <c r="BV238" s="76">
        <v>1.38</v>
      </c>
    </row>
    <row r="239" spans="1:74" x14ac:dyDescent="0.25">
      <c r="A239" s="57">
        <v>40816</v>
      </c>
      <c r="B239" s="63"/>
      <c r="C239" s="63">
        <f>PERCENTRANK('FED MODEL FACTORS'!C239:C521,'FED MODEL FACTORS'!C239,1)</f>
        <v>0</v>
      </c>
      <c r="D239" s="63"/>
      <c r="E239" s="63">
        <f>PERCENTRANK('FED MODEL FACTORS'!E$2:E$296,'FED MODEL FACTORS'!E239,1)</f>
        <v>0</v>
      </c>
      <c r="F239" s="63">
        <f>PERCENTRANK('FED MODEL FACTORS'!F$2:F$296,'FED MODEL FACTORS'!F239,1)</f>
        <v>0</v>
      </c>
      <c r="G239" s="63">
        <f>PERCENTRANK('FED MODEL FACTORS'!G$62:G$296,'FED MODEL FACTORS'!G239,1)</f>
        <v>0.2</v>
      </c>
      <c r="H239" s="63">
        <f>PERCENTRANK('FED MODEL FACTORS'!H$62:H$296,'FED MODEL FACTORS'!H239,1)</f>
        <v>0.9</v>
      </c>
      <c r="I239" s="63">
        <f>PERCENTRANK('FED MODEL FACTORS'!I$2:I$296,'FED MODEL FACTORS'!I239,1)</f>
        <v>0</v>
      </c>
      <c r="J239" s="63">
        <f>PERCENTRANK('FED MODEL FACTORS'!J$2:J$296,'FED MODEL FACTORS'!J239,1)</f>
        <v>0</v>
      </c>
      <c r="K239" s="63">
        <f>PERCENTRANK('FED MODEL FACTORS'!K$2:K$296,'FED MODEL FACTORS'!K239,1)</f>
        <v>0</v>
      </c>
      <c r="L239" s="63">
        <f>PERCENTRANK('FED MODEL FACTORS'!L$2:L$296,'FED MODEL FACTORS'!L239,1)</f>
        <v>0</v>
      </c>
      <c r="M239" s="63">
        <f>PERCENTRANK('FED MODEL FACTORS'!M$2:M$296,'FED MODEL FACTORS'!M239,1)</f>
        <v>0</v>
      </c>
      <c r="N239" s="63">
        <f>PERCENTRANK('FED MODEL FACTORS'!N$2:N$296,'FED MODEL FACTORS'!N239,1)</f>
        <v>0</v>
      </c>
      <c r="O239" s="63"/>
      <c r="P239" s="63"/>
      <c r="Q239" s="63">
        <f>PERCENTRANK('FED MODEL FACTORS'!Q$2:Q$296,'FED MODEL FACTORS'!Q239,1)</f>
        <v>0.3</v>
      </c>
      <c r="R239" s="63">
        <f>PERCENTRANK('FED MODEL FACTORS'!R$2:R$296,'FED MODEL FACTORS'!R239,1)</f>
        <v>0</v>
      </c>
      <c r="S239" s="63">
        <f>PERCENTRANK('FED MODEL FACTORS'!S$2:S$296,'FED MODEL FACTORS'!S239,1)</f>
        <v>0.8</v>
      </c>
      <c r="T239" s="63"/>
      <c r="U239" s="63">
        <f>PERCENTRANK('FED MODEL FACTORS'!U$2:U$296,'FED MODEL FACTORS'!U239,1)</f>
        <v>0.4</v>
      </c>
      <c r="V239" s="63">
        <f>PERCENTRANK('FED MODEL FACTORS'!V$2:V$296,'FED MODEL FACTORS'!V239,1)</f>
        <v>0</v>
      </c>
      <c r="W239" s="63"/>
      <c r="X239" s="63">
        <f>PERCENTRANK('FED MODEL FACTORS'!X$2:X$296,'FED MODEL FACTORS'!X239,1)</f>
        <v>0.7</v>
      </c>
      <c r="Y239" s="63">
        <f>PERCENTRANK('FED MODEL FACTORS'!Y$2:Y$296,'FED MODEL FACTORS'!Y239,1)</f>
        <v>0.5</v>
      </c>
      <c r="Z239" s="63">
        <f>PERCENTRANK('FED MODEL FACTORS'!Z$2:Z$296,'FED MODEL FACTORS'!Z239,1)</f>
        <v>0.5</v>
      </c>
      <c r="AA239" s="63">
        <f>PERCENTRANK('FED MODEL FACTORS'!AA$2:AA$296,'FED MODEL FACTORS'!AA239,1)</f>
        <v>0.9</v>
      </c>
      <c r="AB239" s="63"/>
      <c r="AC239" s="63">
        <f>PERCENTRANK('FED MODEL FACTORS'!AC$2:AC$296,'FED MODEL FACTORS'!AC239,1)</f>
        <v>0</v>
      </c>
      <c r="AD239" s="63">
        <f>PERCENTRANK('FED MODEL FACTORS'!AD$2:AD$296,'FED MODEL FACTORS'!AD239,1)</f>
        <v>0.7</v>
      </c>
      <c r="AE239" s="63">
        <f>PERCENTRANK('FED MODEL FACTORS'!AE$2:AE$296,'FED MODEL FACTORS'!AE239,1)</f>
        <v>0.7</v>
      </c>
      <c r="AF239" s="63">
        <f>PERCENTRANK('FED MODEL FACTORS'!AF$2:AF$296,'FED MODEL FACTORS'!AF239,1)</f>
        <v>0.9</v>
      </c>
      <c r="AG239" s="63">
        <f>PERCENTRANK('FED MODEL FACTORS'!AG$2:AG$296,'FED MODEL FACTORS'!AG239,1)</f>
        <v>0.4</v>
      </c>
      <c r="AH239" s="63">
        <f>PERCENTRANK('FED MODEL FACTORS'!AH$62:AH$296,'FED MODEL FACTORS'!AH239,1)</f>
        <v>0.9</v>
      </c>
      <c r="AI239" s="63">
        <f>PERCENTRANK('FED MODEL FACTORS'!AI$2:AI$296,'FED MODEL FACTORS'!AI239,1)</f>
        <v>0.4</v>
      </c>
      <c r="AJ239" s="63">
        <f>PERCENTRANK('FED MODEL FACTORS'!AJ$2:AJ$296,'FED MODEL FACTORS'!AJ239,1)</f>
        <v>0.9</v>
      </c>
      <c r="AK239" s="63">
        <f>PERCENTRANK('FED MODEL FACTORS'!AK$2:AK$296,'FED MODEL FACTORS'!AK239,1)</f>
        <v>0.4</v>
      </c>
      <c r="AL239" s="63">
        <f>PERCENTRANK('FED MODEL FACTORS'!AL$2:AL$296,'FED MODEL FACTORS'!AL239,1)</f>
        <v>0.4</v>
      </c>
      <c r="AM239" s="63">
        <f>PERCENTRANK('FED MODEL FACTORS'!AM$2:AM$296,'FED MODEL FACTORS'!AM239,1)</f>
        <v>0.4</v>
      </c>
      <c r="AN239" s="63">
        <f>PERCENTRANK('FED MODEL FACTORS'!AN$2:AN$296,'FED MODEL FACTORS'!AN239,1)</f>
        <v>0.9</v>
      </c>
      <c r="AO239" s="63">
        <f>PERCENTRANK('FED MODEL FACTORS'!AO$2:AO$296,'FED MODEL FACTORS'!AO239,1)</f>
        <v>0.9</v>
      </c>
      <c r="AP239" s="63">
        <f>PERCENTRANK('FED MODEL FACTORS'!AP$2:AP$296,'FED MODEL FACTORS'!AP239,1)</f>
        <v>0.9</v>
      </c>
      <c r="AQ239" s="63">
        <f>PERCENTRANK('FED MODEL FACTORS'!AQ$50:AQ$296,'FED MODEL FACTORS'!AQ239,1)</f>
        <v>0</v>
      </c>
      <c r="AR239" s="63">
        <f>PERCENTRANK('FED MODEL FACTORS'!AR$2:AR$296,'FED MODEL FACTORS'!AR239,1)</f>
        <v>0</v>
      </c>
      <c r="AS239" s="63">
        <f>PERCENTRANK('FED MODEL FACTORS'!AS$2:AS$296,'FED MODEL FACTORS'!AS239,1)</f>
        <v>0.8</v>
      </c>
      <c r="AT239" s="63">
        <f>PERCENTRANK('FED MODEL FACTORS'!AT$2:AT$296,'FED MODEL FACTORS'!AT239,1)</f>
        <v>0.6</v>
      </c>
      <c r="AU239" s="63">
        <f>PERCENTRANK('FED MODEL FACTORS'!AU$2:AU$296,'FED MODEL FACTORS'!AU239,1)</f>
        <v>0.8</v>
      </c>
      <c r="AV239" s="63">
        <f>PERCENTRANK('FED MODEL FACTORS'!AV$2:AV$296,'FED MODEL FACTORS'!AV239,1)</f>
        <v>0.7</v>
      </c>
      <c r="AW239" s="63">
        <f>PERCENTRANK('FED MODEL FACTORS'!AW$2:AW$296,'FED MODEL FACTORS'!AW239,1)</f>
        <v>0.1</v>
      </c>
      <c r="AX239" s="63">
        <f>PERCENTRANK('FED MODEL FACTORS'!AX$2:AX$296,'FED MODEL FACTORS'!AX239,1)</f>
        <v>0.4</v>
      </c>
      <c r="AY239" s="63">
        <f>PERCENTRANK('FED MODEL FACTORS'!AY$2:AY$296,'FED MODEL FACTORS'!AY239,1)</f>
        <v>0.5</v>
      </c>
      <c r="AZ239" s="63">
        <f>PERCENTRANK('FED MODEL FACTORS'!AZ$2:AZ$296,'FED MODEL FACTORS'!AZ239,1)</f>
        <v>0.8</v>
      </c>
      <c r="BA239" s="63">
        <f>PERCENTRANK('FED MODEL FACTORS'!BA$2:BA$296,'FED MODEL FACTORS'!BA239,1)</f>
        <v>0.3</v>
      </c>
      <c r="BB239" s="63">
        <f>PERCENTRANK('FED MODEL FACTORS'!BB$2:BB$296,'FED MODEL FACTORS'!BB239,1)</f>
        <v>1</v>
      </c>
      <c r="BC239" s="63">
        <f>PERCENTRANK('FED MODEL FACTORS'!BC$2:BC$296,'FED MODEL FACTORS'!BC239,1)</f>
        <v>0.6</v>
      </c>
      <c r="BD239" s="63">
        <f>PERCENTRANK('FED MODEL FACTORS'!BD$2:BD$296,'FED MODEL FACTORS'!BD239,1)</f>
        <v>0.4</v>
      </c>
      <c r="BT239" s="76">
        <v>1.89</v>
      </c>
      <c r="BU239" s="76">
        <v>3.78</v>
      </c>
      <c r="BV239" s="76">
        <v>1.71</v>
      </c>
    </row>
    <row r="240" spans="1:74" x14ac:dyDescent="0.25">
      <c r="A240" s="57">
        <v>40847</v>
      </c>
      <c r="B240" s="63"/>
      <c r="C240" s="63">
        <f>PERCENTRANK('FED MODEL FACTORS'!C240:C522,'FED MODEL FACTORS'!C240,1)</f>
        <v>0.4</v>
      </c>
      <c r="D240" s="63"/>
      <c r="E240" s="63">
        <f>PERCENTRANK('FED MODEL FACTORS'!E$2:E$296,'FED MODEL FACTORS'!E240,1)</f>
        <v>1</v>
      </c>
      <c r="F240" s="63">
        <f>PERCENTRANK('FED MODEL FACTORS'!F$2:F$296,'FED MODEL FACTORS'!F240,1)</f>
        <v>0.1</v>
      </c>
      <c r="G240" s="63">
        <f>PERCENTRANK('FED MODEL FACTORS'!G$62:G$296,'FED MODEL FACTORS'!G240,1)</f>
        <v>0.2</v>
      </c>
      <c r="H240" s="63">
        <f>PERCENTRANK('FED MODEL FACTORS'!H$62:H$296,'FED MODEL FACTORS'!H240,1)</f>
        <v>0.7</v>
      </c>
      <c r="I240" s="63">
        <f>PERCENTRANK('FED MODEL FACTORS'!I$2:I$296,'FED MODEL FACTORS'!I240,1)</f>
        <v>0</v>
      </c>
      <c r="J240" s="63">
        <f>PERCENTRANK('FED MODEL FACTORS'!J$2:J$296,'FED MODEL FACTORS'!J240,1)</f>
        <v>0.1</v>
      </c>
      <c r="K240" s="63">
        <f>PERCENTRANK('FED MODEL FACTORS'!K$2:K$296,'FED MODEL FACTORS'!K240,1)</f>
        <v>0</v>
      </c>
      <c r="L240" s="63">
        <f>PERCENTRANK('FED MODEL FACTORS'!L$2:L$296,'FED MODEL FACTORS'!L240,1)</f>
        <v>0</v>
      </c>
      <c r="M240" s="63">
        <f>PERCENTRANK('FED MODEL FACTORS'!M$2:M$296,'FED MODEL FACTORS'!M240,1)</f>
        <v>0</v>
      </c>
      <c r="N240" s="63">
        <f>PERCENTRANK('FED MODEL FACTORS'!N$2:N$296,'FED MODEL FACTORS'!N240,1)</f>
        <v>0</v>
      </c>
      <c r="O240" s="63"/>
      <c r="P240" s="63"/>
      <c r="Q240" s="63">
        <f>PERCENTRANK('FED MODEL FACTORS'!Q$2:Q$296,'FED MODEL FACTORS'!Q240,1)</f>
        <v>0.3</v>
      </c>
      <c r="R240" s="63">
        <f>PERCENTRANK('FED MODEL FACTORS'!R$2:R$296,'FED MODEL FACTORS'!R240,1)</f>
        <v>0</v>
      </c>
      <c r="S240" s="63">
        <f>PERCENTRANK('FED MODEL FACTORS'!S$2:S$296,'FED MODEL FACTORS'!S240,1)</f>
        <v>0.8</v>
      </c>
      <c r="T240" s="63"/>
      <c r="U240" s="63">
        <f>PERCENTRANK('FED MODEL FACTORS'!U$2:U$296,'FED MODEL FACTORS'!U240,1)</f>
        <v>0.7</v>
      </c>
      <c r="V240" s="63">
        <f>PERCENTRANK('FED MODEL FACTORS'!V$2:V$296,'FED MODEL FACTORS'!V240,1)</f>
        <v>0</v>
      </c>
      <c r="W240" s="63"/>
      <c r="X240" s="63">
        <f>PERCENTRANK('FED MODEL FACTORS'!X$2:X$296,'FED MODEL FACTORS'!X240,1)</f>
        <v>0.7</v>
      </c>
      <c r="Y240" s="63">
        <f>PERCENTRANK('FED MODEL FACTORS'!Y$2:Y$296,'FED MODEL FACTORS'!Y240,1)</f>
        <v>0.7</v>
      </c>
      <c r="Z240" s="63">
        <f>PERCENTRANK('FED MODEL FACTORS'!Z$2:Z$296,'FED MODEL FACTORS'!Z240,1)</f>
        <v>0.3</v>
      </c>
      <c r="AA240" s="63">
        <f>PERCENTRANK('FED MODEL FACTORS'!AA$2:AA$296,'FED MODEL FACTORS'!AA240,1)</f>
        <v>0.9</v>
      </c>
      <c r="AB240" s="63"/>
      <c r="AC240" s="63">
        <f>PERCENTRANK('FED MODEL FACTORS'!AC$2:AC$296,'FED MODEL FACTORS'!AC240,1)</f>
        <v>0.1</v>
      </c>
      <c r="AD240" s="63">
        <f>PERCENTRANK('FED MODEL FACTORS'!AD$2:AD$296,'FED MODEL FACTORS'!AD240,1)</f>
        <v>0.7</v>
      </c>
      <c r="AE240" s="63">
        <f>PERCENTRANK('FED MODEL FACTORS'!AE$2:AE$296,'FED MODEL FACTORS'!AE240,1)</f>
        <v>0.6</v>
      </c>
      <c r="AF240" s="63">
        <f>PERCENTRANK('FED MODEL FACTORS'!AF$2:AF$296,'FED MODEL FACTORS'!AF240,1)</f>
        <v>0.9</v>
      </c>
      <c r="AG240" s="63">
        <f>PERCENTRANK('FED MODEL FACTORS'!AG$2:AG$296,'FED MODEL FACTORS'!AG240,1)</f>
        <v>0.5</v>
      </c>
      <c r="AH240" s="63">
        <f>PERCENTRANK('FED MODEL FACTORS'!AH$62:AH$296,'FED MODEL FACTORS'!AH240,1)</f>
        <v>0.7</v>
      </c>
      <c r="AI240" s="63">
        <f>PERCENTRANK('FED MODEL FACTORS'!AI$2:AI$296,'FED MODEL FACTORS'!AI240,1)</f>
        <v>0.5</v>
      </c>
      <c r="AJ240" s="63">
        <f>PERCENTRANK('FED MODEL FACTORS'!AJ$2:AJ$296,'FED MODEL FACTORS'!AJ240,1)</f>
        <v>0.9</v>
      </c>
      <c r="AK240" s="63">
        <f>PERCENTRANK('FED MODEL FACTORS'!AK$2:AK$296,'FED MODEL FACTORS'!AK240,1)</f>
        <v>0.4</v>
      </c>
      <c r="AL240" s="63">
        <f>PERCENTRANK('FED MODEL FACTORS'!AL$2:AL$296,'FED MODEL FACTORS'!AL240,1)</f>
        <v>0.3</v>
      </c>
      <c r="AM240" s="63">
        <f>PERCENTRANK('FED MODEL FACTORS'!AM$2:AM$296,'FED MODEL FACTORS'!AM240,1)</f>
        <v>0.5</v>
      </c>
      <c r="AN240" s="63">
        <f>PERCENTRANK('FED MODEL FACTORS'!AN$2:AN$296,'FED MODEL FACTORS'!AN240,1)</f>
        <v>0.8</v>
      </c>
      <c r="AO240" s="63">
        <f>PERCENTRANK('FED MODEL FACTORS'!AO$2:AO$296,'FED MODEL FACTORS'!AO240,1)</f>
        <v>0.9</v>
      </c>
      <c r="AP240" s="63">
        <f>PERCENTRANK('FED MODEL FACTORS'!AP$2:AP$296,'FED MODEL FACTORS'!AP240,1)</f>
        <v>0.9</v>
      </c>
      <c r="AQ240" s="63">
        <f>PERCENTRANK('FED MODEL FACTORS'!AQ$50:AQ$296,'FED MODEL FACTORS'!AQ240,1)</f>
        <v>0</v>
      </c>
      <c r="AR240" s="63">
        <f>PERCENTRANK('FED MODEL FACTORS'!AR$2:AR$296,'FED MODEL FACTORS'!AR240,1)</f>
        <v>0</v>
      </c>
      <c r="AS240" s="63">
        <f>PERCENTRANK('FED MODEL FACTORS'!AS$2:AS$296,'FED MODEL FACTORS'!AS240,1)</f>
        <v>0.8</v>
      </c>
      <c r="AT240" s="63">
        <f>PERCENTRANK('FED MODEL FACTORS'!AT$2:AT$296,'FED MODEL FACTORS'!AT240,1)</f>
        <v>0.6</v>
      </c>
      <c r="AU240" s="63">
        <f>PERCENTRANK('FED MODEL FACTORS'!AU$2:AU$296,'FED MODEL FACTORS'!AU240,1)</f>
        <v>0.7</v>
      </c>
      <c r="AV240" s="63">
        <f>PERCENTRANK('FED MODEL FACTORS'!AV$2:AV$296,'FED MODEL FACTORS'!AV240,1)</f>
        <v>0.3</v>
      </c>
      <c r="AW240" s="63">
        <f>PERCENTRANK('FED MODEL FACTORS'!AW$2:AW$296,'FED MODEL FACTORS'!AW240,1)</f>
        <v>0.1</v>
      </c>
      <c r="AX240" s="63">
        <f>PERCENTRANK('FED MODEL FACTORS'!AX$2:AX$296,'FED MODEL FACTORS'!AX240,1)</f>
        <v>0.4</v>
      </c>
      <c r="AY240" s="63">
        <f>PERCENTRANK('FED MODEL FACTORS'!AY$2:AY$296,'FED MODEL FACTORS'!AY240,1)</f>
        <v>0.5</v>
      </c>
      <c r="AZ240" s="63">
        <f>PERCENTRANK('FED MODEL FACTORS'!AZ$2:AZ$296,'FED MODEL FACTORS'!AZ240,1)</f>
        <v>0.8</v>
      </c>
      <c r="BA240" s="63">
        <f>PERCENTRANK('FED MODEL FACTORS'!BA$2:BA$296,'FED MODEL FACTORS'!BA240,1)</f>
        <v>0.4</v>
      </c>
      <c r="BB240" s="63">
        <f>PERCENTRANK('FED MODEL FACTORS'!BB$2:BB$296,'FED MODEL FACTORS'!BB240,1)</f>
        <v>0.9</v>
      </c>
      <c r="BC240" s="63">
        <f>PERCENTRANK('FED MODEL FACTORS'!BC$2:BC$296,'FED MODEL FACTORS'!BC240,1)</f>
        <v>0</v>
      </c>
      <c r="BD240" s="63">
        <f>PERCENTRANK('FED MODEL FACTORS'!BD$2:BD$296,'FED MODEL FACTORS'!BD240,1)</f>
        <v>0.2</v>
      </c>
      <c r="BT240" s="76">
        <v>2.08</v>
      </c>
      <c r="BU240" s="76">
        <v>3.96</v>
      </c>
      <c r="BV240" s="76">
        <v>1.94</v>
      </c>
    </row>
    <row r="241" spans="1:74" x14ac:dyDescent="0.25">
      <c r="A241" s="57">
        <v>40877</v>
      </c>
      <c r="B241" s="63"/>
      <c r="C241" s="63">
        <f>PERCENTRANK('FED MODEL FACTORS'!C241:C523,'FED MODEL FACTORS'!C241,1)</f>
        <v>0.1</v>
      </c>
      <c r="D241" s="63"/>
      <c r="E241" s="63">
        <f>PERCENTRANK('FED MODEL FACTORS'!E$2:E$296,'FED MODEL FACTORS'!E241,1)</f>
        <v>0</v>
      </c>
      <c r="F241" s="63">
        <f>PERCENTRANK('FED MODEL FACTORS'!F$2:F$296,'FED MODEL FACTORS'!F241,1)</f>
        <v>0.1</v>
      </c>
      <c r="G241" s="63">
        <f>PERCENTRANK('FED MODEL FACTORS'!G$62:G$296,'FED MODEL FACTORS'!G241,1)</f>
        <v>0.2</v>
      </c>
      <c r="H241" s="63">
        <f>PERCENTRANK('FED MODEL FACTORS'!H$62:H$296,'FED MODEL FACTORS'!H241,1)</f>
        <v>0.8</v>
      </c>
      <c r="I241" s="63">
        <f>PERCENTRANK('FED MODEL FACTORS'!I$2:I$296,'FED MODEL FACTORS'!I241,1)</f>
        <v>0</v>
      </c>
      <c r="J241" s="63">
        <f>PERCENTRANK('FED MODEL FACTORS'!J$2:J$296,'FED MODEL FACTORS'!J241,1)</f>
        <v>0</v>
      </c>
      <c r="K241" s="63">
        <f>PERCENTRANK('FED MODEL FACTORS'!K$2:K$296,'FED MODEL FACTORS'!K241,1)</f>
        <v>0</v>
      </c>
      <c r="L241" s="63">
        <f>PERCENTRANK('FED MODEL FACTORS'!L$2:L$296,'FED MODEL FACTORS'!L241,1)</f>
        <v>0</v>
      </c>
      <c r="M241" s="63">
        <f>PERCENTRANK('FED MODEL FACTORS'!M$2:M$296,'FED MODEL FACTORS'!M241,1)</f>
        <v>0</v>
      </c>
      <c r="N241" s="63">
        <f>PERCENTRANK('FED MODEL FACTORS'!N$2:N$296,'FED MODEL FACTORS'!N241,1)</f>
        <v>0</v>
      </c>
      <c r="O241" s="63"/>
      <c r="P241" s="63"/>
      <c r="Q241" s="63">
        <f>PERCENTRANK('FED MODEL FACTORS'!Q$2:Q$296,'FED MODEL FACTORS'!Q241,1)</f>
        <v>0.3</v>
      </c>
      <c r="R241" s="63">
        <f>PERCENTRANK('FED MODEL FACTORS'!R$2:R$296,'FED MODEL FACTORS'!R241,1)</f>
        <v>0.1</v>
      </c>
      <c r="S241" s="63">
        <f>PERCENTRANK('FED MODEL FACTORS'!S$2:S$296,'FED MODEL FACTORS'!S241,1)</f>
        <v>0.8</v>
      </c>
      <c r="T241" s="63"/>
      <c r="U241" s="63">
        <f>PERCENTRANK('FED MODEL FACTORS'!U$2:U$296,'FED MODEL FACTORS'!U241,1)</f>
        <v>0.4</v>
      </c>
      <c r="V241" s="63">
        <f>PERCENTRANK('FED MODEL FACTORS'!V$2:V$296,'FED MODEL FACTORS'!V241,1)</f>
        <v>0</v>
      </c>
      <c r="W241" s="63"/>
      <c r="X241" s="63">
        <f>PERCENTRANK('FED MODEL FACTORS'!X$2:X$296,'FED MODEL FACTORS'!X241,1)</f>
        <v>0.7</v>
      </c>
      <c r="Y241" s="63">
        <f>PERCENTRANK('FED MODEL FACTORS'!Y$2:Y$296,'FED MODEL FACTORS'!Y241,1)</f>
        <v>0.6</v>
      </c>
      <c r="Z241" s="63">
        <f>PERCENTRANK('FED MODEL FACTORS'!Z$2:Z$296,'FED MODEL FACTORS'!Z241,1)</f>
        <v>0.4</v>
      </c>
      <c r="AA241" s="63">
        <f>PERCENTRANK('FED MODEL FACTORS'!AA$2:AA$296,'FED MODEL FACTORS'!AA241,1)</f>
        <v>0.9</v>
      </c>
      <c r="AB241" s="63"/>
      <c r="AC241" s="63">
        <f>PERCENTRANK('FED MODEL FACTORS'!AC$2:AC$296,'FED MODEL FACTORS'!AC241,1)</f>
        <v>0.1</v>
      </c>
      <c r="AD241" s="63">
        <f>PERCENTRANK('FED MODEL FACTORS'!AD$2:AD$296,'FED MODEL FACTORS'!AD241,1)</f>
        <v>0.7</v>
      </c>
      <c r="AE241" s="63">
        <f>PERCENTRANK('FED MODEL FACTORS'!AE$2:AE$296,'FED MODEL FACTORS'!AE241,1)</f>
        <v>0.6</v>
      </c>
      <c r="AF241" s="63">
        <f>PERCENTRANK('FED MODEL FACTORS'!AF$2:AF$296,'FED MODEL FACTORS'!AF241,1)</f>
        <v>0.9</v>
      </c>
      <c r="AG241" s="63">
        <f>PERCENTRANK('FED MODEL FACTORS'!AG$2:AG$296,'FED MODEL FACTORS'!AG241,1)</f>
        <v>0.5</v>
      </c>
      <c r="AH241" s="63">
        <f>PERCENTRANK('FED MODEL FACTORS'!AH$62:AH$296,'FED MODEL FACTORS'!AH241,1)</f>
        <v>0.8</v>
      </c>
      <c r="AI241" s="63">
        <f>PERCENTRANK('FED MODEL FACTORS'!AI$2:AI$296,'FED MODEL FACTORS'!AI241,1)</f>
        <v>0.4</v>
      </c>
      <c r="AJ241" s="63">
        <f>PERCENTRANK('FED MODEL FACTORS'!AJ$2:AJ$296,'FED MODEL FACTORS'!AJ241,1)</f>
        <v>0.9</v>
      </c>
      <c r="AK241" s="63">
        <f>PERCENTRANK('FED MODEL FACTORS'!AK$2:AK$296,'FED MODEL FACTORS'!AK241,1)</f>
        <v>0.4</v>
      </c>
      <c r="AL241" s="63">
        <f>PERCENTRANK('FED MODEL FACTORS'!AL$2:AL$296,'FED MODEL FACTORS'!AL241,1)</f>
        <v>0.3</v>
      </c>
      <c r="AM241" s="63">
        <f>PERCENTRANK('FED MODEL FACTORS'!AM$2:AM$296,'FED MODEL FACTORS'!AM241,1)</f>
        <v>0.6</v>
      </c>
      <c r="AN241" s="63">
        <f>PERCENTRANK('FED MODEL FACTORS'!AN$2:AN$296,'FED MODEL FACTORS'!AN241,1)</f>
        <v>0.8</v>
      </c>
      <c r="AO241" s="63">
        <f>PERCENTRANK('FED MODEL FACTORS'!AO$2:AO$296,'FED MODEL FACTORS'!AO241,1)</f>
        <v>0.9</v>
      </c>
      <c r="AP241" s="63">
        <f>PERCENTRANK('FED MODEL FACTORS'!AP$2:AP$296,'FED MODEL FACTORS'!AP241,1)</f>
        <v>0.9</v>
      </c>
      <c r="AQ241" s="63">
        <f>PERCENTRANK('FED MODEL FACTORS'!AQ$50:AQ$296,'FED MODEL FACTORS'!AQ241,1)</f>
        <v>0</v>
      </c>
      <c r="AR241" s="63">
        <f>PERCENTRANK('FED MODEL FACTORS'!AR$2:AR$296,'FED MODEL FACTORS'!AR241,1)</f>
        <v>0</v>
      </c>
      <c r="AS241" s="63">
        <f>PERCENTRANK('FED MODEL FACTORS'!AS$2:AS$296,'FED MODEL FACTORS'!AS241,1)</f>
        <v>0.8</v>
      </c>
      <c r="AT241" s="63">
        <f>PERCENTRANK('FED MODEL FACTORS'!AT$2:AT$296,'FED MODEL FACTORS'!AT241,1)</f>
        <v>0.7</v>
      </c>
      <c r="AU241" s="63">
        <f>PERCENTRANK('FED MODEL FACTORS'!AU$2:AU$296,'FED MODEL FACTORS'!AU241,1)</f>
        <v>0.8</v>
      </c>
      <c r="AV241" s="63">
        <f>PERCENTRANK('FED MODEL FACTORS'!AV$2:AV$296,'FED MODEL FACTORS'!AV241,1)</f>
        <v>0.8</v>
      </c>
      <c r="AW241" s="63">
        <f>PERCENTRANK('FED MODEL FACTORS'!AW$2:AW$296,'FED MODEL FACTORS'!AW241,1)</f>
        <v>0.1</v>
      </c>
      <c r="AX241" s="63">
        <f>PERCENTRANK('FED MODEL FACTORS'!AX$2:AX$296,'FED MODEL FACTORS'!AX241,1)</f>
        <v>0.4</v>
      </c>
      <c r="AY241" s="63">
        <f>PERCENTRANK('FED MODEL FACTORS'!AY$2:AY$296,'FED MODEL FACTORS'!AY241,1)</f>
        <v>0.5</v>
      </c>
      <c r="AZ241" s="63">
        <f>PERCENTRANK('FED MODEL FACTORS'!AZ$2:AZ$296,'FED MODEL FACTORS'!AZ241,1)</f>
        <v>0.9</v>
      </c>
      <c r="BA241" s="63">
        <f>PERCENTRANK('FED MODEL FACTORS'!BA$2:BA$296,'FED MODEL FACTORS'!BA241,1)</f>
        <v>0.9</v>
      </c>
      <c r="BB241" s="63">
        <f>PERCENTRANK('FED MODEL FACTORS'!BB$2:BB$296,'FED MODEL FACTORS'!BB241,1)</f>
        <v>0.9</v>
      </c>
      <c r="BC241" s="63">
        <f>PERCENTRANK('FED MODEL FACTORS'!BC$2:BC$296,'FED MODEL FACTORS'!BC241,1)</f>
        <v>0.8</v>
      </c>
      <c r="BD241" s="63">
        <f>PERCENTRANK('FED MODEL FACTORS'!BD$2:BD$296,'FED MODEL FACTORS'!BD241,1)</f>
        <v>0.9</v>
      </c>
      <c r="BT241" s="76">
        <v>1.91</v>
      </c>
      <c r="BU241" s="76">
        <v>3.92</v>
      </c>
      <c r="BV241" s="76">
        <v>1.85</v>
      </c>
    </row>
    <row r="242" spans="1:74" x14ac:dyDescent="0.25">
      <c r="A242" s="57">
        <v>40908</v>
      </c>
      <c r="B242" s="63"/>
      <c r="C242" s="63">
        <f>PERCENTRANK('FED MODEL FACTORS'!C242:C524,'FED MODEL FACTORS'!C242,1)</f>
        <v>0</v>
      </c>
      <c r="D242" s="63"/>
      <c r="E242" s="63">
        <f>PERCENTRANK('FED MODEL FACTORS'!E$2:E$296,'FED MODEL FACTORS'!E242,1)</f>
        <v>0.2</v>
      </c>
      <c r="F242" s="63">
        <f>PERCENTRANK('FED MODEL FACTORS'!F$2:F$296,'FED MODEL FACTORS'!F242,1)</f>
        <v>0.1</v>
      </c>
      <c r="G242" s="63">
        <f>PERCENTRANK('FED MODEL FACTORS'!G$62:G$296,'FED MODEL FACTORS'!G242,1)</f>
        <v>0.2</v>
      </c>
      <c r="H242" s="63">
        <f>PERCENTRANK('FED MODEL FACTORS'!H$62:H$296,'FED MODEL FACTORS'!H242,1)</f>
        <v>0.8</v>
      </c>
      <c r="I242" s="63">
        <f>PERCENTRANK('FED MODEL FACTORS'!I$2:I$296,'FED MODEL FACTORS'!I242,1)</f>
        <v>0</v>
      </c>
      <c r="J242" s="63">
        <f>PERCENTRANK('FED MODEL FACTORS'!J$2:J$296,'FED MODEL FACTORS'!J242,1)</f>
        <v>0</v>
      </c>
      <c r="K242" s="63">
        <f>PERCENTRANK('FED MODEL FACTORS'!K$2:K$296,'FED MODEL FACTORS'!K242,1)</f>
        <v>0</v>
      </c>
      <c r="L242" s="63">
        <f>PERCENTRANK('FED MODEL FACTORS'!L$2:L$296,'FED MODEL FACTORS'!L242,1)</f>
        <v>0</v>
      </c>
      <c r="M242" s="63">
        <f>PERCENTRANK('FED MODEL FACTORS'!M$2:M$296,'FED MODEL FACTORS'!M242,1)</f>
        <v>0</v>
      </c>
      <c r="N242" s="63">
        <f>PERCENTRANK('FED MODEL FACTORS'!N$2:N$296,'FED MODEL FACTORS'!N242,1)</f>
        <v>0</v>
      </c>
      <c r="O242" s="63"/>
      <c r="P242" s="63"/>
      <c r="Q242" s="63">
        <f>PERCENTRANK('FED MODEL FACTORS'!Q$2:Q$296,'FED MODEL FACTORS'!Q242,1)</f>
        <v>0.3</v>
      </c>
      <c r="R242" s="63">
        <f>PERCENTRANK('FED MODEL FACTORS'!R$2:R$296,'FED MODEL FACTORS'!R242,1)</f>
        <v>0.1</v>
      </c>
      <c r="S242" s="63">
        <f>PERCENTRANK('FED MODEL FACTORS'!S$2:S$296,'FED MODEL FACTORS'!S242,1)</f>
        <v>0.8</v>
      </c>
      <c r="T242" s="63"/>
      <c r="U242" s="63">
        <f>PERCENTRANK('FED MODEL FACTORS'!U$2:U$296,'FED MODEL FACTORS'!U242,1)</f>
        <v>0.6</v>
      </c>
      <c r="V242" s="63">
        <f>PERCENTRANK('FED MODEL FACTORS'!V$2:V$296,'FED MODEL FACTORS'!V242,1)</f>
        <v>0</v>
      </c>
      <c r="W242" s="63"/>
      <c r="X242" s="63">
        <f>PERCENTRANK('FED MODEL FACTORS'!X$2:X$296,'FED MODEL FACTORS'!X242,1)</f>
        <v>0.6</v>
      </c>
      <c r="Y242" s="63">
        <f>PERCENTRANK('FED MODEL FACTORS'!Y$2:Y$296,'FED MODEL FACTORS'!Y242,1)</f>
        <v>0.7</v>
      </c>
      <c r="Z242" s="63">
        <f>PERCENTRANK('FED MODEL FACTORS'!Z$2:Z$296,'FED MODEL FACTORS'!Z242,1)</f>
        <v>0.5</v>
      </c>
      <c r="AA242" s="63">
        <f>PERCENTRANK('FED MODEL FACTORS'!AA$2:AA$296,'FED MODEL FACTORS'!AA242,1)</f>
        <v>0.9</v>
      </c>
      <c r="AB242" s="63"/>
      <c r="AC242" s="63">
        <f>PERCENTRANK('FED MODEL FACTORS'!AC$2:AC$296,'FED MODEL FACTORS'!AC242,1)</f>
        <v>0.1</v>
      </c>
      <c r="AD242" s="63">
        <f>PERCENTRANK('FED MODEL FACTORS'!AD$2:AD$296,'FED MODEL FACTORS'!AD242,1)</f>
        <v>0.7</v>
      </c>
      <c r="AE242" s="63">
        <f>PERCENTRANK('FED MODEL FACTORS'!AE$2:AE$296,'FED MODEL FACTORS'!AE242,1)</f>
        <v>0.7</v>
      </c>
      <c r="AF242" s="63">
        <f>PERCENTRANK('FED MODEL FACTORS'!AF$2:AF$296,'FED MODEL FACTORS'!AF242,1)</f>
        <v>0.8</v>
      </c>
      <c r="AG242" s="63">
        <f>PERCENTRANK('FED MODEL FACTORS'!AG$2:AG$296,'FED MODEL FACTORS'!AG242,1)</f>
        <v>0.4</v>
      </c>
      <c r="AH242" s="63">
        <f>PERCENTRANK('FED MODEL FACTORS'!AH$62:AH$296,'FED MODEL FACTORS'!AH242,1)</f>
        <v>0.8</v>
      </c>
      <c r="AI242" s="63">
        <f>PERCENTRANK('FED MODEL FACTORS'!AI$2:AI$296,'FED MODEL FACTORS'!AI242,1)</f>
        <v>0.5</v>
      </c>
      <c r="AJ242" s="63">
        <f>PERCENTRANK('FED MODEL FACTORS'!AJ$2:AJ$296,'FED MODEL FACTORS'!AJ242,1)</f>
        <v>0.9</v>
      </c>
      <c r="AK242" s="63">
        <f>PERCENTRANK('FED MODEL FACTORS'!AK$2:AK$296,'FED MODEL FACTORS'!AK242,1)</f>
        <v>0.3</v>
      </c>
      <c r="AL242" s="63">
        <f>PERCENTRANK('FED MODEL FACTORS'!AL$2:AL$296,'FED MODEL FACTORS'!AL242,1)</f>
        <v>0.4</v>
      </c>
      <c r="AM242" s="63">
        <f>PERCENTRANK('FED MODEL FACTORS'!AM$2:AM$296,'FED MODEL FACTORS'!AM242,1)</f>
        <v>0.7</v>
      </c>
      <c r="AN242" s="63">
        <f>PERCENTRANK('FED MODEL FACTORS'!AN$2:AN$296,'FED MODEL FACTORS'!AN242,1)</f>
        <v>0.6</v>
      </c>
      <c r="AO242" s="63">
        <f>PERCENTRANK('FED MODEL FACTORS'!AO$2:AO$296,'FED MODEL FACTORS'!AO242,1)</f>
        <v>0.9</v>
      </c>
      <c r="AP242" s="63">
        <f>PERCENTRANK('FED MODEL FACTORS'!AP$2:AP$296,'FED MODEL FACTORS'!AP242,1)</f>
        <v>0.7</v>
      </c>
      <c r="AQ242" s="63">
        <f>PERCENTRANK('FED MODEL FACTORS'!AQ$50:AQ$296,'FED MODEL FACTORS'!AQ242,1)</f>
        <v>0</v>
      </c>
      <c r="AR242" s="63">
        <f>PERCENTRANK('FED MODEL FACTORS'!AR$2:AR$296,'FED MODEL FACTORS'!AR242,1)</f>
        <v>0</v>
      </c>
      <c r="AS242" s="63">
        <f>PERCENTRANK('FED MODEL FACTORS'!AS$2:AS$296,'FED MODEL FACTORS'!AS242,1)</f>
        <v>0.8</v>
      </c>
      <c r="AT242" s="63">
        <f>PERCENTRANK('FED MODEL FACTORS'!AT$2:AT$296,'FED MODEL FACTORS'!AT242,1)</f>
        <v>0.7</v>
      </c>
      <c r="AU242" s="63">
        <f>PERCENTRANK('FED MODEL FACTORS'!AU$2:AU$296,'FED MODEL FACTORS'!AU242,1)</f>
        <v>0.8</v>
      </c>
      <c r="AV242" s="63">
        <f>PERCENTRANK('FED MODEL FACTORS'!AV$2:AV$296,'FED MODEL FACTORS'!AV242,1)</f>
        <v>0.7</v>
      </c>
      <c r="AW242" s="63">
        <f>PERCENTRANK('FED MODEL FACTORS'!AW$2:AW$296,'FED MODEL FACTORS'!AW242,1)</f>
        <v>0.1</v>
      </c>
      <c r="AX242" s="63">
        <f>PERCENTRANK('FED MODEL FACTORS'!AX$2:AX$296,'FED MODEL FACTORS'!AX242,1)</f>
        <v>0.6</v>
      </c>
      <c r="AY242" s="63">
        <f>PERCENTRANK('FED MODEL FACTORS'!AY$2:AY$296,'FED MODEL FACTORS'!AY242,1)</f>
        <v>0.3</v>
      </c>
      <c r="AZ242" s="63">
        <f>PERCENTRANK('FED MODEL FACTORS'!AZ$2:AZ$296,'FED MODEL FACTORS'!AZ242,1)</f>
        <v>0.9</v>
      </c>
      <c r="BA242" s="63">
        <f>PERCENTRANK('FED MODEL FACTORS'!BA$2:BA$296,'FED MODEL FACTORS'!BA242,1)</f>
        <v>0.5</v>
      </c>
      <c r="BB242" s="63">
        <f>PERCENTRANK('FED MODEL FACTORS'!BB$2:BB$296,'FED MODEL FACTORS'!BB242,1)</f>
        <v>0.9</v>
      </c>
      <c r="BC242" s="63">
        <f>PERCENTRANK('FED MODEL FACTORS'!BC$2:BC$296,'FED MODEL FACTORS'!BC242,1)</f>
        <v>0</v>
      </c>
      <c r="BD242" s="63">
        <f>PERCENTRANK('FED MODEL FACTORS'!BD$2:BD$296,'FED MODEL FACTORS'!BD242,1)</f>
        <v>0.3</v>
      </c>
      <c r="BT242" s="76">
        <v>2.06</v>
      </c>
      <c r="BU242" s="76">
        <v>3.52</v>
      </c>
      <c r="BV242" s="76">
        <v>1.56</v>
      </c>
    </row>
    <row r="243" spans="1:74" x14ac:dyDescent="0.25">
      <c r="A243" s="57">
        <v>40939</v>
      </c>
      <c r="B243" s="63"/>
      <c r="C243" s="63">
        <f>PERCENTRANK('FED MODEL FACTORS'!C243:C525,'FED MODEL FACTORS'!C243,1)</f>
        <v>0.6</v>
      </c>
      <c r="D243" s="63"/>
      <c r="E243" s="63">
        <f>PERCENTRANK('FED MODEL FACTORS'!E$2:E$296,'FED MODEL FACTORS'!E243,1)</f>
        <v>0.7</v>
      </c>
      <c r="F243" s="63">
        <f>PERCENTRANK('FED MODEL FACTORS'!F$2:F$296,'FED MODEL FACTORS'!F243,1)</f>
        <v>0.1</v>
      </c>
      <c r="G243" s="63">
        <f>PERCENTRANK('FED MODEL FACTORS'!G$62:G$296,'FED MODEL FACTORS'!G243,1)</f>
        <v>0.2</v>
      </c>
      <c r="H243" s="63">
        <f>PERCENTRANK('FED MODEL FACTORS'!H$62:H$296,'FED MODEL FACTORS'!H243,1)</f>
        <v>0.8</v>
      </c>
      <c r="I243" s="63">
        <f>PERCENTRANK('FED MODEL FACTORS'!I$2:I$296,'FED MODEL FACTORS'!I243,1)</f>
        <v>0</v>
      </c>
      <c r="J243" s="63">
        <f>PERCENTRANK('FED MODEL FACTORS'!J$2:J$296,'FED MODEL FACTORS'!J243,1)</f>
        <v>0</v>
      </c>
      <c r="K243" s="63">
        <f>PERCENTRANK('FED MODEL FACTORS'!K$2:K$296,'FED MODEL FACTORS'!K243,1)</f>
        <v>0</v>
      </c>
      <c r="L243" s="63">
        <f>PERCENTRANK('FED MODEL FACTORS'!L$2:L$296,'FED MODEL FACTORS'!L243,1)</f>
        <v>0</v>
      </c>
      <c r="M243" s="63">
        <f>PERCENTRANK('FED MODEL FACTORS'!M$2:M$296,'FED MODEL FACTORS'!M243,1)</f>
        <v>0.1</v>
      </c>
      <c r="N243" s="63">
        <f>PERCENTRANK('FED MODEL FACTORS'!N$2:N$296,'FED MODEL FACTORS'!N243,1)</f>
        <v>0</v>
      </c>
      <c r="O243" s="63"/>
      <c r="P243" s="63"/>
      <c r="Q243" s="63">
        <f>PERCENTRANK('FED MODEL FACTORS'!Q$2:Q$296,'FED MODEL FACTORS'!Q243,1)</f>
        <v>0.3</v>
      </c>
      <c r="R243" s="63">
        <f>PERCENTRANK('FED MODEL FACTORS'!R$2:R$296,'FED MODEL FACTORS'!R243,1)</f>
        <v>0.1</v>
      </c>
      <c r="S243" s="63">
        <f>PERCENTRANK('FED MODEL FACTORS'!S$2:S$296,'FED MODEL FACTORS'!S243,1)</f>
        <v>0.8</v>
      </c>
      <c r="T243" s="63"/>
      <c r="U243" s="63">
        <f>PERCENTRANK('FED MODEL FACTORS'!U$2:U$296,'FED MODEL FACTORS'!U243,1)</f>
        <v>0.9</v>
      </c>
      <c r="V243" s="63">
        <f>PERCENTRANK('FED MODEL FACTORS'!V$2:V$296,'FED MODEL FACTORS'!V243,1)</f>
        <v>0</v>
      </c>
      <c r="W243" s="63"/>
      <c r="X243" s="63">
        <f>PERCENTRANK('FED MODEL FACTORS'!X$2:X$296,'FED MODEL FACTORS'!X243,1)</f>
        <v>0.6</v>
      </c>
      <c r="Y243" s="63">
        <f>PERCENTRANK('FED MODEL FACTORS'!Y$2:Y$296,'FED MODEL FACTORS'!Y243,1)</f>
        <v>0.8</v>
      </c>
      <c r="Z243" s="63">
        <f>PERCENTRANK('FED MODEL FACTORS'!Z$2:Z$296,'FED MODEL FACTORS'!Z243,1)</f>
        <v>0.5</v>
      </c>
      <c r="AA243" s="63">
        <f>PERCENTRANK('FED MODEL FACTORS'!AA$2:AA$296,'FED MODEL FACTORS'!AA243,1)</f>
        <v>0.9</v>
      </c>
      <c r="AB243" s="63"/>
      <c r="AC243" s="63">
        <f>PERCENTRANK('FED MODEL FACTORS'!AC$2:AC$296,'FED MODEL FACTORS'!AC243,1)</f>
        <v>0.2</v>
      </c>
      <c r="AD243" s="63">
        <f>PERCENTRANK('FED MODEL FACTORS'!AD$2:AD$296,'FED MODEL FACTORS'!AD243,1)</f>
        <v>0.7</v>
      </c>
      <c r="AE243" s="63">
        <f>PERCENTRANK('FED MODEL FACTORS'!AE$2:AE$296,'FED MODEL FACTORS'!AE243,1)</f>
        <v>0.6</v>
      </c>
      <c r="AF243" s="63">
        <f>PERCENTRANK('FED MODEL FACTORS'!AF$2:AF$296,'FED MODEL FACTORS'!AF243,1)</f>
        <v>0.6</v>
      </c>
      <c r="AG243" s="63">
        <f>PERCENTRANK('FED MODEL FACTORS'!AG$2:AG$296,'FED MODEL FACTORS'!AG243,1)</f>
        <v>0.4</v>
      </c>
      <c r="AH243" s="63">
        <f>PERCENTRANK('FED MODEL FACTORS'!AH$62:AH$296,'FED MODEL FACTORS'!AH243,1)</f>
        <v>0.8</v>
      </c>
      <c r="AI243" s="63">
        <f>PERCENTRANK('FED MODEL FACTORS'!AI$2:AI$296,'FED MODEL FACTORS'!AI243,1)</f>
        <v>0.5</v>
      </c>
      <c r="AJ243" s="63">
        <f>PERCENTRANK('FED MODEL FACTORS'!AJ$2:AJ$296,'FED MODEL FACTORS'!AJ243,1)</f>
        <v>0.8</v>
      </c>
      <c r="AK243" s="63">
        <f>PERCENTRANK('FED MODEL FACTORS'!AK$2:AK$296,'FED MODEL FACTORS'!AK243,1)</f>
        <v>0.4</v>
      </c>
      <c r="AL243" s="63">
        <f>PERCENTRANK('FED MODEL FACTORS'!AL$2:AL$296,'FED MODEL FACTORS'!AL243,1)</f>
        <v>0.4</v>
      </c>
      <c r="AM243" s="63">
        <f>PERCENTRANK('FED MODEL FACTORS'!AM$2:AM$296,'FED MODEL FACTORS'!AM243,1)</f>
        <v>0.6</v>
      </c>
      <c r="AN243" s="63">
        <f>PERCENTRANK('FED MODEL FACTORS'!AN$2:AN$296,'FED MODEL FACTORS'!AN243,1)</f>
        <v>0.6</v>
      </c>
      <c r="AO243" s="63">
        <f>PERCENTRANK('FED MODEL FACTORS'!AO$2:AO$296,'FED MODEL FACTORS'!AO243,1)</f>
        <v>0.9</v>
      </c>
      <c r="AP243" s="63">
        <f>PERCENTRANK('FED MODEL FACTORS'!AP$2:AP$296,'FED MODEL FACTORS'!AP243,1)</f>
        <v>0.9</v>
      </c>
      <c r="AQ243" s="63">
        <f>PERCENTRANK('FED MODEL FACTORS'!AQ$50:AQ$296,'FED MODEL FACTORS'!AQ243,1)</f>
        <v>0</v>
      </c>
      <c r="AR243" s="63">
        <f>PERCENTRANK('FED MODEL FACTORS'!AR$2:AR$296,'FED MODEL FACTORS'!AR243,1)</f>
        <v>0</v>
      </c>
      <c r="AS243" s="63">
        <f>PERCENTRANK('FED MODEL FACTORS'!AS$2:AS$296,'FED MODEL FACTORS'!AS243,1)</f>
        <v>0.8</v>
      </c>
      <c r="AT243" s="63">
        <f>PERCENTRANK('FED MODEL FACTORS'!AT$2:AT$296,'FED MODEL FACTORS'!AT243,1)</f>
        <v>0.7</v>
      </c>
      <c r="AU243" s="63">
        <f>PERCENTRANK('FED MODEL FACTORS'!AU$2:AU$296,'FED MODEL FACTORS'!AU243,1)</f>
        <v>0.7</v>
      </c>
      <c r="AV243" s="63">
        <f>PERCENTRANK('FED MODEL FACTORS'!AV$2:AV$296,'FED MODEL FACTORS'!AV243,1)</f>
        <v>0.6</v>
      </c>
      <c r="AW243" s="63">
        <f>PERCENTRANK('FED MODEL FACTORS'!AW$2:AW$296,'FED MODEL FACTORS'!AW243,1)</f>
        <v>0.1</v>
      </c>
      <c r="AX243" s="63">
        <f>PERCENTRANK('FED MODEL FACTORS'!AX$2:AX$296,'FED MODEL FACTORS'!AX243,1)</f>
        <v>0.6</v>
      </c>
      <c r="AY243" s="63">
        <f>PERCENTRANK('FED MODEL FACTORS'!AY$2:AY$296,'FED MODEL FACTORS'!AY243,1)</f>
        <v>0.3</v>
      </c>
      <c r="AZ243" s="63">
        <f>PERCENTRANK('FED MODEL FACTORS'!AZ$2:AZ$296,'FED MODEL FACTORS'!AZ243,1)</f>
        <v>0.9</v>
      </c>
      <c r="BA243" s="63">
        <f>PERCENTRANK('FED MODEL FACTORS'!BA$2:BA$296,'FED MODEL FACTORS'!BA243,1)</f>
        <v>0.5</v>
      </c>
      <c r="BB243" s="63">
        <f>PERCENTRANK('FED MODEL FACTORS'!BB$2:BB$296,'FED MODEL FACTORS'!BB243,1)</f>
        <v>0.9</v>
      </c>
      <c r="BC243" s="63">
        <f>PERCENTRANK('FED MODEL FACTORS'!BC$2:BC$296,'FED MODEL FACTORS'!BC243,1)</f>
        <v>0.5</v>
      </c>
      <c r="BD243" s="63">
        <f>PERCENTRANK('FED MODEL FACTORS'!BD$2:BD$296,'FED MODEL FACTORS'!BD243,1)</f>
        <v>0.5</v>
      </c>
      <c r="BT243" s="76">
        <v>2.09</v>
      </c>
      <c r="BU243" s="76">
        <v>3.34</v>
      </c>
      <c r="BV243" s="76">
        <v>1.73</v>
      </c>
    </row>
    <row r="244" spans="1:74" x14ac:dyDescent="0.25">
      <c r="A244" s="57">
        <v>40968</v>
      </c>
      <c r="B244" s="63"/>
      <c r="C244" s="63">
        <f>PERCENTRANK('FED MODEL FACTORS'!C244:C526,'FED MODEL FACTORS'!C244,1)</f>
        <v>1</v>
      </c>
      <c r="D244" s="63"/>
      <c r="E244" s="63">
        <f>PERCENTRANK('FED MODEL FACTORS'!E$2:E$296,'FED MODEL FACTORS'!E244,1)</f>
        <v>0.9</v>
      </c>
      <c r="F244" s="63">
        <f>PERCENTRANK('FED MODEL FACTORS'!F$2:F$296,'FED MODEL FACTORS'!F244,1)</f>
        <v>0.1</v>
      </c>
      <c r="G244" s="63">
        <f>PERCENTRANK('FED MODEL FACTORS'!G$62:G$296,'FED MODEL FACTORS'!G244,1)</f>
        <v>0.1</v>
      </c>
      <c r="H244" s="63">
        <f>PERCENTRANK('FED MODEL FACTORS'!H$62:H$296,'FED MODEL FACTORS'!H244,1)</f>
        <v>0.7</v>
      </c>
      <c r="I244" s="63">
        <f>PERCENTRANK('FED MODEL FACTORS'!I$2:I$296,'FED MODEL FACTORS'!I244,1)</f>
        <v>0</v>
      </c>
      <c r="J244" s="63">
        <f>PERCENTRANK('FED MODEL FACTORS'!J$2:J$296,'FED MODEL FACTORS'!J244,1)</f>
        <v>0</v>
      </c>
      <c r="K244" s="63">
        <f>PERCENTRANK('FED MODEL FACTORS'!K$2:K$296,'FED MODEL FACTORS'!K244,1)</f>
        <v>0</v>
      </c>
      <c r="L244" s="63">
        <f>PERCENTRANK('FED MODEL FACTORS'!L$2:L$296,'FED MODEL FACTORS'!L244,1)</f>
        <v>0</v>
      </c>
      <c r="M244" s="63">
        <f>PERCENTRANK('FED MODEL FACTORS'!M$2:M$296,'FED MODEL FACTORS'!M244,1)</f>
        <v>0.1</v>
      </c>
      <c r="N244" s="63">
        <f>PERCENTRANK('FED MODEL FACTORS'!N$2:N$296,'FED MODEL FACTORS'!N244,1)</f>
        <v>0.1</v>
      </c>
      <c r="O244" s="63"/>
      <c r="P244" s="63"/>
      <c r="Q244" s="63">
        <f>PERCENTRANK('FED MODEL FACTORS'!Q$2:Q$296,'FED MODEL FACTORS'!Q244,1)</f>
        <v>0.3</v>
      </c>
      <c r="R244" s="63">
        <f>PERCENTRANK('FED MODEL FACTORS'!R$2:R$296,'FED MODEL FACTORS'!R244,1)</f>
        <v>0</v>
      </c>
      <c r="S244" s="63">
        <f>PERCENTRANK('FED MODEL FACTORS'!S$2:S$296,'FED MODEL FACTORS'!S244,1)</f>
        <v>0.8</v>
      </c>
      <c r="T244" s="63"/>
      <c r="U244" s="63">
        <f>PERCENTRANK('FED MODEL FACTORS'!U$2:U$296,'FED MODEL FACTORS'!U244,1)</f>
        <v>0.6</v>
      </c>
      <c r="V244" s="63">
        <f>PERCENTRANK('FED MODEL FACTORS'!V$2:V$296,'FED MODEL FACTORS'!V244,1)</f>
        <v>0</v>
      </c>
      <c r="W244" s="63"/>
      <c r="X244" s="63">
        <f>PERCENTRANK('FED MODEL FACTORS'!X$2:X$296,'FED MODEL FACTORS'!X244,1)</f>
        <v>0.6</v>
      </c>
      <c r="Y244" s="63">
        <f>PERCENTRANK('FED MODEL FACTORS'!Y$2:Y$296,'FED MODEL FACTORS'!Y244,1)</f>
        <v>0.8</v>
      </c>
      <c r="Z244" s="63">
        <f>PERCENTRANK('FED MODEL FACTORS'!Z$2:Z$296,'FED MODEL FACTORS'!Z244,1)</f>
        <v>0.4</v>
      </c>
      <c r="AA244" s="63">
        <f>PERCENTRANK('FED MODEL FACTORS'!AA$2:AA$296,'FED MODEL FACTORS'!AA244,1)</f>
        <v>0.9</v>
      </c>
      <c r="AB244" s="63"/>
      <c r="AC244" s="63">
        <f>PERCENTRANK('FED MODEL FACTORS'!AC$2:AC$296,'FED MODEL FACTORS'!AC244,1)</f>
        <v>0.2</v>
      </c>
      <c r="AD244" s="63">
        <f>PERCENTRANK('FED MODEL FACTORS'!AD$2:AD$296,'FED MODEL FACTORS'!AD244,1)</f>
        <v>0.7</v>
      </c>
      <c r="AE244" s="63">
        <f>PERCENTRANK('FED MODEL FACTORS'!AE$2:AE$296,'FED MODEL FACTORS'!AE244,1)</f>
        <v>0.5</v>
      </c>
      <c r="AF244" s="63">
        <f>PERCENTRANK('FED MODEL FACTORS'!AF$2:AF$296,'FED MODEL FACTORS'!AF244,1)</f>
        <v>0.5</v>
      </c>
      <c r="AG244" s="63">
        <f>PERCENTRANK('FED MODEL FACTORS'!AG$2:AG$296,'FED MODEL FACTORS'!AG244,1)</f>
        <v>0.4</v>
      </c>
      <c r="AH244" s="63">
        <f>PERCENTRANK('FED MODEL FACTORS'!AH$62:AH$296,'FED MODEL FACTORS'!AH244,1)</f>
        <v>0.7</v>
      </c>
      <c r="AI244" s="63">
        <f>PERCENTRANK('FED MODEL FACTORS'!AI$2:AI$296,'FED MODEL FACTORS'!AI244,1)</f>
        <v>0.5</v>
      </c>
      <c r="AJ244" s="63">
        <f>PERCENTRANK('FED MODEL FACTORS'!AJ$2:AJ$296,'FED MODEL FACTORS'!AJ244,1)</f>
        <v>0.9</v>
      </c>
      <c r="AK244" s="63">
        <f>PERCENTRANK('FED MODEL FACTORS'!AK$2:AK$296,'FED MODEL FACTORS'!AK244,1)</f>
        <v>0.2</v>
      </c>
      <c r="AL244" s="63">
        <f>PERCENTRANK('FED MODEL FACTORS'!AL$2:AL$296,'FED MODEL FACTORS'!AL244,1)</f>
        <v>0.4</v>
      </c>
      <c r="AM244" s="63">
        <f>PERCENTRANK('FED MODEL FACTORS'!AM$2:AM$296,'FED MODEL FACTORS'!AM244,1)</f>
        <v>0.5</v>
      </c>
      <c r="AN244" s="63">
        <f>PERCENTRANK('FED MODEL FACTORS'!AN$2:AN$296,'FED MODEL FACTORS'!AN244,1)</f>
        <v>0.6</v>
      </c>
      <c r="AO244" s="63">
        <f>PERCENTRANK('FED MODEL FACTORS'!AO$2:AO$296,'FED MODEL FACTORS'!AO244,1)</f>
        <v>0.9</v>
      </c>
      <c r="AP244" s="63">
        <f>PERCENTRANK('FED MODEL FACTORS'!AP$2:AP$296,'FED MODEL FACTORS'!AP244,1)</f>
        <v>0.9</v>
      </c>
      <c r="AQ244" s="63">
        <f>PERCENTRANK('FED MODEL FACTORS'!AQ$50:AQ$296,'FED MODEL FACTORS'!AQ244,1)</f>
        <v>0.1</v>
      </c>
      <c r="AR244" s="63">
        <f>PERCENTRANK('FED MODEL FACTORS'!AR$2:AR$296,'FED MODEL FACTORS'!AR244,1)</f>
        <v>0</v>
      </c>
      <c r="AS244" s="63">
        <f>PERCENTRANK('FED MODEL FACTORS'!AS$2:AS$296,'FED MODEL FACTORS'!AS244,1)</f>
        <v>0.8</v>
      </c>
      <c r="AT244" s="63">
        <f>PERCENTRANK('FED MODEL FACTORS'!AT$2:AT$296,'FED MODEL FACTORS'!AT244,1)</f>
        <v>0.7</v>
      </c>
      <c r="AU244" s="63">
        <f>PERCENTRANK('FED MODEL FACTORS'!AU$2:AU$296,'FED MODEL FACTORS'!AU244,1)</f>
        <v>0.6</v>
      </c>
      <c r="AV244" s="63">
        <f>PERCENTRANK('FED MODEL FACTORS'!AV$2:AV$296,'FED MODEL FACTORS'!AV244,1)</f>
        <v>0.5</v>
      </c>
      <c r="AW244" s="63">
        <f>PERCENTRANK('FED MODEL FACTORS'!AW$2:AW$296,'FED MODEL FACTORS'!AW244,1)</f>
        <v>0.1</v>
      </c>
      <c r="AX244" s="63">
        <f>PERCENTRANK('FED MODEL FACTORS'!AX$2:AX$296,'FED MODEL FACTORS'!AX244,1)</f>
        <v>0.6</v>
      </c>
      <c r="AY244" s="63">
        <f>PERCENTRANK('FED MODEL FACTORS'!AY$2:AY$296,'FED MODEL FACTORS'!AY244,1)</f>
        <v>0.3</v>
      </c>
      <c r="AZ244" s="63">
        <f>PERCENTRANK('FED MODEL FACTORS'!AZ$2:AZ$296,'FED MODEL FACTORS'!AZ244,1)</f>
        <v>0.9</v>
      </c>
      <c r="BA244" s="63">
        <f>PERCENTRANK('FED MODEL FACTORS'!BA$2:BA$296,'FED MODEL FACTORS'!BA244,1)</f>
        <v>0.5</v>
      </c>
      <c r="BB244" s="63">
        <f>PERCENTRANK('FED MODEL FACTORS'!BB$2:BB$296,'FED MODEL FACTORS'!BB244,1)</f>
        <v>0.9</v>
      </c>
      <c r="BC244" s="63">
        <f>PERCENTRANK('FED MODEL FACTORS'!BC$2:BC$296,'FED MODEL FACTORS'!BC244,1)</f>
        <v>0.9</v>
      </c>
      <c r="BD244" s="63">
        <f>PERCENTRANK('FED MODEL FACTORS'!BD$2:BD$296,'FED MODEL FACTORS'!BD244,1)</f>
        <v>0.7</v>
      </c>
      <c r="BT244" s="76">
        <v>2.12</v>
      </c>
      <c r="BU244" s="76">
        <v>3.36</v>
      </c>
      <c r="BV244" s="76">
        <v>1.1000000000000001</v>
      </c>
    </row>
    <row r="245" spans="1:74" x14ac:dyDescent="0.25">
      <c r="A245" s="57">
        <v>40999</v>
      </c>
      <c r="B245" s="63"/>
      <c r="C245" s="63">
        <f>PERCENTRANK('FED MODEL FACTORS'!C245:C527,'FED MODEL FACTORS'!C245,1)</f>
        <v>0.2</v>
      </c>
      <c r="D245" s="63"/>
      <c r="E245" s="63">
        <f>PERCENTRANK('FED MODEL FACTORS'!E$2:E$296,'FED MODEL FACTORS'!E245,1)</f>
        <v>0</v>
      </c>
      <c r="F245" s="63">
        <f>PERCENTRANK('FED MODEL FACTORS'!F$2:F$296,'FED MODEL FACTORS'!F245,1)</f>
        <v>0.1</v>
      </c>
      <c r="G245" s="63">
        <f>PERCENTRANK('FED MODEL FACTORS'!G$62:G$296,'FED MODEL FACTORS'!G245,1)</f>
        <v>0.1</v>
      </c>
      <c r="H245" s="63">
        <f>PERCENTRANK('FED MODEL FACTORS'!H$62:H$296,'FED MODEL FACTORS'!H245,1)</f>
        <v>0.5</v>
      </c>
      <c r="I245" s="63">
        <f>PERCENTRANK('FED MODEL FACTORS'!I$2:I$296,'FED MODEL FACTORS'!I245,1)</f>
        <v>0</v>
      </c>
      <c r="J245" s="63">
        <f>PERCENTRANK('FED MODEL FACTORS'!J$2:J$296,'FED MODEL FACTORS'!J245,1)</f>
        <v>0.1</v>
      </c>
      <c r="K245" s="63">
        <f>PERCENTRANK('FED MODEL FACTORS'!K$2:K$296,'FED MODEL FACTORS'!K245,1)</f>
        <v>0</v>
      </c>
      <c r="L245" s="63">
        <f>PERCENTRANK('FED MODEL FACTORS'!L$2:L$296,'FED MODEL FACTORS'!L245,1)</f>
        <v>0</v>
      </c>
      <c r="M245" s="63">
        <f>PERCENTRANK('FED MODEL FACTORS'!M$2:M$296,'FED MODEL FACTORS'!M245,1)</f>
        <v>0.1</v>
      </c>
      <c r="N245" s="63">
        <f>PERCENTRANK('FED MODEL FACTORS'!N$2:N$296,'FED MODEL FACTORS'!N245,1)</f>
        <v>0.1</v>
      </c>
      <c r="O245" s="63"/>
      <c r="P245" s="63"/>
      <c r="Q245" s="63">
        <f>PERCENTRANK('FED MODEL FACTORS'!Q$2:Q$296,'FED MODEL FACTORS'!Q245,1)</f>
        <v>0.3</v>
      </c>
      <c r="R245" s="63">
        <f>PERCENTRANK('FED MODEL FACTORS'!R$2:R$296,'FED MODEL FACTORS'!R245,1)</f>
        <v>0</v>
      </c>
      <c r="S245" s="63">
        <f>PERCENTRANK('FED MODEL FACTORS'!S$2:S$296,'FED MODEL FACTORS'!S245,1)</f>
        <v>0.8</v>
      </c>
      <c r="T245" s="63"/>
      <c r="U245" s="63">
        <f>PERCENTRANK('FED MODEL FACTORS'!U$2:U$296,'FED MODEL FACTORS'!U245,1)</f>
        <v>0.1</v>
      </c>
      <c r="V245" s="63">
        <f>PERCENTRANK('FED MODEL FACTORS'!V$2:V$296,'FED MODEL FACTORS'!V245,1)</f>
        <v>0.1</v>
      </c>
      <c r="W245" s="63"/>
      <c r="X245" s="63">
        <f>PERCENTRANK('FED MODEL FACTORS'!X$2:X$296,'FED MODEL FACTORS'!X245,1)</f>
        <v>0.5</v>
      </c>
      <c r="Y245" s="63">
        <f>PERCENTRANK('FED MODEL FACTORS'!Y$2:Y$296,'FED MODEL FACTORS'!Y245,1)</f>
        <v>0.7</v>
      </c>
      <c r="Z245" s="63">
        <f>PERCENTRANK('FED MODEL FACTORS'!Z$2:Z$296,'FED MODEL FACTORS'!Z245,1)</f>
        <v>0.5</v>
      </c>
      <c r="AA245" s="63">
        <f>PERCENTRANK('FED MODEL FACTORS'!AA$2:AA$296,'FED MODEL FACTORS'!AA245,1)</f>
        <v>0.8</v>
      </c>
      <c r="AB245" s="63"/>
      <c r="AC245" s="63">
        <f>PERCENTRANK('FED MODEL FACTORS'!AC$2:AC$296,'FED MODEL FACTORS'!AC245,1)</f>
        <v>0.3</v>
      </c>
      <c r="AD245" s="63">
        <f>PERCENTRANK('FED MODEL FACTORS'!AD$2:AD$296,'FED MODEL FACTORS'!AD245,1)</f>
        <v>0.7</v>
      </c>
      <c r="AE245" s="63">
        <f>PERCENTRANK('FED MODEL FACTORS'!AE$2:AE$296,'FED MODEL FACTORS'!AE245,1)</f>
        <v>0.5</v>
      </c>
      <c r="AF245" s="63">
        <f>PERCENTRANK('FED MODEL FACTORS'!AF$2:AF$296,'FED MODEL FACTORS'!AF245,1)</f>
        <v>0.3</v>
      </c>
      <c r="AG245" s="63">
        <f>PERCENTRANK('FED MODEL FACTORS'!AG$2:AG$296,'FED MODEL FACTORS'!AG245,1)</f>
        <v>0.5</v>
      </c>
      <c r="AH245" s="63">
        <f>PERCENTRANK('FED MODEL FACTORS'!AH$62:AH$296,'FED MODEL FACTORS'!AH245,1)</f>
        <v>0.5</v>
      </c>
      <c r="AI245" s="63">
        <f>PERCENTRANK('FED MODEL FACTORS'!AI$2:AI$296,'FED MODEL FACTORS'!AI245,1)</f>
        <v>0.5</v>
      </c>
      <c r="AJ245" s="63">
        <f>PERCENTRANK('FED MODEL FACTORS'!AJ$2:AJ$296,'FED MODEL FACTORS'!AJ245,1)</f>
        <v>0.7</v>
      </c>
      <c r="AK245" s="63">
        <f>PERCENTRANK('FED MODEL FACTORS'!AK$2:AK$296,'FED MODEL FACTORS'!AK245,1)</f>
        <v>0.1</v>
      </c>
      <c r="AL245" s="63">
        <f>PERCENTRANK('FED MODEL FACTORS'!AL$2:AL$296,'FED MODEL FACTORS'!AL245,1)</f>
        <v>0.3</v>
      </c>
      <c r="AM245" s="63">
        <f>PERCENTRANK('FED MODEL FACTORS'!AM$2:AM$296,'FED MODEL FACTORS'!AM245,1)</f>
        <v>0.5</v>
      </c>
      <c r="AN245" s="63">
        <f>PERCENTRANK('FED MODEL FACTORS'!AN$2:AN$296,'FED MODEL FACTORS'!AN245,1)</f>
        <v>0.5</v>
      </c>
      <c r="AO245" s="63">
        <f>PERCENTRANK('FED MODEL FACTORS'!AO$2:AO$296,'FED MODEL FACTORS'!AO245,1)</f>
        <v>0.9</v>
      </c>
      <c r="AP245" s="63">
        <f>PERCENTRANK('FED MODEL FACTORS'!AP$2:AP$296,'FED MODEL FACTORS'!AP245,1)</f>
        <v>0.7</v>
      </c>
      <c r="AQ245" s="63">
        <f>PERCENTRANK('FED MODEL FACTORS'!AQ$50:AQ$296,'FED MODEL FACTORS'!AQ245,1)</f>
        <v>0.1</v>
      </c>
      <c r="AR245" s="63">
        <f>PERCENTRANK('FED MODEL FACTORS'!AR$2:AR$296,'FED MODEL FACTORS'!AR245,1)</f>
        <v>0</v>
      </c>
      <c r="AS245" s="63">
        <f>PERCENTRANK('FED MODEL FACTORS'!AS$2:AS$296,'FED MODEL FACTORS'!AS245,1)</f>
        <v>0.8</v>
      </c>
      <c r="AT245" s="63">
        <f>PERCENTRANK('FED MODEL FACTORS'!AT$2:AT$296,'FED MODEL FACTORS'!AT245,1)</f>
        <v>0.7</v>
      </c>
      <c r="AU245" s="63">
        <f>PERCENTRANK('FED MODEL FACTORS'!AU$2:AU$296,'FED MODEL FACTORS'!AU245,1)</f>
        <v>0.6</v>
      </c>
      <c r="AV245" s="63">
        <f>PERCENTRANK('FED MODEL FACTORS'!AV$2:AV$296,'FED MODEL FACTORS'!AV245,1)</f>
        <v>0</v>
      </c>
      <c r="AW245" s="63">
        <f>PERCENTRANK('FED MODEL FACTORS'!AW$2:AW$296,'FED MODEL FACTORS'!AW245,1)</f>
        <v>0.1</v>
      </c>
      <c r="AX245" s="63">
        <f>PERCENTRANK('FED MODEL FACTORS'!AX$2:AX$296,'FED MODEL FACTORS'!AX245,1)</f>
        <v>0.3</v>
      </c>
      <c r="AY245" s="63">
        <f>PERCENTRANK('FED MODEL FACTORS'!AY$2:AY$296,'FED MODEL FACTORS'!AY245,1)</f>
        <v>0.5</v>
      </c>
      <c r="AZ245" s="63">
        <f>PERCENTRANK('FED MODEL FACTORS'!AZ$2:AZ$296,'FED MODEL FACTORS'!AZ245,1)</f>
        <v>0.9</v>
      </c>
      <c r="BA245" s="63">
        <f>PERCENTRANK('FED MODEL FACTORS'!BA$2:BA$296,'FED MODEL FACTORS'!BA245,1)</f>
        <v>0.6</v>
      </c>
      <c r="BB245" s="63">
        <f>PERCENTRANK('FED MODEL FACTORS'!BB$2:BB$296,'FED MODEL FACTORS'!BB245,1)</f>
        <v>0.9</v>
      </c>
      <c r="BC245" s="63">
        <f>PERCENTRANK('FED MODEL FACTORS'!BC$2:BC$296,'FED MODEL FACTORS'!BC245,1)</f>
        <v>0</v>
      </c>
      <c r="BD245" s="63">
        <f>PERCENTRANK('FED MODEL FACTORS'!BD$2:BD$296,'FED MODEL FACTORS'!BD245,1)</f>
        <v>0.4</v>
      </c>
      <c r="BT245" s="76">
        <v>2.08</v>
      </c>
      <c r="BU245" s="76">
        <v>2.95</v>
      </c>
      <c r="BV245" s="76">
        <v>0.76</v>
      </c>
    </row>
    <row r="246" spans="1:74" x14ac:dyDescent="0.25">
      <c r="A246" s="57">
        <v>41029</v>
      </c>
      <c r="B246" s="63"/>
      <c r="C246" s="63">
        <f>PERCENTRANK('FED MODEL FACTORS'!C246:C528,'FED MODEL FACTORS'!C246,1)</f>
        <v>0.3</v>
      </c>
      <c r="D246" s="63"/>
      <c r="E246" s="63">
        <f>PERCENTRANK('FED MODEL FACTORS'!E$2:E$296,'FED MODEL FACTORS'!E246,1)</f>
        <v>0.7</v>
      </c>
      <c r="F246" s="63">
        <f>PERCENTRANK('FED MODEL FACTORS'!F$2:F$296,'FED MODEL FACTORS'!F246,1)</f>
        <v>0.1</v>
      </c>
      <c r="G246" s="63">
        <f>PERCENTRANK('FED MODEL FACTORS'!G$62:G$296,'FED MODEL FACTORS'!G246,1)</f>
        <v>0.1</v>
      </c>
      <c r="H246" s="63">
        <f>PERCENTRANK('FED MODEL FACTORS'!H$62:H$296,'FED MODEL FACTORS'!H246,1)</f>
        <v>0.6</v>
      </c>
      <c r="I246" s="63">
        <f>PERCENTRANK('FED MODEL FACTORS'!I$2:I$296,'FED MODEL FACTORS'!I246,1)</f>
        <v>0</v>
      </c>
      <c r="J246" s="63">
        <f>PERCENTRANK('FED MODEL FACTORS'!J$2:J$296,'FED MODEL FACTORS'!J246,1)</f>
        <v>0</v>
      </c>
      <c r="K246" s="63">
        <f>PERCENTRANK('FED MODEL FACTORS'!K$2:K$296,'FED MODEL FACTORS'!K246,1)</f>
        <v>0</v>
      </c>
      <c r="L246" s="63">
        <f>PERCENTRANK('FED MODEL FACTORS'!L$2:L$296,'FED MODEL FACTORS'!L246,1)</f>
        <v>0</v>
      </c>
      <c r="M246" s="63">
        <f>PERCENTRANK('FED MODEL FACTORS'!M$2:M$296,'FED MODEL FACTORS'!M246,1)</f>
        <v>0.1</v>
      </c>
      <c r="N246" s="63">
        <f>PERCENTRANK('FED MODEL FACTORS'!N$2:N$296,'FED MODEL FACTORS'!N246,1)</f>
        <v>0.1</v>
      </c>
      <c r="O246" s="63"/>
      <c r="P246" s="63"/>
      <c r="Q246" s="63">
        <f>PERCENTRANK('FED MODEL FACTORS'!Q$2:Q$296,'FED MODEL FACTORS'!Q246,1)</f>
        <v>0.3</v>
      </c>
      <c r="R246" s="63">
        <f>PERCENTRANK('FED MODEL FACTORS'!R$2:R$296,'FED MODEL FACTORS'!R246,1)</f>
        <v>0</v>
      </c>
      <c r="S246" s="63">
        <f>PERCENTRANK('FED MODEL FACTORS'!S$2:S$296,'FED MODEL FACTORS'!S246,1)</f>
        <v>0.8</v>
      </c>
      <c r="T246" s="63"/>
      <c r="U246" s="63">
        <f>PERCENTRANK('FED MODEL FACTORS'!U$2:U$296,'FED MODEL FACTORS'!U246,1)</f>
        <v>0.8</v>
      </c>
      <c r="V246" s="63">
        <f>PERCENTRANK('FED MODEL FACTORS'!V$2:V$296,'FED MODEL FACTORS'!V246,1)</f>
        <v>0.1</v>
      </c>
      <c r="W246" s="63"/>
      <c r="X246" s="63">
        <f>PERCENTRANK('FED MODEL FACTORS'!X$2:X$296,'FED MODEL FACTORS'!X246,1)</f>
        <v>0.6</v>
      </c>
      <c r="Y246" s="63">
        <f>PERCENTRANK('FED MODEL FACTORS'!Y$2:Y$296,'FED MODEL FACTORS'!Y246,1)</f>
        <v>0.7</v>
      </c>
      <c r="Z246" s="63">
        <f>PERCENTRANK('FED MODEL FACTORS'!Z$2:Z$296,'FED MODEL FACTORS'!Z246,1)</f>
        <v>0.6</v>
      </c>
      <c r="AA246" s="63">
        <f>PERCENTRANK('FED MODEL FACTORS'!AA$2:AA$296,'FED MODEL FACTORS'!AA246,1)</f>
        <v>0.7</v>
      </c>
      <c r="AB246" s="63"/>
      <c r="AC246" s="63">
        <f>PERCENTRANK('FED MODEL FACTORS'!AC$2:AC$296,'FED MODEL FACTORS'!AC246,1)</f>
        <v>0.2</v>
      </c>
      <c r="AD246" s="63">
        <f>PERCENTRANK('FED MODEL FACTORS'!AD$2:AD$296,'FED MODEL FACTORS'!AD246,1)</f>
        <v>0.7</v>
      </c>
      <c r="AE246" s="63">
        <f>PERCENTRANK('FED MODEL FACTORS'!AE$2:AE$296,'FED MODEL FACTORS'!AE246,1)</f>
        <v>0.5</v>
      </c>
      <c r="AF246" s="63">
        <f>PERCENTRANK('FED MODEL FACTORS'!AF$2:AF$296,'FED MODEL FACTORS'!AF246,1)</f>
        <v>0.5</v>
      </c>
      <c r="AG246" s="63">
        <f>PERCENTRANK('FED MODEL FACTORS'!AG$2:AG$296,'FED MODEL FACTORS'!AG246,1)</f>
        <v>0.4</v>
      </c>
      <c r="AH246" s="63">
        <f>PERCENTRANK('FED MODEL FACTORS'!AH$62:AH$296,'FED MODEL FACTORS'!AH246,1)</f>
        <v>0.6</v>
      </c>
      <c r="AI246" s="63">
        <f>PERCENTRANK('FED MODEL FACTORS'!AI$2:AI$296,'FED MODEL FACTORS'!AI246,1)</f>
        <v>0.4</v>
      </c>
      <c r="AJ246" s="63">
        <f>PERCENTRANK('FED MODEL FACTORS'!AJ$2:AJ$296,'FED MODEL FACTORS'!AJ246,1)</f>
        <v>0.7</v>
      </c>
      <c r="AK246" s="63">
        <f>PERCENTRANK('FED MODEL FACTORS'!AK$2:AK$296,'FED MODEL FACTORS'!AK246,1)</f>
        <v>0.1</v>
      </c>
      <c r="AL246" s="63">
        <f>PERCENTRANK('FED MODEL FACTORS'!AL$2:AL$296,'FED MODEL FACTORS'!AL246,1)</f>
        <v>0.4</v>
      </c>
      <c r="AM246" s="63">
        <f>PERCENTRANK('FED MODEL FACTORS'!AM$2:AM$296,'FED MODEL FACTORS'!AM246,1)</f>
        <v>0.4</v>
      </c>
      <c r="AN246" s="63">
        <f>PERCENTRANK('FED MODEL FACTORS'!AN$2:AN$296,'FED MODEL FACTORS'!AN246,1)</f>
        <v>0.4</v>
      </c>
      <c r="AO246" s="63">
        <f>PERCENTRANK('FED MODEL FACTORS'!AO$2:AO$296,'FED MODEL FACTORS'!AO246,1)</f>
        <v>0.9</v>
      </c>
      <c r="AP246" s="63">
        <f>PERCENTRANK('FED MODEL FACTORS'!AP$2:AP$296,'FED MODEL FACTORS'!AP246,1)</f>
        <v>0.8</v>
      </c>
      <c r="AQ246" s="63">
        <f>PERCENTRANK('FED MODEL FACTORS'!AQ$50:AQ$296,'FED MODEL FACTORS'!AQ246,1)</f>
        <v>0.2</v>
      </c>
      <c r="AR246" s="63">
        <f>PERCENTRANK('FED MODEL FACTORS'!AR$2:AR$296,'FED MODEL FACTORS'!AR246,1)</f>
        <v>0</v>
      </c>
      <c r="AS246" s="63">
        <f>PERCENTRANK('FED MODEL FACTORS'!AS$2:AS$296,'FED MODEL FACTORS'!AS246,1)</f>
        <v>0.8</v>
      </c>
      <c r="AT246" s="63">
        <f>PERCENTRANK('FED MODEL FACTORS'!AT$2:AT$296,'FED MODEL FACTORS'!AT246,1)</f>
        <v>0.7</v>
      </c>
      <c r="AU246" s="63">
        <f>PERCENTRANK('FED MODEL FACTORS'!AU$2:AU$296,'FED MODEL FACTORS'!AU246,1)</f>
        <v>0.7</v>
      </c>
      <c r="AV246" s="63">
        <f>PERCENTRANK('FED MODEL FACTORS'!AV$2:AV$296,'FED MODEL FACTORS'!AV246,1)</f>
        <v>0.2</v>
      </c>
      <c r="AW246" s="63">
        <f>PERCENTRANK('FED MODEL FACTORS'!AW$2:AW$296,'FED MODEL FACTORS'!AW246,1)</f>
        <v>0.1</v>
      </c>
      <c r="AX246" s="63">
        <f>PERCENTRANK('FED MODEL FACTORS'!AX$2:AX$296,'FED MODEL FACTORS'!AX246,1)</f>
        <v>0.3</v>
      </c>
      <c r="AY246" s="63">
        <f>PERCENTRANK('FED MODEL FACTORS'!AY$2:AY$296,'FED MODEL FACTORS'!AY246,1)</f>
        <v>0.5</v>
      </c>
      <c r="AZ246" s="63">
        <f>PERCENTRANK('FED MODEL FACTORS'!AZ$2:AZ$296,'FED MODEL FACTORS'!AZ246,1)</f>
        <v>0.9</v>
      </c>
      <c r="BA246" s="63">
        <f>PERCENTRANK('FED MODEL FACTORS'!BA$2:BA$296,'FED MODEL FACTORS'!BA246,1)</f>
        <v>0.3</v>
      </c>
      <c r="BB246" s="63">
        <f>PERCENTRANK('FED MODEL FACTORS'!BB$2:BB$296,'FED MODEL FACTORS'!BB246,1)</f>
        <v>0.9</v>
      </c>
      <c r="BC246" s="63">
        <f>PERCENTRANK('FED MODEL FACTORS'!BC$2:BC$296,'FED MODEL FACTORS'!BC246,1)</f>
        <v>0.2</v>
      </c>
      <c r="BD246" s="63">
        <f>PERCENTRANK('FED MODEL FACTORS'!BD$2:BD$296,'FED MODEL FACTORS'!BD246,1)</f>
        <v>0.2</v>
      </c>
      <c r="BT246" s="76">
        <v>1.88</v>
      </c>
      <c r="BU246" s="76">
        <v>3.02</v>
      </c>
      <c r="BV246" s="76">
        <v>0.84</v>
      </c>
    </row>
    <row r="247" spans="1:74" x14ac:dyDescent="0.25">
      <c r="A247" s="57">
        <v>41060</v>
      </c>
      <c r="B247" s="63"/>
      <c r="C247" s="63">
        <f>PERCENTRANK('FED MODEL FACTORS'!C247:C529,'FED MODEL FACTORS'!C247,1)</f>
        <v>0.6</v>
      </c>
      <c r="D247" s="63"/>
      <c r="E247" s="63">
        <f>PERCENTRANK('FED MODEL FACTORS'!E$2:E$296,'FED MODEL FACTORS'!E247,1)</f>
        <v>0.3</v>
      </c>
      <c r="F247" s="63">
        <f>PERCENTRANK('FED MODEL FACTORS'!F$2:F$296,'FED MODEL FACTORS'!F247,1)</f>
        <v>0.1</v>
      </c>
      <c r="G247" s="63">
        <f>PERCENTRANK('FED MODEL FACTORS'!G$62:G$296,'FED MODEL FACTORS'!G247,1)</f>
        <v>0.1</v>
      </c>
      <c r="H247" s="63">
        <f>PERCENTRANK('FED MODEL FACTORS'!H$62:H$296,'FED MODEL FACTORS'!H247,1)</f>
        <v>0.8</v>
      </c>
      <c r="I247" s="63">
        <f>PERCENTRANK('FED MODEL FACTORS'!I$2:I$296,'FED MODEL FACTORS'!I247,1)</f>
        <v>0</v>
      </c>
      <c r="J247" s="63">
        <f>PERCENTRANK('FED MODEL FACTORS'!J$2:J$296,'FED MODEL FACTORS'!J247,1)</f>
        <v>0</v>
      </c>
      <c r="K247" s="63">
        <f>PERCENTRANK('FED MODEL FACTORS'!K$2:K$296,'FED MODEL FACTORS'!K247,1)</f>
        <v>0</v>
      </c>
      <c r="L247" s="63">
        <f>PERCENTRANK('FED MODEL FACTORS'!L$2:L$296,'FED MODEL FACTORS'!L247,1)</f>
        <v>0</v>
      </c>
      <c r="M247" s="63">
        <f>PERCENTRANK('FED MODEL FACTORS'!M$2:M$296,'FED MODEL FACTORS'!M247,1)</f>
        <v>0.1</v>
      </c>
      <c r="N247" s="63">
        <f>PERCENTRANK('FED MODEL FACTORS'!N$2:N$296,'FED MODEL FACTORS'!N247,1)</f>
        <v>0.1</v>
      </c>
      <c r="O247" s="63"/>
      <c r="P247" s="63"/>
      <c r="Q247" s="63">
        <f>PERCENTRANK('FED MODEL FACTORS'!Q$2:Q$296,'FED MODEL FACTORS'!Q247,1)</f>
        <v>0.3</v>
      </c>
      <c r="R247" s="63">
        <f>PERCENTRANK('FED MODEL FACTORS'!R$2:R$296,'FED MODEL FACTORS'!R247,1)</f>
        <v>0.1</v>
      </c>
      <c r="S247" s="63">
        <f>PERCENTRANK('FED MODEL FACTORS'!S$2:S$296,'FED MODEL FACTORS'!S247,1)</f>
        <v>0.8</v>
      </c>
      <c r="T247" s="63"/>
      <c r="U247" s="63">
        <f>PERCENTRANK('FED MODEL FACTORS'!U$2:U$296,'FED MODEL FACTORS'!U247,1)</f>
        <v>0.5</v>
      </c>
      <c r="V247" s="63">
        <f>PERCENTRANK('FED MODEL FACTORS'!V$2:V$296,'FED MODEL FACTORS'!V247,1)</f>
        <v>0.2</v>
      </c>
      <c r="W247" s="63"/>
      <c r="X247" s="63">
        <f>PERCENTRANK('FED MODEL FACTORS'!X$2:X$296,'FED MODEL FACTORS'!X247,1)</f>
        <v>0.7</v>
      </c>
      <c r="Y247" s="63">
        <f>PERCENTRANK('FED MODEL FACTORS'!Y$2:Y$296,'FED MODEL FACTORS'!Y247,1)</f>
        <v>0.7</v>
      </c>
      <c r="Z247" s="63">
        <f>PERCENTRANK('FED MODEL FACTORS'!Z$2:Z$296,'FED MODEL FACTORS'!Z247,1)</f>
        <v>0.5</v>
      </c>
      <c r="AA247" s="63">
        <f>PERCENTRANK('FED MODEL FACTORS'!AA$2:AA$296,'FED MODEL FACTORS'!AA247,1)</f>
        <v>0.8</v>
      </c>
      <c r="AB247" s="63"/>
      <c r="AC247" s="63">
        <f>PERCENTRANK('FED MODEL FACTORS'!AC$2:AC$296,'FED MODEL FACTORS'!AC247,1)</f>
        <v>0.2</v>
      </c>
      <c r="AD247" s="63">
        <f>PERCENTRANK('FED MODEL FACTORS'!AD$2:AD$296,'FED MODEL FACTORS'!AD247,1)</f>
        <v>0.7</v>
      </c>
      <c r="AE247" s="63">
        <f>PERCENTRANK('FED MODEL FACTORS'!AE$2:AE$296,'FED MODEL FACTORS'!AE247,1)</f>
        <v>0.6</v>
      </c>
      <c r="AF247" s="63">
        <f>PERCENTRANK('FED MODEL FACTORS'!AF$2:AF$296,'FED MODEL FACTORS'!AF247,1)</f>
        <v>0.6</v>
      </c>
      <c r="AG247" s="63">
        <f>PERCENTRANK('FED MODEL FACTORS'!AG$2:AG$296,'FED MODEL FACTORS'!AG247,1)</f>
        <v>0.3</v>
      </c>
      <c r="AH247" s="63">
        <f>PERCENTRANK('FED MODEL FACTORS'!AH$62:AH$296,'FED MODEL FACTORS'!AH247,1)</f>
        <v>0.8</v>
      </c>
      <c r="AI247" s="63">
        <f>PERCENTRANK('FED MODEL FACTORS'!AI$2:AI$296,'FED MODEL FACTORS'!AI247,1)</f>
        <v>0.5</v>
      </c>
      <c r="AJ247" s="63">
        <f>PERCENTRANK('FED MODEL FACTORS'!AJ$2:AJ$296,'FED MODEL FACTORS'!AJ247,1)</f>
        <v>0.7</v>
      </c>
      <c r="AK247" s="63">
        <f>PERCENTRANK('FED MODEL FACTORS'!AK$2:AK$296,'FED MODEL FACTORS'!AK247,1)</f>
        <v>0.1</v>
      </c>
      <c r="AL247" s="63">
        <f>PERCENTRANK('FED MODEL FACTORS'!AL$2:AL$296,'FED MODEL FACTORS'!AL247,1)</f>
        <v>0.5</v>
      </c>
      <c r="AM247" s="63">
        <f>PERCENTRANK('FED MODEL FACTORS'!AM$2:AM$296,'FED MODEL FACTORS'!AM247,1)</f>
        <v>0.5</v>
      </c>
      <c r="AN247" s="63">
        <f>PERCENTRANK('FED MODEL FACTORS'!AN$2:AN$296,'FED MODEL FACTORS'!AN247,1)</f>
        <v>0.2</v>
      </c>
      <c r="AO247" s="63">
        <f>PERCENTRANK('FED MODEL FACTORS'!AO$2:AO$296,'FED MODEL FACTORS'!AO247,1)</f>
        <v>0.9</v>
      </c>
      <c r="AP247" s="63">
        <f>PERCENTRANK('FED MODEL FACTORS'!AP$2:AP$296,'FED MODEL FACTORS'!AP247,1)</f>
        <v>0.8</v>
      </c>
      <c r="AQ247" s="63">
        <f>PERCENTRANK('FED MODEL FACTORS'!AQ$50:AQ$296,'FED MODEL FACTORS'!AQ247,1)</f>
        <v>0.2</v>
      </c>
      <c r="AR247" s="63">
        <f>PERCENTRANK('FED MODEL FACTORS'!AR$2:AR$296,'FED MODEL FACTORS'!AR247,1)</f>
        <v>0</v>
      </c>
      <c r="AS247" s="63">
        <f>PERCENTRANK('FED MODEL FACTORS'!AS$2:AS$296,'FED MODEL FACTORS'!AS247,1)</f>
        <v>0.8</v>
      </c>
      <c r="AT247" s="63">
        <f>PERCENTRANK('FED MODEL FACTORS'!AT$2:AT$296,'FED MODEL FACTORS'!AT247,1)</f>
        <v>0.7</v>
      </c>
      <c r="AU247" s="63">
        <f>PERCENTRANK('FED MODEL FACTORS'!AU$2:AU$296,'FED MODEL FACTORS'!AU247,1)</f>
        <v>0.7</v>
      </c>
      <c r="AV247" s="63">
        <f>PERCENTRANK('FED MODEL FACTORS'!AV$2:AV$296,'FED MODEL FACTORS'!AV247,1)</f>
        <v>0.2</v>
      </c>
      <c r="AW247" s="63">
        <f>PERCENTRANK('FED MODEL FACTORS'!AW$2:AW$296,'FED MODEL FACTORS'!AW247,1)</f>
        <v>0.1</v>
      </c>
      <c r="AX247" s="63">
        <f>PERCENTRANK('FED MODEL FACTORS'!AX$2:AX$296,'FED MODEL FACTORS'!AX247,1)</f>
        <v>0.3</v>
      </c>
      <c r="AY247" s="63">
        <f>PERCENTRANK('FED MODEL FACTORS'!AY$2:AY$296,'FED MODEL FACTORS'!AY247,1)</f>
        <v>0.5</v>
      </c>
      <c r="AZ247" s="63">
        <f>PERCENTRANK('FED MODEL FACTORS'!AZ$2:AZ$296,'FED MODEL FACTORS'!AZ247,1)</f>
        <v>0.8</v>
      </c>
      <c r="BA247" s="63">
        <f>PERCENTRANK('FED MODEL FACTORS'!BA$2:BA$296,'FED MODEL FACTORS'!BA247,1)</f>
        <v>0.1</v>
      </c>
      <c r="BB247" s="63">
        <f>PERCENTRANK('FED MODEL FACTORS'!BB$2:BB$296,'FED MODEL FACTORS'!BB247,1)</f>
        <v>0.9</v>
      </c>
      <c r="BC247" s="63">
        <f>PERCENTRANK('FED MODEL FACTORS'!BC$2:BC$296,'FED MODEL FACTORS'!BC247,1)</f>
        <v>0</v>
      </c>
      <c r="BD247" s="63">
        <f>PERCENTRANK('FED MODEL FACTORS'!BD$2:BD$296,'FED MODEL FACTORS'!BD247,1)</f>
        <v>0</v>
      </c>
      <c r="BT247" s="76">
        <v>2.12</v>
      </c>
      <c r="BU247" s="76">
        <v>2.97</v>
      </c>
      <c r="BV247" s="76">
        <v>0.7</v>
      </c>
    </row>
    <row r="248" spans="1:74" x14ac:dyDescent="0.25">
      <c r="A248" s="57">
        <v>41090</v>
      </c>
      <c r="B248" s="63"/>
      <c r="C248" s="63">
        <f>PERCENTRANK('FED MODEL FACTORS'!C248:C530,'FED MODEL FACTORS'!C248,1)</f>
        <v>0.8</v>
      </c>
      <c r="D248" s="63"/>
      <c r="E248" s="63">
        <f>PERCENTRANK('FED MODEL FACTORS'!E$2:E$296,'FED MODEL FACTORS'!E248,1)</f>
        <v>0.4</v>
      </c>
      <c r="F248" s="63">
        <f>PERCENTRANK('FED MODEL FACTORS'!F$2:F$296,'FED MODEL FACTORS'!F248,1)</f>
        <v>0.1</v>
      </c>
      <c r="G248" s="63">
        <f>PERCENTRANK('FED MODEL FACTORS'!G$62:G$296,'FED MODEL FACTORS'!G248,1)</f>
        <v>0.1</v>
      </c>
      <c r="H248" s="63">
        <f>PERCENTRANK('FED MODEL FACTORS'!H$62:H$296,'FED MODEL FACTORS'!H248,1)</f>
        <v>0.8</v>
      </c>
      <c r="I248" s="63">
        <f>PERCENTRANK('FED MODEL FACTORS'!I$2:I$296,'FED MODEL FACTORS'!I248,1)</f>
        <v>0.1</v>
      </c>
      <c r="J248" s="63">
        <f>PERCENTRANK('FED MODEL FACTORS'!J$2:J$296,'FED MODEL FACTORS'!J248,1)</f>
        <v>0</v>
      </c>
      <c r="K248" s="63">
        <f>PERCENTRANK('FED MODEL FACTORS'!K$2:K$296,'FED MODEL FACTORS'!K248,1)</f>
        <v>0</v>
      </c>
      <c r="L248" s="63">
        <f>PERCENTRANK('FED MODEL FACTORS'!L$2:L$296,'FED MODEL FACTORS'!L248,1)</f>
        <v>0</v>
      </c>
      <c r="M248" s="63">
        <f>PERCENTRANK('FED MODEL FACTORS'!M$2:M$296,'FED MODEL FACTORS'!M248,1)</f>
        <v>0.1</v>
      </c>
      <c r="N248" s="63">
        <f>PERCENTRANK('FED MODEL FACTORS'!N$2:N$296,'FED MODEL FACTORS'!N248,1)</f>
        <v>0.1</v>
      </c>
      <c r="O248" s="63"/>
      <c r="P248" s="63"/>
      <c r="Q248" s="63">
        <f>PERCENTRANK('FED MODEL FACTORS'!Q$2:Q$296,'FED MODEL FACTORS'!Q248,1)</f>
        <v>0.3</v>
      </c>
      <c r="R248" s="63">
        <f>PERCENTRANK('FED MODEL FACTORS'!R$2:R$296,'FED MODEL FACTORS'!R248,1)</f>
        <v>0.2</v>
      </c>
      <c r="S248" s="63">
        <f>PERCENTRANK('FED MODEL FACTORS'!S$2:S$296,'FED MODEL FACTORS'!S248,1)</f>
        <v>0.8</v>
      </c>
      <c r="T248" s="63"/>
      <c r="U248" s="63">
        <f>PERCENTRANK('FED MODEL FACTORS'!U$2:U$296,'FED MODEL FACTORS'!U248,1)</f>
        <v>0.3</v>
      </c>
      <c r="V248" s="63">
        <f>PERCENTRANK('FED MODEL FACTORS'!V$2:V$296,'FED MODEL FACTORS'!V248,1)</f>
        <v>0.2</v>
      </c>
      <c r="W248" s="63"/>
      <c r="X248" s="63">
        <f>PERCENTRANK('FED MODEL FACTORS'!X$2:X$296,'FED MODEL FACTORS'!X248,1)</f>
        <v>0.6</v>
      </c>
      <c r="Y248" s="63">
        <f>PERCENTRANK('FED MODEL FACTORS'!Y$2:Y$296,'FED MODEL FACTORS'!Y248,1)</f>
        <v>0.7</v>
      </c>
      <c r="Z248" s="63">
        <f>PERCENTRANK('FED MODEL FACTORS'!Z$2:Z$296,'FED MODEL FACTORS'!Z248,1)</f>
        <v>0.3</v>
      </c>
      <c r="AA248" s="63">
        <f>PERCENTRANK('FED MODEL FACTORS'!AA$2:AA$296,'FED MODEL FACTORS'!AA248,1)</f>
        <v>0.8</v>
      </c>
      <c r="AB248" s="63"/>
      <c r="AC248" s="63">
        <f>PERCENTRANK('FED MODEL FACTORS'!AC$2:AC$296,'FED MODEL FACTORS'!AC248,1)</f>
        <v>0.1</v>
      </c>
      <c r="AD248" s="63">
        <f>PERCENTRANK('FED MODEL FACTORS'!AD$2:AD$296,'FED MODEL FACTORS'!AD248,1)</f>
        <v>0.8</v>
      </c>
      <c r="AE248" s="63">
        <f>PERCENTRANK('FED MODEL FACTORS'!AE$2:AE$296,'FED MODEL FACTORS'!AE248,1)</f>
        <v>0.7</v>
      </c>
      <c r="AF248" s="63">
        <f>PERCENTRANK('FED MODEL FACTORS'!AF$2:AF$296,'FED MODEL FACTORS'!AF248,1)</f>
        <v>0.6</v>
      </c>
      <c r="AG248" s="63">
        <f>PERCENTRANK('FED MODEL FACTORS'!AG$2:AG$296,'FED MODEL FACTORS'!AG248,1)</f>
        <v>0.3</v>
      </c>
      <c r="AH248" s="63">
        <f>PERCENTRANK('FED MODEL FACTORS'!AH$62:AH$296,'FED MODEL FACTORS'!AH248,1)</f>
        <v>0.8</v>
      </c>
      <c r="AI248" s="63">
        <f>PERCENTRANK('FED MODEL FACTORS'!AI$2:AI$296,'FED MODEL FACTORS'!AI248,1)</f>
        <v>0.5</v>
      </c>
      <c r="AJ248" s="63">
        <f>PERCENTRANK('FED MODEL FACTORS'!AJ$2:AJ$296,'FED MODEL FACTORS'!AJ248,1)</f>
        <v>0.7</v>
      </c>
      <c r="AK248" s="63">
        <f>PERCENTRANK('FED MODEL FACTORS'!AK$2:AK$296,'FED MODEL FACTORS'!AK248,1)</f>
        <v>0.2</v>
      </c>
      <c r="AL248" s="63">
        <f>PERCENTRANK('FED MODEL FACTORS'!AL$2:AL$296,'FED MODEL FACTORS'!AL248,1)</f>
        <v>0.5</v>
      </c>
      <c r="AM248" s="63">
        <f>PERCENTRANK('FED MODEL FACTORS'!AM$2:AM$296,'FED MODEL FACTORS'!AM248,1)</f>
        <v>0.4</v>
      </c>
      <c r="AN248" s="63">
        <f>PERCENTRANK('FED MODEL FACTORS'!AN$2:AN$296,'FED MODEL FACTORS'!AN248,1)</f>
        <v>0.2</v>
      </c>
      <c r="AO248" s="63">
        <f>PERCENTRANK('FED MODEL FACTORS'!AO$2:AO$296,'FED MODEL FACTORS'!AO248,1)</f>
        <v>0.9</v>
      </c>
      <c r="AP248" s="63">
        <f>PERCENTRANK('FED MODEL FACTORS'!AP$2:AP$296,'FED MODEL FACTORS'!AP248,1)</f>
        <v>0.9</v>
      </c>
      <c r="AQ248" s="63">
        <f>PERCENTRANK('FED MODEL FACTORS'!AQ$50:AQ$296,'FED MODEL FACTORS'!AQ248,1)</f>
        <v>0.2</v>
      </c>
      <c r="AR248" s="63">
        <f>PERCENTRANK('FED MODEL FACTORS'!AR$2:AR$296,'FED MODEL FACTORS'!AR248,1)</f>
        <v>0</v>
      </c>
      <c r="AS248" s="63">
        <f>PERCENTRANK('FED MODEL FACTORS'!AS$2:AS$296,'FED MODEL FACTORS'!AS248,1)</f>
        <v>0.8</v>
      </c>
      <c r="AT248" s="63">
        <f>PERCENTRANK('FED MODEL FACTORS'!AT$2:AT$296,'FED MODEL FACTORS'!AT248,1)</f>
        <v>0.7</v>
      </c>
      <c r="AU248" s="63">
        <f>PERCENTRANK('FED MODEL FACTORS'!AU$2:AU$296,'FED MODEL FACTORS'!AU248,1)</f>
        <v>0.7</v>
      </c>
      <c r="AV248" s="63">
        <f>PERCENTRANK('FED MODEL FACTORS'!AV$2:AV$296,'FED MODEL FACTORS'!AV248,1)</f>
        <v>0.5</v>
      </c>
      <c r="AW248" s="63">
        <f>PERCENTRANK('FED MODEL FACTORS'!AW$2:AW$296,'FED MODEL FACTORS'!AW248,1)</f>
        <v>0.1</v>
      </c>
      <c r="AX248" s="63">
        <f>PERCENTRANK('FED MODEL FACTORS'!AX$2:AX$296,'FED MODEL FACTORS'!AX248,1)</f>
        <v>0.2</v>
      </c>
      <c r="AY248" s="63">
        <f>PERCENTRANK('FED MODEL FACTORS'!AY$2:AY$296,'FED MODEL FACTORS'!AY248,1)</f>
        <v>0.7</v>
      </c>
      <c r="AZ248" s="63">
        <f>PERCENTRANK('FED MODEL FACTORS'!AZ$2:AZ$296,'FED MODEL FACTORS'!AZ248,1)</f>
        <v>0.7</v>
      </c>
      <c r="BA248" s="63">
        <f>PERCENTRANK('FED MODEL FACTORS'!BA$2:BA$296,'FED MODEL FACTORS'!BA248,1)</f>
        <v>0</v>
      </c>
      <c r="BB248" s="63">
        <f>PERCENTRANK('FED MODEL FACTORS'!BB$2:BB$296,'FED MODEL FACTORS'!BB248,1)</f>
        <v>0.9</v>
      </c>
      <c r="BC248" s="63">
        <f>PERCENTRANK('FED MODEL FACTORS'!BC$2:BC$296,'FED MODEL FACTORS'!BC248,1)</f>
        <v>0.5</v>
      </c>
      <c r="BD248" s="63">
        <f>PERCENTRANK('FED MODEL FACTORS'!BD$2:BD$296,'FED MODEL FACTORS'!BD248,1)</f>
        <v>0</v>
      </c>
      <c r="BT248" s="76">
        <v>2.36</v>
      </c>
      <c r="BU248" s="76">
        <v>2.95</v>
      </c>
      <c r="BV248" s="76">
        <v>0.93</v>
      </c>
    </row>
    <row r="249" spans="1:74" x14ac:dyDescent="0.25">
      <c r="A249" s="57">
        <v>41121</v>
      </c>
      <c r="B249" s="63"/>
      <c r="C249" s="63">
        <f>PERCENTRANK('FED MODEL FACTORS'!C249:C531,'FED MODEL FACTORS'!C249,1)</f>
        <v>0.8</v>
      </c>
      <c r="D249" s="63"/>
      <c r="E249" s="63">
        <f>PERCENTRANK('FED MODEL FACTORS'!E$2:E$296,'FED MODEL FACTORS'!E249,1)</f>
        <v>0.5</v>
      </c>
      <c r="F249" s="63">
        <f>PERCENTRANK('FED MODEL FACTORS'!F$2:F$296,'FED MODEL FACTORS'!F249,1)</f>
        <v>0.1</v>
      </c>
      <c r="G249" s="63">
        <f>PERCENTRANK('FED MODEL FACTORS'!G$62:G$296,'FED MODEL FACTORS'!G249,1)</f>
        <v>0.1</v>
      </c>
      <c r="H249" s="63">
        <f>PERCENTRANK('FED MODEL FACTORS'!H$62:H$296,'FED MODEL FACTORS'!H249,1)</f>
        <v>0.7</v>
      </c>
      <c r="I249" s="63">
        <f>PERCENTRANK('FED MODEL FACTORS'!I$2:I$296,'FED MODEL FACTORS'!I249,1)</f>
        <v>0.1</v>
      </c>
      <c r="J249" s="63">
        <f>PERCENTRANK('FED MODEL FACTORS'!J$2:J$296,'FED MODEL FACTORS'!J249,1)</f>
        <v>0</v>
      </c>
      <c r="K249" s="63">
        <f>PERCENTRANK('FED MODEL FACTORS'!K$2:K$296,'FED MODEL FACTORS'!K249,1)</f>
        <v>0</v>
      </c>
      <c r="L249" s="63">
        <f>PERCENTRANK('FED MODEL FACTORS'!L$2:L$296,'FED MODEL FACTORS'!L249,1)</f>
        <v>0</v>
      </c>
      <c r="M249" s="63">
        <f>PERCENTRANK('FED MODEL FACTORS'!M$2:M$296,'FED MODEL FACTORS'!M249,1)</f>
        <v>0.1</v>
      </c>
      <c r="N249" s="63">
        <f>PERCENTRANK('FED MODEL FACTORS'!N$2:N$296,'FED MODEL FACTORS'!N249,1)</f>
        <v>0.1</v>
      </c>
      <c r="O249" s="63"/>
      <c r="P249" s="63"/>
      <c r="Q249" s="63">
        <f>PERCENTRANK('FED MODEL FACTORS'!Q$2:Q$296,'FED MODEL FACTORS'!Q249,1)</f>
        <v>0.3</v>
      </c>
      <c r="R249" s="63">
        <f>PERCENTRANK('FED MODEL FACTORS'!R$2:R$296,'FED MODEL FACTORS'!R249,1)</f>
        <v>0.1</v>
      </c>
      <c r="S249" s="63">
        <f>PERCENTRANK('FED MODEL FACTORS'!S$2:S$296,'FED MODEL FACTORS'!S249,1)</f>
        <v>0.8</v>
      </c>
      <c r="T249" s="63"/>
      <c r="U249" s="63">
        <f>PERCENTRANK('FED MODEL FACTORS'!U$2:U$296,'FED MODEL FACTORS'!U249,1)</f>
        <v>0.7</v>
      </c>
      <c r="V249" s="63">
        <f>PERCENTRANK('FED MODEL FACTORS'!V$2:V$296,'FED MODEL FACTORS'!V249,1)</f>
        <v>0.2</v>
      </c>
      <c r="W249" s="63"/>
      <c r="X249" s="63">
        <f>PERCENTRANK('FED MODEL FACTORS'!X$2:X$296,'FED MODEL FACTORS'!X249,1)</f>
        <v>0.6</v>
      </c>
      <c r="Y249" s="63">
        <f>PERCENTRANK('FED MODEL FACTORS'!Y$2:Y$296,'FED MODEL FACTORS'!Y249,1)</f>
        <v>0.7</v>
      </c>
      <c r="Z249" s="63">
        <f>PERCENTRANK('FED MODEL FACTORS'!Z$2:Z$296,'FED MODEL FACTORS'!Z249,1)</f>
        <v>0.3</v>
      </c>
      <c r="AA249" s="63">
        <f>PERCENTRANK('FED MODEL FACTORS'!AA$2:AA$296,'FED MODEL FACTORS'!AA249,1)</f>
        <v>0.8</v>
      </c>
      <c r="AB249" s="63"/>
      <c r="AC249" s="63">
        <f>PERCENTRANK('FED MODEL FACTORS'!AC$2:AC$296,'FED MODEL FACTORS'!AC249,1)</f>
        <v>0.2</v>
      </c>
      <c r="AD249" s="63">
        <f>PERCENTRANK('FED MODEL FACTORS'!AD$2:AD$296,'FED MODEL FACTORS'!AD249,1)</f>
        <v>0.8</v>
      </c>
      <c r="AE249" s="63">
        <f>PERCENTRANK('FED MODEL FACTORS'!AE$2:AE$296,'FED MODEL FACTORS'!AE249,1)</f>
        <v>0.6</v>
      </c>
      <c r="AF249" s="63">
        <f>PERCENTRANK('FED MODEL FACTORS'!AF$2:AF$296,'FED MODEL FACTORS'!AF249,1)</f>
        <v>0.4</v>
      </c>
      <c r="AG249" s="63">
        <f>PERCENTRANK('FED MODEL FACTORS'!AG$2:AG$296,'FED MODEL FACTORS'!AG249,1)</f>
        <v>0.3</v>
      </c>
      <c r="AH249" s="63">
        <f>PERCENTRANK('FED MODEL FACTORS'!AH$62:AH$296,'FED MODEL FACTORS'!AH249,1)</f>
        <v>0.7</v>
      </c>
      <c r="AI249" s="63">
        <f>PERCENTRANK('FED MODEL FACTORS'!AI$2:AI$296,'FED MODEL FACTORS'!AI249,1)</f>
        <v>0.6</v>
      </c>
      <c r="AJ249" s="63">
        <f>PERCENTRANK('FED MODEL FACTORS'!AJ$2:AJ$296,'FED MODEL FACTORS'!AJ249,1)</f>
        <v>0.7</v>
      </c>
      <c r="AK249" s="63">
        <f>PERCENTRANK('FED MODEL FACTORS'!AK$2:AK$296,'FED MODEL FACTORS'!AK249,1)</f>
        <v>0.2</v>
      </c>
      <c r="AL249" s="63">
        <f>PERCENTRANK('FED MODEL FACTORS'!AL$2:AL$296,'FED MODEL FACTORS'!AL249,1)</f>
        <v>0.5</v>
      </c>
      <c r="AM249" s="63">
        <f>PERCENTRANK('FED MODEL FACTORS'!AM$2:AM$296,'FED MODEL FACTORS'!AM249,1)</f>
        <v>0.4</v>
      </c>
      <c r="AN249" s="63">
        <f>PERCENTRANK('FED MODEL FACTORS'!AN$2:AN$296,'FED MODEL FACTORS'!AN249,1)</f>
        <v>0.1</v>
      </c>
      <c r="AO249" s="63">
        <f>PERCENTRANK('FED MODEL FACTORS'!AO$2:AO$296,'FED MODEL FACTORS'!AO249,1)</f>
        <v>0.9</v>
      </c>
      <c r="AP249" s="63">
        <f>PERCENTRANK('FED MODEL FACTORS'!AP$2:AP$296,'FED MODEL FACTORS'!AP249,1)</f>
        <v>0.9</v>
      </c>
      <c r="AQ249" s="63">
        <f>PERCENTRANK('FED MODEL FACTORS'!AQ$50:AQ$296,'FED MODEL FACTORS'!AQ249,1)</f>
        <v>0.3</v>
      </c>
      <c r="AR249" s="63">
        <f>PERCENTRANK('FED MODEL FACTORS'!AR$2:AR$296,'FED MODEL FACTORS'!AR249,1)</f>
        <v>0</v>
      </c>
      <c r="AS249" s="63">
        <f>PERCENTRANK('FED MODEL FACTORS'!AS$2:AS$296,'FED MODEL FACTORS'!AS249,1)</f>
        <v>0.8</v>
      </c>
      <c r="AT249" s="63">
        <f>PERCENTRANK('FED MODEL FACTORS'!AT$2:AT$296,'FED MODEL FACTORS'!AT249,1)</f>
        <v>0.7</v>
      </c>
      <c r="AU249" s="63">
        <f>PERCENTRANK('FED MODEL FACTORS'!AU$2:AU$296,'FED MODEL FACTORS'!AU249,1)</f>
        <v>0.7</v>
      </c>
      <c r="AV249" s="63">
        <f>PERCENTRANK('FED MODEL FACTORS'!AV$2:AV$296,'FED MODEL FACTORS'!AV249,1)</f>
        <v>0.4</v>
      </c>
      <c r="AW249" s="63">
        <f>PERCENTRANK('FED MODEL FACTORS'!AW$2:AW$296,'FED MODEL FACTORS'!AW249,1)</f>
        <v>0.2</v>
      </c>
      <c r="AX249" s="63">
        <f>PERCENTRANK('FED MODEL FACTORS'!AX$2:AX$296,'FED MODEL FACTORS'!AX249,1)</f>
        <v>0.2</v>
      </c>
      <c r="AY249" s="63">
        <f>PERCENTRANK('FED MODEL FACTORS'!AY$2:AY$296,'FED MODEL FACTORS'!AY249,1)</f>
        <v>0.7</v>
      </c>
      <c r="AZ249" s="63">
        <f>PERCENTRANK('FED MODEL FACTORS'!AZ$2:AZ$296,'FED MODEL FACTORS'!AZ249,1)</f>
        <v>0.8</v>
      </c>
      <c r="BA249" s="63">
        <f>PERCENTRANK('FED MODEL FACTORS'!BA$2:BA$296,'FED MODEL FACTORS'!BA249,1)</f>
        <v>0.7</v>
      </c>
      <c r="BB249" s="63">
        <f>PERCENTRANK('FED MODEL FACTORS'!BB$2:BB$296,'FED MODEL FACTORS'!BB249,1)</f>
        <v>0.9</v>
      </c>
      <c r="BC249" s="63">
        <f>PERCENTRANK('FED MODEL FACTORS'!BC$2:BC$296,'FED MODEL FACTORS'!BC249,1)</f>
        <v>0.4</v>
      </c>
      <c r="BD249" s="63">
        <f>PERCENTRANK('FED MODEL FACTORS'!BD$2:BD$296,'FED MODEL FACTORS'!BD249,1)</f>
        <v>0.7</v>
      </c>
      <c r="BT249" s="76">
        <v>2.52</v>
      </c>
      <c r="BU249" s="76">
        <v>2.96</v>
      </c>
      <c r="BV249" s="76">
        <v>1.01</v>
      </c>
    </row>
    <row r="250" spans="1:74" x14ac:dyDescent="0.25">
      <c r="A250" s="57">
        <v>41152</v>
      </c>
      <c r="B250" s="63"/>
      <c r="C250" s="63">
        <f>PERCENTRANK('FED MODEL FACTORS'!C250:C532,'FED MODEL FACTORS'!C250,1)</f>
        <v>0.2</v>
      </c>
      <c r="D250" s="63"/>
      <c r="E250" s="63">
        <f>PERCENTRANK('FED MODEL FACTORS'!E$2:E$296,'FED MODEL FACTORS'!E250,1)</f>
        <v>0</v>
      </c>
      <c r="F250" s="63">
        <f>PERCENTRANK('FED MODEL FACTORS'!F$2:F$296,'FED MODEL FACTORS'!F250,1)</f>
        <v>0.1</v>
      </c>
      <c r="G250" s="63">
        <f>PERCENTRANK('FED MODEL FACTORS'!G$62:G$296,'FED MODEL FACTORS'!G250,1)</f>
        <v>0</v>
      </c>
      <c r="H250" s="63">
        <f>PERCENTRANK('FED MODEL FACTORS'!H$62:H$296,'FED MODEL FACTORS'!H250,1)</f>
        <v>0.6</v>
      </c>
      <c r="I250" s="63">
        <f>PERCENTRANK('FED MODEL FACTORS'!I$2:I$296,'FED MODEL FACTORS'!I250,1)</f>
        <v>0</v>
      </c>
      <c r="J250" s="63">
        <f>PERCENTRANK('FED MODEL FACTORS'!J$2:J$296,'FED MODEL FACTORS'!J250,1)</f>
        <v>0</v>
      </c>
      <c r="K250" s="63">
        <f>PERCENTRANK('FED MODEL FACTORS'!K$2:K$296,'FED MODEL FACTORS'!K250,1)</f>
        <v>0</v>
      </c>
      <c r="L250" s="63">
        <f>PERCENTRANK('FED MODEL FACTORS'!L$2:L$296,'FED MODEL FACTORS'!L250,1)</f>
        <v>0</v>
      </c>
      <c r="M250" s="63">
        <f>PERCENTRANK('FED MODEL FACTORS'!M$2:M$296,'FED MODEL FACTORS'!M250,1)</f>
        <v>0.1</v>
      </c>
      <c r="N250" s="63">
        <f>PERCENTRANK('FED MODEL FACTORS'!N$2:N$296,'FED MODEL FACTORS'!N250,1)</f>
        <v>0.1</v>
      </c>
      <c r="O250" s="63"/>
      <c r="P250" s="63"/>
      <c r="Q250" s="63">
        <f>PERCENTRANK('FED MODEL FACTORS'!Q$2:Q$296,'FED MODEL FACTORS'!Q250,1)</f>
        <v>0.3</v>
      </c>
      <c r="R250" s="63">
        <f>PERCENTRANK('FED MODEL FACTORS'!R$2:R$296,'FED MODEL FACTORS'!R250,1)</f>
        <v>0.1</v>
      </c>
      <c r="S250" s="63">
        <f>PERCENTRANK('FED MODEL FACTORS'!S$2:S$296,'FED MODEL FACTORS'!S250,1)</f>
        <v>0.8</v>
      </c>
      <c r="T250" s="63"/>
      <c r="U250" s="63">
        <f>PERCENTRANK('FED MODEL FACTORS'!U$2:U$296,'FED MODEL FACTORS'!U250,1)</f>
        <v>0</v>
      </c>
      <c r="V250" s="63">
        <f>PERCENTRANK('FED MODEL FACTORS'!V$2:V$296,'FED MODEL FACTORS'!V250,1)</f>
        <v>0.2</v>
      </c>
      <c r="W250" s="63"/>
      <c r="X250" s="63">
        <f>PERCENTRANK('FED MODEL FACTORS'!X$2:X$296,'FED MODEL FACTORS'!X250,1)</f>
        <v>0.6</v>
      </c>
      <c r="Y250" s="63">
        <f>PERCENTRANK('FED MODEL FACTORS'!Y$2:Y$296,'FED MODEL FACTORS'!Y250,1)</f>
        <v>0.6</v>
      </c>
      <c r="Z250" s="63">
        <f>PERCENTRANK('FED MODEL FACTORS'!Z$2:Z$296,'FED MODEL FACTORS'!Z250,1)</f>
        <v>0.3</v>
      </c>
      <c r="AA250" s="63">
        <f>PERCENTRANK('FED MODEL FACTORS'!AA$2:AA$296,'FED MODEL FACTORS'!AA250,1)</f>
        <v>0.8</v>
      </c>
      <c r="AB250" s="63"/>
      <c r="AC250" s="63">
        <f>PERCENTRANK('FED MODEL FACTORS'!AC$2:AC$296,'FED MODEL FACTORS'!AC250,1)</f>
        <v>0.2</v>
      </c>
      <c r="AD250" s="63">
        <f>PERCENTRANK('FED MODEL FACTORS'!AD$2:AD$296,'FED MODEL FACTORS'!AD250,1)</f>
        <v>0.8</v>
      </c>
      <c r="AE250" s="63">
        <f>PERCENTRANK('FED MODEL FACTORS'!AE$2:AE$296,'FED MODEL FACTORS'!AE250,1)</f>
        <v>0.6</v>
      </c>
      <c r="AF250" s="63">
        <f>PERCENTRANK('FED MODEL FACTORS'!AF$2:AF$296,'FED MODEL FACTORS'!AF250,1)</f>
        <v>0.3</v>
      </c>
      <c r="AG250" s="63">
        <f>PERCENTRANK('FED MODEL FACTORS'!AG$2:AG$296,'FED MODEL FACTORS'!AG250,1)</f>
        <v>0.3</v>
      </c>
      <c r="AH250" s="63">
        <f>PERCENTRANK('FED MODEL FACTORS'!AH$62:AH$296,'FED MODEL FACTORS'!AH250,1)</f>
        <v>0.6</v>
      </c>
      <c r="AI250" s="63">
        <f>PERCENTRANK('FED MODEL FACTORS'!AI$2:AI$296,'FED MODEL FACTORS'!AI250,1)</f>
        <v>0.6</v>
      </c>
      <c r="AJ250" s="63">
        <f>PERCENTRANK('FED MODEL FACTORS'!AJ$2:AJ$296,'FED MODEL FACTORS'!AJ250,1)</f>
        <v>0.7</v>
      </c>
      <c r="AK250" s="63">
        <f>PERCENTRANK('FED MODEL FACTORS'!AK$2:AK$296,'FED MODEL FACTORS'!AK250,1)</f>
        <v>0</v>
      </c>
      <c r="AL250" s="63">
        <f>PERCENTRANK('FED MODEL FACTORS'!AL$2:AL$296,'FED MODEL FACTORS'!AL250,1)</f>
        <v>0.5</v>
      </c>
      <c r="AM250" s="63">
        <f>PERCENTRANK('FED MODEL FACTORS'!AM$2:AM$296,'FED MODEL FACTORS'!AM250,1)</f>
        <v>0.4</v>
      </c>
      <c r="AN250" s="63">
        <f>PERCENTRANK('FED MODEL FACTORS'!AN$2:AN$296,'FED MODEL FACTORS'!AN250,1)</f>
        <v>0.2</v>
      </c>
      <c r="AO250" s="63">
        <f>PERCENTRANK('FED MODEL FACTORS'!AO$2:AO$296,'FED MODEL FACTORS'!AO250,1)</f>
        <v>0.9</v>
      </c>
      <c r="AP250" s="63">
        <f>PERCENTRANK('FED MODEL FACTORS'!AP$2:AP$296,'FED MODEL FACTORS'!AP250,1)</f>
        <v>0.6</v>
      </c>
      <c r="AQ250" s="63">
        <f>PERCENTRANK('FED MODEL FACTORS'!AQ$50:AQ$296,'FED MODEL FACTORS'!AQ250,1)</f>
        <v>0.3</v>
      </c>
      <c r="AR250" s="63">
        <f>PERCENTRANK('FED MODEL FACTORS'!AR$2:AR$296,'FED MODEL FACTORS'!AR250,1)</f>
        <v>0</v>
      </c>
      <c r="AS250" s="63">
        <f>PERCENTRANK('FED MODEL FACTORS'!AS$2:AS$296,'FED MODEL FACTORS'!AS250,1)</f>
        <v>0.8</v>
      </c>
      <c r="AT250" s="63">
        <f>PERCENTRANK('FED MODEL FACTORS'!AT$2:AT$296,'FED MODEL FACTORS'!AT250,1)</f>
        <v>0.8</v>
      </c>
      <c r="AU250" s="63">
        <f>PERCENTRANK('FED MODEL FACTORS'!AU$2:AU$296,'FED MODEL FACTORS'!AU250,1)</f>
        <v>0.7</v>
      </c>
      <c r="AV250" s="63">
        <f>PERCENTRANK('FED MODEL FACTORS'!AV$2:AV$296,'FED MODEL FACTORS'!AV250,1)</f>
        <v>0.1</v>
      </c>
      <c r="AW250" s="63">
        <f>PERCENTRANK('FED MODEL FACTORS'!AW$2:AW$296,'FED MODEL FACTORS'!AW250,1)</f>
        <v>0.2</v>
      </c>
      <c r="AX250" s="63">
        <f>PERCENTRANK('FED MODEL FACTORS'!AX$2:AX$296,'FED MODEL FACTORS'!AX250,1)</f>
        <v>0.2</v>
      </c>
      <c r="AY250" s="63">
        <f>PERCENTRANK('FED MODEL FACTORS'!AY$2:AY$296,'FED MODEL FACTORS'!AY250,1)</f>
        <v>0.7</v>
      </c>
      <c r="AZ250" s="63">
        <f>PERCENTRANK('FED MODEL FACTORS'!AZ$2:AZ$296,'FED MODEL FACTORS'!AZ250,1)</f>
        <v>0.8</v>
      </c>
      <c r="BA250" s="63">
        <f>PERCENTRANK('FED MODEL FACTORS'!BA$2:BA$296,'FED MODEL FACTORS'!BA250,1)</f>
        <v>0.8</v>
      </c>
      <c r="BB250" s="63">
        <f>PERCENTRANK('FED MODEL FACTORS'!BB$2:BB$296,'FED MODEL FACTORS'!BB250,1)</f>
        <v>0.9</v>
      </c>
      <c r="BC250" s="63">
        <f>PERCENTRANK('FED MODEL FACTORS'!BC$2:BC$296,'FED MODEL FACTORS'!BC250,1)</f>
        <v>0.7</v>
      </c>
      <c r="BD250" s="63">
        <f>PERCENTRANK('FED MODEL FACTORS'!BD$2:BD$296,'FED MODEL FACTORS'!BD250,1)</f>
        <v>0.8</v>
      </c>
      <c r="BT250" s="76">
        <v>2.54</v>
      </c>
      <c r="BU250" s="76">
        <v>2.87</v>
      </c>
      <c r="BV250" s="76">
        <v>0.48</v>
      </c>
    </row>
    <row r="251" spans="1:74" x14ac:dyDescent="0.25">
      <c r="A251" s="57">
        <v>41182</v>
      </c>
      <c r="B251" s="63"/>
      <c r="C251" s="63">
        <f>PERCENTRANK('FED MODEL FACTORS'!C251:C533,'FED MODEL FACTORS'!C251,1)</f>
        <v>0.6</v>
      </c>
      <c r="D251" s="63"/>
      <c r="E251" s="63">
        <f>PERCENTRANK('FED MODEL FACTORS'!E$2:E$296,'FED MODEL FACTORS'!E251,1)</f>
        <v>0.6</v>
      </c>
      <c r="F251" s="63">
        <f>PERCENTRANK('FED MODEL FACTORS'!F$2:F$296,'FED MODEL FACTORS'!F251,1)</f>
        <v>0.2</v>
      </c>
      <c r="G251" s="63">
        <f>PERCENTRANK('FED MODEL FACTORS'!G$62:G$296,'FED MODEL FACTORS'!G251,1)</f>
        <v>0</v>
      </c>
      <c r="H251" s="63">
        <f>PERCENTRANK('FED MODEL FACTORS'!H$62:H$296,'FED MODEL FACTORS'!H251,1)</f>
        <v>0.5</v>
      </c>
      <c r="I251" s="63">
        <f>PERCENTRANK('FED MODEL FACTORS'!I$2:I$296,'FED MODEL FACTORS'!I251,1)</f>
        <v>0</v>
      </c>
      <c r="J251" s="63">
        <f>PERCENTRANK('FED MODEL FACTORS'!J$2:J$296,'FED MODEL FACTORS'!J251,1)</f>
        <v>0</v>
      </c>
      <c r="K251" s="63">
        <f>PERCENTRANK('FED MODEL FACTORS'!K$2:K$296,'FED MODEL FACTORS'!K251,1)</f>
        <v>0</v>
      </c>
      <c r="L251" s="63">
        <f>PERCENTRANK('FED MODEL FACTORS'!L$2:L$296,'FED MODEL FACTORS'!L251,1)</f>
        <v>0</v>
      </c>
      <c r="M251" s="63">
        <f>PERCENTRANK('FED MODEL FACTORS'!M$2:M$296,'FED MODEL FACTORS'!M251,1)</f>
        <v>0.1</v>
      </c>
      <c r="N251" s="63">
        <f>PERCENTRANK('FED MODEL FACTORS'!N$2:N$296,'FED MODEL FACTORS'!N251,1)</f>
        <v>0.2</v>
      </c>
      <c r="O251" s="63"/>
      <c r="P251" s="63"/>
      <c r="Q251" s="63">
        <f>PERCENTRANK('FED MODEL FACTORS'!Q$2:Q$296,'FED MODEL FACTORS'!Q251,1)</f>
        <v>0.3</v>
      </c>
      <c r="R251" s="63">
        <f>PERCENTRANK('FED MODEL FACTORS'!R$2:R$296,'FED MODEL FACTORS'!R251,1)</f>
        <v>0</v>
      </c>
      <c r="S251" s="63">
        <f>PERCENTRANK('FED MODEL FACTORS'!S$2:S$296,'FED MODEL FACTORS'!S251,1)</f>
        <v>0.8</v>
      </c>
      <c r="T251" s="63"/>
      <c r="U251" s="63">
        <f>PERCENTRANK('FED MODEL FACTORS'!U$2:U$296,'FED MODEL FACTORS'!U251,1)</f>
        <v>0.5</v>
      </c>
      <c r="V251" s="63">
        <f>PERCENTRANK('FED MODEL FACTORS'!V$2:V$296,'FED MODEL FACTORS'!V251,1)</f>
        <v>0.1</v>
      </c>
      <c r="W251" s="63"/>
      <c r="X251" s="63">
        <f>PERCENTRANK('FED MODEL FACTORS'!X$2:X$296,'FED MODEL FACTORS'!X251,1)</f>
        <v>0.6</v>
      </c>
      <c r="Y251" s="63">
        <f>PERCENTRANK('FED MODEL FACTORS'!Y$2:Y$296,'FED MODEL FACTORS'!Y251,1)</f>
        <v>0.6</v>
      </c>
      <c r="Z251" s="63">
        <f>PERCENTRANK('FED MODEL FACTORS'!Z$2:Z$296,'FED MODEL FACTORS'!Z251,1)</f>
        <v>0.4</v>
      </c>
      <c r="AA251" s="63">
        <f>PERCENTRANK('FED MODEL FACTORS'!AA$2:AA$296,'FED MODEL FACTORS'!AA251,1)</f>
        <v>0.7</v>
      </c>
      <c r="AB251" s="63"/>
      <c r="AC251" s="63">
        <f>PERCENTRANK('FED MODEL FACTORS'!AC$2:AC$296,'FED MODEL FACTORS'!AC251,1)</f>
        <v>0.2</v>
      </c>
      <c r="AD251" s="63">
        <f>PERCENTRANK('FED MODEL FACTORS'!AD$2:AD$296,'FED MODEL FACTORS'!AD251,1)</f>
        <v>0.8</v>
      </c>
      <c r="AE251" s="63">
        <f>PERCENTRANK('FED MODEL FACTORS'!AE$2:AE$296,'FED MODEL FACTORS'!AE251,1)</f>
        <v>0.6</v>
      </c>
      <c r="AF251" s="63">
        <f>PERCENTRANK('FED MODEL FACTORS'!AF$2:AF$296,'FED MODEL FACTORS'!AF251,1)</f>
        <v>0.3</v>
      </c>
      <c r="AG251" s="63">
        <f>PERCENTRANK('FED MODEL FACTORS'!AG$2:AG$296,'FED MODEL FACTORS'!AG251,1)</f>
        <v>0.3</v>
      </c>
      <c r="AH251" s="63">
        <f>PERCENTRANK('FED MODEL FACTORS'!AH$62:AH$296,'FED MODEL FACTORS'!AH251,1)</f>
        <v>0.5</v>
      </c>
      <c r="AI251" s="63">
        <f>PERCENTRANK('FED MODEL FACTORS'!AI$2:AI$296,'FED MODEL FACTORS'!AI251,1)</f>
        <v>0.6</v>
      </c>
      <c r="AJ251" s="63">
        <f>PERCENTRANK('FED MODEL FACTORS'!AJ$2:AJ$296,'FED MODEL FACTORS'!AJ251,1)</f>
        <v>0.7</v>
      </c>
      <c r="AK251" s="63">
        <f>PERCENTRANK('FED MODEL FACTORS'!AK$2:AK$296,'FED MODEL FACTORS'!AK251,1)</f>
        <v>0</v>
      </c>
      <c r="AL251" s="63">
        <f>PERCENTRANK('FED MODEL FACTORS'!AL$2:AL$296,'FED MODEL FACTORS'!AL251,1)</f>
        <v>0.5</v>
      </c>
      <c r="AM251" s="63">
        <f>PERCENTRANK('FED MODEL FACTORS'!AM$2:AM$296,'FED MODEL FACTORS'!AM251,1)</f>
        <v>0.3</v>
      </c>
      <c r="AN251" s="63">
        <f>PERCENTRANK('FED MODEL FACTORS'!AN$2:AN$296,'FED MODEL FACTORS'!AN251,1)</f>
        <v>0.3</v>
      </c>
      <c r="AO251" s="63">
        <f>PERCENTRANK('FED MODEL FACTORS'!AO$2:AO$296,'FED MODEL FACTORS'!AO251,1)</f>
        <v>0.9</v>
      </c>
      <c r="AP251" s="63">
        <f>PERCENTRANK('FED MODEL FACTORS'!AP$2:AP$296,'FED MODEL FACTORS'!AP251,1)</f>
        <v>0.9</v>
      </c>
      <c r="AQ251" s="63">
        <f>PERCENTRANK('FED MODEL FACTORS'!AQ$50:AQ$296,'FED MODEL FACTORS'!AQ251,1)</f>
        <v>0.3</v>
      </c>
      <c r="AR251" s="63">
        <f>PERCENTRANK('FED MODEL FACTORS'!AR$2:AR$296,'FED MODEL FACTORS'!AR251,1)</f>
        <v>0</v>
      </c>
      <c r="AS251" s="63">
        <f>PERCENTRANK('FED MODEL FACTORS'!AS$2:AS$296,'FED MODEL FACTORS'!AS251,1)</f>
        <v>0.7</v>
      </c>
      <c r="AT251" s="63">
        <f>PERCENTRANK('FED MODEL FACTORS'!AT$2:AT$296,'FED MODEL FACTORS'!AT251,1)</f>
        <v>0.8</v>
      </c>
      <c r="AU251" s="63">
        <f>PERCENTRANK('FED MODEL FACTORS'!AU$2:AU$296,'FED MODEL FACTORS'!AU251,1)</f>
        <v>0.6</v>
      </c>
      <c r="AV251" s="63">
        <f>PERCENTRANK('FED MODEL FACTORS'!AV$2:AV$296,'FED MODEL FACTORS'!AV251,1)</f>
        <v>0.2</v>
      </c>
      <c r="AW251" s="63">
        <f>PERCENTRANK('FED MODEL FACTORS'!AW$2:AW$296,'FED MODEL FACTORS'!AW251,1)</f>
        <v>0.2</v>
      </c>
      <c r="AX251" s="63">
        <f>PERCENTRANK('FED MODEL FACTORS'!AX$2:AX$296,'FED MODEL FACTORS'!AX251,1)</f>
        <v>0.3</v>
      </c>
      <c r="AY251" s="63">
        <f>PERCENTRANK('FED MODEL FACTORS'!AY$2:AY$296,'FED MODEL FACTORS'!AY251,1)</f>
        <v>0.6</v>
      </c>
      <c r="AZ251" s="63">
        <f>PERCENTRANK('FED MODEL FACTORS'!AZ$2:AZ$296,'FED MODEL FACTORS'!AZ251,1)</f>
        <v>0.8</v>
      </c>
      <c r="BA251" s="63">
        <f>PERCENTRANK('FED MODEL FACTORS'!BA$2:BA$296,'FED MODEL FACTORS'!BA251,1)</f>
        <v>0.4</v>
      </c>
      <c r="BB251" s="63">
        <f>PERCENTRANK('FED MODEL FACTORS'!BB$2:BB$296,'FED MODEL FACTORS'!BB251,1)</f>
        <v>0.9</v>
      </c>
      <c r="BC251" s="63">
        <f>PERCENTRANK('FED MODEL FACTORS'!BC$2:BC$296,'FED MODEL FACTORS'!BC251,1)</f>
        <v>0.9</v>
      </c>
      <c r="BD251" s="63">
        <f>PERCENTRANK('FED MODEL FACTORS'!BD$2:BD$296,'FED MODEL FACTORS'!BD251,1)</f>
        <v>0.7</v>
      </c>
      <c r="BT251" s="76">
        <v>2.37</v>
      </c>
      <c r="BU251" s="76">
        <v>2.83</v>
      </c>
      <c r="BV251" s="76">
        <v>0.22</v>
      </c>
    </row>
    <row r="252" spans="1:74" x14ac:dyDescent="0.25">
      <c r="A252" s="57">
        <v>41213</v>
      </c>
      <c r="B252" s="63"/>
      <c r="C252" s="63">
        <f>PERCENTRANK('FED MODEL FACTORS'!C252:C534,'FED MODEL FACTORS'!C252,1)</f>
        <v>0</v>
      </c>
      <c r="D252" s="63"/>
      <c r="E252" s="63">
        <f>PERCENTRANK('FED MODEL FACTORS'!E$2:E$296,'FED MODEL FACTORS'!E252,1)</f>
        <v>0</v>
      </c>
      <c r="F252" s="63">
        <f>PERCENTRANK('FED MODEL FACTORS'!F$2:F$296,'FED MODEL FACTORS'!F252,1)</f>
        <v>0.1</v>
      </c>
      <c r="G252" s="63">
        <f>PERCENTRANK('FED MODEL FACTORS'!G$62:G$296,'FED MODEL FACTORS'!G252,1)</f>
        <v>0</v>
      </c>
      <c r="H252" s="63">
        <f>PERCENTRANK('FED MODEL FACTORS'!H$62:H$296,'FED MODEL FACTORS'!H252,1)</f>
        <v>0.4</v>
      </c>
      <c r="I252" s="63">
        <f>PERCENTRANK('FED MODEL FACTORS'!I$2:I$296,'FED MODEL FACTORS'!I252,1)</f>
        <v>0</v>
      </c>
      <c r="J252" s="63">
        <f>PERCENTRANK('FED MODEL FACTORS'!J$2:J$296,'FED MODEL FACTORS'!J252,1)</f>
        <v>0</v>
      </c>
      <c r="K252" s="63">
        <f>PERCENTRANK('FED MODEL FACTORS'!K$2:K$296,'FED MODEL FACTORS'!K252,1)</f>
        <v>0</v>
      </c>
      <c r="L252" s="63">
        <f>PERCENTRANK('FED MODEL FACTORS'!L$2:L$296,'FED MODEL FACTORS'!L252,1)</f>
        <v>0</v>
      </c>
      <c r="M252" s="63">
        <f>PERCENTRANK('FED MODEL FACTORS'!M$2:M$296,'FED MODEL FACTORS'!M252,1)</f>
        <v>0.1</v>
      </c>
      <c r="N252" s="63">
        <f>PERCENTRANK('FED MODEL FACTORS'!N$2:N$296,'FED MODEL FACTORS'!N252,1)</f>
        <v>0.1</v>
      </c>
      <c r="O252" s="63"/>
      <c r="P252" s="63"/>
      <c r="Q252" s="63">
        <f>PERCENTRANK('FED MODEL FACTORS'!Q$2:Q$296,'FED MODEL FACTORS'!Q252,1)</f>
        <v>0.3</v>
      </c>
      <c r="R252" s="63">
        <f>PERCENTRANK('FED MODEL FACTORS'!R$2:R$296,'FED MODEL FACTORS'!R252,1)</f>
        <v>0</v>
      </c>
      <c r="S252" s="63">
        <f>PERCENTRANK('FED MODEL FACTORS'!S$2:S$296,'FED MODEL FACTORS'!S252,1)</f>
        <v>0.8</v>
      </c>
      <c r="T252" s="63"/>
      <c r="U252" s="63">
        <f>PERCENTRANK('FED MODEL FACTORS'!U$2:U$296,'FED MODEL FACTORS'!U252,1)</f>
        <v>0.2</v>
      </c>
      <c r="V252" s="63">
        <f>PERCENTRANK('FED MODEL FACTORS'!V$2:V$296,'FED MODEL FACTORS'!V252,1)</f>
        <v>0.2</v>
      </c>
      <c r="W252" s="63"/>
      <c r="X252" s="63">
        <f>PERCENTRANK('FED MODEL FACTORS'!X$2:X$296,'FED MODEL FACTORS'!X252,1)</f>
        <v>0.6</v>
      </c>
      <c r="Y252" s="63">
        <f>PERCENTRANK('FED MODEL FACTORS'!Y$2:Y$296,'FED MODEL FACTORS'!Y252,1)</f>
        <v>0.6</v>
      </c>
      <c r="Z252" s="63">
        <f>PERCENTRANK('FED MODEL FACTORS'!Z$2:Z$296,'FED MODEL FACTORS'!Z252,1)</f>
        <v>0.3</v>
      </c>
      <c r="AA252" s="63">
        <f>PERCENTRANK('FED MODEL FACTORS'!AA$2:AA$296,'FED MODEL FACTORS'!AA252,1)</f>
        <v>0.7</v>
      </c>
      <c r="AB252" s="63"/>
      <c r="AC252" s="63">
        <f>PERCENTRANK('FED MODEL FACTORS'!AC$2:AC$296,'FED MODEL FACTORS'!AC252,1)</f>
        <v>0.2</v>
      </c>
      <c r="AD252" s="63">
        <f>PERCENTRANK('FED MODEL FACTORS'!AD$2:AD$296,'FED MODEL FACTORS'!AD252,1)</f>
        <v>0.8</v>
      </c>
      <c r="AE252" s="63">
        <f>PERCENTRANK('FED MODEL FACTORS'!AE$2:AE$296,'FED MODEL FACTORS'!AE252,1)</f>
        <v>0.6</v>
      </c>
      <c r="AF252" s="63">
        <f>PERCENTRANK('FED MODEL FACTORS'!AF$2:AF$296,'FED MODEL FACTORS'!AF252,1)</f>
        <v>0.4</v>
      </c>
      <c r="AG252" s="63">
        <f>PERCENTRANK('FED MODEL FACTORS'!AG$2:AG$296,'FED MODEL FACTORS'!AG252,1)</f>
        <v>0.4</v>
      </c>
      <c r="AH252" s="63">
        <f>PERCENTRANK('FED MODEL FACTORS'!AH$62:AH$296,'FED MODEL FACTORS'!AH252,1)</f>
        <v>0.4</v>
      </c>
      <c r="AI252" s="63">
        <f>PERCENTRANK('FED MODEL FACTORS'!AI$2:AI$296,'FED MODEL FACTORS'!AI252,1)</f>
        <v>0.5</v>
      </c>
      <c r="AJ252" s="63">
        <f>PERCENTRANK('FED MODEL FACTORS'!AJ$2:AJ$296,'FED MODEL FACTORS'!AJ252,1)</f>
        <v>0.7</v>
      </c>
      <c r="AK252" s="63">
        <f>PERCENTRANK('FED MODEL FACTORS'!AK$2:AK$296,'FED MODEL FACTORS'!AK252,1)</f>
        <v>0</v>
      </c>
      <c r="AL252" s="63">
        <f>PERCENTRANK('FED MODEL FACTORS'!AL$2:AL$296,'FED MODEL FACTORS'!AL252,1)</f>
        <v>0.5</v>
      </c>
      <c r="AM252" s="63">
        <f>PERCENTRANK('FED MODEL FACTORS'!AM$2:AM$296,'FED MODEL FACTORS'!AM252,1)</f>
        <v>0.1</v>
      </c>
      <c r="AN252" s="63">
        <f>PERCENTRANK('FED MODEL FACTORS'!AN$2:AN$296,'FED MODEL FACTORS'!AN252,1)</f>
        <v>0.4</v>
      </c>
      <c r="AO252" s="63">
        <f>PERCENTRANK('FED MODEL FACTORS'!AO$2:AO$296,'FED MODEL FACTORS'!AO252,1)</f>
        <v>0.9</v>
      </c>
      <c r="AP252" s="63">
        <f>PERCENTRANK('FED MODEL FACTORS'!AP$2:AP$296,'FED MODEL FACTORS'!AP252,1)</f>
        <v>0.4</v>
      </c>
      <c r="AQ252" s="63">
        <f>PERCENTRANK('FED MODEL FACTORS'!AQ$50:AQ$296,'FED MODEL FACTORS'!AQ252,1)</f>
        <v>0.3</v>
      </c>
      <c r="AR252" s="63">
        <f>PERCENTRANK('FED MODEL FACTORS'!AR$2:AR$296,'FED MODEL FACTORS'!AR252,1)</f>
        <v>0</v>
      </c>
      <c r="AS252" s="63">
        <f>PERCENTRANK('FED MODEL FACTORS'!AS$2:AS$296,'FED MODEL FACTORS'!AS252,1)</f>
        <v>0.7</v>
      </c>
      <c r="AT252" s="63">
        <f>PERCENTRANK('FED MODEL FACTORS'!AT$2:AT$296,'FED MODEL FACTORS'!AT252,1)</f>
        <v>0.8</v>
      </c>
      <c r="AU252" s="63">
        <f>PERCENTRANK('FED MODEL FACTORS'!AU$2:AU$296,'FED MODEL FACTORS'!AU252,1)</f>
        <v>0.6</v>
      </c>
      <c r="AV252" s="63">
        <f>PERCENTRANK('FED MODEL FACTORS'!AV$2:AV$296,'FED MODEL FACTORS'!AV252,1)</f>
        <v>0.2</v>
      </c>
      <c r="AW252" s="63">
        <f>PERCENTRANK('FED MODEL FACTORS'!AW$2:AW$296,'FED MODEL FACTORS'!AW252,1)</f>
        <v>0.2</v>
      </c>
      <c r="AX252" s="63">
        <f>PERCENTRANK('FED MODEL FACTORS'!AX$2:AX$296,'FED MODEL FACTORS'!AX252,1)</f>
        <v>0.3</v>
      </c>
      <c r="AY252" s="63">
        <f>PERCENTRANK('FED MODEL FACTORS'!AY$2:AY$296,'FED MODEL FACTORS'!AY252,1)</f>
        <v>0.6</v>
      </c>
      <c r="AZ252" s="63">
        <f>PERCENTRANK('FED MODEL FACTORS'!AZ$2:AZ$296,'FED MODEL FACTORS'!AZ252,1)</f>
        <v>0.8</v>
      </c>
      <c r="BA252" s="63">
        <f>PERCENTRANK('FED MODEL FACTORS'!BA$2:BA$296,'FED MODEL FACTORS'!BA252,1)</f>
        <v>0.2</v>
      </c>
      <c r="BB252" s="63">
        <f>PERCENTRANK('FED MODEL FACTORS'!BB$2:BB$296,'FED MODEL FACTORS'!BB252,1)</f>
        <v>0.9</v>
      </c>
      <c r="BC252" s="63">
        <f>PERCENTRANK('FED MODEL FACTORS'!BC$2:BC$296,'FED MODEL FACTORS'!BC252,1)</f>
        <v>0.5</v>
      </c>
      <c r="BD252" s="63">
        <f>PERCENTRANK('FED MODEL FACTORS'!BD$2:BD$296,'FED MODEL FACTORS'!BD252,1)</f>
        <v>0.2</v>
      </c>
      <c r="BT252" s="76">
        <v>2.31</v>
      </c>
      <c r="BU252" s="76">
        <v>2.79</v>
      </c>
      <c r="BV252" s="76">
        <v>0.38</v>
      </c>
    </row>
    <row r="253" spans="1:74" x14ac:dyDescent="0.25">
      <c r="A253" s="57">
        <v>41243</v>
      </c>
      <c r="B253" s="63"/>
      <c r="C253" s="63">
        <f>PERCENTRANK('FED MODEL FACTORS'!C253:C535,'FED MODEL FACTORS'!C253,1)</f>
        <v>0.1</v>
      </c>
      <c r="D253" s="63"/>
      <c r="E253" s="63">
        <f>PERCENTRANK('FED MODEL FACTORS'!E$2:E$296,'FED MODEL FACTORS'!E253,1)</f>
        <v>0.6</v>
      </c>
      <c r="F253" s="63">
        <f>PERCENTRANK('FED MODEL FACTORS'!F$2:F$296,'FED MODEL FACTORS'!F253,1)</f>
        <v>0.1</v>
      </c>
      <c r="G253" s="63">
        <f>PERCENTRANK('FED MODEL FACTORS'!G$62:G$296,'FED MODEL FACTORS'!G253,1)</f>
        <v>0</v>
      </c>
      <c r="H253" s="63">
        <f>PERCENTRANK('FED MODEL FACTORS'!H$62:H$296,'FED MODEL FACTORS'!H253,1)</f>
        <v>0.5</v>
      </c>
      <c r="I253" s="63">
        <f>PERCENTRANK('FED MODEL FACTORS'!I$2:I$296,'FED MODEL FACTORS'!I253,1)</f>
        <v>0</v>
      </c>
      <c r="J253" s="63">
        <f>PERCENTRANK('FED MODEL FACTORS'!J$2:J$296,'FED MODEL FACTORS'!J253,1)</f>
        <v>0</v>
      </c>
      <c r="K253" s="63">
        <f>PERCENTRANK('FED MODEL FACTORS'!K$2:K$296,'FED MODEL FACTORS'!K253,1)</f>
        <v>0</v>
      </c>
      <c r="L253" s="63">
        <f>PERCENTRANK('FED MODEL FACTORS'!L$2:L$296,'FED MODEL FACTORS'!L253,1)</f>
        <v>0</v>
      </c>
      <c r="M253" s="63">
        <f>PERCENTRANK('FED MODEL FACTORS'!M$2:M$296,'FED MODEL FACTORS'!M253,1)</f>
        <v>0.1</v>
      </c>
      <c r="N253" s="63">
        <f>PERCENTRANK('FED MODEL FACTORS'!N$2:N$296,'FED MODEL FACTORS'!N253,1)</f>
        <v>0.1</v>
      </c>
      <c r="O253" s="63"/>
      <c r="P253" s="63"/>
      <c r="Q253" s="63">
        <f>PERCENTRANK('FED MODEL FACTORS'!Q$2:Q$296,'FED MODEL FACTORS'!Q253,1)</f>
        <v>0.3</v>
      </c>
      <c r="R253" s="63">
        <f>PERCENTRANK('FED MODEL FACTORS'!R$2:R$296,'FED MODEL FACTORS'!R253,1)</f>
        <v>0</v>
      </c>
      <c r="S253" s="63">
        <f>PERCENTRANK('FED MODEL FACTORS'!S$2:S$296,'FED MODEL FACTORS'!S253,1)</f>
        <v>0.8</v>
      </c>
      <c r="T253" s="63"/>
      <c r="U253" s="63">
        <f>PERCENTRANK('FED MODEL FACTORS'!U$2:U$296,'FED MODEL FACTORS'!U253,1)</f>
        <v>0.9</v>
      </c>
      <c r="V253" s="63">
        <f>PERCENTRANK('FED MODEL FACTORS'!V$2:V$296,'FED MODEL FACTORS'!V253,1)</f>
        <v>0.1</v>
      </c>
      <c r="W253" s="63"/>
      <c r="X253" s="63">
        <f>PERCENTRANK('FED MODEL FACTORS'!X$2:X$296,'FED MODEL FACTORS'!X253,1)</f>
        <v>0.7</v>
      </c>
      <c r="Y253" s="63">
        <f>PERCENTRANK('FED MODEL FACTORS'!Y$2:Y$296,'FED MODEL FACTORS'!Y253,1)</f>
        <v>0.7</v>
      </c>
      <c r="Z253" s="63">
        <f>PERCENTRANK('FED MODEL FACTORS'!Z$2:Z$296,'FED MODEL FACTORS'!Z253,1)</f>
        <v>0.2</v>
      </c>
      <c r="AA253" s="63">
        <f>PERCENTRANK('FED MODEL FACTORS'!AA$2:AA$296,'FED MODEL FACTORS'!AA253,1)</f>
        <v>0.7</v>
      </c>
      <c r="AB253" s="63"/>
      <c r="AC253" s="63">
        <f>PERCENTRANK('FED MODEL FACTORS'!AC$2:AC$296,'FED MODEL FACTORS'!AC253,1)</f>
        <v>0.2</v>
      </c>
      <c r="AD253" s="63">
        <f>PERCENTRANK('FED MODEL FACTORS'!AD$2:AD$296,'FED MODEL FACTORS'!AD253,1)</f>
        <v>0.8</v>
      </c>
      <c r="AE253" s="63">
        <f>PERCENTRANK('FED MODEL FACTORS'!AE$2:AE$296,'FED MODEL FACTORS'!AE253,1)</f>
        <v>0.7</v>
      </c>
      <c r="AF253" s="63">
        <f>PERCENTRANK('FED MODEL FACTORS'!AF$2:AF$296,'FED MODEL FACTORS'!AF253,1)</f>
        <v>0.4</v>
      </c>
      <c r="AG253" s="63">
        <f>PERCENTRANK('FED MODEL FACTORS'!AG$2:AG$296,'FED MODEL FACTORS'!AG253,1)</f>
        <v>0.3</v>
      </c>
      <c r="AH253" s="63">
        <f>PERCENTRANK('FED MODEL FACTORS'!AH$62:AH$296,'FED MODEL FACTORS'!AH253,1)</f>
        <v>0.5</v>
      </c>
      <c r="AI253" s="63">
        <f>PERCENTRANK('FED MODEL FACTORS'!AI$2:AI$296,'FED MODEL FACTORS'!AI253,1)</f>
        <v>0.5</v>
      </c>
      <c r="AJ253" s="63">
        <f>PERCENTRANK('FED MODEL FACTORS'!AJ$2:AJ$296,'FED MODEL FACTORS'!AJ253,1)</f>
        <v>0.7</v>
      </c>
      <c r="AK253" s="63">
        <f>PERCENTRANK('FED MODEL FACTORS'!AK$2:AK$296,'FED MODEL FACTORS'!AK253,1)</f>
        <v>0.1</v>
      </c>
      <c r="AL253" s="63">
        <f>PERCENTRANK('FED MODEL FACTORS'!AL$2:AL$296,'FED MODEL FACTORS'!AL253,1)</f>
        <v>0.5</v>
      </c>
      <c r="AM253" s="63">
        <f>PERCENTRANK('FED MODEL FACTORS'!AM$2:AM$296,'FED MODEL FACTORS'!AM253,1)</f>
        <v>0.2</v>
      </c>
      <c r="AN253" s="63">
        <f>PERCENTRANK('FED MODEL FACTORS'!AN$2:AN$296,'FED MODEL FACTORS'!AN253,1)</f>
        <v>0.3</v>
      </c>
      <c r="AO253" s="63">
        <f>PERCENTRANK('FED MODEL FACTORS'!AO$2:AO$296,'FED MODEL FACTORS'!AO253,1)</f>
        <v>0.9</v>
      </c>
      <c r="AP253" s="63">
        <f>PERCENTRANK('FED MODEL FACTORS'!AP$2:AP$296,'FED MODEL FACTORS'!AP253,1)</f>
        <v>0.6</v>
      </c>
      <c r="AQ253" s="63">
        <f>PERCENTRANK('FED MODEL FACTORS'!AQ$50:AQ$296,'FED MODEL FACTORS'!AQ253,1)</f>
        <v>0.3</v>
      </c>
      <c r="AR253" s="63">
        <f>PERCENTRANK('FED MODEL FACTORS'!AR$2:AR$296,'FED MODEL FACTORS'!AR253,1)</f>
        <v>0</v>
      </c>
      <c r="AS253" s="63">
        <f>PERCENTRANK('FED MODEL FACTORS'!AS$2:AS$296,'FED MODEL FACTORS'!AS253,1)</f>
        <v>0.7</v>
      </c>
      <c r="AT253" s="63">
        <f>PERCENTRANK('FED MODEL FACTORS'!AT$2:AT$296,'FED MODEL FACTORS'!AT253,1)</f>
        <v>0.8</v>
      </c>
      <c r="AU253" s="63">
        <f>PERCENTRANK('FED MODEL FACTORS'!AU$2:AU$296,'FED MODEL FACTORS'!AU253,1)</f>
        <v>0.6</v>
      </c>
      <c r="AV253" s="63">
        <f>PERCENTRANK('FED MODEL FACTORS'!AV$2:AV$296,'FED MODEL FACTORS'!AV253,1)</f>
        <v>0.4</v>
      </c>
      <c r="AW253" s="63">
        <f>PERCENTRANK('FED MODEL FACTORS'!AW$2:AW$296,'FED MODEL FACTORS'!AW253,1)</f>
        <v>0.2</v>
      </c>
      <c r="AX253" s="63">
        <f>PERCENTRANK('FED MODEL FACTORS'!AX$2:AX$296,'FED MODEL FACTORS'!AX253,1)</f>
        <v>0.3</v>
      </c>
      <c r="AY253" s="63">
        <f>PERCENTRANK('FED MODEL FACTORS'!AY$2:AY$296,'FED MODEL FACTORS'!AY253,1)</f>
        <v>0.6</v>
      </c>
      <c r="AZ253" s="63">
        <f>PERCENTRANK('FED MODEL FACTORS'!AZ$2:AZ$296,'FED MODEL FACTORS'!AZ253,1)</f>
        <v>0.8</v>
      </c>
      <c r="BA253" s="63">
        <f>PERCENTRANK('FED MODEL FACTORS'!BA$2:BA$296,'FED MODEL FACTORS'!BA253,1)</f>
        <v>0.2</v>
      </c>
      <c r="BB253" s="63">
        <f>PERCENTRANK('FED MODEL FACTORS'!BB$2:BB$296,'FED MODEL FACTORS'!BB253,1)</f>
        <v>0.9</v>
      </c>
      <c r="BC253" s="63">
        <f>PERCENTRANK('FED MODEL FACTORS'!BC$2:BC$296,'FED MODEL FACTORS'!BC253,1)</f>
        <v>0.2</v>
      </c>
      <c r="BD253" s="63">
        <f>PERCENTRANK('FED MODEL FACTORS'!BD$2:BD$296,'FED MODEL FACTORS'!BD253,1)</f>
        <v>0.2</v>
      </c>
      <c r="BT253" s="76">
        <v>2.31</v>
      </c>
      <c r="BU253" s="76">
        <v>2.8</v>
      </c>
      <c r="BV253" s="76">
        <v>0.76</v>
      </c>
    </row>
    <row r="254" spans="1:74" x14ac:dyDescent="0.25">
      <c r="A254" s="57">
        <v>41274</v>
      </c>
      <c r="B254" s="63"/>
      <c r="C254" s="63">
        <f>PERCENTRANK('FED MODEL FACTORS'!C254:C536,'FED MODEL FACTORS'!C254,1)</f>
        <v>0.7</v>
      </c>
      <c r="D254" s="63"/>
      <c r="E254" s="63">
        <f>PERCENTRANK('FED MODEL FACTORS'!E$2:E$296,'FED MODEL FACTORS'!E254,1)</f>
        <v>0.9</v>
      </c>
      <c r="F254" s="63">
        <f>PERCENTRANK('FED MODEL FACTORS'!F$2:F$296,'FED MODEL FACTORS'!F254,1)</f>
        <v>0.1</v>
      </c>
      <c r="G254" s="63">
        <f>PERCENTRANK('FED MODEL FACTORS'!G$62:G$296,'FED MODEL FACTORS'!G254,1)</f>
        <v>0</v>
      </c>
      <c r="H254" s="63">
        <f>PERCENTRANK('FED MODEL FACTORS'!H$62:H$296,'FED MODEL FACTORS'!H254,1)</f>
        <v>0.4</v>
      </c>
      <c r="I254" s="63">
        <f>PERCENTRANK('FED MODEL FACTORS'!I$2:I$296,'FED MODEL FACTORS'!I254,1)</f>
        <v>0.1</v>
      </c>
      <c r="J254" s="63">
        <f>PERCENTRANK('FED MODEL FACTORS'!J$2:J$296,'FED MODEL FACTORS'!J254,1)</f>
        <v>0</v>
      </c>
      <c r="K254" s="63">
        <f>PERCENTRANK('FED MODEL FACTORS'!K$2:K$296,'FED MODEL FACTORS'!K254,1)</f>
        <v>0</v>
      </c>
      <c r="L254" s="63">
        <f>PERCENTRANK('FED MODEL FACTORS'!L$2:L$296,'FED MODEL FACTORS'!L254,1)</f>
        <v>0</v>
      </c>
      <c r="M254" s="63">
        <f>PERCENTRANK('FED MODEL FACTORS'!M$2:M$296,'FED MODEL FACTORS'!M254,1)</f>
        <v>0.1</v>
      </c>
      <c r="N254" s="63">
        <f>PERCENTRANK('FED MODEL FACTORS'!N$2:N$296,'FED MODEL FACTORS'!N254,1)</f>
        <v>0.1</v>
      </c>
      <c r="O254" s="63"/>
      <c r="P254" s="63"/>
      <c r="Q254" s="63">
        <f>PERCENTRANK('FED MODEL FACTORS'!Q$2:Q$296,'FED MODEL FACTORS'!Q254,1)</f>
        <v>0.2</v>
      </c>
      <c r="R254" s="63">
        <f>PERCENTRANK('FED MODEL FACTORS'!R$2:R$296,'FED MODEL FACTORS'!R254,1)</f>
        <v>0</v>
      </c>
      <c r="S254" s="63">
        <f>PERCENTRANK('FED MODEL FACTORS'!S$2:S$296,'FED MODEL FACTORS'!S254,1)</f>
        <v>0.8</v>
      </c>
      <c r="T254" s="63"/>
      <c r="U254" s="63">
        <f>PERCENTRANK('FED MODEL FACTORS'!U$2:U$296,'FED MODEL FACTORS'!U254,1)</f>
        <v>0.4</v>
      </c>
      <c r="V254" s="63">
        <f>PERCENTRANK('FED MODEL FACTORS'!V$2:V$296,'FED MODEL FACTORS'!V254,1)</f>
        <v>0.1</v>
      </c>
      <c r="W254" s="63"/>
      <c r="X254" s="63">
        <f>PERCENTRANK('FED MODEL FACTORS'!X$2:X$296,'FED MODEL FACTORS'!X254,1)</f>
        <v>0.6</v>
      </c>
      <c r="Y254" s="63">
        <f>PERCENTRANK('FED MODEL FACTORS'!Y$2:Y$296,'FED MODEL FACTORS'!Y254,1)</f>
        <v>0.7</v>
      </c>
      <c r="Z254" s="63">
        <f>PERCENTRANK('FED MODEL FACTORS'!Z$2:Z$296,'FED MODEL FACTORS'!Z254,1)</f>
        <v>0.2</v>
      </c>
      <c r="AA254" s="63">
        <f>PERCENTRANK('FED MODEL FACTORS'!AA$2:AA$296,'FED MODEL FACTORS'!AA254,1)</f>
        <v>0.7</v>
      </c>
      <c r="AB254" s="63"/>
      <c r="AC254" s="63">
        <f>PERCENTRANK('FED MODEL FACTORS'!AC$2:AC$296,'FED MODEL FACTORS'!AC254,1)</f>
        <v>0.2</v>
      </c>
      <c r="AD254" s="63">
        <f>PERCENTRANK('FED MODEL FACTORS'!AD$2:AD$296,'FED MODEL FACTORS'!AD254,1)</f>
        <v>0.8</v>
      </c>
      <c r="AE254" s="63">
        <f>PERCENTRANK('FED MODEL FACTORS'!AE$2:AE$296,'FED MODEL FACTORS'!AE254,1)</f>
        <v>0.7</v>
      </c>
      <c r="AF254" s="63">
        <f>PERCENTRANK('FED MODEL FACTORS'!AF$2:AF$296,'FED MODEL FACTORS'!AF254,1)</f>
        <v>0.4</v>
      </c>
      <c r="AG254" s="63">
        <f>PERCENTRANK('FED MODEL FACTORS'!AG$2:AG$296,'FED MODEL FACTORS'!AG254,1)</f>
        <v>0.4</v>
      </c>
      <c r="AH254" s="63">
        <f>PERCENTRANK('FED MODEL FACTORS'!AH$62:AH$296,'FED MODEL FACTORS'!AH254,1)</f>
        <v>0.4</v>
      </c>
      <c r="AI254" s="63">
        <f>PERCENTRANK('FED MODEL FACTORS'!AI$2:AI$296,'FED MODEL FACTORS'!AI254,1)</f>
        <v>0.6</v>
      </c>
      <c r="AJ254" s="63">
        <f>PERCENTRANK('FED MODEL FACTORS'!AJ$2:AJ$296,'FED MODEL FACTORS'!AJ254,1)</f>
        <v>0.7</v>
      </c>
      <c r="AK254" s="63">
        <f>PERCENTRANK('FED MODEL FACTORS'!AK$2:AK$296,'FED MODEL FACTORS'!AK254,1)</f>
        <v>0.1</v>
      </c>
      <c r="AL254" s="63">
        <f>PERCENTRANK('FED MODEL FACTORS'!AL$2:AL$296,'FED MODEL FACTORS'!AL254,1)</f>
        <v>0.5</v>
      </c>
      <c r="AM254" s="63">
        <f>PERCENTRANK('FED MODEL FACTORS'!AM$2:AM$296,'FED MODEL FACTORS'!AM254,1)</f>
        <v>0.2</v>
      </c>
      <c r="AN254" s="63">
        <f>PERCENTRANK('FED MODEL FACTORS'!AN$2:AN$296,'FED MODEL FACTORS'!AN254,1)</f>
        <v>0.2</v>
      </c>
      <c r="AO254" s="63">
        <f>PERCENTRANK('FED MODEL FACTORS'!AO$2:AO$296,'FED MODEL FACTORS'!AO254,1)</f>
        <v>0.7</v>
      </c>
      <c r="AP254" s="63">
        <f>PERCENTRANK('FED MODEL FACTORS'!AP$2:AP$296,'FED MODEL FACTORS'!AP254,1)</f>
        <v>0.9</v>
      </c>
      <c r="AQ254" s="63">
        <f>PERCENTRANK('FED MODEL FACTORS'!AQ$50:AQ$296,'FED MODEL FACTORS'!AQ254,1)</f>
        <v>0.3</v>
      </c>
      <c r="AR254" s="63">
        <f>PERCENTRANK('FED MODEL FACTORS'!AR$2:AR$296,'FED MODEL FACTORS'!AR254,1)</f>
        <v>0.2</v>
      </c>
      <c r="AS254" s="63">
        <f>PERCENTRANK('FED MODEL FACTORS'!AS$2:AS$296,'FED MODEL FACTORS'!AS254,1)</f>
        <v>0.7</v>
      </c>
      <c r="AT254" s="63">
        <f>PERCENTRANK('FED MODEL FACTORS'!AT$2:AT$296,'FED MODEL FACTORS'!AT254,1)</f>
        <v>0.8</v>
      </c>
      <c r="AU254" s="63">
        <f>PERCENTRANK('FED MODEL FACTORS'!AU$2:AU$296,'FED MODEL FACTORS'!AU254,1)</f>
        <v>0.6</v>
      </c>
      <c r="AV254" s="63">
        <f>PERCENTRANK('FED MODEL FACTORS'!AV$2:AV$296,'FED MODEL FACTORS'!AV254,1)</f>
        <v>0.3</v>
      </c>
      <c r="AW254" s="63">
        <f>PERCENTRANK('FED MODEL FACTORS'!AW$2:AW$296,'FED MODEL FACTORS'!AW254,1)</f>
        <v>0.2</v>
      </c>
      <c r="AX254" s="63">
        <f>PERCENTRANK('FED MODEL FACTORS'!AX$2:AX$296,'FED MODEL FACTORS'!AX254,1)</f>
        <v>0.3</v>
      </c>
      <c r="AY254" s="63">
        <f>PERCENTRANK('FED MODEL FACTORS'!AY$2:AY$296,'FED MODEL FACTORS'!AY254,1)</f>
        <v>0.6</v>
      </c>
      <c r="AZ254" s="63">
        <f>PERCENTRANK('FED MODEL FACTORS'!AZ$2:AZ$296,'FED MODEL FACTORS'!AZ254,1)</f>
        <v>0.8</v>
      </c>
      <c r="BA254" s="63">
        <f>PERCENTRANK('FED MODEL FACTORS'!BA$2:BA$296,'FED MODEL FACTORS'!BA254,1)</f>
        <v>0.5</v>
      </c>
      <c r="BB254" s="63">
        <f>PERCENTRANK('FED MODEL FACTORS'!BB$2:BB$296,'FED MODEL FACTORS'!BB254,1)</f>
        <v>0.9</v>
      </c>
      <c r="BC254" s="63">
        <f>PERCENTRANK('FED MODEL FACTORS'!BC$2:BC$296,'FED MODEL FACTORS'!BC254,1)</f>
        <v>0.2</v>
      </c>
      <c r="BD254" s="63">
        <f>PERCENTRANK('FED MODEL FACTORS'!BD$2:BD$296,'FED MODEL FACTORS'!BD254,1)</f>
        <v>0.4</v>
      </c>
      <c r="BT254" s="76">
        <v>2.41</v>
      </c>
      <c r="BU254" s="76">
        <v>2.97</v>
      </c>
      <c r="BV254" s="76">
        <v>0.52</v>
      </c>
    </row>
    <row r="255" spans="1:74" x14ac:dyDescent="0.25">
      <c r="A255" s="57">
        <v>41305</v>
      </c>
      <c r="B255" s="63"/>
      <c r="C255" s="63">
        <f>PERCENTRANK('FED MODEL FACTORS'!C255:C537,'FED MODEL FACTORS'!C255,1)</f>
        <v>0.8</v>
      </c>
      <c r="D255" s="63"/>
      <c r="E255" s="63">
        <f>PERCENTRANK('FED MODEL FACTORS'!E$2:E$296,'FED MODEL FACTORS'!E255,1)</f>
        <v>0.6</v>
      </c>
      <c r="F255" s="63">
        <f>PERCENTRANK('FED MODEL FACTORS'!F$2:F$296,'FED MODEL FACTORS'!F255,1)</f>
        <v>0.1</v>
      </c>
      <c r="G255" s="63">
        <f>PERCENTRANK('FED MODEL FACTORS'!G$62:G$296,'FED MODEL FACTORS'!G255,1)</f>
        <v>0</v>
      </c>
      <c r="H255" s="63">
        <f>PERCENTRANK('FED MODEL FACTORS'!H$62:H$296,'FED MODEL FACTORS'!H255,1)</f>
        <v>0.4</v>
      </c>
      <c r="I255" s="63">
        <f>PERCENTRANK('FED MODEL FACTORS'!I$2:I$296,'FED MODEL FACTORS'!I255,1)</f>
        <v>0.1</v>
      </c>
      <c r="J255" s="63">
        <f>PERCENTRANK('FED MODEL FACTORS'!J$2:J$296,'FED MODEL FACTORS'!J255,1)</f>
        <v>0</v>
      </c>
      <c r="K255" s="63">
        <f>PERCENTRANK('FED MODEL FACTORS'!K$2:K$296,'FED MODEL FACTORS'!K255,1)</f>
        <v>0</v>
      </c>
      <c r="L255" s="63">
        <f>PERCENTRANK('FED MODEL FACTORS'!L$2:L$296,'FED MODEL FACTORS'!L255,1)</f>
        <v>0</v>
      </c>
      <c r="M255" s="63">
        <f>PERCENTRANK('FED MODEL FACTORS'!M$2:M$296,'FED MODEL FACTORS'!M255,1)</f>
        <v>0.1</v>
      </c>
      <c r="N255" s="63">
        <f>PERCENTRANK('FED MODEL FACTORS'!N$2:N$296,'FED MODEL FACTORS'!N255,1)</f>
        <v>0.1</v>
      </c>
      <c r="O255" s="63"/>
      <c r="P255" s="63"/>
      <c r="Q255" s="63">
        <f>PERCENTRANK('FED MODEL FACTORS'!Q$2:Q$296,'FED MODEL FACTORS'!Q255,1)</f>
        <v>0.2</v>
      </c>
      <c r="R255" s="63">
        <f>PERCENTRANK('FED MODEL FACTORS'!R$2:R$296,'FED MODEL FACTORS'!R255,1)</f>
        <v>0</v>
      </c>
      <c r="S255" s="63">
        <f>PERCENTRANK('FED MODEL FACTORS'!S$2:S$296,'FED MODEL FACTORS'!S255,1)</f>
        <v>0.8</v>
      </c>
      <c r="T255" s="63"/>
      <c r="U255" s="63">
        <f>PERCENTRANK('FED MODEL FACTORS'!U$2:U$296,'FED MODEL FACTORS'!U255,1)</f>
        <v>0.3</v>
      </c>
      <c r="V255" s="63">
        <f>PERCENTRANK('FED MODEL FACTORS'!V$2:V$296,'FED MODEL FACTORS'!V255,1)</f>
        <v>0.1</v>
      </c>
      <c r="W255" s="63"/>
      <c r="X255" s="63">
        <f>PERCENTRANK('FED MODEL FACTORS'!X$2:X$296,'FED MODEL FACTORS'!X255,1)</f>
        <v>0.6</v>
      </c>
      <c r="Y255" s="63">
        <f>PERCENTRANK('FED MODEL FACTORS'!Y$2:Y$296,'FED MODEL FACTORS'!Y255,1)</f>
        <v>0.7</v>
      </c>
      <c r="Z255" s="63">
        <f>PERCENTRANK('FED MODEL FACTORS'!Z$2:Z$296,'FED MODEL FACTORS'!Z255,1)</f>
        <v>0.4</v>
      </c>
      <c r="AA255" s="63">
        <f>PERCENTRANK('FED MODEL FACTORS'!AA$2:AA$296,'FED MODEL FACTORS'!AA255,1)</f>
        <v>0.5</v>
      </c>
      <c r="AB255" s="63"/>
      <c r="AC255" s="63">
        <f>PERCENTRANK('FED MODEL FACTORS'!AC$2:AC$296,'FED MODEL FACTORS'!AC255,1)</f>
        <v>0.2</v>
      </c>
      <c r="AD255" s="63">
        <f>PERCENTRANK('FED MODEL FACTORS'!AD$2:AD$296,'FED MODEL FACTORS'!AD255,1)</f>
        <v>0.8</v>
      </c>
      <c r="AE255" s="63">
        <f>PERCENTRANK('FED MODEL FACTORS'!AE$2:AE$296,'FED MODEL FACTORS'!AE255,1)</f>
        <v>0.7</v>
      </c>
      <c r="AF255" s="63">
        <f>PERCENTRANK('FED MODEL FACTORS'!AF$2:AF$296,'FED MODEL FACTORS'!AF255,1)</f>
        <v>0.2</v>
      </c>
      <c r="AG255" s="63">
        <f>PERCENTRANK('FED MODEL FACTORS'!AG$2:AG$296,'FED MODEL FACTORS'!AG255,1)</f>
        <v>0.4</v>
      </c>
      <c r="AH255" s="63">
        <f>PERCENTRANK('FED MODEL FACTORS'!AH$62:AH$296,'FED MODEL FACTORS'!AH255,1)</f>
        <v>0.4</v>
      </c>
      <c r="AI255" s="63">
        <f>PERCENTRANK('FED MODEL FACTORS'!AI$2:AI$296,'FED MODEL FACTORS'!AI255,1)</f>
        <v>0.5</v>
      </c>
      <c r="AJ255" s="63">
        <f>PERCENTRANK('FED MODEL FACTORS'!AJ$2:AJ$296,'FED MODEL FACTORS'!AJ255,1)</f>
        <v>0.8</v>
      </c>
      <c r="AK255" s="63">
        <f>PERCENTRANK('FED MODEL FACTORS'!AK$2:AK$296,'FED MODEL FACTORS'!AK255,1)</f>
        <v>0.1</v>
      </c>
      <c r="AL255" s="63">
        <f>PERCENTRANK('FED MODEL FACTORS'!AL$2:AL$296,'FED MODEL FACTORS'!AL255,1)</f>
        <v>0.4</v>
      </c>
      <c r="AM255" s="63">
        <f>PERCENTRANK('FED MODEL FACTORS'!AM$2:AM$296,'FED MODEL FACTORS'!AM255,1)</f>
        <v>0.2</v>
      </c>
      <c r="AN255" s="63">
        <f>PERCENTRANK('FED MODEL FACTORS'!AN$2:AN$296,'FED MODEL FACTORS'!AN255,1)</f>
        <v>0.2</v>
      </c>
      <c r="AO255" s="63">
        <f>PERCENTRANK('FED MODEL FACTORS'!AO$2:AO$296,'FED MODEL FACTORS'!AO255,1)</f>
        <v>0.6</v>
      </c>
      <c r="AP255" s="63">
        <f>PERCENTRANK('FED MODEL FACTORS'!AP$2:AP$296,'FED MODEL FACTORS'!AP255,1)</f>
        <v>0.9</v>
      </c>
      <c r="AQ255" s="63">
        <f>PERCENTRANK('FED MODEL FACTORS'!AQ$50:AQ$296,'FED MODEL FACTORS'!AQ255,1)</f>
        <v>0.3</v>
      </c>
      <c r="AR255" s="63">
        <f>PERCENTRANK('FED MODEL FACTORS'!AR$2:AR$296,'FED MODEL FACTORS'!AR255,1)</f>
        <v>0.3</v>
      </c>
      <c r="AS255" s="63">
        <f>PERCENTRANK('FED MODEL FACTORS'!AS$2:AS$296,'FED MODEL FACTORS'!AS255,1)</f>
        <v>0.8</v>
      </c>
      <c r="AT255" s="63">
        <f>PERCENTRANK('FED MODEL FACTORS'!AT$2:AT$296,'FED MODEL FACTORS'!AT255,1)</f>
        <v>0.8</v>
      </c>
      <c r="AU255" s="63">
        <f>PERCENTRANK('FED MODEL FACTORS'!AU$2:AU$296,'FED MODEL FACTORS'!AU255,1)</f>
        <v>0.5</v>
      </c>
      <c r="AV255" s="63">
        <f>PERCENTRANK('FED MODEL FACTORS'!AV$2:AV$296,'FED MODEL FACTORS'!AV255,1)</f>
        <v>0.4</v>
      </c>
      <c r="AW255" s="63">
        <f>PERCENTRANK('FED MODEL FACTORS'!AW$2:AW$296,'FED MODEL FACTORS'!AW255,1)</f>
        <v>0.2</v>
      </c>
      <c r="AX255" s="63">
        <f>PERCENTRANK('FED MODEL FACTORS'!AX$2:AX$296,'FED MODEL FACTORS'!AX255,1)</f>
        <v>0.3</v>
      </c>
      <c r="AY255" s="63">
        <f>PERCENTRANK('FED MODEL FACTORS'!AY$2:AY$296,'FED MODEL FACTORS'!AY255,1)</f>
        <v>0.6</v>
      </c>
      <c r="AZ255" s="63">
        <f>PERCENTRANK('FED MODEL FACTORS'!AZ$2:AZ$296,'FED MODEL FACTORS'!AZ255,1)</f>
        <v>0.8</v>
      </c>
      <c r="BA255" s="63">
        <f>PERCENTRANK('FED MODEL FACTORS'!BA$2:BA$296,'FED MODEL FACTORS'!BA255,1)</f>
        <v>0.8</v>
      </c>
      <c r="BB255" s="63">
        <f>PERCENTRANK('FED MODEL FACTORS'!BB$2:BB$296,'FED MODEL FACTORS'!BB255,1)</f>
        <v>0.9</v>
      </c>
      <c r="BC255" s="63">
        <f>PERCENTRANK('FED MODEL FACTORS'!BC$2:BC$296,'FED MODEL FACTORS'!BC255,1)</f>
        <v>0.3</v>
      </c>
      <c r="BD255" s="63">
        <f>PERCENTRANK('FED MODEL FACTORS'!BD$2:BD$296,'FED MODEL FACTORS'!BD255,1)</f>
        <v>0.7</v>
      </c>
      <c r="BT255" s="76">
        <v>2.2000000000000002</v>
      </c>
      <c r="BU255" s="76">
        <v>3.19</v>
      </c>
      <c r="BV255" s="76">
        <v>0.78</v>
      </c>
    </row>
    <row r="256" spans="1:74" x14ac:dyDescent="0.25">
      <c r="A256" s="57">
        <v>41333</v>
      </c>
      <c r="B256" s="63"/>
      <c r="C256" s="63">
        <f>PERCENTRANK('FED MODEL FACTORS'!C256:C538,'FED MODEL FACTORS'!C256,1)</f>
        <v>0</v>
      </c>
      <c r="D256" s="63"/>
      <c r="E256" s="63">
        <f>PERCENTRANK('FED MODEL FACTORS'!E$2:E$296,'FED MODEL FACTORS'!E256,1)</f>
        <v>0</v>
      </c>
      <c r="F256" s="63">
        <f>PERCENTRANK('FED MODEL FACTORS'!F$2:F$296,'FED MODEL FACTORS'!F256,1)</f>
        <v>0.1</v>
      </c>
      <c r="G256" s="63">
        <f>PERCENTRANK('FED MODEL FACTORS'!G$62:G$296,'FED MODEL FACTORS'!G256,1)</f>
        <v>0</v>
      </c>
      <c r="H256" s="63">
        <f>PERCENTRANK('FED MODEL FACTORS'!H$62:H$296,'FED MODEL FACTORS'!H256,1)</f>
        <v>0.4</v>
      </c>
      <c r="I256" s="63">
        <f>PERCENTRANK('FED MODEL FACTORS'!I$2:I$296,'FED MODEL FACTORS'!I256,1)</f>
        <v>0</v>
      </c>
      <c r="J256" s="63">
        <f>PERCENTRANK('FED MODEL FACTORS'!J$2:J$296,'FED MODEL FACTORS'!J256,1)</f>
        <v>0</v>
      </c>
      <c r="K256" s="63">
        <f>PERCENTRANK('FED MODEL FACTORS'!K$2:K$296,'FED MODEL FACTORS'!K256,1)</f>
        <v>0</v>
      </c>
      <c r="L256" s="63">
        <f>PERCENTRANK('FED MODEL FACTORS'!L$2:L$296,'FED MODEL FACTORS'!L256,1)</f>
        <v>0</v>
      </c>
      <c r="M256" s="63">
        <f>PERCENTRANK('FED MODEL FACTORS'!M$2:M$296,'FED MODEL FACTORS'!M256,1)</f>
        <v>0.1</v>
      </c>
      <c r="N256" s="63">
        <f>PERCENTRANK('FED MODEL FACTORS'!N$2:N$296,'FED MODEL FACTORS'!N256,1)</f>
        <v>0.1</v>
      </c>
      <c r="O256" s="63"/>
      <c r="P256" s="63"/>
      <c r="Q256" s="63">
        <f>PERCENTRANK('FED MODEL FACTORS'!Q$2:Q$296,'FED MODEL FACTORS'!Q256,1)</f>
        <v>0.2</v>
      </c>
      <c r="R256" s="63">
        <f>PERCENTRANK('FED MODEL FACTORS'!R$2:R$296,'FED MODEL FACTORS'!R256,1)</f>
        <v>0</v>
      </c>
      <c r="S256" s="63">
        <f>PERCENTRANK('FED MODEL FACTORS'!S$2:S$296,'FED MODEL FACTORS'!S256,1)</f>
        <v>0.8</v>
      </c>
      <c r="T256" s="63"/>
      <c r="U256" s="63">
        <f>PERCENTRANK('FED MODEL FACTORS'!U$2:U$296,'FED MODEL FACTORS'!U256,1)</f>
        <v>0.8</v>
      </c>
      <c r="V256" s="63">
        <f>PERCENTRANK('FED MODEL FACTORS'!V$2:V$296,'FED MODEL FACTORS'!V256,1)</f>
        <v>0.1</v>
      </c>
      <c r="W256" s="63"/>
      <c r="X256" s="63">
        <f>PERCENTRANK('FED MODEL FACTORS'!X$2:X$296,'FED MODEL FACTORS'!X256,1)</f>
        <v>0.4</v>
      </c>
      <c r="Y256" s="63">
        <f>PERCENTRANK('FED MODEL FACTORS'!Y$2:Y$296,'FED MODEL FACTORS'!Y256,1)</f>
        <v>0.9</v>
      </c>
      <c r="Z256" s="63">
        <f>PERCENTRANK('FED MODEL FACTORS'!Z$2:Z$296,'FED MODEL FACTORS'!Z256,1)</f>
        <v>0.5</v>
      </c>
      <c r="AA256" s="63">
        <f>PERCENTRANK('FED MODEL FACTORS'!AA$2:AA$296,'FED MODEL FACTORS'!AA256,1)</f>
        <v>0.4</v>
      </c>
      <c r="AB256" s="63"/>
      <c r="AC256" s="63">
        <f>PERCENTRANK('FED MODEL FACTORS'!AC$2:AC$296,'FED MODEL FACTORS'!AC256,1)</f>
        <v>0.3</v>
      </c>
      <c r="AD256" s="63">
        <f>PERCENTRANK('FED MODEL FACTORS'!AD$2:AD$296,'FED MODEL FACTORS'!AD256,1)</f>
        <v>0.8</v>
      </c>
      <c r="AE256" s="63">
        <f>PERCENTRANK('FED MODEL FACTORS'!AE$2:AE$296,'FED MODEL FACTORS'!AE256,1)</f>
        <v>0.6</v>
      </c>
      <c r="AF256" s="63">
        <f>PERCENTRANK('FED MODEL FACTORS'!AF$2:AF$296,'FED MODEL FACTORS'!AF256,1)</f>
        <v>0.2</v>
      </c>
      <c r="AG256" s="63">
        <f>PERCENTRANK('FED MODEL FACTORS'!AG$2:AG$296,'FED MODEL FACTORS'!AG256,1)</f>
        <v>0.4</v>
      </c>
      <c r="AH256" s="63">
        <f>PERCENTRANK('FED MODEL FACTORS'!AH$62:AH$296,'FED MODEL FACTORS'!AH256,1)</f>
        <v>0.4</v>
      </c>
      <c r="AI256" s="63">
        <f>PERCENTRANK('FED MODEL FACTORS'!AI$2:AI$296,'FED MODEL FACTORS'!AI256,1)</f>
        <v>0.5</v>
      </c>
      <c r="AJ256" s="63">
        <f>PERCENTRANK('FED MODEL FACTORS'!AJ$2:AJ$296,'FED MODEL FACTORS'!AJ256,1)</f>
        <v>0.7</v>
      </c>
      <c r="AK256" s="63">
        <f>PERCENTRANK('FED MODEL FACTORS'!AK$2:AK$296,'FED MODEL FACTORS'!AK256,1)</f>
        <v>0</v>
      </c>
      <c r="AL256" s="63">
        <f>PERCENTRANK('FED MODEL FACTORS'!AL$2:AL$296,'FED MODEL FACTORS'!AL256,1)</f>
        <v>0.4</v>
      </c>
      <c r="AM256" s="63">
        <f>PERCENTRANK('FED MODEL FACTORS'!AM$2:AM$296,'FED MODEL FACTORS'!AM256,1)</f>
        <v>0</v>
      </c>
      <c r="AN256" s="63">
        <f>PERCENTRANK('FED MODEL FACTORS'!AN$2:AN$296,'FED MODEL FACTORS'!AN256,1)</f>
        <v>0.3</v>
      </c>
      <c r="AO256" s="63">
        <f>PERCENTRANK('FED MODEL FACTORS'!AO$2:AO$296,'FED MODEL FACTORS'!AO256,1)</f>
        <v>0.7</v>
      </c>
      <c r="AP256" s="63">
        <f>PERCENTRANK('FED MODEL FACTORS'!AP$2:AP$296,'FED MODEL FACTORS'!AP256,1)</f>
        <v>0.4</v>
      </c>
      <c r="AQ256" s="63">
        <f>PERCENTRANK('FED MODEL FACTORS'!AQ$50:AQ$296,'FED MODEL FACTORS'!AQ256,1)</f>
        <v>0.3</v>
      </c>
      <c r="AR256" s="63">
        <f>PERCENTRANK('FED MODEL FACTORS'!AR$2:AR$296,'FED MODEL FACTORS'!AR256,1)</f>
        <v>0.2</v>
      </c>
      <c r="AS256" s="63">
        <f>PERCENTRANK('FED MODEL FACTORS'!AS$2:AS$296,'FED MODEL FACTORS'!AS256,1)</f>
        <v>0.7</v>
      </c>
      <c r="AT256" s="63">
        <f>PERCENTRANK('FED MODEL FACTORS'!AT$2:AT$296,'FED MODEL FACTORS'!AT256,1)</f>
        <v>0.8</v>
      </c>
      <c r="AU256" s="63">
        <f>PERCENTRANK('FED MODEL FACTORS'!AU$2:AU$296,'FED MODEL FACTORS'!AU256,1)</f>
        <v>0.5</v>
      </c>
      <c r="AV256" s="63">
        <f>PERCENTRANK('FED MODEL FACTORS'!AV$2:AV$296,'FED MODEL FACTORS'!AV256,1)</f>
        <v>0.5</v>
      </c>
      <c r="AW256" s="63">
        <f>PERCENTRANK('FED MODEL FACTORS'!AW$2:AW$296,'FED MODEL FACTORS'!AW256,1)</f>
        <v>0.2</v>
      </c>
      <c r="AX256" s="63">
        <f>PERCENTRANK('FED MODEL FACTORS'!AX$2:AX$296,'FED MODEL FACTORS'!AX256,1)</f>
        <v>0.3</v>
      </c>
      <c r="AY256" s="63">
        <f>PERCENTRANK('FED MODEL FACTORS'!AY$2:AY$296,'FED MODEL FACTORS'!AY256,1)</f>
        <v>0.6</v>
      </c>
      <c r="AZ256" s="63">
        <f>PERCENTRANK('FED MODEL FACTORS'!AZ$2:AZ$296,'FED MODEL FACTORS'!AZ256,1)</f>
        <v>0.8</v>
      </c>
      <c r="BA256" s="63">
        <f>PERCENTRANK('FED MODEL FACTORS'!BA$2:BA$296,'FED MODEL FACTORS'!BA256,1)</f>
        <v>0.4</v>
      </c>
      <c r="BB256" s="63">
        <f>PERCENTRANK('FED MODEL FACTORS'!BB$2:BB$296,'FED MODEL FACTORS'!BB256,1)</f>
        <v>0.9</v>
      </c>
      <c r="BC256" s="63">
        <f>PERCENTRANK('FED MODEL FACTORS'!BC$2:BC$296,'FED MODEL FACTORS'!BC256,1)</f>
        <v>0.1</v>
      </c>
      <c r="BD256" s="63">
        <f>PERCENTRANK('FED MODEL FACTORS'!BD$2:BD$296,'FED MODEL FACTORS'!BD256,1)</f>
        <v>0.3</v>
      </c>
      <c r="BT256" s="76">
        <v>2.09</v>
      </c>
      <c r="BU256" s="76">
        <v>2.98</v>
      </c>
      <c r="BV256" s="76">
        <v>0.35</v>
      </c>
    </row>
    <row r="257" spans="1:74" x14ac:dyDescent="0.25">
      <c r="A257" s="57">
        <v>41364</v>
      </c>
      <c r="B257" s="63"/>
      <c r="C257" s="63">
        <f>PERCENTRANK('FED MODEL FACTORS'!C257:C539,'FED MODEL FACTORS'!C257,1)</f>
        <v>0.4</v>
      </c>
      <c r="D257" s="63"/>
      <c r="E257" s="63">
        <f>PERCENTRANK('FED MODEL FACTORS'!E$2:E$296,'FED MODEL FACTORS'!E257,1)</f>
        <v>0.5</v>
      </c>
      <c r="F257" s="63">
        <f>PERCENTRANK('FED MODEL FACTORS'!F$2:F$296,'FED MODEL FACTORS'!F257,1)</f>
        <v>0.1</v>
      </c>
      <c r="G257" s="63">
        <f>PERCENTRANK('FED MODEL FACTORS'!G$62:G$296,'FED MODEL FACTORS'!G257,1)</f>
        <v>0</v>
      </c>
      <c r="H257" s="63">
        <f>PERCENTRANK('FED MODEL FACTORS'!H$62:H$296,'FED MODEL FACTORS'!H257,1)</f>
        <v>0.4</v>
      </c>
      <c r="I257" s="63">
        <f>PERCENTRANK('FED MODEL FACTORS'!I$2:I$296,'FED MODEL FACTORS'!I257,1)</f>
        <v>0.1</v>
      </c>
      <c r="J257" s="63">
        <f>PERCENTRANK('FED MODEL FACTORS'!J$2:J$296,'FED MODEL FACTORS'!J257,1)</f>
        <v>0</v>
      </c>
      <c r="K257" s="63">
        <f>PERCENTRANK('FED MODEL FACTORS'!K$2:K$296,'FED MODEL FACTORS'!K257,1)</f>
        <v>0</v>
      </c>
      <c r="L257" s="63">
        <f>PERCENTRANK('FED MODEL FACTORS'!L$2:L$296,'FED MODEL FACTORS'!L257,1)</f>
        <v>0</v>
      </c>
      <c r="M257" s="63">
        <f>PERCENTRANK('FED MODEL FACTORS'!M$2:M$296,'FED MODEL FACTORS'!M257,1)</f>
        <v>0.1</v>
      </c>
      <c r="N257" s="63">
        <f>PERCENTRANK('FED MODEL FACTORS'!N$2:N$296,'FED MODEL FACTORS'!N257,1)</f>
        <v>0.1</v>
      </c>
      <c r="O257" s="63"/>
      <c r="P257" s="63"/>
      <c r="Q257" s="63">
        <f>PERCENTRANK('FED MODEL FACTORS'!Q$2:Q$296,'FED MODEL FACTORS'!Q257,1)</f>
        <v>0.2</v>
      </c>
      <c r="R257" s="63">
        <f>PERCENTRANK('FED MODEL FACTORS'!R$2:R$296,'FED MODEL FACTORS'!R257,1)</f>
        <v>0</v>
      </c>
      <c r="S257" s="63">
        <f>PERCENTRANK('FED MODEL FACTORS'!S$2:S$296,'FED MODEL FACTORS'!S257,1)</f>
        <v>0.8</v>
      </c>
      <c r="T257" s="63"/>
      <c r="U257" s="63">
        <f>PERCENTRANK('FED MODEL FACTORS'!U$2:U$296,'FED MODEL FACTORS'!U257,1)</f>
        <v>0.6</v>
      </c>
      <c r="V257" s="63">
        <f>PERCENTRANK('FED MODEL FACTORS'!V$2:V$296,'FED MODEL FACTORS'!V257,1)</f>
        <v>0.2</v>
      </c>
      <c r="W257" s="63"/>
      <c r="X257" s="63">
        <f>PERCENTRANK('FED MODEL FACTORS'!X$2:X$296,'FED MODEL FACTORS'!X257,1)</f>
        <v>0.6</v>
      </c>
      <c r="Y257" s="63">
        <f>PERCENTRANK('FED MODEL FACTORS'!Y$2:Y$296,'FED MODEL FACTORS'!Y257,1)</f>
        <v>0.9</v>
      </c>
      <c r="Z257" s="63">
        <f>PERCENTRANK('FED MODEL FACTORS'!Z$2:Z$296,'FED MODEL FACTORS'!Z257,1)</f>
        <v>0.3</v>
      </c>
      <c r="AA257" s="63">
        <f>PERCENTRANK('FED MODEL FACTORS'!AA$2:AA$296,'FED MODEL FACTORS'!AA257,1)</f>
        <v>0.3</v>
      </c>
      <c r="AB257" s="63"/>
      <c r="AC257" s="63">
        <f>PERCENTRANK('FED MODEL FACTORS'!AC$2:AC$296,'FED MODEL FACTORS'!AC257,1)</f>
        <v>0.3</v>
      </c>
      <c r="AD257" s="63">
        <f>PERCENTRANK('FED MODEL FACTORS'!AD$2:AD$296,'FED MODEL FACTORS'!AD257,1)</f>
        <v>0.8</v>
      </c>
      <c r="AE257" s="63">
        <f>PERCENTRANK('FED MODEL FACTORS'!AE$2:AE$296,'FED MODEL FACTORS'!AE257,1)</f>
        <v>0.6</v>
      </c>
      <c r="AF257" s="63">
        <f>PERCENTRANK('FED MODEL FACTORS'!AF$2:AF$296,'FED MODEL FACTORS'!AF257,1)</f>
        <v>0.1</v>
      </c>
      <c r="AG257" s="63">
        <f>PERCENTRANK('FED MODEL FACTORS'!AG$2:AG$296,'FED MODEL FACTORS'!AG257,1)</f>
        <v>0.4</v>
      </c>
      <c r="AH257" s="63">
        <f>PERCENTRANK('FED MODEL FACTORS'!AH$62:AH$296,'FED MODEL FACTORS'!AH257,1)</f>
        <v>0.4</v>
      </c>
      <c r="AI257" s="63">
        <f>PERCENTRANK('FED MODEL FACTORS'!AI$2:AI$296,'FED MODEL FACTORS'!AI257,1)</f>
        <v>0.5</v>
      </c>
      <c r="AJ257" s="63">
        <f>PERCENTRANK('FED MODEL FACTORS'!AJ$2:AJ$296,'FED MODEL FACTORS'!AJ257,1)</f>
        <v>0.7</v>
      </c>
      <c r="AK257" s="63">
        <f>PERCENTRANK('FED MODEL FACTORS'!AK$2:AK$296,'FED MODEL FACTORS'!AK257,1)</f>
        <v>0</v>
      </c>
      <c r="AL257" s="63">
        <f>PERCENTRANK('FED MODEL FACTORS'!AL$2:AL$296,'FED MODEL FACTORS'!AL257,1)</f>
        <v>0.4</v>
      </c>
      <c r="AM257" s="63">
        <f>PERCENTRANK('FED MODEL FACTORS'!AM$2:AM$296,'FED MODEL FACTORS'!AM257,1)</f>
        <v>0.1</v>
      </c>
      <c r="AN257" s="63">
        <f>PERCENTRANK('FED MODEL FACTORS'!AN$2:AN$296,'FED MODEL FACTORS'!AN257,1)</f>
        <v>0.1</v>
      </c>
      <c r="AO257" s="63">
        <f>PERCENTRANK('FED MODEL FACTORS'!AO$2:AO$296,'FED MODEL FACTORS'!AO257,1)</f>
        <v>0.6</v>
      </c>
      <c r="AP257" s="63">
        <f>PERCENTRANK('FED MODEL FACTORS'!AP$2:AP$296,'FED MODEL FACTORS'!AP257,1)</f>
        <v>0.6</v>
      </c>
      <c r="AQ257" s="63">
        <f>PERCENTRANK('FED MODEL FACTORS'!AQ$50:AQ$296,'FED MODEL FACTORS'!AQ257,1)</f>
        <v>0.3</v>
      </c>
      <c r="AR257" s="63">
        <f>PERCENTRANK('FED MODEL FACTORS'!AR$2:AR$296,'FED MODEL FACTORS'!AR257,1)</f>
        <v>0.3</v>
      </c>
      <c r="AS257" s="63">
        <f>PERCENTRANK('FED MODEL FACTORS'!AS$2:AS$296,'FED MODEL FACTORS'!AS257,1)</f>
        <v>0.8</v>
      </c>
      <c r="AT257" s="63">
        <f>PERCENTRANK('FED MODEL FACTORS'!AT$2:AT$296,'FED MODEL FACTORS'!AT257,1)</f>
        <v>0.8</v>
      </c>
      <c r="AU257" s="63">
        <f>PERCENTRANK('FED MODEL FACTORS'!AU$2:AU$296,'FED MODEL FACTORS'!AU257,1)</f>
        <v>0.5</v>
      </c>
      <c r="AV257" s="63">
        <f>PERCENTRANK('FED MODEL FACTORS'!AV$2:AV$296,'FED MODEL FACTORS'!AV257,1)</f>
        <v>0.4</v>
      </c>
      <c r="AW257" s="63">
        <f>PERCENTRANK('FED MODEL FACTORS'!AW$2:AW$296,'FED MODEL FACTORS'!AW257,1)</f>
        <v>0.2</v>
      </c>
      <c r="AX257" s="63">
        <f>PERCENTRANK('FED MODEL FACTORS'!AX$2:AX$296,'FED MODEL FACTORS'!AX257,1)</f>
        <v>0</v>
      </c>
      <c r="AY257" s="63">
        <f>PERCENTRANK('FED MODEL FACTORS'!AY$2:AY$296,'FED MODEL FACTORS'!AY257,1)</f>
        <v>0.9</v>
      </c>
      <c r="AZ257" s="63">
        <f>PERCENTRANK('FED MODEL FACTORS'!AZ$2:AZ$296,'FED MODEL FACTORS'!AZ257,1)</f>
        <v>0.8</v>
      </c>
      <c r="BA257" s="63">
        <f>PERCENTRANK('FED MODEL FACTORS'!BA$2:BA$296,'FED MODEL FACTORS'!BA257,1)</f>
        <v>0.3</v>
      </c>
      <c r="BB257" s="63">
        <f>PERCENTRANK('FED MODEL FACTORS'!BB$2:BB$296,'FED MODEL FACTORS'!BB257,1)</f>
        <v>0.9</v>
      </c>
      <c r="BC257" s="63">
        <f>PERCENTRANK('FED MODEL FACTORS'!BC$2:BC$296,'FED MODEL FACTORS'!BC257,1)</f>
        <v>0.1</v>
      </c>
      <c r="BD257" s="63">
        <f>PERCENTRANK('FED MODEL FACTORS'!BD$2:BD$296,'FED MODEL FACTORS'!BD257,1)</f>
        <v>0.2</v>
      </c>
      <c r="BT257" s="76">
        <v>2.08</v>
      </c>
      <c r="BU257" s="76">
        <v>2.79</v>
      </c>
      <c r="BV257" s="76">
        <v>0.17</v>
      </c>
    </row>
    <row r="258" spans="1:74" x14ac:dyDescent="0.25">
      <c r="A258" s="57">
        <v>41394</v>
      </c>
      <c r="B258" s="63"/>
      <c r="C258" s="63">
        <f>PERCENTRANK('FED MODEL FACTORS'!C258:C540,'FED MODEL FACTORS'!C258,1)</f>
        <v>0.2</v>
      </c>
      <c r="D258" s="63"/>
      <c r="E258" s="63">
        <f>PERCENTRANK('FED MODEL FACTORS'!E$2:E$296,'FED MODEL FACTORS'!E258,1)</f>
        <v>0.5</v>
      </c>
      <c r="F258" s="63">
        <f>PERCENTRANK('FED MODEL FACTORS'!F$2:F$296,'FED MODEL FACTORS'!F258,1)</f>
        <v>0.1</v>
      </c>
      <c r="G258" s="63">
        <f>PERCENTRANK('FED MODEL FACTORS'!G$62:G$296,'FED MODEL FACTORS'!G258,1)</f>
        <v>0</v>
      </c>
      <c r="H258" s="63">
        <f>PERCENTRANK('FED MODEL FACTORS'!H$62:H$296,'FED MODEL FACTORS'!H258,1)</f>
        <v>0.4</v>
      </c>
      <c r="I258" s="63">
        <f>PERCENTRANK('FED MODEL FACTORS'!I$2:I$296,'FED MODEL FACTORS'!I258,1)</f>
        <v>0.1</v>
      </c>
      <c r="J258" s="63">
        <f>PERCENTRANK('FED MODEL FACTORS'!J$2:J$296,'FED MODEL FACTORS'!J258,1)</f>
        <v>0</v>
      </c>
      <c r="K258" s="63">
        <f>PERCENTRANK('FED MODEL FACTORS'!K$2:K$296,'FED MODEL FACTORS'!K258,1)</f>
        <v>0</v>
      </c>
      <c r="L258" s="63">
        <f>PERCENTRANK('FED MODEL FACTORS'!L$2:L$296,'FED MODEL FACTORS'!L258,1)</f>
        <v>0</v>
      </c>
      <c r="M258" s="63">
        <f>PERCENTRANK('FED MODEL FACTORS'!M$2:M$296,'FED MODEL FACTORS'!M258,1)</f>
        <v>0.1</v>
      </c>
      <c r="N258" s="63">
        <f>PERCENTRANK('FED MODEL FACTORS'!N$2:N$296,'FED MODEL FACTORS'!N258,1)</f>
        <v>0.1</v>
      </c>
      <c r="O258" s="63"/>
      <c r="P258" s="63"/>
      <c r="Q258" s="63">
        <f>PERCENTRANK('FED MODEL FACTORS'!Q$2:Q$296,'FED MODEL FACTORS'!Q258,1)</f>
        <v>0.2</v>
      </c>
      <c r="R258" s="63">
        <f>PERCENTRANK('FED MODEL FACTORS'!R$2:R$296,'FED MODEL FACTORS'!R258,1)</f>
        <v>0</v>
      </c>
      <c r="S258" s="63">
        <f>PERCENTRANK('FED MODEL FACTORS'!S$2:S$296,'FED MODEL FACTORS'!S258,1)</f>
        <v>0.8</v>
      </c>
      <c r="T258" s="63"/>
      <c r="U258" s="63">
        <f>PERCENTRANK('FED MODEL FACTORS'!U$2:U$296,'FED MODEL FACTORS'!U258,1)</f>
        <v>0.2</v>
      </c>
      <c r="V258" s="63">
        <f>PERCENTRANK('FED MODEL FACTORS'!V$2:V$296,'FED MODEL FACTORS'!V258,1)</f>
        <v>0.3</v>
      </c>
      <c r="W258" s="63"/>
      <c r="X258" s="63">
        <f>PERCENTRANK('FED MODEL FACTORS'!X$2:X$296,'FED MODEL FACTORS'!X258,1)</f>
        <v>0.3</v>
      </c>
      <c r="Y258" s="63">
        <f>PERCENTRANK('FED MODEL FACTORS'!Y$2:Y$296,'FED MODEL FACTORS'!Y258,1)</f>
        <v>0.8</v>
      </c>
      <c r="Z258" s="63">
        <f>PERCENTRANK('FED MODEL FACTORS'!Z$2:Z$296,'FED MODEL FACTORS'!Z258,1)</f>
        <v>0.2</v>
      </c>
      <c r="AA258" s="63">
        <f>PERCENTRANK('FED MODEL FACTORS'!AA$2:AA$296,'FED MODEL FACTORS'!AA258,1)</f>
        <v>0.5</v>
      </c>
      <c r="AB258" s="63"/>
      <c r="AC258" s="63">
        <f>PERCENTRANK('FED MODEL FACTORS'!AC$2:AC$296,'FED MODEL FACTORS'!AC258,1)</f>
        <v>0.3</v>
      </c>
      <c r="AD258" s="63">
        <f>PERCENTRANK('FED MODEL FACTORS'!AD$2:AD$296,'FED MODEL FACTORS'!AD258,1)</f>
        <v>0.8</v>
      </c>
      <c r="AE258" s="63">
        <f>PERCENTRANK('FED MODEL FACTORS'!AE$2:AE$296,'FED MODEL FACTORS'!AE258,1)</f>
        <v>0.6</v>
      </c>
      <c r="AF258" s="63">
        <f>PERCENTRANK('FED MODEL FACTORS'!AF$2:AF$296,'FED MODEL FACTORS'!AF258,1)</f>
        <v>0.2</v>
      </c>
      <c r="AG258" s="63">
        <f>PERCENTRANK('FED MODEL FACTORS'!AG$2:AG$296,'FED MODEL FACTORS'!AG258,1)</f>
        <v>0.4</v>
      </c>
      <c r="AH258" s="63">
        <f>PERCENTRANK('FED MODEL FACTORS'!AH$62:AH$296,'FED MODEL FACTORS'!AH258,1)</f>
        <v>0.4</v>
      </c>
      <c r="AI258" s="63">
        <f>PERCENTRANK('FED MODEL FACTORS'!AI$2:AI$296,'FED MODEL FACTORS'!AI258,1)</f>
        <v>0.5</v>
      </c>
      <c r="AJ258" s="63">
        <f>PERCENTRANK('FED MODEL FACTORS'!AJ$2:AJ$296,'FED MODEL FACTORS'!AJ258,1)</f>
        <v>0.7</v>
      </c>
      <c r="AK258" s="63">
        <f>PERCENTRANK('FED MODEL FACTORS'!AK$2:AK$296,'FED MODEL FACTORS'!AK258,1)</f>
        <v>0</v>
      </c>
      <c r="AL258" s="63">
        <f>PERCENTRANK('FED MODEL FACTORS'!AL$2:AL$296,'FED MODEL FACTORS'!AL258,1)</f>
        <v>0.5</v>
      </c>
      <c r="AM258" s="63">
        <f>PERCENTRANK('FED MODEL FACTORS'!AM$2:AM$296,'FED MODEL FACTORS'!AM258,1)</f>
        <v>0.2</v>
      </c>
      <c r="AN258" s="63">
        <f>PERCENTRANK('FED MODEL FACTORS'!AN$2:AN$296,'FED MODEL FACTORS'!AN258,1)</f>
        <v>0.1</v>
      </c>
      <c r="AO258" s="63">
        <f>PERCENTRANK('FED MODEL FACTORS'!AO$2:AO$296,'FED MODEL FACTORS'!AO258,1)</f>
        <v>0.5</v>
      </c>
      <c r="AP258" s="63">
        <f>PERCENTRANK('FED MODEL FACTORS'!AP$2:AP$296,'FED MODEL FACTORS'!AP258,1)</f>
        <v>0.5</v>
      </c>
      <c r="AQ258" s="63">
        <f>PERCENTRANK('FED MODEL FACTORS'!AQ$50:AQ$296,'FED MODEL FACTORS'!AQ258,1)</f>
        <v>0.3</v>
      </c>
      <c r="AR258" s="63">
        <f>PERCENTRANK('FED MODEL FACTORS'!AR$2:AR$296,'FED MODEL FACTORS'!AR258,1)</f>
        <v>0.3</v>
      </c>
      <c r="AS258" s="63">
        <f>PERCENTRANK('FED MODEL FACTORS'!AS$2:AS$296,'FED MODEL FACTORS'!AS258,1)</f>
        <v>0.8</v>
      </c>
      <c r="AT258" s="63">
        <f>PERCENTRANK('FED MODEL FACTORS'!AT$2:AT$296,'FED MODEL FACTORS'!AT258,1)</f>
        <v>0.8</v>
      </c>
      <c r="AU258" s="63">
        <f>PERCENTRANK('FED MODEL FACTORS'!AU$2:AU$296,'FED MODEL FACTORS'!AU258,1)</f>
        <v>0.5</v>
      </c>
      <c r="AV258" s="63">
        <f>PERCENTRANK('FED MODEL FACTORS'!AV$2:AV$296,'FED MODEL FACTORS'!AV258,1)</f>
        <v>0.4</v>
      </c>
      <c r="AW258" s="63">
        <f>PERCENTRANK('FED MODEL FACTORS'!AW$2:AW$296,'FED MODEL FACTORS'!AW258,1)</f>
        <v>0.2</v>
      </c>
      <c r="AX258" s="63">
        <f>PERCENTRANK('FED MODEL FACTORS'!AX$2:AX$296,'FED MODEL FACTORS'!AX258,1)</f>
        <v>0</v>
      </c>
      <c r="AY258" s="63">
        <f>PERCENTRANK('FED MODEL FACTORS'!AY$2:AY$296,'FED MODEL FACTORS'!AY258,1)</f>
        <v>0.9</v>
      </c>
      <c r="AZ258" s="63">
        <f>PERCENTRANK('FED MODEL FACTORS'!AZ$2:AZ$296,'FED MODEL FACTORS'!AZ258,1)</f>
        <v>0.8</v>
      </c>
      <c r="BA258" s="63">
        <f>PERCENTRANK('FED MODEL FACTORS'!BA$2:BA$296,'FED MODEL FACTORS'!BA258,1)</f>
        <v>0.3</v>
      </c>
      <c r="BB258" s="63">
        <f>PERCENTRANK('FED MODEL FACTORS'!BB$2:BB$296,'FED MODEL FACTORS'!BB258,1)</f>
        <v>0.9</v>
      </c>
      <c r="BC258" s="63">
        <f>PERCENTRANK('FED MODEL FACTORS'!BC$2:BC$296,'FED MODEL FACTORS'!BC258,1)</f>
        <v>0</v>
      </c>
      <c r="BD258" s="63">
        <f>PERCENTRANK('FED MODEL FACTORS'!BD$2:BD$296,'FED MODEL FACTORS'!BD258,1)</f>
        <v>0.1</v>
      </c>
      <c r="BT258" s="76">
        <v>2.1</v>
      </c>
      <c r="BU258" s="76">
        <v>2.96</v>
      </c>
      <c r="BV258" s="76">
        <v>0.47</v>
      </c>
    </row>
    <row r="259" spans="1:74" x14ac:dyDescent="0.25">
      <c r="A259" s="57">
        <v>41425</v>
      </c>
      <c r="B259" s="63"/>
      <c r="C259" s="63">
        <f>PERCENTRANK('FED MODEL FACTORS'!C259:C541,'FED MODEL FACTORS'!C259,1)</f>
        <v>0.1</v>
      </c>
      <c r="D259" s="63"/>
      <c r="E259" s="63">
        <f>PERCENTRANK('FED MODEL FACTORS'!E$2:E$296,'FED MODEL FACTORS'!E259,1)</f>
        <v>0.1</v>
      </c>
      <c r="F259" s="63">
        <f>PERCENTRANK('FED MODEL FACTORS'!F$2:F$296,'FED MODEL FACTORS'!F259,1)</f>
        <v>0.1</v>
      </c>
      <c r="G259" s="63">
        <f>PERCENTRANK('FED MODEL FACTORS'!G$62:G$296,'FED MODEL FACTORS'!G259,1)</f>
        <v>0</v>
      </c>
      <c r="H259" s="63">
        <f>PERCENTRANK('FED MODEL FACTORS'!H$62:H$296,'FED MODEL FACTORS'!H259,1)</f>
        <v>0.3</v>
      </c>
      <c r="I259" s="63">
        <f>PERCENTRANK('FED MODEL FACTORS'!I$2:I$296,'FED MODEL FACTORS'!I259,1)</f>
        <v>0.1</v>
      </c>
      <c r="J259" s="63">
        <f>PERCENTRANK('FED MODEL FACTORS'!J$2:J$296,'FED MODEL FACTORS'!J259,1)</f>
        <v>0.1</v>
      </c>
      <c r="K259" s="63">
        <f>PERCENTRANK('FED MODEL FACTORS'!K$2:K$296,'FED MODEL FACTORS'!K259,1)</f>
        <v>0</v>
      </c>
      <c r="L259" s="63">
        <f>PERCENTRANK('FED MODEL FACTORS'!L$2:L$296,'FED MODEL FACTORS'!L259,1)</f>
        <v>0</v>
      </c>
      <c r="M259" s="63">
        <f>PERCENTRANK('FED MODEL FACTORS'!M$2:M$296,'FED MODEL FACTORS'!M259,1)</f>
        <v>0</v>
      </c>
      <c r="N259" s="63">
        <f>PERCENTRANK('FED MODEL FACTORS'!N$2:N$296,'FED MODEL FACTORS'!N259,1)</f>
        <v>0</v>
      </c>
      <c r="O259" s="63"/>
      <c r="P259" s="63"/>
      <c r="Q259" s="63">
        <f>PERCENTRANK('FED MODEL FACTORS'!Q$2:Q$296,'FED MODEL FACTORS'!Q259,1)</f>
        <v>0.2</v>
      </c>
      <c r="R259" s="63">
        <f>PERCENTRANK('FED MODEL FACTORS'!R$2:R$296,'FED MODEL FACTORS'!R259,1)</f>
        <v>0</v>
      </c>
      <c r="S259" s="63">
        <f>PERCENTRANK('FED MODEL FACTORS'!S$2:S$296,'FED MODEL FACTORS'!S259,1)</f>
        <v>0.8</v>
      </c>
      <c r="T259" s="63"/>
      <c r="U259" s="63">
        <f>PERCENTRANK('FED MODEL FACTORS'!U$2:U$296,'FED MODEL FACTORS'!U259,1)</f>
        <v>0.4</v>
      </c>
      <c r="V259" s="63">
        <f>PERCENTRANK('FED MODEL FACTORS'!V$2:V$296,'FED MODEL FACTORS'!V259,1)</f>
        <v>0.3</v>
      </c>
      <c r="W259" s="63"/>
      <c r="X259" s="63">
        <f>PERCENTRANK('FED MODEL FACTORS'!X$2:X$296,'FED MODEL FACTORS'!X259,1)</f>
        <v>0.5</v>
      </c>
      <c r="Y259" s="63">
        <f>PERCENTRANK('FED MODEL FACTORS'!Y$2:Y$296,'FED MODEL FACTORS'!Y259,1)</f>
        <v>0.7</v>
      </c>
      <c r="Z259" s="63">
        <f>PERCENTRANK('FED MODEL FACTORS'!Z$2:Z$296,'FED MODEL FACTORS'!Z259,1)</f>
        <v>0.2</v>
      </c>
      <c r="AA259" s="63">
        <f>PERCENTRANK('FED MODEL FACTORS'!AA$2:AA$296,'FED MODEL FACTORS'!AA259,1)</f>
        <v>0.4</v>
      </c>
      <c r="AB259" s="63"/>
      <c r="AC259" s="63">
        <f>PERCENTRANK('FED MODEL FACTORS'!AC$2:AC$296,'FED MODEL FACTORS'!AC259,1)</f>
        <v>0.3</v>
      </c>
      <c r="AD259" s="63">
        <f>PERCENTRANK('FED MODEL FACTORS'!AD$2:AD$296,'FED MODEL FACTORS'!AD259,1)</f>
        <v>0.8</v>
      </c>
      <c r="AE259" s="63">
        <f>PERCENTRANK('FED MODEL FACTORS'!AE$2:AE$296,'FED MODEL FACTORS'!AE259,1)</f>
        <v>0.5</v>
      </c>
      <c r="AF259" s="63">
        <f>PERCENTRANK('FED MODEL FACTORS'!AF$2:AF$296,'FED MODEL FACTORS'!AF259,1)</f>
        <v>0.1</v>
      </c>
      <c r="AG259" s="63">
        <f>PERCENTRANK('FED MODEL FACTORS'!AG$2:AG$296,'FED MODEL FACTORS'!AG259,1)</f>
        <v>0.5</v>
      </c>
      <c r="AH259" s="63">
        <f>PERCENTRANK('FED MODEL FACTORS'!AH$62:AH$296,'FED MODEL FACTORS'!AH259,1)</f>
        <v>0.3</v>
      </c>
      <c r="AI259" s="63">
        <f>PERCENTRANK('FED MODEL FACTORS'!AI$2:AI$296,'FED MODEL FACTORS'!AI259,1)</f>
        <v>0.5</v>
      </c>
      <c r="AJ259" s="63">
        <f>PERCENTRANK('FED MODEL FACTORS'!AJ$2:AJ$296,'FED MODEL FACTORS'!AJ259,1)</f>
        <v>0.8</v>
      </c>
      <c r="AK259" s="63">
        <f>PERCENTRANK('FED MODEL FACTORS'!AK$2:AK$296,'FED MODEL FACTORS'!AK259,1)</f>
        <v>0.1</v>
      </c>
      <c r="AL259" s="63">
        <f>PERCENTRANK('FED MODEL FACTORS'!AL$2:AL$296,'FED MODEL FACTORS'!AL259,1)</f>
        <v>0.3</v>
      </c>
      <c r="AM259" s="63">
        <f>PERCENTRANK('FED MODEL FACTORS'!AM$2:AM$296,'FED MODEL FACTORS'!AM259,1)</f>
        <v>0.2</v>
      </c>
      <c r="AN259" s="63">
        <f>PERCENTRANK('FED MODEL FACTORS'!AN$2:AN$296,'FED MODEL FACTORS'!AN259,1)</f>
        <v>0.1</v>
      </c>
      <c r="AO259" s="63">
        <f>PERCENTRANK('FED MODEL FACTORS'!AO$2:AO$296,'FED MODEL FACTORS'!AO259,1)</f>
        <v>0.4</v>
      </c>
      <c r="AP259" s="63">
        <f>PERCENTRANK('FED MODEL FACTORS'!AP$2:AP$296,'FED MODEL FACTORS'!AP259,1)</f>
        <v>0.3</v>
      </c>
      <c r="AQ259" s="63">
        <f>PERCENTRANK('FED MODEL FACTORS'!AQ$50:AQ$296,'FED MODEL FACTORS'!AQ259,1)</f>
        <v>0.3</v>
      </c>
      <c r="AR259" s="63">
        <f>PERCENTRANK('FED MODEL FACTORS'!AR$2:AR$296,'FED MODEL FACTORS'!AR259,1)</f>
        <v>0.4</v>
      </c>
      <c r="AS259" s="63">
        <f>PERCENTRANK('FED MODEL FACTORS'!AS$2:AS$296,'FED MODEL FACTORS'!AS259,1)</f>
        <v>0.8</v>
      </c>
      <c r="AT259" s="63">
        <f>PERCENTRANK('FED MODEL FACTORS'!AT$2:AT$296,'FED MODEL FACTORS'!AT259,1)</f>
        <v>0.8</v>
      </c>
      <c r="AU259" s="63">
        <f>PERCENTRANK('FED MODEL FACTORS'!AU$2:AU$296,'FED MODEL FACTORS'!AU259,1)</f>
        <v>0.4</v>
      </c>
      <c r="AV259" s="63">
        <f>PERCENTRANK('FED MODEL FACTORS'!AV$2:AV$296,'FED MODEL FACTORS'!AV259,1)</f>
        <v>0</v>
      </c>
      <c r="AW259" s="63">
        <f>PERCENTRANK('FED MODEL FACTORS'!AW$2:AW$296,'FED MODEL FACTORS'!AW259,1)</f>
        <v>0.2</v>
      </c>
      <c r="AX259" s="63">
        <f>PERCENTRANK('FED MODEL FACTORS'!AX$2:AX$296,'FED MODEL FACTORS'!AX259,1)</f>
        <v>0</v>
      </c>
      <c r="AY259" s="63">
        <f>PERCENTRANK('FED MODEL FACTORS'!AY$2:AY$296,'FED MODEL FACTORS'!AY259,1)</f>
        <v>0.9</v>
      </c>
      <c r="AZ259" s="63">
        <f>PERCENTRANK('FED MODEL FACTORS'!AZ$2:AZ$296,'FED MODEL FACTORS'!AZ259,1)</f>
        <v>0.8</v>
      </c>
      <c r="BA259" s="63">
        <f>PERCENTRANK('FED MODEL FACTORS'!BA$2:BA$296,'FED MODEL FACTORS'!BA259,1)</f>
        <v>0.6</v>
      </c>
      <c r="BB259" s="63">
        <f>PERCENTRANK('FED MODEL FACTORS'!BB$2:BB$296,'FED MODEL FACTORS'!BB259,1)</f>
        <v>0.9</v>
      </c>
      <c r="BC259" s="63">
        <f>PERCENTRANK('FED MODEL FACTORS'!BC$2:BC$296,'FED MODEL FACTORS'!BC259,1)</f>
        <v>0</v>
      </c>
      <c r="BD259" s="63">
        <f>PERCENTRANK('FED MODEL FACTORS'!BD$2:BD$296,'FED MODEL FACTORS'!BD259,1)</f>
        <v>0.3</v>
      </c>
      <c r="BT259" s="76">
        <v>2.14</v>
      </c>
      <c r="BU259" s="76">
        <v>3.18</v>
      </c>
      <c r="BV259" s="76">
        <v>0.57999999999999996</v>
      </c>
    </row>
    <row r="260" spans="1:74" x14ac:dyDescent="0.25">
      <c r="A260" s="57">
        <v>41455</v>
      </c>
      <c r="B260" s="63"/>
      <c r="C260" s="63">
        <f>PERCENTRANK('FED MODEL FACTORS'!C260:C542,'FED MODEL FACTORS'!C260,1)</f>
        <v>0.2</v>
      </c>
      <c r="D260" s="63"/>
      <c r="E260" s="63">
        <f>PERCENTRANK('FED MODEL FACTORS'!E$2:E$296,'FED MODEL FACTORS'!E260,1)</f>
        <v>0.8</v>
      </c>
      <c r="F260" s="63">
        <f>PERCENTRANK('FED MODEL FACTORS'!F$2:F$296,'FED MODEL FACTORS'!F260,1)</f>
        <v>0.1</v>
      </c>
      <c r="G260" s="63">
        <f>PERCENTRANK('FED MODEL FACTORS'!G$62:G$296,'FED MODEL FACTORS'!G260,1)</f>
        <v>0.1</v>
      </c>
      <c r="H260" s="63">
        <f>PERCENTRANK('FED MODEL FACTORS'!H$62:H$296,'FED MODEL FACTORS'!H260,1)</f>
        <v>0.4</v>
      </c>
      <c r="I260" s="63">
        <f>PERCENTRANK('FED MODEL FACTORS'!I$2:I$296,'FED MODEL FACTORS'!I260,1)</f>
        <v>0.1</v>
      </c>
      <c r="J260" s="63">
        <f>PERCENTRANK('FED MODEL FACTORS'!J$2:J$296,'FED MODEL FACTORS'!J260,1)</f>
        <v>0.1</v>
      </c>
      <c r="K260" s="63">
        <f>PERCENTRANK('FED MODEL FACTORS'!K$2:K$296,'FED MODEL FACTORS'!K260,1)</f>
        <v>0</v>
      </c>
      <c r="L260" s="63">
        <f>PERCENTRANK('FED MODEL FACTORS'!L$2:L$296,'FED MODEL FACTORS'!L260,1)</f>
        <v>0</v>
      </c>
      <c r="M260" s="63">
        <f>PERCENTRANK('FED MODEL FACTORS'!M$2:M$296,'FED MODEL FACTORS'!M260,1)</f>
        <v>0</v>
      </c>
      <c r="N260" s="63">
        <f>PERCENTRANK('FED MODEL FACTORS'!N$2:N$296,'FED MODEL FACTORS'!N260,1)</f>
        <v>0.1</v>
      </c>
      <c r="O260" s="63"/>
      <c r="P260" s="63"/>
      <c r="Q260" s="63">
        <f>PERCENTRANK('FED MODEL FACTORS'!Q$2:Q$296,'FED MODEL FACTORS'!Q260,1)</f>
        <v>0.2</v>
      </c>
      <c r="R260" s="63">
        <f>PERCENTRANK('FED MODEL FACTORS'!R$2:R$296,'FED MODEL FACTORS'!R260,1)</f>
        <v>0.1</v>
      </c>
      <c r="S260" s="63">
        <f>PERCENTRANK('FED MODEL FACTORS'!S$2:S$296,'FED MODEL FACTORS'!S260,1)</f>
        <v>0.8</v>
      </c>
      <c r="T260" s="63"/>
      <c r="U260" s="63">
        <f>PERCENTRANK('FED MODEL FACTORS'!U$2:U$296,'FED MODEL FACTORS'!U260,1)</f>
        <v>1</v>
      </c>
      <c r="V260" s="63">
        <f>PERCENTRANK('FED MODEL FACTORS'!V$2:V$296,'FED MODEL FACTORS'!V260,1)</f>
        <v>0.2</v>
      </c>
      <c r="W260" s="63"/>
      <c r="X260" s="63">
        <f>PERCENTRANK('FED MODEL FACTORS'!X$2:X$296,'FED MODEL FACTORS'!X260,1)</f>
        <v>0.4</v>
      </c>
      <c r="Y260" s="63">
        <f>PERCENTRANK('FED MODEL FACTORS'!Y$2:Y$296,'FED MODEL FACTORS'!Y260,1)</f>
        <v>0.8</v>
      </c>
      <c r="Z260" s="63">
        <f>PERCENTRANK('FED MODEL FACTORS'!Z$2:Z$296,'FED MODEL FACTORS'!Z260,1)</f>
        <v>0.4</v>
      </c>
      <c r="AA260" s="63">
        <f>PERCENTRANK('FED MODEL FACTORS'!AA$2:AA$296,'FED MODEL FACTORS'!AA260,1)</f>
        <v>0.5</v>
      </c>
      <c r="AB260" s="63"/>
      <c r="AC260" s="63">
        <f>PERCENTRANK('FED MODEL FACTORS'!AC$2:AC$296,'FED MODEL FACTORS'!AC260,1)</f>
        <v>0.3</v>
      </c>
      <c r="AD260" s="63">
        <f>PERCENTRANK('FED MODEL FACTORS'!AD$2:AD$296,'FED MODEL FACTORS'!AD260,1)</f>
        <v>0.8</v>
      </c>
      <c r="AE260" s="63">
        <f>PERCENTRANK('FED MODEL FACTORS'!AE$2:AE$296,'FED MODEL FACTORS'!AE260,1)</f>
        <v>0.6</v>
      </c>
      <c r="AF260" s="63">
        <f>PERCENTRANK('FED MODEL FACTORS'!AF$2:AF$296,'FED MODEL FACTORS'!AF260,1)</f>
        <v>0.4</v>
      </c>
      <c r="AG260" s="63">
        <f>PERCENTRANK('FED MODEL FACTORS'!AG$2:AG$296,'FED MODEL FACTORS'!AG260,1)</f>
        <v>0.6</v>
      </c>
      <c r="AH260" s="63">
        <f>PERCENTRANK('FED MODEL FACTORS'!AH$62:AH$296,'FED MODEL FACTORS'!AH260,1)</f>
        <v>0.4</v>
      </c>
      <c r="AI260" s="63">
        <f>PERCENTRANK('FED MODEL FACTORS'!AI$2:AI$296,'FED MODEL FACTORS'!AI260,1)</f>
        <v>0.4</v>
      </c>
      <c r="AJ260" s="63">
        <f>PERCENTRANK('FED MODEL FACTORS'!AJ$2:AJ$296,'FED MODEL FACTORS'!AJ260,1)</f>
        <v>0.8</v>
      </c>
      <c r="AK260" s="63">
        <f>PERCENTRANK('FED MODEL FACTORS'!AK$2:AK$296,'FED MODEL FACTORS'!AK260,1)</f>
        <v>0</v>
      </c>
      <c r="AL260" s="63">
        <f>PERCENTRANK('FED MODEL FACTORS'!AL$2:AL$296,'FED MODEL FACTORS'!AL260,1)</f>
        <v>0.2</v>
      </c>
      <c r="AM260" s="63">
        <f>PERCENTRANK('FED MODEL FACTORS'!AM$2:AM$296,'FED MODEL FACTORS'!AM260,1)</f>
        <v>0.2</v>
      </c>
      <c r="AN260" s="63">
        <f>PERCENTRANK('FED MODEL FACTORS'!AN$2:AN$296,'FED MODEL FACTORS'!AN260,1)</f>
        <v>0.2</v>
      </c>
      <c r="AO260" s="63">
        <f>PERCENTRANK('FED MODEL FACTORS'!AO$2:AO$296,'FED MODEL FACTORS'!AO260,1)</f>
        <v>0.3</v>
      </c>
      <c r="AP260" s="63">
        <f>PERCENTRANK('FED MODEL FACTORS'!AP$2:AP$296,'FED MODEL FACTORS'!AP260,1)</f>
        <v>0.5</v>
      </c>
      <c r="AQ260" s="63">
        <f>PERCENTRANK('FED MODEL FACTORS'!AQ$50:AQ$296,'FED MODEL FACTORS'!AQ260,1)</f>
        <v>0.3</v>
      </c>
      <c r="AR260" s="63">
        <f>PERCENTRANK('FED MODEL FACTORS'!AR$2:AR$296,'FED MODEL FACTORS'!AR260,1)</f>
        <v>0.5</v>
      </c>
      <c r="AS260" s="63">
        <f>PERCENTRANK('FED MODEL FACTORS'!AS$2:AS$296,'FED MODEL FACTORS'!AS260,1)</f>
        <v>0.8</v>
      </c>
      <c r="AT260" s="63">
        <f>PERCENTRANK('FED MODEL FACTORS'!AT$2:AT$296,'FED MODEL FACTORS'!AT260,1)</f>
        <v>0.8</v>
      </c>
      <c r="AU260" s="63">
        <f>PERCENTRANK('FED MODEL FACTORS'!AU$2:AU$296,'FED MODEL FACTORS'!AU260,1)</f>
        <v>0.6</v>
      </c>
      <c r="AV260" s="63">
        <f>PERCENTRANK('FED MODEL FACTORS'!AV$2:AV$296,'FED MODEL FACTORS'!AV260,1)</f>
        <v>0.1</v>
      </c>
      <c r="AW260" s="63">
        <f>PERCENTRANK('FED MODEL FACTORS'!AW$2:AW$296,'FED MODEL FACTORS'!AW260,1)</f>
        <v>0.2</v>
      </c>
      <c r="AX260" s="63">
        <f>PERCENTRANK('FED MODEL FACTORS'!AX$2:AX$296,'FED MODEL FACTORS'!AX260,1)</f>
        <v>0</v>
      </c>
      <c r="AY260" s="63">
        <f>PERCENTRANK('FED MODEL FACTORS'!AY$2:AY$296,'FED MODEL FACTORS'!AY260,1)</f>
        <v>0.9</v>
      </c>
      <c r="AZ260" s="63">
        <f>PERCENTRANK('FED MODEL FACTORS'!AZ$2:AZ$296,'FED MODEL FACTORS'!AZ260,1)</f>
        <v>0.8</v>
      </c>
      <c r="BA260" s="63">
        <f>PERCENTRANK('FED MODEL FACTORS'!BA$2:BA$296,'FED MODEL FACTORS'!BA260,1)</f>
        <v>0.5</v>
      </c>
      <c r="BB260" s="63">
        <f>PERCENTRANK('FED MODEL FACTORS'!BB$2:BB$296,'FED MODEL FACTORS'!BB260,1)</f>
        <v>0.8</v>
      </c>
      <c r="BC260" s="63">
        <f>PERCENTRANK('FED MODEL FACTORS'!BC$2:BC$296,'FED MODEL FACTORS'!BC260,1)</f>
        <v>0</v>
      </c>
      <c r="BD260" s="63">
        <f>PERCENTRANK('FED MODEL FACTORS'!BD$2:BD$296,'FED MODEL FACTORS'!BD260,1)</f>
        <v>0.2</v>
      </c>
      <c r="BT260" s="76">
        <v>1.9</v>
      </c>
      <c r="BU260" s="76">
        <v>3.23</v>
      </c>
      <c r="BV260" s="76">
        <v>0.43</v>
      </c>
    </row>
    <row r="261" spans="1:74" x14ac:dyDescent="0.25">
      <c r="A261" s="57">
        <v>41486</v>
      </c>
      <c r="B261" s="63"/>
      <c r="C261" s="63">
        <f>PERCENTRANK('FED MODEL FACTORS'!C261:C543,'FED MODEL FACTORS'!C261,1)</f>
        <v>0.1</v>
      </c>
      <c r="D261" s="63"/>
      <c r="E261" s="63">
        <f>PERCENTRANK('FED MODEL FACTORS'!E$2:E$296,'FED MODEL FACTORS'!E261,1)</f>
        <v>0.4</v>
      </c>
      <c r="F261" s="63">
        <f>PERCENTRANK('FED MODEL FACTORS'!F$2:F$296,'FED MODEL FACTORS'!F261,1)</f>
        <v>0.1</v>
      </c>
      <c r="G261" s="63">
        <f>PERCENTRANK('FED MODEL FACTORS'!G$62:G$296,'FED MODEL FACTORS'!G261,1)</f>
        <v>0.1</v>
      </c>
      <c r="H261" s="63">
        <f>PERCENTRANK('FED MODEL FACTORS'!H$62:H$296,'FED MODEL FACTORS'!H261,1)</f>
        <v>0.3</v>
      </c>
      <c r="I261" s="63">
        <f>PERCENTRANK('FED MODEL FACTORS'!I$2:I$296,'FED MODEL FACTORS'!I261,1)</f>
        <v>0.1</v>
      </c>
      <c r="J261" s="63">
        <f>PERCENTRANK('FED MODEL FACTORS'!J$2:J$296,'FED MODEL FACTORS'!J261,1)</f>
        <v>0.1</v>
      </c>
      <c r="K261" s="63">
        <f>PERCENTRANK('FED MODEL FACTORS'!K$2:K$296,'FED MODEL FACTORS'!K261,1)</f>
        <v>0</v>
      </c>
      <c r="L261" s="63">
        <f>PERCENTRANK('FED MODEL FACTORS'!L$2:L$296,'FED MODEL FACTORS'!L261,1)</f>
        <v>0</v>
      </c>
      <c r="M261" s="63">
        <f>PERCENTRANK('FED MODEL FACTORS'!M$2:M$296,'FED MODEL FACTORS'!M261,1)</f>
        <v>0</v>
      </c>
      <c r="N261" s="63">
        <f>PERCENTRANK('FED MODEL FACTORS'!N$2:N$296,'FED MODEL FACTORS'!N261,1)</f>
        <v>0</v>
      </c>
      <c r="O261" s="63"/>
      <c r="P261" s="63"/>
      <c r="Q261" s="63">
        <f>PERCENTRANK('FED MODEL FACTORS'!Q$2:Q$296,'FED MODEL FACTORS'!Q261,1)</f>
        <v>0.2</v>
      </c>
      <c r="R261" s="63">
        <f>PERCENTRANK('FED MODEL FACTORS'!R$2:R$296,'FED MODEL FACTORS'!R261,1)</f>
        <v>0.1</v>
      </c>
      <c r="S261" s="63">
        <f>PERCENTRANK('FED MODEL FACTORS'!S$2:S$296,'FED MODEL FACTORS'!S261,1)</f>
        <v>0.8</v>
      </c>
      <c r="T261" s="63"/>
      <c r="U261" s="63">
        <f>PERCENTRANK('FED MODEL FACTORS'!U$2:U$296,'FED MODEL FACTORS'!U261,1)</f>
        <v>0.1</v>
      </c>
      <c r="V261" s="63">
        <f>PERCENTRANK('FED MODEL FACTORS'!V$2:V$296,'FED MODEL FACTORS'!V261,1)</f>
        <v>0.3</v>
      </c>
      <c r="W261" s="63"/>
      <c r="X261" s="63">
        <f>PERCENTRANK('FED MODEL FACTORS'!X$2:X$296,'FED MODEL FACTORS'!X261,1)</f>
        <v>0.3</v>
      </c>
      <c r="Y261" s="63">
        <f>PERCENTRANK('FED MODEL FACTORS'!Y$2:Y$296,'FED MODEL FACTORS'!Y261,1)</f>
        <v>0.7</v>
      </c>
      <c r="Z261" s="63">
        <f>PERCENTRANK('FED MODEL FACTORS'!Z$2:Z$296,'FED MODEL FACTORS'!Z261,1)</f>
        <v>0.6</v>
      </c>
      <c r="AA261" s="63">
        <f>PERCENTRANK('FED MODEL FACTORS'!AA$2:AA$296,'FED MODEL FACTORS'!AA261,1)</f>
        <v>0.2</v>
      </c>
      <c r="AB261" s="63"/>
      <c r="AC261" s="63">
        <f>PERCENTRANK('FED MODEL FACTORS'!AC$2:AC$296,'FED MODEL FACTORS'!AC261,1)</f>
        <v>0.4</v>
      </c>
      <c r="AD261" s="63">
        <f>PERCENTRANK('FED MODEL FACTORS'!AD$2:AD$296,'FED MODEL FACTORS'!AD261,1)</f>
        <v>0.8</v>
      </c>
      <c r="AE261" s="63">
        <f>PERCENTRANK('FED MODEL FACTORS'!AE$2:AE$296,'FED MODEL FACTORS'!AE261,1)</f>
        <v>0.5</v>
      </c>
      <c r="AF261" s="63">
        <f>PERCENTRANK('FED MODEL FACTORS'!AF$2:AF$296,'FED MODEL FACTORS'!AF261,1)</f>
        <v>0.2</v>
      </c>
      <c r="AG261" s="63">
        <f>PERCENTRANK('FED MODEL FACTORS'!AG$2:AG$296,'FED MODEL FACTORS'!AG261,1)</f>
        <v>0.6</v>
      </c>
      <c r="AH261" s="63">
        <f>PERCENTRANK('FED MODEL FACTORS'!AH$62:AH$296,'FED MODEL FACTORS'!AH261,1)</f>
        <v>0.3</v>
      </c>
      <c r="AI261" s="63">
        <f>PERCENTRANK('FED MODEL FACTORS'!AI$2:AI$296,'FED MODEL FACTORS'!AI261,1)</f>
        <v>0.3</v>
      </c>
      <c r="AJ261" s="63">
        <f>PERCENTRANK('FED MODEL FACTORS'!AJ$2:AJ$296,'FED MODEL FACTORS'!AJ261,1)</f>
        <v>0.8</v>
      </c>
      <c r="AK261" s="63">
        <f>PERCENTRANK('FED MODEL FACTORS'!AK$2:AK$296,'FED MODEL FACTORS'!AK261,1)</f>
        <v>0.1</v>
      </c>
      <c r="AL261" s="63">
        <f>PERCENTRANK('FED MODEL FACTORS'!AL$2:AL$296,'FED MODEL FACTORS'!AL261,1)</f>
        <v>0.2</v>
      </c>
      <c r="AM261" s="63">
        <f>PERCENTRANK('FED MODEL FACTORS'!AM$2:AM$296,'FED MODEL FACTORS'!AM261,1)</f>
        <v>0.2</v>
      </c>
      <c r="AN261" s="63">
        <f>PERCENTRANK('FED MODEL FACTORS'!AN$2:AN$296,'FED MODEL FACTORS'!AN261,1)</f>
        <v>0.3</v>
      </c>
      <c r="AO261" s="63">
        <f>PERCENTRANK('FED MODEL FACTORS'!AO$2:AO$296,'FED MODEL FACTORS'!AO261,1)</f>
        <v>0.4</v>
      </c>
      <c r="AP261" s="63">
        <f>PERCENTRANK('FED MODEL FACTORS'!AP$2:AP$296,'FED MODEL FACTORS'!AP261,1)</f>
        <v>0.4</v>
      </c>
      <c r="AQ261" s="63">
        <f>PERCENTRANK('FED MODEL FACTORS'!AQ$50:AQ$296,'FED MODEL FACTORS'!AQ261,1)</f>
        <v>0.2</v>
      </c>
      <c r="AR261" s="63">
        <f>PERCENTRANK('FED MODEL FACTORS'!AR$2:AR$296,'FED MODEL FACTORS'!AR261,1)</f>
        <v>0.4</v>
      </c>
      <c r="AS261" s="63">
        <f>PERCENTRANK('FED MODEL FACTORS'!AS$2:AS$296,'FED MODEL FACTORS'!AS261,1)</f>
        <v>0.8</v>
      </c>
      <c r="AT261" s="63">
        <f>PERCENTRANK('FED MODEL FACTORS'!AT$2:AT$296,'FED MODEL FACTORS'!AT261,1)</f>
        <v>0.8</v>
      </c>
      <c r="AU261" s="63">
        <f>PERCENTRANK('FED MODEL FACTORS'!AU$2:AU$296,'FED MODEL FACTORS'!AU261,1)</f>
        <v>0.5</v>
      </c>
      <c r="AV261" s="63">
        <f>PERCENTRANK('FED MODEL FACTORS'!AV$2:AV$296,'FED MODEL FACTORS'!AV261,1)</f>
        <v>0.6</v>
      </c>
      <c r="AW261" s="63">
        <f>PERCENTRANK('FED MODEL FACTORS'!AW$2:AW$296,'FED MODEL FACTORS'!AW261,1)</f>
        <v>0.4</v>
      </c>
      <c r="AX261" s="63">
        <f>PERCENTRANK('FED MODEL FACTORS'!AX$2:AX$296,'FED MODEL FACTORS'!AX261,1)</f>
        <v>0</v>
      </c>
      <c r="AY261" s="63">
        <f>PERCENTRANK('FED MODEL FACTORS'!AY$2:AY$296,'FED MODEL FACTORS'!AY261,1)</f>
        <v>0.9</v>
      </c>
      <c r="AZ261" s="63">
        <f>PERCENTRANK('FED MODEL FACTORS'!AZ$2:AZ$296,'FED MODEL FACTORS'!AZ261,1)</f>
        <v>0.9</v>
      </c>
      <c r="BA261" s="63">
        <f>PERCENTRANK('FED MODEL FACTORS'!BA$2:BA$296,'FED MODEL FACTORS'!BA261,1)</f>
        <v>0.8</v>
      </c>
      <c r="BB261" s="63">
        <f>PERCENTRANK('FED MODEL FACTORS'!BB$2:BB$296,'FED MODEL FACTORS'!BB261,1)</f>
        <v>0.8</v>
      </c>
      <c r="BC261" s="63">
        <f>PERCENTRANK('FED MODEL FACTORS'!BC$2:BC$296,'FED MODEL FACTORS'!BC261,1)</f>
        <v>0</v>
      </c>
      <c r="BD261" s="63">
        <f>PERCENTRANK('FED MODEL FACTORS'!BD$2:BD$296,'FED MODEL FACTORS'!BD261,1)</f>
        <v>0.6</v>
      </c>
      <c r="BT261" s="76">
        <v>1.48</v>
      </c>
      <c r="BU261" s="76">
        <v>3.22</v>
      </c>
      <c r="BV261" s="76">
        <v>0.64</v>
      </c>
    </row>
    <row r="262" spans="1:74" x14ac:dyDescent="0.25">
      <c r="A262" s="57">
        <v>41517</v>
      </c>
      <c r="B262" s="63"/>
      <c r="C262" s="63">
        <f>PERCENTRANK('FED MODEL FACTORS'!C262:C544,'FED MODEL FACTORS'!C262,1)</f>
        <v>0.7</v>
      </c>
      <c r="D262" s="63"/>
      <c r="E262" s="63">
        <f>PERCENTRANK('FED MODEL FACTORS'!E$2:E$296,'FED MODEL FACTORS'!E262,1)</f>
        <v>0.6</v>
      </c>
      <c r="F262" s="63">
        <f>PERCENTRANK('FED MODEL FACTORS'!F$2:F$296,'FED MODEL FACTORS'!F262,1)</f>
        <v>0.2</v>
      </c>
      <c r="G262" s="63">
        <f>PERCENTRANK('FED MODEL FACTORS'!G$62:G$296,'FED MODEL FACTORS'!G262,1)</f>
        <v>0.1</v>
      </c>
      <c r="H262" s="63">
        <f>PERCENTRANK('FED MODEL FACTORS'!H$62:H$296,'FED MODEL FACTORS'!H262,1)</f>
        <v>0.3</v>
      </c>
      <c r="I262" s="63">
        <f>PERCENTRANK('FED MODEL FACTORS'!I$2:I$296,'FED MODEL FACTORS'!I262,1)</f>
        <v>0.2</v>
      </c>
      <c r="J262" s="63">
        <f>PERCENTRANK('FED MODEL FACTORS'!J$2:J$296,'FED MODEL FACTORS'!J262,1)</f>
        <v>0.2</v>
      </c>
      <c r="K262" s="63">
        <f>PERCENTRANK('FED MODEL FACTORS'!K$2:K$296,'FED MODEL FACTORS'!K262,1)</f>
        <v>0.1</v>
      </c>
      <c r="L262" s="63">
        <f>PERCENTRANK('FED MODEL FACTORS'!L$2:L$296,'FED MODEL FACTORS'!L262,1)</f>
        <v>0.1</v>
      </c>
      <c r="M262" s="63">
        <f>PERCENTRANK('FED MODEL FACTORS'!M$2:M$296,'FED MODEL FACTORS'!M262,1)</f>
        <v>0</v>
      </c>
      <c r="N262" s="63">
        <f>PERCENTRANK('FED MODEL FACTORS'!N$2:N$296,'FED MODEL FACTORS'!N262,1)</f>
        <v>0</v>
      </c>
      <c r="O262" s="63"/>
      <c r="P262" s="63"/>
      <c r="Q262" s="63">
        <f>PERCENTRANK('FED MODEL FACTORS'!Q$2:Q$296,'FED MODEL FACTORS'!Q262,1)</f>
        <v>0.2</v>
      </c>
      <c r="R262" s="63">
        <f>PERCENTRANK('FED MODEL FACTORS'!R$2:R$296,'FED MODEL FACTORS'!R262,1)</f>
        <v>0.1</v>
      </c>
      <c r="S262" s="63">
        <f>PERCENTRANK('FED MODEL FACTORS'!S$2:S$296,'FED MODEL FACTORS'!S262,1)</f>
        <v>0.8</v>
      </c>
      <c r="T262" s="63"/>
      <c r="U262" s="63">
        <f>PERCENTRANK('FED MODEL FACTORS'!U$2:U$296,'FED MODEL FACTORS'!U262,1)</f>
        <v>0.8</v>
      </c>
      <c r="V262" s="63">
        <f>PERCENTRANK('FED MODEL FACTORS'!V$2:V$296,'FED MODEL FACTORS'!V262,1)</f>
        <v>0.2</v>
      </c>
      <c r="W262" s="63"/>
      <c r="X262" s="63">
        <f>PERCENTRANK('FED MODEL FACTORS'!X$2:X$296,'FED MODEL FACTORS'!X262,1)</f>
        <v>0.3</v>
      </c>
      <c r="Y262" s="63">
        <f>PERCENTRANK('FED MODEL FACTORS'!Y$2:Y$296,'FED MODEL FACTORS'!Y262,1)</f>
        <v>0.9</v>
      </c>
      <c r="Z262" s="63">
        <f>PERCENTRANK('FED MODEL FACTORS'!Z$2:Z$296,'FED MODEL FACTORS'!Z262,1)</f>
        <v>0.8</v>
      </c>
      <c r="AA262" s="63">
        <f>PERCENTRANK('FED MODEL FACTORS'!AA$2:AA$296,'FED MODEL FACTORS'!AA262,1)</f>
        <v>0.2</v>
      </c>
      <c r="AB262" s="63"/>
      <c r="AC262" s="63">
        <f>PERCENTRANK('FED MODEL FACTORS'!AC$2:AC$296,'FED MODEL FACTORS'!AC262,1)</f>
        <v>0.3</v>
      </c>
      <c r="AD262" s="63">
        <f>PERCENTRANK('FED MODEL FACTORS'!AD$2:AD$296,'FED MODEL FACTORS'!AD262,1)</f>
        <v>0.8</v>
      </c>
      <c r="AE262" s="63">
        <f>PERCENTRANK('FED MODEL FACTORS'!AE$2:AE$296,'FED MODEL FACTORS'!AE262,1)</f>
        <v>0.6</v>
      </c>
      <c r="AF262" s="63">
        <f>PERCENTRANK('FED MODEL FACTORS'!AF$2:AF$296,'FED MODEL FACTORS'!AF262,1)</f>
        <v>0.2</v>
      </c>
      <c r="AG262" s="63">
        <f>PERCENTRANK('FED MODEL FACTORS'!AG$2:AG$296,'FED MODEL FACTORS'!AG262,1)</f>
        <v>0.7</v>
      </c>
      <c r="AH262" s="63">
        <f>PERCENTRANK('FED MODEL FACTORS'!AH$62:AH$296,'FED MODEL FACTORS'!AH262,1)</f>
        <v>0.3</v>
      </c>
      <c r="AI262" s="63">
        <f>PERCENTRANK('FED MODEL FACTORS'!AI$2:AI$296,'FED MODEL FACTORS'!AI262,1)</f>
        <v>0.2</v>
      </c>
      <c r="AJ262" s="63">
        <f>PERCENTRANK('FED MODEL FACTORS'!AJ$2:AJ$296,'FED MODEL FACTORS'!AJ262,1)</f>
        <v>0.8</v>
      </c>
      <c r="AK262" s="63">
        <f>PERCENTRANK('FED MODEL FACTORS'!AK$2:AK$296,'FED MODEL FACTORS'!AK262,1)</f>
        <v>0</v>
      </c>
      <c r="AL262" s="63">
        <f>PERCENTRANK('FED MODEL FACTORS'!AL$2:AL$296,'FED MODEL FACTORS'!AL262,1)</f>
        <v>0.1</v>
      </c>
      <c r="AM262" s="63">
        <f>PERCENTRANK('FED MODEL FACTORS'!AM$2:AM$296,'FED MODEL FACTORS'!AM262,1)</f>
        <v>0.2</v>
      </c>
      <c r="AN262" s="63">
        <f>PERCENTRANK('FED MODEL FACTORS'!AN$2:AN$296,'FED MODEL FACTORS'!AN262,1)</f>
        <v>0.2</v>
      </c>
      <c r="AO262" s="63">
        <f>PERCENTRANK('FED MODEL FACTORS'!AO$2:AO$296,'FED MODEL FACTORS'!AO262,1)</f>
        <v>0.2</v>
      </c>
      <c r="AP262" s="63">
        <f>PERCENTRANK('FED MODEL FACTORS'!AP$2:AP$296,'FED MODEL FACTORS'!AP262,1)</f>
        <v>0.6</v>
      </c>
      <c r="AQ262" s="63">
        <f>PERCENTRANK('FED MODEL FACTORS'!AQ$50:AQ$296,'FED MODEL FACTORS'!AQ262,1)</f>
        <v>0.2</v>
      </c>
      <c r="AR262" s="63">
        <f>PERCENTRANK('FED MODEL FACTORS'!AR$2:AR$296,'FED MODEL FACTORS'!AR262,1)</f>
        <v>0.6</v>
      </c>
      <c r="AS262" s="63">
        <f>PERCENTRANK('FED MODEL FACTORS'!AS$2:AS$296,'FED MODEL FACTORS'!AS262,1)</f>
        <v>0.9</v>
      </c>
      <c r="AT262" s="63">
        <f>PERCENTRANK('FED MODEL FACTORS'!AT$2:AT$296,'FED MODEL FACTORS'!AT262,1)</f>
        <v>0.8</v>
      </c>
      <c r="AU262" s="63">
        <f>PERCENTRANK('FED MODEL FACTORS'!AU$2:AU$296,'FED MODEL FACTORS'!AU262,1)</f>
        <v>0.5</v>
      </c>
      <c r="AV262" s="63">
        <f>PERCENTRANK('FED MODEL FACTORS'!AV$2:AV$296,'FED MODEL FACTORS'!AV262,1)</f>
        <v>0.5</v>
      </c>
      <c r="AW262" s="63">
        <f>PERCENTRANK('FED MODEL FACTORS'!AW$2:AW$296,'FED MODEL FACTORS'!AW262,1)</f>
        <v>0.4</v>
      </c>
      <c r="AX262" s="63">
        <f>PERCENTRANK('FED MODEL FACTORS'!AX$2:AX$296,'FED MODEL FACTORS'!AX262,1)</f>
        <v>0</v>
      </c>
      <c r="AY262" s="63">
        <f>PERCENTRANK('FED MODEL FACTORS'!AY$2:AY$296,'FED MODEL FACTORS'!AY262,1)</f>
        <v>0.9</v>
      </c>
      <c r="AZ262" s="63">
        <f>PERCENTRANK('FED MODEL FACTORS'!AZ$2:AZ$296,'FED MODEL FACTORS'!AZ262,1)</f>
        <v>0.9</v>
      </c>
      <c r="BA262" s="63">
        <f>PERCENTRANK('FED MODEL FACTORS'!BA$2:BA$296,'FED MODEL FACTORS'!BA262,1)</f>
        <v>0.5</v>
      </c>
      <c r="BB262" s="63">
        <f>PERCENTRANK('FED MODEL FACTORS'!BB$2:BB$296,'FED MODEL FACTORS'!BB262,1)</f>
        <v>0.8</v>
      </c>
      <c r="BC262" s="63">
        <f>PERCENTRANK('FED MODEL FACTORS'!BC$2:BC$296,'FED MODEL FACTORS'!BC262,1)</f>
        <v>0.8</v>
      </c>
      <c r="BD262" s="63">
        <f>PERCENTRANK('FED MODEL FACTORS'!BD$2:BD$296,'FED MODEL FACTORS'!BD262,1)</f>
        <v>0.7</v>
      </c>
      <c r="BT262" s="76">
        <v>1.25</v>
      </c>
      <c r="BU262" s="76">
        <v>3.28</v>
      </c>
      <c r="BV262" s="76">
        <v>0.37</v>
      </c>
    </row>
    <row r="263" spans="1:74" x14ac:dyDescent="0.25">
      <c r="A263" s="57">
        <v>41547</v>
      </c>
      <c r="B263" s="63"/>
      <c r="C263" s="63">
        <f>PERCENTRANK('FED MODEL FACTORS'!C263:C545,'FED MODEL FACTORS'!C263,1)</f>
        <v>0.5</v>
      </c>
      <c r="D263" s="63"/>
      <c r="E263" s="63">
        <f>PERCENTRANK('FED MODEL FACTORS'!E$2:E$296,'FED MODEL FACTORS'!E263,1)</f>
        <v>0.2</v>
      </c>
      <c r="F263" s="63">
        <f>PERCENTRANK('FED MODEL FACTORS'!F$2:F$296,'FED MODEL FACTORS'!F263,1)</f>
        <v>0.2</v>
      </c>
      <c r="G263" s="63">
        <f>PERCENTRANK('FED MODEL FACTORS'!G$62:G$296,'FED MODEL FACTORS'!G263,1)</f>
        <v>0.1</v>
      </c>
      <c r="H263" s="63">
        <f>PERCENTRANK('FED MODEL FACTORS'!H$62:H$296,'FED MODEL FACTORS'!H263,1)</f>
        <v>0.4</v>
      </c>
      <c r="I263" s="63">
        <f>PERCENTRANK('FED MODEL FACTORS'!I$2:I$296,'FED MODEL FACTORS'!I263,1)</f>
        <v>0.3</v>
      </c>
      <c r="J263" s="63">
        <f>PERCENTRANK('FED MODEL FACTORS'!J$2:J$296,'FED MODEL FACTORS'!J263,1)</f>
        <v>0.1</v>
      </c>
      <c r="K263" s="63">
        <f>PERCENTRANK('FED MODEL FACTORS'!K$2:K$296,'FED MODEL FACTORS'!K263,1)</f>
        <v>0</v>
      </c>
      <c r="L263" s="63">
        <f>PERCENTRANK('FED MODEL FACTORS'!L$2:L$296,'FED MODEL FACTORS'!L263,1)</f>
        <v>0</v>
      </c>
      <c r="M263" s="63">
        <f>PERCENTRANK('FED MODEL FACTORS'!M$2:M$296,'FED MODEL FACTORS'!M263,1)</f>
        <v>0</v>
      </c>
      <c r="N263" s="63">
        <f>PERCENTRANK('FED MODEL FACTORS'!N$2:N$296,'FED MODEL FACTORS'!N263,1)</f>
        <v>0</v>
      </c>
      <c r="O263" s="63"/>
      <c r="P263" s="63"/>
      <c r="Q263" s="63">
        <f>PERCENTRANK('FED MODEL FACTORS'!Q$2:Q$296,'FED MODEL FACTORS'!Q263,1)</f>
        <v>0.1</v>
      </c>
      <c r="R263" s="63">
        <f>PERCENTRANK('FED MODEL FACTORS'!R$2:R$296,'FED MODEL FACTORS'!R263,1)</f>
        <v>0.1</v>
      </c>
      <c r="S263" s="63">
        <f>PERCENTRANK('FED MODEL FACTORS'!S$2:S$296,'FED MODEL FACTORS'!S263,1)</f>
        <v>0.8</v>
      </c>
      <c r="T263" s="63"/>
      <c r="U263" s="63">
        <f>PERCENTRANK('FED MODEL FACTORS'!U$2:U$296,'FED MODEL FACTORS'!U263,1)</f>
        <v>0.7</v>
      </c>
      <c r="V263" s="63">
        <f>PERCENTRANK('FED MODEL FACTORS'!V$2:V$296,'FED MODEL FACTORS'!V263,1)</f>
        <v>0.2</v>
      </c>
      <c r="W263" s="63"/>
      <c r="X263" s="63">
        <f>PERCENTRANK('FED MODEL FACTORS'!X$2:X$296,'FED MODEL FACTORS'!X263,1)</f>
        <v>0.2</v>
      </c>
      <c r="Y263" s="63">
        <f>PERCENTRANK('FED MODEL FACTORS'!Y$2:Y$296,'FED MODEL FACTORS'!Y263,1)</f>
        <v>0.9</v>
      </c>
      <c r="Z263" s="63">
        <f>PERCENTRANK('FED MODEL FACTORS'!Z$2:Z$296,'FED MODEL FACTORS'!Z263,1)</f>
        <v>0.7</v>
      </c>
      <c r="AA263" s="63">
        <f>PERCENTRANK('FED MODEL FACTORS'!AA$2:AA$296,'FED MODEL FACTORS'!AA263,1)</f>
        <v>0.2</v>
      </c>
      <c r="AB263" s="63"/>
      <c r="AC263" s="63">
        <f>PERCENTRANK('FED MODEL FACTORS'!AC$2:AC$296,'FED MODEL FACTORS'!AC263,1)</f>
        <v>0.3</v>
      </c>
      <c r="AD263" s="63">
        <f>PERCENTRANK('FED MODEL FACTORS'!AD$2:AD$296,'FED MODEL FACTORS'!AD263,1)</f>
        <v>0.8</v>
      </c>
      <c r="AE263" s="63">
        <f>PERCENTRANK('FED MODEL FACTORS'!AE$2:AE$296,'FED MODEL FACTORS'!AE263,1)</f>
        <v>0.6</v>
      </c>
      <c r="AF263" s="63">
        <f>PERCENTRANK('FED MODEL FACTORS'!AF$2:AF$296,'FED MODEL FACTORS'!AF263,1)</f>
        <v>0.2</v>
      </c>
      <c r="AG263" s="63">
        <f>PERCENTRANK('FED MODEL FACTORS'!AG$2:AG$296,'FED MODEL FACTORS'!AG263,1)</f>
        <v>0.6</v>
      </c>
      <c r="AH263" s="63">
        <f>PERCENTRANK('FED MODEL FACTORS'!AH$62:AH$296,'FED MODEL FACTORS'!AH263,1)</f>
        <v>0.4</v>
      </c>
      <c r="AI263" s="63">
        <f>PERCENTRANK('FED MODEL FACTORS'!AI$2:AI$296,'FED MODEL FACTORS'!AI263,1)</f>
        <v>0.2</v>
      </c>
      <c r="AJ263" s="63">
        <f>PERCENTRANK('FED MODEL FACTORS'!AJ$2:AJ$296,'FED MODEL FACTORS'!AJ263,1)</f>
        <v>0.8</v>
      </c>
      <c r="AK263" s="63">
        <f>PERCENTRANK('FED MODEL FACTORS'!AK$2:AK$296,'FED MODEL FACTORS'!AK263,1)</f>
        <v>0</v>
      </c>
      <c r="AL263" s="63">
        <f>PERCENTRANK('FED MODEL FACTORS'!AL$2:AL$296,'FED MODEL FACTORS'!AL263,1)</f>
        <v>0.2</v>
      </c>
      <c r="AM263" s="63">
        <f>PERCENTRANK('FED MODEL FACTORS'!AM$2:AM$296,'FED MODEL FACTORS'!AM263,1)</f>
        <v>0.2</v>
      </c>
      <c r="AN263" s="63">
        <f>PERCENTRANK('FED MODEL FACTORS'!AN$2:AN$296,'FED MODEL FACTORS'!AN263,1)</f>
        <v>0.1</v>
      </c>
      <c r="AO263" s="63">
        <f>PERCENTRANK('FED MODEL FACTORS'!AO$2:AO$296,'FED MODEL FACTORS'!AO263,1)</f>
        <v>0.3</v>
      </c>
      <c r="AP263" s="63">
        <f>PERCENTRANK('FED MODEL FACTORS'!AP$2:AP$296,'FED MODEL FACTORS'!AP263,1)</f>
        <v>0.4</v>
      </c>
      <c r="AQ263" s="63">
        <f>PERCENTRANK('FED MODEL FACTORS'!AQ$50:AQ$296,'FED MODEL FACTORS'!AQ263,1)</f>
        <v>0.2</v>
      </c>
      <c r="AR263" s="63">
        <f>PERCENTRANK('FED MODEL FACTORS'!AR$2:AR$296,'FED MODEL FACTORS'!AR263,1)</f>
        <v>0.4</v>
      </c>
      <c r="AS263" s="63">
        <f>PERCENTRANK('FED MODEL FACTORS'!AS$2:AS$296,'FED MODEL FACTORS'!AS263,1)</f>
        <v>0.9</v>
      </c>
      <c r="AT263" s="63">
        <f>PERCENTRANK('FED MODEL FACTORS'!AT$2:AT$296,'FED MODEL FACTORS'!AT263,1)</f>
        <v>0.8</v>
      </c>
      <c r="AU263" s="63">
        <f>PERCENTRANK('FED MODEL FACTORS'!AU$2:AU$296,'FED MODEL FACTORS'!AU263,1)</f>
        <v>0.5</v>
      </c>
      <c r="AV263" s="63">
        <f>PERCENTRANK('FED MODEL FACTORS'!AV$2:AV$296,'FED MODEL FACTORS'!AV263,1)</f>
        <v>0.5</v>
      </c>
      <c r="AW263" s="63">
        <f>PERCENTRANK('FED MODEL FACTORS'!AW$2:AW$296,'FED MODEL FACTORS'!AW263,1)</f>
        <v>0.4</v>
      </c>
      <c r="AX263" s="63">
        <f>PERCENTRANK('FED MODEL FACTORS'!AX$2:AX$296,'FED MODEL FACTORS'!AX263,1)</f>
        <v>0.2</v>
      </c>
      <c r="AY263" s="63">
        <f>PERCENTRANK('FED MODEL FACTORS'!AY$2:AY$296,'FED MODEL FACTORS'!AY263,1)</f>
        <v>0.7</v>
      </c>
      <c r="AZ263" s="63">
        <f>PERCENTRANK('FED MODEL FACTORS'!AZ$2:AZ$296,'FED MODEL FACTORS'!AZ263,1)</f>
        <v>0.9</v>
      </c>
      <c r="BA263" s="63">
        <f>PERCENTRANK('FED MODEL FACTORS'!BA$2:BA$296,'FED MODEL FACTORS'!BA263,1)</f>
        <v>0.4</v>
      </c>
      <c r="BB263" s="63">
        <f>PERCENTRANK('FED MODEL FACTORS'!BB$2:BB$296,'FED MODEL FACTORS'!BB263,1)</f>
        <v>0.8</v>
      </c>
      <c r="BC263" s="63">
        <f>PERCENTRANK('FED MODEL FACTORS'!BC$2:BC$296,'FED MODEL FACTORS'!BC263,1)</f>
        <v>0.5</v>
      </c>
      <c r="BD263" s="63">
        <f>PERCENTRANK('FED MODEL FACTORS'!BD$2:BD$296,'FED MODEL FACTORS'!BD263,1)</f>
        <v>0.4</v>
      </c>
      <c r="BT263" s="76">
        <v>0.96</v>
      </c>
      <c r="BU263" s="76">
        <v>3.34</v>
      </c>
      <c r="BV263" s="76">
        <v>0.46</v>
      </c>
    </row>
    <row r="264" spans="1:74" x14ac:dyDescent="0.25">
      <c r="A264" s="57">
        <v>41578</v>
      </c>
      <c r="B264" s="63"/>
      <c r="C264" s="63">
        <f>PERCENTRANK('FED MODEL FACTORS'!C264:C546,'FED MODEL FACTORS'!C264,1)</f>
        <v>0.9</v>
      </c>
      <c r="D264" s="63"/>
      <c r="E264" s="63">
        <f>PERCENTRANK('FED MODEL FACTORS'!E$2:E$296,'FED MODEL FACTORS'!E264,1)</f>
        <v>0.7</v>
      </c>
      <c r="F264" s="63">
        <f>PERCENTRANK('FED MODEL FACTORS'!F$2:F$296,'FED MODEL FACTORS'!F264,1)</f>
        <v>0.1</v>
      </c>
      <c r="G264" s="63">
        <f>PERCENTRANK('FED MODEL FACTORS'!G$62:G$296,'FED MODEL FACTORS'!G264,1)</f>
        <v>0.1</v>
      </c>
      <c r="H264" s="63">
        <f>PERCENTRANK('FED MODEL FACTORS'!H$62:H$296,'FED MODEL FACTORS'!H264,1)</f>
        <v>0.3</v>
      </c>
      <c r="I264" s="63">
        <f>PERCENTRANK('FED MODEL FACTORS'!I$2:I$296,'FED MODEL FACTORS'!I264,1)</f>
        <v>0.3</v>
      </c>
      <c r="J264" s="63">
        <f>PERCENTRANK('FED MODEL FACTORS'!J$2:J$296,'FED MODEL FACTORS'!J264,1)</f>
        <v>0.1</v>
      </c>
      <c r="K264" s="63">
        <f>PERCENTRANK('FED MODEL FACTORS'!K$2:K$296,'FED MODEL FACTORS'!K264,1)</f>
        <v>0</v>
      </c>
      <c r="L264" s="63">
        <f>PERCENTRANK('FED MODEL FACTORS'!L$2:L$296,'FED MODEL FACTORS'!L264,1)</f>
        <v>0</v>
      </c>
      <c r="M264" s="63">
        <f>PERCENTRANK('FED MODEL FACTORS'!M$2:M$296,'FED MODEL FACTORS'!M264,1)</f>
        <v>0</v>
      </c>
      <c r="N264" s="63">
        <f>PERCENTRANK('FED MODEL FACTORS'!N$2:N$296,'FED MODEL FACTORS'!N264,1)</f>
        <v>0.1</v>
      </c>
      <c r="O264" s="63"/>
      <c r="P264" s="63"/>
      <c r="Q264" s="63">
        <f>PERCENTRANK('FED MODEL FACTORS'!Q$2:Q$296,'FED MODEL FACTORS'!Q264,1)</f>
        <v>0.1</v>
      </c>
      <c r="R264" s="63">
        <f>PERCENTRANK('FED MODEL FACTORS'!R$2:R$296,'FED MODEL FACTORS'!R264,1)</f>
        <v>0</v>
      </c>
      <c r="S264" s="63">
        <f>PERCENTRANK('FED MODEL FACTORS'!S$2:S$296,'FED MODEL FACTORS'!S264,1)</f>
        <v>0.8</v>
      </c>
      <c r="T264" s="63"/>
      <c r="U264" s="63">
        <f>PERCENTRANK('FED MODEL FACTORS'!U$2:U$296,'FED MODEL FACTORS'!U264,1)</f>
        <v>0.3</v>
      </c>
      <c r="V264" s="63">
        <f>PERCENTRANK('FED MODEL FACTORS'!V$2:V$296,'FED MODEL FACTORS'!V264,1)</f>
        <v>0.3</v>
      </c>
      <c r="W264" s="63"/>
      <c r="X264" s="63">
        <f>PERCENTRANK('FED MODEL FACTORS'!X$2:X$296,'FED MODEL FACTORS'!X264,1)</f>
        <v>0.5</v>
      </c>
      <c r="Y264" s="63">
        <f>PERCENTRANK('FED MODEL FACTORS'!Y$2:Y$296,'FED MODEL FACTORS'!Y264,1)</f>
        <v>0.9</v>
      </c>
      <c r="Z264" s="63">
        <f>PERCENTRANK('FED MODEL FACTORS'!Z$2:Z$296,'FED MODEL FACTORS'!Z264,1)</f>
        <v>0.8</v>
      </c>
      <c r="AA264" s="63">
        <f>PERCENTRANK('FED MODEL FACTORS'!AA$2:AA$296,'FED MODEL FACTORS'!AA264,1)</f>
        <v>0.2</v>
      </c>
      <c r="AB264" s="63"/>
      <c r="AC264" s="63">
        <f>PERCENTRANK('FED MODEL FACTORS'!AC$2:AC$296,'FED MODEL FACTORS'!AC264,1)</f>
        <v>0.4</v>
      </c>
      <c r="AD264" s="63">
        <f>PERCENTRANK('FED MODEL FACTORS'!AD$2:AD$296,'FED MODEL FACTORS'!AD264,1)</f>
        <v>0.8</v>
      </c>
      <c r="AE264" s="63">
        <f>PERCENTRANK('FED MODEL FACTORS'!AE$2:AE$296,'FED MODEL FACTORS'!AE264,1)</f>
        <v>0.5</v>
      </c>
      <c r="AF264" s="63">
        <f>PERCENTRANK('FED MODEL FACTORS'!AF$2:AF$296,'FED MODEL FACTORS'!AF264,1)</f>
        <v>0.3</v>
      </c>
      <c r="AG264" s="63">
        <f>PERCENTRANK('FED MODEL FACTORS'!AG$2:AG$296,'FED MODEL FACTORS'!AG264,1)</f>
        <v>0.6</v>
      </c>
      <c r="AH264" s="63">
        <f>PERCENTRANK('FED MODEL FACTORS'!AH$62:AH$296,'FED MODEL FACTORS'!AH264,1)</f>
        <v>0.3</v>
      </c>
      <c r="AI264" s="63">
        <f>PERCENTRANK('FED MODEL FACTORS'!AI$2:AI$296,'FED MODEL FACTORS'!AI264,1)</f>
        <v>0.2</v>
      </c>
      <c r="AJ264" s="63">
        <f>PERCENTRANK('FED MODEL FACTORS'!AJ$2:AJ$296,'FED MODEL FACTORS'!AJ264,1)</f>
        <v>0.9</v>
      </c>
      <c r="AK264" s="63">
        <f>PERCENTRANK('FED MODEL FACTORS'!AK$2:AK$296,'FED MODEL FACTORS'!AK264,1)</f>
        <v>0</v>
      </c>
      <c r="AL264" s="63">
        <f>PERCENTRANK('FED MODEL FACTORS'!AL$2:AL$296,'FED MODEL FACTORS'!AL264,1)</f>
        <v>0.2</v>
      </c>
      <c r="AM264" s="63">
        <f>PERCENTRANK('FED MODEL FACTORS'!AM$2:AM$296,'FED MODEL FACTORS'!AM264,1)</f>
        <v>0.1</v>
      </c>
      <c r="AN264" s="63">
        <f>PERCENTRANK('FED MODEL FACTORS'!AN$2:AN$296,'FED MODEL FACTORS'!AN264,1)</f>
        <v>0</v>
      </c>
      <c r="AO264" s="63">
        <f>PERCENTRANK('FED MODEL FACTORS'!AO$2:AO$296,'FED MODEL FACTORS'!AO264,1)</f>
        <v>0.3</v>
      </c>
      <c r="AP264" s="63">
        <f>PERCENTRANK('FED MODEL FACTORS'!AP$2:AP$296,'FED MODEL FACTORS'!AP264,1)</f>
        <v>0.7</v>
      </c>
      <c r="AQ264" s="63">
        <f>PERCENTRANK('FED MODEL FACTORS'!AQ$50:AQ$296,'FED MODEL FACTORS'!AQ264,1)</f>
        <v>0.2</v>
      </c>
      <c r="AR264" s="63">
        <f>PERCENTRANK('FED MODEL FACTORS'!AR$2:AR$296,'FED MODEL FACTORS'!AR264,1)</f>
        <v>0.5</v>
      </c>
      <c r="AS264" s="63">
        <f>PERCENTRANK('FED MODEL FACTORS'!AS$2:AS$296,'FED MODEL FACTORS'!AS264,1)</f>
        <v>0.9</v>
      </c>
      <c r="AT264" s="63">
        <f>PERCENTRANK('FED MODEL FACTORS'!AT$2:AT$296,'FED MODEL FACTORS'!AT264,1)</f>
        <v>0.8</v>
      </c>
      <c r="AU264" s="63">
        <f>PERCENTRANK('FED MODEL FACTORS'!AU$2:AU$296,'FED MODEL FACTORS'!AU264,1)</f>
        <v>0.4</v>
      </c>
      <c r="AV264" s="63">
        <f>PERCENTRANK('FED MODEL FACTORS'!AV$2:AV$296,'FED MODEL FACTORS'!AV264,1)</f>
        <v>0.6</v>
      </c>
      <c r="AW264" s="63">
        <f>PERCENTRANK('FED MODEL FACTORS'!AW$2:AW$296,'FED MODEL FACTORS'!AW264,1)</f>
        <v>0.3</v>
      </c>
      <c r="AX264" s="63">
        <f>PERCENTRANK('FED MODEL FACTORS'!AX$2:AX$296,'FED MODEL FACTORS'!AX264,1)</f>
        <v>0.2</v>
      </c>
      <c r="AY264" s="63">
        <f>PERCENTRANK('FED MODEL FACTORS'!AY$2:AY$296,'FED MODEL FACTORS'!AY264,1)</f>
        <v>0.7</v>
      </c>
      <c r="AZ264" s="63">
        <f>PERCENTRANK('FED MODEL FACTORS'!AZ$2:AZ$296,'FED MODEL FACTORS'!AZ264,1)</f>
        <v>0.9</v>
      </c>
      <c r="BA264" s="63">
        <f>PERCENTRANK('FED MODEL FACTORS'!BA$2:BA$296,'FED MODEL FACTORS'!BA264,1)</f>
        <v>0.2</v>
      </c>
      <c r="BB264" s="63">
        <f>PERCENTRANK('FED MODEL FACTORS'!BB$2:BB$296,'FED MODEL FACTORS'!BB264,1)</f>
        <v>0.8</v>
      </c>
      <c r="BC264" s="63">
        <f>PERCENTRANK('FED MODEL FACTORS'!BC$2:BC$296,'FED MODEL FACTORS'!BC264,1)</f>
        <v>0.1</v>
      </c>
      <c r="BD264" s="63">
        <f>PERCENTRANK('FED MODEL FACTORS'!BD$2:BD$296,'FED MODEL FACTORS'!BD264,1)</f>
        <v>0.1</v>
      </c>
      <c r="BT264" s="76">
        <v>1.06</v>
      </c>
      <c r="BU264" s="76">
        <v>3.45</v>
      </c>
      <c r="BV264" s="76">
        <v>0.44</v>
      </c>
    </row>
    <row r="265" spans="1:74" x14ac:dyDescent="0.25">
      <c r="A265" s="57">
        <v>41608</v>
      </c>
      <c r="B265" s="63"/>
      <c r="C265" s="63">
        <f>PERCENTRANK('FED MODEL FACTORS'!C265:C547,'FED MODEL FACTORS'!C265,1)</f>
        <v>1</v>
      </c>
      <c r="D265" s="63"/>
      <c r="E265" s="63">
        <f>PERCENTRANK('FED MODEL FACTORS'!E$2:E$296,'FED MODEL FACTORS'!E265,1)</f>
        <v>0.8</v>
      </c>
      <c r="F265" s="63">
        <f>PERCENTRANK('FED MODEL FACTORS'!F$2:F$296,'FED MODEL FACTORS'!F265,1)</f>
        <v>0.2</v>
      </c>
      <c r="G265" s="63">
        <f>PERCENTRANK('FED MODEL FACTORS'!G$62:G$296,'FED MODEL FACTORS'!G265,1)</f>
        <v>0.1</v>
      </c>
      <c r="H265" s="63">
        <f>PERCENTRANK('FED MODEL FACTORS'!H$62:H$296,'FED MODEL FACTORS'!H265,1)</f>
        <v>0.1</v>
      </c>
      <c r="I265" s="63">
        <f>PERCENTRANK('FED MODEL FACTORS'!I$2:I$296,'FED MODEL FACTORS'!I265,1)</f>
        <v>0.3</v>
      </c>
      <c r="J265" s="63">
        <f>PERCENTRANK('FED MODEL FACTORS'!J$2:J$296,'FED MODEL FACTORS'!J265,1)</f>
        <v>0.2</v>
      </c>
      <c r="K265" s="63">
        <f>PERCENTRANK('FED MODEL FACTORS'!K$2:K$296,'FED MODEL FACTORS'!K265,1)</f>
        <v>0</v>
      </c>
      <c r="L265" s="63">
        <f>PERCENTRANK('FED MODEL FACTORS'!L$2:L$296,'FED MODEL FACTORS'!L265,1)</f>
        <v>0</v>
      </c>
      <c r="M265" s="63">
        <f>PERCENTRANK('FED MODEL FACTORS'!M$2:M$296,'FED MODEL FACTORS'!M265,1)</f>
        <v>0.1</v>
      </c>
      <c r="N265" s="63">
        <f>PERCENTRANK('FED MODEL FACTORS'!N$2:N$296,'FED MODEL FACTORS'!N265,1)</f>
        <v>0.1</v>
      </c>
      <c r="O265" s="63"/>
      <c r="P265" s="63"/>
      <c r="Q265" s="63">
        <f>PERCENTRANK('FED MODEL FACTORS'!Q$2:Q$296,'FED MODEL FACTORS'!Q265,1)</f>
        <v>0.1</v>
      </c>
      <c r="R265" s="63">
        <f>PERCENTRANK('FED MODEL FACTORS'!R$2:R$296,'FED MODEL FACTORS'!R265,1)</f>
        <v>0.1</v>
      </c>
      <c r="S265" s="63">
        <f>PERCENTRANK('FED MODEL FACTORS'!S$2:S$296,'FED MODEL FACTORS'!S265,1)</f>
        <v>0.8</v>
      </c>
      <c r="T265" s="63"/>
      <c r="U265" s="63">
        <f>PERCENTRANK('FED MODEL FACTORS'!U$2:U$296,'FED MODEL FACTORS'!U265,1)</f>
        <v>0.5</v>
      </c>
      <c r="V265" s="63">
        <f>PERCENTRANK('FED MODEL FACTORS'!V$2:V$296,'FED MODEL FACTORS'!V265,1)</f>
        <v>0.1</v>
      </c>
      <c r="W265" s="63"/>
      <c r="X265" s="63">
        <f>PERCENTRANK('FED MODEL FACTORS'!X$2:X$296,'FED MODEL FACTORS'!X265,1)</f>
        <v>0.2</v>
      </c>
      <c r="Y265" s="63">
        <f>PERCENTRANK('FED MODEL FACTORS'!Y$2:Y$296,'FED MODEL FACTORS'!Y265,1)</f>
        <v>0.9</v>
      </c>
      <c r="Z265" s="63">
        <f>PERCENTRANK('FED MODEL FACTORS'!Z$2:Z$296,'FED MODEL FACTORS'!Z265,1)</f>
        <v>0.8</v>
      </c>
      <c r="AA265" s="63">
        <f>PERCENTRANK('FED MODEL FACTORS'!AA$2:AA$296,'FED MODEL FACTORS'!AA265,1)</f>
        <v>0</v>
      </c>
      <c r="AB265" s="63"/>
      <c r="AC265" s="63">
        <f>PERCENTRANK('FED MODEL FACTORS'!AC$2:AC$296,'FED MODEL FACTORS'!AC265,1)</f>
        <v>0.4</v>
      </c>
      <c r="AD265" s="63">
        <f>PERCENTRANK('FED MODEL FACTORS'!AD$2:AD$296,'FED MODEL FACTORS'!AD265,1)</f>
        <v>0.8</v>
      </c>
      <c r="AE265" s="63">
        <f>PERCENTRANK('FED MODEL FACTORS'!AE$2:AE$296,'FED MODEL FACTORS'!AE265,1)</f>
        <v>0.5</v>
      </c>
      <c r="AF265" s="63">
        <f>PERCENTRANK('FED MODEL FACTORS'!AF$2:AF$296,'FED MODEL FACTORS'!AF265,1)</f>
        <v>0.1</v>
      </c>
      <c r="AG265" s="63">
        <f>PERCENTRANK('FED MODEL FACTORS'!AG$2:AG$296,'FED MODEL FACTORS'!AG265,1)</f>
        <v>0.7</v>
      </c>
      <c r="AH265" s="63">
        <f>PERCENTRANK('FED MODEL FACTORS'!AH$62:AH$296,'FED MODEL FACTORS'!AH265,1)</f>
        <v>0.1</v>
      </c>
      <c r="AI265" s="63">
        <f>PERCENTRANK('FED MODEL FACTORS'!AI$2:AI$296,'FED MODEL FACTORS'!AI265,1)</f>
        <v>0.2</v>
      </c>
      <c r="AJ265" s="63">
        <f>PERCENTRANK('FED MODEL FACTORS'!AJ$2:AJ$296,'FED MODEL FACTORS'!AJ265,1)</f>
        <v>0.7</v>
      </c>
      <c r="AK265" s="63">
        <f>PERCENTRANK('FED MODEL FACTORS'!AK$2:AK$296,'FED MODEL FACTORS'!AK265,1)</f>
        <v>0</v>
      </c>
      <c r="AL265" s="63">
        <f>PERCENTRANK('FED MODEL FACTORS'!AL$2:AL$296,'FED MODEL FACTORS'!AL265,1)</f>
        <v>0.1</v>
      </c>
      <c r="AM265" s="63">
        <f>PERCENTRANK('FED MODEL FACTORS'!AM$2:AM$296,'FED MODEL FACTORS'!AM265,1)</f>
        <v>0</v>
      </c>
      <c r="AN265" s="63">
        <f>PERCENTRANK('FED MODEL FACTORS'!AN$2:AN$296,'FED MODEL FACTORS'!AN265,1)</f>
        <v>0.1</v>
      </c>
      <c r="AO265" s="63">
        <f>PERCENTRANK('FED MODEL FACTORS'!AO$2:AO$296,'FED MODEL FACTORS'!AO265,1)</f>
        <v>0.3</v>
      </c>
      <c r="AP265" s="63">
        <f>PERCENTRANK('FED MODEL FACTORS'!AP$2:AP$296,'FED MODEL FACTORS'!AP265,1)</f>
        <v>0.7</v>
      </c>
      <c r="AQ265" s="63">
        <f>PERCENTRANK('FED MODEL FACTORS'!AQ$50:AQ$296,'FED MODEL FACTORS'!AQ265,1)</f>
        <v>0.2</v>
      </c>
      <c r="AR265" s="63">
        <f>PERCENTRANK('FED MODEL FACTORS'!AR$2:AR$296,'FED MODEL FACTORS'!AR265,1)</f>
        <v>0.5</v>
      </c>
      <c r="AS265" s="63">
        <f>PERCENTRANK('FED MODEL FACTORS'!AS$2:AS$296,'FED MODEL FACTORS'!AS265,1)</f>
        <v>0.9</v>
      </c>
      <c r="AT265" s="63">
        <f>PERCENTRANK('FED MODEL FACTORS'!AT$2:AT$296,'FED MODEL FACTORS'!AT265,1)</f>
        <v>0.8</v>
      </c>
      <c r="AU265" s="63">
        <f>PERCENTRANK('FED MODEL FACTORS'!AU$2:AU$296,'FED MODEL FACTORS'!AU265,1)</f>
        <v>0.4</v>
      </c>
      <c r="AV265" s="63">
        <f>PERCENTRANK('FED MODEL FACTORS'!AV$2:AV$296,'FED MODEL FACTORS'!AV265,1)</f>
        <v>0.6</v>
      </c>
      <c r="AW265" s="63">
        <f>PERCENTRANK('FED MODEL FACTORS'!AW$2:AW$296,'FED MODEL FACTORS'!AW265,1)</f>
        <v>0.3</v>
      </c>
      <c r="AX265" s="63">
        <f>PERCENTRANK('FED MODEL FACTORS'!AX$2:AX$296,'FED MODEL FACTORS'!AX265,1)</f>
        <v>0.2</v>
      </c>
      <c r="AY265" s="63">
        <f>PERCENTRANK('FED MODEL FACTORS'!AY$2:AY$296,'FED MODEL FACTORS'!AY265,1)</f>
        <v>0.7</v>
      </c>
      <c r="AZ265" s="63">
        <f>PERCENTRANK('FED MODEL FACTORS'!AZ$2:AZ$296,'FED MODEL FACTORS'!AZ265,1)</f>
        <v>0.8</v>
      </c>
      <c r="BA265" s="63">
        <f>PERCENTRANK('FED MODEL FACTORS'!BA$2:BA$296,'FED MODEL FACTORS'!BA265,1)</f>
        <v>0.1</v>
      </c>
      <c r="BB265" s="63">
        <f>PERCENTRANK('FED MODEL FACTORS'!BB$2:BB$296,'FED MODEL FACTORS'!BB265,1)</f>
        <v>0.8</v>
      </c>
      <c r="BC265" s="63">
        <f>PERCENTRANK('FED MODEL FACTORS'!BC$2:BC$296,'FED MODEL FACTORS'!BC265,1)</f>
        <v>0.1</v>
      </c>
      <c r="BD265" s="63">
        <f>PERCENTRANK('FED MODEL FACTORS'!BD$2:BD$296,'FED MODEL FACTORS'!BD265,1)</f>
        <v>0.1</v>
      </c>
      <c r="BT265" s="76">
        <v>1.23</v>
      </c>
      <c r="BU265" s="76">
        <v>3.13</v>
      </c>
      <c r="BV265" s="76">
        <v>0.12</v>
      </c>
    </row>
    <row r="266" spans="1:74" x14ac:dyDescent="0.25">
      <c r="A266" s="57">
        <v>41639</v>
      </c>
      <c r="B266" s="63"/>
      <c r="C266" s="63">
        <f>PERCENTRANK('FED MODEL FACTORS'!C266:C548,'FED MODEL FACTORS'!C266,1)</f>
        <v>0.4</v>
      </c>
      <c r="D266" s="63"/>
      <c r="E266" s="63">
        <f>PERCENTRANK('FED MODEL FACTORS'!E$2:E$296,'FED MODEL FACTORS'!E266,1)</f>
        <v>0.2</v>
      </c>
      <c r="F266" s="63">
        <f>PERCENTRANK('FED MODEL FACTORS'!F$2:F$296,'FED MODEL FACTORS'!F266,1)</f>
        <v>0.2</v>
      </c>
      <c r="G266" s="63">
        <f>PERCENTRANK('FED MODEL FACTORS'!G$62:G$296,'FED MODEL FACTORS'!G266,1)</f>
        <v>0.1</v>
      </c>
      <c r="H266" s="63">
        <f>PERCENTRANK('FED MODEL FACTORS'!H$62:H$296,'FED MODEL FACTORS'!H266,1)</f>
        <v>0.1</v>
      </c>
      <c r="I266" s="63">
        <f>PERCENTRANK('FED MODEL FACTORS'!I$2:I$296,'FED MODEL FACTORS'!I266,1)</f>
        <v>0.3</v>
      </c>
      <c r="J266" s="63">
        <f>PERCENTRANK('FED MODEL FACTORS'!J$2:J$296,'FED MODEL FACTORS'!J266,1)</f>
        <v>0.2</v>
      </c>
      <c r="K266" s="63">
        <f>PERCENTRANK('FED MODEL FACTORS'!K$2:K$296,'FED MODEL FACTORS'!K266,1)</f>
        <v>0.1</v>
      </c>
      <c r="L266" s="63">
        <f>PERCENTRANK('FED MODEL FACTORS'!L$2:L$296,'FED MODEL FACTORS'!L266,1)</f>
        <v>0.1</v>
      </c>
      <c r="M266" s="63">
        <f>PERCENTRANK('FED MODEL FACTORS'!M$2:M$296,'FED MODEL FACTORS'!M266,1)</f>
        <v>0.1</v>
      </c>
      <c r="N266" s="63">
        <f>PERCENTRANK('FED MODEL FACTORS'!N$2:N$296,'FED MODEL FACTORS'!N266,1)</f>
        <v>0.1</v>
      </c>
      <c r="O266" s="63"/>
      <c r="P266" s="63"/>
      <c r="Q266" s="63">
        <f>PERCENTRANK('FED MODEL FACTORS'!Q$2:Q$296,'FED MODEL FACTORS'!Q266,1)</f>
        <v>0.1</v>
      </c>
      <c r="R266" s="63">
        <f>PERCENTRANK('FED MODEL FACTORS'!R$2:R$296,'FED MODEL FACTORS'!R266,1)</f>
        <v>0.1</v>
      </c>
      <c r="S266" s="63">
        <f>PERCENTRANK('FED MODEL FACTORS'!S$2:S$296,'FED MODEL FACTORS'!S266,1)</f>
        <v>0.9</v>
      </c>
      <c r="T266" s="63"/>
      <c r="U266" s="63">
        <f>PERCENTRANK('FED MODEL FACTORS'!U$2:U$296,'FED MODEL FACTORS'!U266,1)</f>
        <v>0.5</v>
      </c>
      <c r="V266" s="63">
        <f>PERCENTRANK('FED MODEL FACTORS'!V$2:V$296,'FED MODEL FACTORS'!V266,1)</f>
        <v>0.2</v>
      </c>
      <c r="W266" s="63"/>
      <c r="X266" s="63">
        <f>PERCENTRANK('FED MODEL FACTORS'!X$2:X$296,'FED MODEL FACTORS'!X266,1)</f>
        <v>0.4</v>
      </c>
      <c r="Y266" s="63">
        <f>PERCENTRANK('FED MODEL FACTORS'!Y$2:Y$296,'FED MODEL FACTORS'!Y266,1)</f>
        <v>0.9</v>
      </c>
      <c r="Z266" s="63">
        <f>PERCENTRANK('FED MODEL FACTORS'!Z$2:Z$296,'FED MODEL FACTORS'!Z266,1)</f>
        <v>0.8</v>
      </c>
      <c r="AA266" s="63">
        <f>PERCENTRANK('FED MODEL FACTORS'!AA$2:AA$296,'FED MODEL FACTORS'!AA266,1)</f>
        <v>0</v>
      </c>
      <c r="AB266" s="63"/>
      <c r="AC266" s="63">
        <f>PERCENTRANK('FED MODEL FACTORS'!AC$2:AC$296,'FED MODEL FACTORS'!AC266,1)</f>
        <v>0.4</v>
      </c>
      <c r="AD266" s="63">
        <f>PERCENTRANK('FED MODEL FACTORS'!AD$2:AD$296,'FED MODEL FACTORS'!AD266,1)</f>
        <v>0.8</v>
      </c>
      <c r="AE266" s="63">
        <f>PERCENTRANK('FED MODEL FACTORS'!AE$2:AE$296,'FED MODEL FACTORS'!AE266,1)</f>
        <v>0.5</v>
      </c>
      <c r="AF266" s="63">
        <f>PERCENTRANK('FED MODEL FACTORS'!AF$2:AF$296,'FED MODEL FACTORS'!AF266,1)</f>
        <v>0.2</v>
      </c>
      <c r="AG266" s="63">
        <f>PERCENTRANK('FED MODEL FACTORS'!AG$2:AG$296,'FED MODEL FACTORS'!AG266,1)</f>
        <v>0.7</v>
      </c>
      <c r="AH266" s="63">
        <f>PERCENTRANK('FED MODEL FACTORS'!AH$62:AH$296,'FED MODEL FACTORS'!AH266,1)</f>
        <v>0.1</v>
      </c>
      <c r="AI266" s="63">
        <f>PERCENTRANK('FED MODEL FACTORS'!AI$2:AI$296,'FED MODEL FACTORS'!AI266,1)</f>
        <v>0.2</v>
      </c>
      <c r="AJ266" s="63">
        <f>PERCENTRANK('FED MODEL FACTORS'!AJ$2:AJ$296,'FED MODEL FACTORS'!AJ266,1)</f>
        <v>0.7</v>
      </c>
      <c r="AK266" s="63">
        <f>PERCENTRANK('FED MODEL FACTORS'!AK$2:AK$296,'FED MODEL FACTORS'!AK266,1)</f>
        <v>0</v>
      </c>
      <c r="AL266" s="63">
        <f>PERCENTRANK('FED MODEL FACTORS'!AL$2:AL$296,'FED MODEL FACTORS'!AL266,1)</f>
        <v>0</v>
      </c>
      <c r="AM266" s="63">
        <f>PERCENTRANK('FED MODEL FACTORS'!AM$2:AM$296,'FED MODEL FACTORS'!AM266,1)</f>
        <v>0</v>
      </c>
      <c r="AN266" s="63">
        <f>PERCENTRANK('FED MODEL FACTORS'!AN$2:AN$296,'FED MODEL FACTORS'!AN266,1)</f>
        <v>0.2</v>
      </c>
      <c r="AO266" s="63">
        <f>PERCENTRANK('FED MODEL FACTORS'!AO$2:AO$296,'FED MODEL FACTORS'!AO266,1)</f>
        <v>0.6</v>
      </c>
      <c r="AP266" s="63">
        <f>PERCENTRANK('FED MODEL FACTORS'!AP$2:AP$296,'FED MODEL FACTORS'!AP266,1)</f>
        <v>0.3</v>
      </c>
      <c r="AQ266" s="63">
        <f>PERCENTRANK('FED MODEL FACTORS'!AQ$50:AQ$296,'FED MODEL FACTORS'!AQ266,1)</f>
        <v>0.3</v>
      </c>
      <c r="AR266" s="63">
        <f>PERCENTRANK('FED MODEL FACTORS'!AR$2:AR$296,'FED MODEL FACTORS'!AR266,1)</f>
        <v>0.3</v>
      </c>
      <c r="AS266" s="63">
        <f>PERCENTRANK('FED MODEL FACTORS'!AS$2:AS$296,'FED MODEL FACTORS'!AS266,1)</f>
        <v>0.9</v>
      </c>
      <c r="AT266" s="63">
        <f>PERCENTRANK('FED MODEL FACTORS'!AT$2:AT$296,'FED MODEL FACTORS'!AT266,1)</f>
        <v>0.8</v>
      </c>
      <c r="AU266" s="63">
        <f>PERCENTRANK('FED MODEL FACTORS'!AU$2:AU$296,'FED MODEL FACTORS'!AU266,1)</f>
        <v>0.3</v>
      </c>
      <c r="AV266" s="63">
        <f>PERCENTRANK('FED MODEL FACTORS'!AV$2:AV$296,'FED MODEL FACTORS'!AV266,1)</f>
        <v>0.5</v>
      </c>
      <c r="AW266" s="63">
        <f>PERCENTRANK('FED MODEL FACTORS'!AW$2:AW$296,'FED MODEL FACTORS'!AW266,1)</f>
        <v>0.3</v>
      </c>
      <c r="AX266" s="63">
        <f>PERCENTRANK('FED MODEL FACTORS'!AX$2:AX$296,'FED MODEL FACTORS'!AX266,1)</f>
        <v>0.1</v>
      </c>
      <c r="AY266" s="63">
        <f>PERCENTRANK('FED MODEL FACTORS'!AY$2:AY$296,'FED MODEL FACTORS'!AY266,1)</f>
        <v>0.8</v>
      </c>
      <c r="AZ266" s="63">
        <f>PERCENTRANK('FED MODEL FACTORS'!AZ$2:AZ$296,'FED MODEL FACTORS'!AZ266,1)</f>
        <v>0.9</v>
      </c>
      <c r="BA266" s="63">
        <f>PERCENTRANK('FED MODEL FACTORS'!BA$2:BA$296,'FED MODEL FACTORS'!BA266,1)</f>
        <v>0.6</v>
      </c>
      <c r="BB266" s="63">
        <f>PERCENTRANK('FED MODEL FACTORS'!BB$2:BB$296,'FED MODEL FACTORS'!BB266,1)</f>
        <v>0.8</v>
      </c>
      <c r="BC266" s="63">
        <f>PERCENTRANK('FED MODEL FACTORS'!BC$2:BC$296,'FED MODEL FACTORS'!BC266,1)</f>
        <v>0</v>
      </c>
      <c r="BD266" s="63">
        <f>PERCENTRANK('FED MODEL FACTORS'!BD$2:BD$296,'FED MODEL FACTORS'!BD266,1)</f>
        <v>0.4</v>
      </c>
      <c r="BT266" s="76">
        <v>1.02</v>
      </c>
      <c r="BU266" s="76">
        <v>2.95</v>
      </c>
      <c r="BV266" s="76">
        <v>0.21</v>
      </c>
    </row>
    <row r="267" spans="1:74" x14ac:dyDescent="0.25">
      <c r="A267" s="57">
        <v>41670</v>
      </c>
      <c r="B267" s="63"/>
      <c r="C267" s="63">
        <f>PERCENTRANK('FED MODEL FACTORS'!C267:C549,'FED MODEL FACTORS'!C267,1)</f>
        <v>0</v>
      </c>
      <c r="D267" s="63"/>
      <c r="E267" s="63">
        <f>PERCENTRANK('FED MODEL FACTORS'!E$2:E$296,'FED MODEL FACTORS'!E267,1)</f>
        <v>0</v>
      </c>
      <c r="F267" s="63">
        <f>PERCENTRANK('FED MODEL FACTORS'!F$2:F$296,'FED MODEL FACTORS'!F267,1)</f>
        <v>0.2</v>
      </c>
      <c r="G267" s="63">
        <f>PERCENTRANK('FED MODEL FACTORS'!G$62:G$296,'FED MODEL FACTORS'!G267,1)</f>
        <v>0.1</v>
      </c>
      <c r="H267" s="63">
        <f>PERCENTRANK('FED MODEL FACTORS'!H$62:H$296,'FED MODEL FACTORS'!H267,1)</f>
        <v>0.1</v>
      </c>
      <c r="I267" s="63">
        <f>PERCENTRANK('FED MODEL FACTORS'!I$2:I$296,'FED MODEL FACTORS'!I267,1)</f>
        <v>0.2</v>
      </c>
      <c r="J267" s="63">
        <f>PERCENTRANK('FED MODEL FACTORS'!J$2:J$296,'FED MODEL FACTORS'!J267,1)</f>
        <v>0.1</v>
      </c>
      <c r="K267" s="63">
        <f>PERCENTRANK('FED MODEL FACTORS'!K$2:K$296,'FED MODEL FACTORS'!K267,1)</f>
        <v>0</v>
      </c>
      <c r="L267" s="63">
        <f>PERCENTRANK('FED MODEL FACTORS'!L$2:L$296,'FED MODEL FACTORS'!L267,1)</f>
        <v>0.1</v>
      </c>
      <c r="M267" s="63">
        <f>PERCENTRANK('FED MODEL FACTORS'!M$2:M$296,'FED MODEL FACTORS'!M267,1)</f>
        <v>0</v>
      </c>
      <c r="N267" s="63">
        <f>PERCENTRANK('FED MODEL FACTORS'!N$2:N$296,'FED MODEL FACTORS'!N267,1)</f>
        <v>0</v>
      </c>
      <c r="O267" s="63"/>
      <c r="P267" s="63"/>
      <c r="Q267" s="63">
        <f>PERCENTRANK('FED MODEL FACTORS'!Q$2:Q$296,'FED MODEL FACTORS'!Q267,1)</f>
        <v>0.1</v>
      </c>
      <c r="R267" s="63">
        <f>PERCENTRANK('FED MODEL FACTORS'!R$2:R$296,'FED MODEL FACTORS'!R267,1)</f>
        <v>0.1</v>
      </c>
      <c r="S267" s="63">
        <f>PERCENTRANK('FED MODEL FACTORS'!S$2:S$296,'FED MODEL FACTORS'!S267,1)</f>
        <v>0.8</v>
      </c>
      <c r="T267" s="63"/>
      <c r="U267" s="63">
        <f>PERCENTRANK('FED MODEL FACTORS'!U$2:U$296,'FED MODEL FACTORS'!U267,1)</f>
        <v>0.2</v>
      </c>
      <c r="V267" s="63">
        <f>PERCENTRANK('FED MODEL FACTORS'!V$2:V$296,'FED MODEL FACTORS'!V267,1)</f>
        <v>0.1</v>
      </c>
      <c r="W267" s="63"/>
      <c r="X267" s="63">
        <f>PERCENTRANK('FED MODEL FACTORS'!X$2:X$296,'FED MODEL FACTORS'!X267,1)</f>
        <v>0.5</v>
      </c>
      <c r="Y267" s="63">
        <f>PERCENTRANK('FED MODEL FACTORS'!Y$2:Y$296,'FED MODEL FACTORS'!Y267,1)</f>
        <v>0.7</v>
      </c>
      <c r="Z267" s="63">
        <f>PERCENTRANK('FED MODEL FACTORS'!Z$2:Z$296,'FED MODEL FACTORS'!Z267,1)</f>
        <v>0.3</v>
      </c>
      <c r="AA267" s="63">
        <f>PERCENTRANK('FED MODEL FACTORS'!AA$2:AA$296,'FED MODEL FACTORS'!AA267,1)</f>
        <v>0</v>
      </c>
      <c r="AB267" s="63"/>
      <c r="AC267" s="63">
        <f>PERCENTRANK('FED MODEL FACTORS'!AC$2:AC$296,'FED MODEL FACTORS'!AC267,1)</f>
        <v>0.4</v>
      </c>
      <c r="AD267" s="63">
        <f>PERCENTRANK('FED MODEL FACTORS'!AD$2:AD$296,'FED MODEL FACTORS'!AD267,1)</f>
        <v>0.9</v>
      </c>
      <c r="AE267" s="63">
        <f>PERCENTRANK('FED MODEL FACTORS'!AE$2:AE$296,'FED MODEL FACTORS'!AE267,1)</f>
        <v>0.5</v>
      </c>
      <c r="AF267" s="63">
        <f>PERCENTRANK('FED MODEL FACTORS'!AF$2:AF$296,'FED MODEL FACTORS'!AF267,1)</f>
        <v>0.2</v>
      </c>
      <c r="AG267" s="63">
        <f>PERCENTRANK('FED MODEL FACTORS'!AG$2:AG$296,'FED MODEL FACTORS'!AG267,1)</f>
        <v>0.7</v>
      </c>
      <c r="AH267" s="63">
        <f>PERCENTRANK('FED MODEL FACTORS'!AH$62:AH$296,'FED MODEL FACTORS'!AH267,1)</f>
        <v>0.1</v>
      </c>
      <c r="AI267" s="63">
        <f>PERCENTRANK('FED MODEL FACTORS'!AI$2:AI$296,'FED MODEL FACTORS'!AI267,1)</f>
        <v>0.1</v>
      </c>
      <c r="AJ267" s="63">
        <f>PERCENTRANK('FED MODEL FACTORS'!AJ$2:AJ$296,'FED MODEL FACTORS'!AJ267,1)</f>
        <v>0.7</v>
      </c>
      <c r="AK267" s="63">
        <f>PERCENTRANK('FED MODEL FACTORS'!AK$2:AK$296,'FED MODEL FACTORS'!AK267,1)</f>
        <v>0</v>
      </c>
      <c r="AL267" s="63">
        <f>PERCENTRANK('FED MODEL FACTORS'!AL$2:AL$296,'FED MODEL FACTORS'!AL267,1)</f>
        <v>0.1</v>
      </c>
      <c r="AM267" s="63">
        <f>PERCENTRANK('FED MODEL FACTORS'!AM$2:AM$296,'FED MODEL FACTORS'!AM267,1)</f>
        <v>0.2</v>
      </c>
      <c r="AN267" s="63">
        <f>PERCENTRANK('FED MODEL FACTORS'!AN$2:AN$296,'FED MODEL FACTORS'!AN267,1)</f>
        <v>0.2</v>
      </c>
      <c r="AO267" s="63">
        <f>PERCENTRANK('FED MODEL FACTORS'!AO$2:AO$296,'FED MODEL FACTORS'!AO267,1)</f>
        <v>0.7</v>
      </c>
      <c r="AP267" s="63">
        <f>PERCENTRANK('FED MODEL FACTORS'!AP$2:AP$296,'FED MODEL FACTORS'!AP267,1)</f>
        <v>0</v>
      </c>
      <c r="AQ267" s="63">
        <f>PERCENTRANK('FED MODEL FACTORS'!AQ$50:AQ$296,'FED MODEL FACTORS'!AQ267,1)</f>
        <v>0.3</v>
      </c>
      <c r="AR267" s="63">
        <f>PERCENTRANK('FED MODEL FACTORS'!AR$2:AR$296,'FED MODEL FACTORS'!AR267,1)</f>
        <v>0.2</v>
      </c>
      <c r="AS267" s="63">
        <f>PERCENTRANK('FED MODEL FACTORS'!AS$2:AS$296,'FED MODEL FACTORS'!AS267,1)</f>
        <v>0.9</v>
      </c>
      <c r="AT267" s="63">
        <f>PERCENTRANK('FED MODEL FACTORS'!AT$2:AT$296,'FED MODEL FACTORS'!AT267,1)</f>
        <v>0.9</v>
      </c>
      <c r="AU267" s="63">
        <f>PERCENTRANK('FED MODEL FACTORS'!AU$2:AU$296,'FED MODEL FACTORS'!AU267,1)</f>
        <v>0.4</v>
      </c>
      <c r="AV267" s="63">
        <f>PERCENTRANK('FED MODEL FACTORS'!AV$2:AV$296,'FED MODEL FACTORS'!AV267,1)</f>
        <v>0.3</v>
      </c>
      <c r="AW267" s="63">
        <f>PERCENTRANK('FED MODEL FACTORS'!AW$2:AW$296,'FED MODEL FACTORS'!AW267,1)</f>
        <v>0.3</v>
      </c>
      <c r="AX267" s="63">
        <f>PERCENTRANK('FED MODEL FACTORS'!AX$2:AX$296,'FED MODEL FACTORS'!AX267,1)</f>
        <v>0.1</v>
      </c>
      <c r="AY267" s="63">
        <f>PERCENTRANK('FED MODEL FACTORS'!AY$2:AY$296,'FED MODEL FACTORS'!AY267,1)</f>
        <v>0.8</v>
      </c>
      <c r="AZ267" s="63">
        <f>PERCENTRANK('FED MODEL FACTORS'!AZ$2:AZ$296,'FED MODEL FACTORS'!AZ267,1)</f>
        <v>0.8</v>
      </c>
      <c r="BA267" s="63">
        <f>PERCENTRANK('FED MODEL FACTORS'!BA$2:BA$296,'FED MODEL FACTORS'!BA267,1)</f>
        <v>0.3</v>
      </c>
      <c r="BB267" s="63">
        <f>PERCENTRANK('FED MODEL FACTORS'!BB$2:BB$296,'FED MODEL FACTORS'!BB267,1)</f>
        <v>0.8</v>
      </c>
      <c r="BC267" s="63">
        <f>PERCENTRANK('FED MODEL FACTORS'!BC$2:BC$296,'FED MODEL FACTORS'!BC267,1)</f>
        <v>0.6</v>
      </c>
      <c r="BD267" s="63">
        <f>PERCENTRANK('FED MODEL FACTORS'!BD$2:BD$296,'FED MODEL FACTORS'!BD267,1)</f>
        <v>0.3</v>
      </c>
      <c r="BT267" s="76">
        <v>0.82</v>
      </c>
      <c r="BU267" s="76">
        <v>2.98</v>
      </c>
      <c r="BV267" s="76">
        <v>0.27</v>
      </c>
    </row>
    <row r="268" spans="1:74" x14ac:dyDescent="0.25">
      <c r="A268" s="57">
        <v>41698</v>
      </c>
      <c r="B268" s="63"/>
      <c r="C268" s="63">
        <f>PERCENTRANK('FED MODEL FACTORS'!C268:C550,'FED MODEL FACTORS'!C268,1)</f>
        <v>0.5</v>
      </c>
      <c r="D268" s="63"/>
      <c r="E268" s="63">
        <f>PERCENTRANK('FED MODEL FACTORS'!E$2:E$296,'FED MODEL FACTORS'!E268,1)</f>
        <v>0.5</v>
      </c>
      <c r="F268" s="63">
        <f>PERCENTRANK('FED MODEL FACTORS'!F$2:F$296,'FED MODEL FACTORS'!F268,1)</f>
        <v>0.2</v>
      </c>
      <c r="G268" s="63">
        <f>PERCENTRANK('FED MODEL FACTORS'!G$62:G$296,'FED MODEL FACTORS'!G268,1)</f>
        <v>0.1</v>
      </c>
      <c r="H268" s="63">
        <f>PERCENTRANK('FED MODEL FACTORS'!H$62:H$296,'FED MODEL FACTORS'!H268,1)</f>
        <v>0.1</v>
      </c>
      <c r="I268" s="63">
        <f>PERCENTRANK('FED MODEL FACTORS'!I$2:I$296,'FED MODEL FACTORS'!I268,1)</f>
        <v>0.3</v>
      </c>
      <c r="J268" s="63">
        <f>PERCENTRANK('FED MODEL FACTORS'!J$2:J$296,'FED MODEL FACTORS'!J268,1)</f>
        <v>0.1</v>
      </c>
      <c r="K268" s="63">
        <f>PERCENTRANK('FED MODEL FACTORS'!K$2:K$296,'FED MODEL FACTORS'!K268,1)</f>
        <v>0</v>
      </c>
      <c r="L268" s="63">
        <f>PERCENTRANK('FED MODEL FACTORS'!L$2:L$296,'FED MODEL FACTORS'!L268,1)</f>
        <v>0.1</v>
      </c>
      <c r="M268" s="63">
        <f>PERCENTRANK('FED MODEL FACTORS'!M$2:M$296,'FED MODEL FACTORS'!M268,1)</f>
        <v>0.1</v>
      </c>
      <c r="N268" s="63">
        <f>PERCENTRANK('FED MODEL FACTORS'!N$2:N$296,'FED MODEL FACTORS'!N268,1)</f>
        <v>0.1</v>
      </c>
      <c r="O268" s="63"/>
      <c r="P268" s="63"/>
      <c r="Q268" s="63">
        <f>PERCENTRANK('FED MODEL FACTORS'!Q$2:Q$296,'FED MODEL FACTORS'!Q268,1)</f>
        <v>0.1</v>
      </c>
      <c r="R268" s="63">
        <f>PERCENTRANK('FED MODEL FACTORS'!R$2:R$296,'FED MODEL FACTORS'!R268,1)</f>
        <v>0.1</v>
      </c>
      <c r="S268" s="63">
        <f>PERCENTRANK('FED MODEL FACTORS'!S$2:S$296,'FED MODEL FACTORS'!S268,1)</f>
        <v>0.9</v>
      </c>
      <c r="T268" s="63"/>
      <c r="U268" s="63">
        <f>PERCENTRANK('FED MODEL FACTORS'!U$2:U$296,'FED MODEL FACTORS'!U268,1)</f>
        <v>0.8</v>
      </c>
      <c r="V268" s="63">
        <f>PERCENTRANK('FED MODEL FACTORS'!V$2:V$296,'FED MODEL FACTORS'!V268,1)</f>
        <v>0.1</v>
      </c>
      <c r="W268" s="63"/>
      <c r="X268" s="63">
        <f>PERCENTRANK('FED MODEL FACTORS'!X$2:X$296,'FED MODEL FACTORS'!X268,1)</f>
        <v>0.3</v>
      </c>
      <c r="Y268" s="63">
        <f>PERCENTRANK('FED MODEL FACTORS'!Y$2:Y$296,'FED MODEL FACTORS'!Y268,1)</f>
        <v>0.7</v>
      </c>
      <c r="Z268" s="63">
        <f>PERCENTRANK('FED MODEL FACTORS'!Z$2:Z$296,'FED MODEL FACTORS'!Z268,1)</f>
        <v>0.5</v>
      </c>
      <c r="AA268" s="63">
        <f>PERCENTRANK('FED MODEL FACTORS'!AA$2:AA$296,'FED MODEL FACTORS'!AA268,1)</f>
        <v>0.1</v>
      </c>
      <c r="AB268" s="63"/>
      <c r="AC268" s="63">
        <f>PERCENTRANK('FED MODEL FACTORS'!AC$2:AC$296,'FED MODEL FACTORS'!AC268,1)</f>
        <v>0.4</v>
      </c>
      <c r="AD268" s="63">
        <f>PERCENTRANK('FED MODEL FACTORS'!AD$2:AD$296,'FED MODEL FACTORS'!AD268,1)</f>
        <v>0.9</v>
      </c>
      <c r="AE268" s="63">
        <f>PERCENTRANK('FED MODEL FACTORS'!AE$2:AE$296,'FED MODEL FACTORS'!AE268,1)</f>
        <v>0.5</v>
      </c>
      <c r="AF268" s="63">
        <f>PERCENTRANK('FED MODEL FACTORS'!AF$2:AF$296,'FED MODEL FACTORS'!AF268,1)</f>
        <v>0.3</v>
      </c>
      <c r="AG268" s="63">
        <f>PERCENTRANK('FED MODEL FACTORS'!AG$2:AG$296,'FED MODEL FACTORS'!AG268,1)</f>
        <v>0.6</v>
      </c>
      <c r="AH268" s="63">
        <f>PERCENTRANK('FED MODEL FACTORS'!AH$62:AH$296,'FED MODEL FACTORS'!AH268,1)</f>
        <v>0.1</v>
      </c>
      <c r="AI268" s="63">
        <f>PERCENTRANK('FED MODEL FACTORS'!AI$2:AI$296,'FED MODEL FACTORS'!AI268,1)</f>
        <v>0.2</v>
      </c>
      <c r="AJ268" s="63">
        <f>PERCENTRANK('FED MODEL FACTORS'!AJ$2:AJ$296,'FED MODEL FACTORS'!AJ268,1)</f>
        <v>0.7</v>
      </c>
      <c r="AK268" s="63">
        <f>PERCENTRANK('FED MODEL FACTORS'!AK$2:AK$296,'FED MODEL FACTORS'!AK268,1)</f>
        <v>0</v>
      </c>
      <c r="AL268" s="63">
        <f>PERCENTRANK('FED MODEL FACTORS'!AL$2:AL$296,'FED MODEL FACTORS'!AL268,1)</f>
        <v>0.1</v>
      </c>
      <c r="AM268" s="63">
        <f>PERCENTRANK('FED MODEL FACTORS'!AM$2:AM$296,'FED MODEL FACTORS'!AM268,1)</f>
        <v>0.1</v>
      </c>
      <c r="AN268" s="63">
        <f>PERCENTRANK('FED MODEL FACTORS'!AN$2:AN$296,'FED MODEL FACTORS'!AN268,1)</f>
        <v>0.1</v>
      </c>
      <c r="AO268" s="63">
        <f>PERCENTRANK('FED MODEL FACTORS'!AO$2:AO$296,'FED MODEL FACTORS'!AO268,1)</f>
        <v>0.6</v>
      </c>
      <c r="AP268" s="63">
        <f>PERCENTRANK('FED MODEL FACTORS'!AP$2:AP$296,'FED MODEL FACTORS'!AP268,1)</f>
        <v>0.3</v>
      </c>
      <c r="AQ268" s="63">
        <f>PERCENTRANK('FED MODEL FACTORS'!AQ$50:AQ$296,'FED MODEL FACTORS'!AQ268,1)</f>
        <v>0.4</v>
      </c>
      <c r="AR268" s="63">
        <f>PERCENTRANK('FED MODEL FACTORS'!AR$2:AR$296,'FED MODEL FACTORS'!AR268,1)</f>
        <v>0.3</v>
      </c>
      <c r="AS268" s="63">
        <f>PERCENTRANK('FED MODEL FACTORS'!AS$2:AS$296,'FED MODEL FACTORS'!AS268,1)</f>
        <v>0.9</v>
      </c>
      <c r="AT268" s="63">
        <f>PERCENTRANK('FED MODEL FACTORS'!AT$2:AT$296,'FED MODEL FACTORS'!AT268,1)</f>
        <v>0.9</v>
      </c>
      <c r="AU268" s="63">
        <f>PERCENTRANK('FED MODEL FACTORS'!AU$2:AU$296,'FED MODEL FACTORS'!AU268,1)</f>
        <v>0.3</v>
      </c>
      <c r="AV268" s="63">
        <f>PERCENTRANK('FED MODEL FACTORS'!AV$2:AV$296,'FED MODEL FACTORS'!AV268,1)</f>
        <v>0.4</v>
      </c>
      <c r="AW268" s="63">
        <f>PERCENTRANK('FED MODEL FACTORS'!AW$2:AW$296,'FED MODEL FACTORS'!AW268,1)</f>
        <v>0.3</v>
      </c>
      <c r="AX268" s="63">
        <f>PERCENTRANK('FED MODEL FACTORS'!AX$2:AX$296,'FED MODEL FACTORS'!AX268,1)</f>
        <v>0.1</v>
      </c>
      <c r="AY268" s="63">
        <f>PERCENTRANK('FED MODEL FACTORS'!AY$2:AY$296,'FED MODEL FACTORS'!AY268,1)</f>
        <v>0.8</v>
      </c>
      <c r="AZ268" s="63">
        <f>PERCENTRANK('FED MODEL FACTORS'!AZ$2:AZ$296,'FED MODEL FACTORS'!AZ268,1)</f>
        <v>0.9</v>
      </c>
      <c r="BA268" s="63">
        <f>PERCENTRANK('FED MODEL FACTORS'!BA$2:BA$296,'FED MODEL FACTORS'!BA268,1)</f>
        <v>0.7</v>
      </c>
      <c r="BB268" s="63">
        <f>PERCENTRANK('FED MODEL FACTORS'!BB$2:BB$296,'FED MODEL FACTORS'!BB268,1)</f>
        <v>0.8</v>
      </c>
      <c r="BC268" s="63">
        <f>PERCENTRANK('FED MODEL FACTORS'!BC$2:BC$296,'FED MODEL FACTORS'!BC268,1)</f>
        <v>0.8</v>
      </c>
      <c r="BD268" s="63">
        <f>PERCENTRANK('FED MODEL FACTORS'!BD$2:BD$296,'FED MODEL FACTORS'!BD268,1)</f>
        <v>0.8</v>
      </c>
      <c r="BT268" s="76">
        <v>0.98</v>
      </c>
      <c r="BU268" s="76">
        <v>3.12</v>
      </c>
      <c r="BV268" s="76">
        <v>0.38</v>
      </c>
    </row>
    <row r="269" spans="1:74" x14ac:dyDescent="0.25">
      <c r="A269" s="57">
        <v>41729</v>
      </c>
      <c r="B269" s="63"/>
      <c r="C269" s="63">
        <f>PERCENTRANK('FED MODEL FACTORS'!C269:C551,'FED MODEL FACTORS'!C269,1)</f>
        <v>0.4</v>
      </c>
      <c r="D269" s="63"/>
      <c r="E269" s="63">
        <f>PERCENTRANK('FED MODEL FACTORS'!E$2:E$296,'FED MODEL FACTORS'!E269,1)</f>
        <v>0.4</v>
      </c>
      <c r="F269" s="63">
        <f>PERCENTRANK('FED MODEL FACTORS'!F$2:F$296,'FED MODEL FACTORS'!F269,1)</f>
        <v>0.2</v>
      </c>
      <c r="G269" s="63">
        <f>PERCENTRANK('FED MODEL FACTORS'!G$62:G$296,'FED MODEL FACTORS'!G269,1)</f>
        <v>0.1</v>
      </c>
      <c r="H269" s="63">
        <f>PERCENTRANK('FED MODEL FACTORS'!H$62:H$296,'FED MODEL FACTORS'!H269,1)</f>
        <v>0.1</v>
      </c>
      <c r="I269" s="63">
        <f>PERCENTRANK('FED MODEL FACTORS'!I$2:I$296,'FED MODEL FACTORS'!I269,1)</f>
        <v>0.2</v>
      </c>
      <c r="J269" s="63">
        <f>PERCENTRANK('FED MODEL FACTORS'!J$2:J$296,'FED MODEL FACTORS'!J269,1)</f>
        <v>0.2</v>
      </c>
      <c r="K269" s="63">
        <f>PERCENTRANK('FED MODEL FACTORS'!K$2:K$296,'FED MODEL FACTORS'!K269,1)</f>
        <v>0.1</v>
      </c>
      <c r="L269" s="63">
        <f>PERCENTRANK('FED MODEL FACTORS'!L$2:L$296,'FED MODEL FACTORS'!L269,1)</f>
        <v>0.1</v>
      </c>
      <c r="M269" s="63">
        <f>PERCENTRANK('FED MODEL FACTORS'!M$2:M$296,'FED MODEL FACTORS'!M269,1)</f>
        <v>0.1</v>
      </c>
      <c r="N269" s="63">
        <f>PERCENTRANK('FED MODEL FACTORS'!N$2:N$296,'FED MODEL FACTORS'!N269,1)</f>
        <v>0.1</v>
      </c>
      <c r="O269" s="63"/>
      <c r="P269" s="63"/>
      <c r="Q269" s="63">
        <f>PERCENTRANK('FED MODEL FACTORS'!Q$2:Q$296,'FED MODEL FACTORS'!Q269,1)</f>
        <v>0</v>
      </c>
      <c r="R269" s="63">
        <f>PERCENTRANK('FED MODEL FACTORS'!R$2:R$296,'FED MODEL FACTORS'!R269,1)</f>
        <v>0.1</v>
      </c>
      <c r="S269" s="63">
        <f>PERCENTRANK('FED MODEL FACTORS'!S$2:S$296,'FED MODEL FACTORS'!S269,1)</f>
        <v>0.9</v>
      </c>
      <c r="T269" s="63"/>
      <c r="U269" s="63">
        <f>PERCENTRANK('FED MODEL FACTORS'!U$2:U$296,'FED MODEL FACTORS'!U269,1)</f>
        <v>0.5</v>
      </c>
      <c r="V269" s="63">
        <f>PERCENTRANK('FED MODEL FACTORS'!V$2:V$296,'FED MODEL FACTORS'!V269,1)</f>
        <v>0.2</v>
      </c>
      <c r="W269" s="63"/>
      <c r="X269" s="63">
        <f>PERCENTRANK('FED MODEL FACTORS'!X$2:X$296,'FED MODEL FACTORS'!X269,1)</f>
        <v>0.3</v>
      </c>
      <c r="Y269" s="63">
        <f>PERCENTRANK('FED MODEL FACTORS'!Y$2:Y$296,'FED MODEL FACTORS'!Y269,1)</f>
        <v>0.9</v>
      </c>
      <c r="Z269" s="63">
        <f>PERCENTRANK('FED MODEL FACTORS'!Z$2:Z$296,'FED MODEL FACTORS'!Z269,1)</f>
        <v>0.6</v>
      </c>
      <c r="AA269" s="63">
        <f>PERCENTRANK('FED MODEL FACTORS'!AA$2:AA$296,'FED MODEL FACTORS'!AA269,1)</f>
        <v>0</v>
      </c>
      <c r="AB269" s="63"/>
      <c r="AC269" s="63">
        <f>PERCENTRANK('FED MODEL FACTORS'!AC$2:AC$296,'FED MODEL FACTORS'!AC269,1)</f>
        <v>0.4</v>
      </c>
      <c r="AD269" s="63">
        <f>PERCENTRANK('FED MODEL FACTORS'!AD$2:AD$296,'FED MODEL FACTORS'!AD269,1)</f>
        <v>0.9</v>
      </c>
      <c r="AE269" s="63">
        <f>PERCENTRANK('FED MODEL FACTORS'!AE$2:AE$296,'FED MODEL FACTORS'!AE269,1)</f>
        <v>0.5</v>
      </c>
      <c r="AF269" s="63">
        <f>PERCENTRANK('FED MODEL FACTORS'!AF$2:AF$296,'FED MODEL FACTORS'!AF269,1)</f>
        <v>0.3</v>
      </c>
      <c r="AG269" s="63">
        <f>PERCENTRANK('FED MODEL FACTORS'!AG$2:AG$296,'FED MODEL FACTORS'!AG269,1)</f>
        <v>0.7</v>
      </c>
      <c r="AH269" s="63">
        <f>PERCENTRANK('FED MODEL FACTORS'!AH$62:AH$296,'FED MODEL FACTORS'!AH269,1)</f>
        <v>0.1</v>
      </c>
      <c r="AI269" s="63">
        <f>PERCENTRANK('FED MODEL FACTORS'!AI$2:AI$296,'FED MODEL FACTORS'!AI269,1)</f>
        <v>0.2</v>
      </c>
      <c r="AJ269" s="63">
        <f>PERCENTRANK('FED MODEL FACTORS'!AJ$2:AJ$296,'FED MODEL FACTORS'!AJ269,1)</f>
        <v>0.7</v>
      </c>
      <c r="AK269" s="63">
        <f>PERCENTRANK('FED MODEL FACTORS'!AK$2:AK$296,'FED MODEL FACTORS'!AK269,1)</f>
        <v>0</v>
      </c>
      <c r="AL269" s="63">
        <f>PERCENTRANK('FED MODEL FACTORS'!AL$2:AL$296,'FED MODEL FACTORS'!AL269,1)</f>
        <v>0.1</v>
      </c>
      <c r="AM269" s="63">
        <f>PERCENTRANK('FED MODEL FACTORS'!AM$2:AM$296,'FED MODEL FACTORS'!AM269,1)</f>
        <v>0</v>
      </c>
      <c r="AN269" s="63">
        <f>PERCENTRANK('FED MODEL FACTORS'!AN$2:AN$296,'FED MODEL FACTORS'!AN269,1)</f>
        <v>0.2</v>
      </c>
      <c r="AO269" s="63">
        <f>PERCENTRANK('FED MODEL FACTORS'!AO$2:AO$296,'FED MODEL FACTORS'!AO269,1)</f>
        <v>0.4</v>
      </c>
      <c r="AP269" s="63">
        <f>PERCENTRANK('FED MODEL FACTORS'!AP$2:AP$296,'FED MODEL FACTORS'!AP269,1)</f>
        <v>0.4</v>
      </c>
      <c r="AQ269" s="63">
        <f>PERCENTRANK('FED MODEL FACTORS'!AQ$50:AQ$296,'FED MODEL FACTORS'!AQ269,1)</f>
        <v>0.5</v>
      </c>
      <c r="AR269" s="63">
        <f>PERCENTRANK('FED MODEL FACTORS'!AR$2:AR$296,'FED MODEL FACTORS'!AR269,1)</f>
        <v>0.5</v>
      </c>
      <c r="AS269" s="63">
        <f>PERCENTRANK('FED MODEL FACTORS'!AS$2:AS$296,'FED MODEL FACTORS'!AS269,1)</f>
        <v>0.9</v>
      </c>
      <c r="AT269" s="63">
        <f>PERCENTRANK('FED MODEL FACTORS'!AT$2:AT$296,'FED MODEL FACTORS'!AT269,1)</f>
        <v>0.9</v>
      </c>
      <c r="AU269" s="63">
        <f>PERCENTRANK('FED MODEL FACTORS'!AU$2:AU$296,'FED MODEL FACTORS'!AU269,1)</f>
        <v>0.3</v>
      </c>
      <c r="AV269" s="63">
        <f>PERCENTRANK('FED MODEL FACTORS'!AV$2:AV$296,'FED MODEL FACTORS'!AV269,1)</f>
        <v>0.4</v>
      </c>
      <c r="AW269" s="63">
        <f>PERCENTRANK('FED MODEL FACTORS'!AW$2:AW$296,'FED MODEL FACTORS'!AW269,1)</f>
        <v>0.3</v>
      </c>
      <c r="AX269" s="63">
        <f>PERCENTRANK('FED MODEL FACTORS'!AX$2:AX$296,'FED MODEL FACTORS'!AX269,1)</f>
        <v>0.1</v>
      </c>
      <c r="AY269" s="63">
        <f>PERCENTRANK('FED MODEL FACTORS'!AY$2:AY$296,'FED MODEL FACTORS'!AY269,1)</f>
        <v>0.8</v>
      </c>
      <c r="AZ269" s="63">
        <f>PERCENTRANK('FED MODEL FACTORS'!AZ$2:AZ$296,'FED MODEL FACTORS'!AZ269,1)</f>
        <v>0.9</v>
      </c>
      <c r="BA269" s="63">
        <f>PERCENTRANK('FED MODEL FACTORS'!BA$2:BA$296,'FED MODEL FACTORS'!BA269,1)</f>
        <v>0.4</v>
      </c>
      <c r="BB269" s="63">
        <f>PERCENTRANK('FED MODEL FACTORS'!BB$2:BB$296,'FED MODEL FACTORS'!BB269,1)</f>
        <v>0.8</v>
      </c>
      <c r="BC269" s="63">
        <f>PERCENTRANK('FED MODEL FACTORS'!BC$2:BC$296,'FED MODEL FACTORS'!BC269,1)</f>
        <v>0.7</v>
      </c>
      <c r="BD269" s="63">
        <f>PERCENTRANK('FED MODEL FACTORS'!BD$2:BD$296,'FED MODEL FACTORS'!BD269,1)</f>
        <v>0.5</v>
      </c>
      <c r="BT269" s="76">
        <v>1.0900000000000001</v>
      </c>
      <c r="BU269" s="76">
        <v>3.14</v>
      </c>
      <c r="BV269" s="76">
        <v>0.22</v>
      </c>
    </row>
    <row r="270" spans="1:74" x14ac:dyDescent="0.25">
      <c r="A270" s="57">
        <v>41759</v>
      </c>
      <c r="B270" s="63"/>
      <c r="C270" s="63">
        <f>PERCENTRANK('FED MODEL FACTORS'!C270:C552,'FED MODEL FACTORS'!C270,1)</f>
        <v>0.2</v>
      </c>
      <c r="D270" s="63"/>
      <c r="E270" s="63">
        <f>PERCENTRANK('FED MODEL FACTORS'!E$2:E$296,'FED MODEL FACTORS'!E270,1)</f>
        <v>0.5</v>
      </c>
      <c r="F270" s="63">
        <f>PERCENTRANK('FED MODEL FACTORS'!F$2:F$296,'FED MODEL FACTORS'!F270,1)</f>
        <v>0.3</v>
      </c>
      <c r="G270" s="63">
        <f>PERCENTRANK('FED MODEL FACTORS'!G$62:G$296,'FED MODEL FACTORS'!G270,1)</f>
        <v>0</v>
      </c>
      <c r="H270" s="63">
        <f>PERCENTRANK('FED MODEL FACTORS'!H$62:H$296,'FED MODEL FACTORS'!H270,1)</f>
        <v>0.1</v>
      </c>
      <c r="I270" s="63">
        <f>PERCENTRANK('FED MODEL FACTORS'!I$2:I$296,'FED MODEL FACTORS'!I270,1)</f>
        <v>0.1</v>
      </c>
      <c r="J270" s="63">
        <f>PERCENTRANK('FED MODEL FACTORS'!J$2:J$296,'FED MODEL FACTORS'!J270,1)</f>
        <v>0.1</v>
      </c>
      <c r="K270" s="63">
        <f>PERCENTRANK('FED MODEL FACTORS'!K$2:K$296,'FED MODEL FACTORS'!K270,1)</f>
        <v>0.1</v>
      </c>
      <c r="L270" s="63">
        <f>PERCENTRANK('FED MODEL FACTORS'!L$2:L$296,'FED MODEL FACTORS'!L270,1)</f>
        <v>0.1</v>
      </c>
      <c r="M270" s="63">
        <f>PERCENTRANK('FED MODEL FACTORS'!M$2:M$296,'FED MODEL FACTORS'!M270,1)</f>
        <v>0</v>
      </c>
      <c r="N270" s="63">
        <f>PERCENTRANK('FED MODEL FACTORS'!N$2:N$296,'FED MODEL FACTORS'!N270,1)</f>
        <v>0</v>
      </c>
      <c r="O270" s="63"/>
      <c r="P270" s="63"/>
      <c r="Q270" s="63">
        <f>PERCENTRANK('FED MODEL FACTORS'!Q$2:Q$296,'FED MODEL FACTORS'!Q270,1)</f>
        <v>0</v>
      </c>
      <c r="R270" s="63">
        <f>PERCENTRANK('FED MODEL FACTORS'!R$2:R$296,'FED MODEL FACTORS'!R270,1)</f>
        <v>0.1</v>
      </c>
      <c r="S270" s="63">
        <f>PERCENTRANK('FED MODEL FACTORS'!S$2:S$296,'FED MODEL FACTORS'!S270,1)</f>
        <v>0.9</v>
      </c>
      <c r="T270" s="63"/>
      <c r="U270" s="63">
        <f>PERCENTRANK('FED MODEL FACTORS'!U$2:U$296,'FED MODEL FACTORS'!U270,1)</f>
        <v>0.4</v>
      </c>
      <c r="V270" s="63">
        <f>PERCENTRANK('FED MODEL FACTORS'!V$2:V$296,'FED MODEL FACTORS'!V270,1)</f>
        <v>0.3</v>
      </c>
      <c r="W270" s="63"/>
      <c r="X270" s="63">
        <f>PERCENTRANK('FED MODEL FACTORS'!X$2:X$296,'FED MODEL FACTORS'!X270,1)</f>
        <v>0.4</v>
      </c>
      <c r="Y270" s="63">
        <f>PERCENTRANK('FED MODEL FACTORS'!Y$2:Y$296,'FED MODEL FACTORS'!Y270,1)</f>
        <v>0.9</v>
      </c>
      <c r="Z270" s="63">
        <f>PERCENTRANK('FED MODEL FACTORS'!Z$2:Z$296,'FED MODEL FACTORS'!Z270,1)</f>
        <v>0.6</v>
      </c>
      <c r="AA270" s="63">
        <f>PERCENTRANK('FED MODEL FACTORS'!AA$2:AA$296,'FED MODEL FACTORS'!AA270,1)</f>
        <v>0.1</v>
      </c>
      <c r="AB270" s="63"/>
      <c r="AC270" s="63">
        <f>PERCENTRANK('FED MODEL FACTORS'!AC$2:AC$296,'FED MODEL FACTORS'!AC270,1)</f>
        <v>0.4</v>
      </c>
      <c r="AD270" s="63">
        <f>PERCENTRANK('FED MODEL FACTORS'!AD$2:AD$296,'FED MODEL FACTORS'!AD270,1)</f>
        <v>0.9</v>
      </c>
      <c r="AE270" s="63">
        <f>PERCENTRANK('FED MODEL FACTORS'!AE$2:AE$296,'FED MODEL FACTORS'!AE270,1)</f>
        <v>0.5</v>
      </c>
      <c r="AF270" s="63">
        <f>PERCENTRANK('FED MODEL FACTORS'!AF$2:AF$296,'FED MODEL FACTORS'!AF270,1)</f>
        <v>0.2</v>
      </c>
      <c r="AG270" s="63">
        <f>PERCENTRANK('FED MODEL FACTORS'!AG$2:AG$296,'FED MODEL FACTORS'!AG270,1)</f>
        <v>0.6</v>
      </c>
      <c r="AH270" s="63">
        <f>PERCENTRANK('FED MODEL FACTORS'!AH$62:AH$296,'FED MODEL FACTORS'!AH270,1)</f>
        <v>0.1</v>
      </c>
      <c r="AI270" s="63">
        <f>PERCENTRANK('FED MODEL FACTORS'!AI$2:AI$296,'FED MODEL FACTORS'!AI270,1)</f>
        <v>0.2</v>
      </c>
      <c r="AJ270" s="63">
        <f>PERCENTRANK('FED MODEL FACTORS'!AJ$2:AJ$296,'FED MODEL FACTORS'!AJ270,1)</f>
        <v>0.7</v>
      </c>
      <c r="AK270" s="63">
        <f>PERCENTRANK('FED MODEL FACTORS'!AK$2:AK$296,'FED MODEL FACTORS'!AK270,1)</f>
        <v>0</v>
      </c>
      <c r="AL270" s="63">
        <f>PERCENTRANK('FED MODEL FACTORS'!AL$2:AL$296,'FED MODEL FACTORS'!AL270,1)</f>
        <v>0.1</v>
      </c>
      <c r="AM270" s="63">
        <f>PERCENTRANK('FED MODEL FACTORS'!AM$2:AM$296,'FED MODEL FACTORS'!AM270,1)</f>
        <v>0.1</v>
      </c>
      <c r="AN270" s="63">
        <f>PERCENTRANK('FED MODEL FACTORS'!AN$2:AN$296,'FED MODEL FACTORS'!AN270,1)</f>
        <v>0.3</v>
      </c>
      <c r="AO270" s="63">
        <f>PERCENTRANK('FED MODEL FACTORS'!AO$2:AO$296,'FED MODEL FACTORS'!AO270,1)</f>
        <v>0.5</v>
      </c>
      <c r="AP270" s="63">
        <f>PERCENTRANK('FED MODEL FACTORS'!AP$2:AP$296,'FED MODEL FACTORS'!AP270,1)</f>
        <v>0.5</v>
      </c>
      <c r="AQ270" s="63">
        <f>PERCENTRANK('FED MODEL FACTORS'!AQ$50:AQ$296,'FED MODEL FACTORS'!AQ270,1)</f>
        <v>0.6</v>
      </c>
      <c r="AR270" s="63">
        <f>PERCENTRANK('FED MODEL FACTORS'!AR$2:AR$296,'FED MODEL FACTORS'!AR270,1)</f>
        <v>0.4</v>
      </c>
      <c r="AS270" s="63">
        <f>PERCENTRANK('FED MODEL FACTORS'!AS$2:AS$296,'FED MODEL FACTORS'!AS270,1)</f>
        <v>0.9</v>
      </c>
      <c r="AT270" s="63">
        <f>PERCENTRANK('FED MODEL FACTORS'!AT$2:AT$296,'FED MODEL FACTORS'!AT270,1)</f>
        <v>0.9</v>
      </c>
      <c r="AU270" s="63">
        <f>PERCENTRANK('FED MODEL FACTORS'!AU$2:AU$296,'FED MODEL FACTORS'!AU270,1)</f>
        <v>0.3</v>
      </c>
      <c r="AV270" s="63">
        <f>PERCENTRANK('FED MODEL FACTORS'!AV$2:AV$296,'FED MODEL FACTORS'!AV270,1)</f>
        <v>0.2</v>
      </c>
      <c r="AW270" s="63">
        <f>PERCENTRANK('FED MODEL FACTORS'!AW$2:AW$296,'FED MODEL FACTORS'!AW270,1)</f>
        <v>0.3</v>
      </c>
      <c r="AX270" s="63">
        <f>PERCENTRANK('FED MODEL FACTORS'!AX$2:AX$296,'FED MODEL FACTORS'!AX270,1)</f>
        <v>0.1</v>
      </c>
      <c r="AY270" s="63">
        <f>PERCENTRANK('FED MODEL FACTORS'!AY$2:AY$296,'FED MODEL FACTORS'!AY270,1)</f>
        <v>0.8</v>
      </c>
      <c r="AZ270" s="63">
        <f>PERCENTRANK('FED MODEL FACTORS'!AZ$2:AZ$296,'FED MODEL FACTORS'!AZ270,1)</f>
        <v>0.9</v>
      </c>
      <c r="BA270" s="63">
        <f>PERCENTRANK('FED MODEL FACTORS'!BA$2:BA$296,'FED MODEL FACTORS'!BA270,1)</f>
        <v>0.4</v>
      </c>
      <c r="BB270" s="63">
        <f>PERCENTRANK('FED MODEL FACTORS'!BB$2:BB$296,'FED MODEL FACTORS'!BB270,1)</f>
        <v>0.8</v>
      </c>
      <c r="BC270" s="63">
        <f>PERCENTRANK('FED MODEL FACTORS'!BC$2:BC$296,'FED MODEL FACTORS'!BC270,1)</f>
        <v>0.1</v>
      </c>
      <c r="BD270" s="63">
        <f>PERCENTRANK('FED MODEL FACTORS'!BD$2:BD$296,'FED MODEL FACTORS'!BD270,1)</f>
        <v>0.3</v>
      </c>
      <c r="BT270" s="76">
        <v>1.06</v>
      </c>
      <c r="BU270" s="76">
        <v>3.13</v>
      </c>
      <c r="BV270" s="76">
        <v>0.43</v>
      </c>
    </row>
    <row r="271" spans="1:74" x14ac:dyDescent="0.25">
      <c r="A271" s="57">
        <v>41790</v>
      </c>
      <c r="B271" s="63"/>
      <c r="C271" s="63">
        <f>PERCENTRANK('FED MODEL FACTORS'!C271:C553,'FED MODEL FACTORS'!C271,1)</f>
        <v>0.7</v>
      </c>
      <c r="D271" s="63"/>
      <c r="E271" s="63">
        <f>PERCENTRANK('FED MODEL FACTORS'!E$2:E$296,'FED MODEL FACTORS'!E271,1)</f>
        <v>0.6</v>
      </c>
      <c r="F271" s="63">
        <f>PERCENTRANK('FED MODEL FACTORS'!F$2:F$296,'FED MODEL FACTORS'!F271,1)</f>
        <v>0.3</v>
      </c>
      <c r="G271" s="63">
        <f>PERCENTRANK('FED MODEL FACTORS'!G$62:G$296,'FED MODEL FACTORS'!G271,1)</f>
        <v>0</v>
      </c>
      <c r="H271" s="63">
        <f>PERCENTRANK('FED MODEL FACTORS'!H$62:H$296,'FED MODEL FACTORS'!H271,1)</f>
        <v>0.1</v>
      </c>
      <c r="I271" s="63">
        <f>PERCENTRANK('FED MODEL FACTORS'!I$2:I$296,'FED MODEL FACTORS'!I271,1)</f>
        <v>0.1</v>
      </c>
      <c r="J271" s="63">
        <f>PERCENTRANK('FED MODEL FACTORS'!J$2:J$296,'FED MODEL FACTORS'!J271,1)</f>
        <v>0.1</v>
      </c>
      <c r="K271" s="63">
        <f>PERCENTRANK('FED MODEL FACTORS'!K$2:K$296,'FED MODEL FACTORS'!K271,1)</f>
        <v>0.1</v>
      </c>
      <c r="L271" s="63">
        <f>PERCENTRANK('FED MODEL FACTORS'!L$2:L$296,'FED MODEL FACTORS'!L271,1)</f>
        <v>0.1</v>
      </c>
      <c r="M271" s="63">
        <f>PERCENTRANK('FED MODEL FACTORS'!M$2:M$296,'FED MODEL FACTORS'!M271,1)</f>
        <v>0</v>
      </c>
      <c r="N271" s="63">
        <f>PERCENTRANK('FED MODEL FACTORS'!N$2:N$296,'FED MODEL FACTORS'!N271,1)</f>
        <v>0</v>
      </c>
      <c r="O271" s="63"/>
      <c r="P271" s="63"/>
      <c r="Q271" s="63">
        <f>PERCENTRANK('FED MODEL FACTORS'!Q$2:Q$296,'FED MODEL FACTORS'!Q271,1)</f>
        <v>0</v>
      </c>
      <c r="R271" s="63">
        <f>PERCENTRANK('FED MODEL FACTORS'!R$2:R$296,'FED MODEL FACTORS'!R271,1)</f>
        <v>0.1</v>
      </c>
      <c r="S271" s="63">
        <f>PERCENTRANK('FED MODEL FACTORS'!S$2:S$296,'FED MODEL FACTORS'!S271,1)</f>
        <v>0.9</v>
      </c>
      <c r="T271" s="63"/>
      <c r="U271" s="63">
        <f>PERCENTRANK('FED MODEL FACTORS'!U$2:U$296,'FED MODEL FACTORS'!U271,1)</f>
        <v>0.6</v>
      </c>
      <c r="V271" s="63">
        <f>PERCENTRANK('FED MODEL FACTORS'!V$2:V$296,'FED MODEL FACTORS'!V271,1)</f>
        <v>0.3</v>
      </c>
      <c r="W271" s="63"/>
      <c r="X271" s="63">
        <f>PERCENTRANK('FED MODEL FACTORS'!X$2:X$296,'FED MODEL FACTORS'!X271,1)</f>
        <v>0.2</v>
      </c>
      <c r="Y271" s="63">
        <f>PERCENTRANK('FED MODEL FACTORS'!Y$2:Y$296,'FED MODEL FACTORS'!Y271,1)</f>
        <v>1</v>
      </c>
      <c r="Z271" s="63">
        <f>PERCENTRANK('FED MODEL FACTORS'!Z$2:Z$296,'FED MODEL FACTORS'!Z271,1)</f>
        <v>0.7</v>
      </c>
      <c r="AA271" s="63">
        <f>PERCENTRANK('FED MODEL FACTORS'!AA$2:AA$296,'FED MODEL FACTORS'!AA271,1)</f>
        <v>0.2</v>
      </c>
      <c r="AB271" s="63"/>
      <c r="AC271" s="63">
        <f>PERCENTRANK('FED MODEL FACTORS'!AC$2:AC$296,'FED MODEL FACTORS'!AC271,1)</f>
        <v>0.4</v>
      </c>
      <c r="AD271" s="63">
        <f>PERCENTRANK('FED MODEL FACTORS'!AD$2:AD$296,'FED MODEL FACTORS'!AD271,1)</f>
        <v>0.9</v>
      </c>
      <c r="AE271" s="63">
        <f>PERCENTRANK('FED MODEL FACTORS'!AE$2:AE$296,'FED MODEL FACTORS'!AE271,1)</f>
        <v>0.5</v>
      </c>
      <c r="AF271" s="63">
        <f>PERCENTRANK('FED MODEL FACTORS'!AF$2:AF$296,'FED MODEL FACTORS'!AF271,1)</f>
        <v>0.1</v>
      </c>
      <c r="AG271" s="63">
        <f>PERCENTRANK('FED MODEL FACTORS'!AG$2:AG$296,'FED MODEL FACTORS'!AG271,1)</f>
        <v>0.6</v>
      </c>
      <c r="AH271" s="63">
        <f>PERCENTRANK('FED MODEL FACTORS'!AH$62:AH$296,'FED MODEL FACTORS'!AH271,1)</f>
        <v>0.1</v>
      </c>
      <c r="AI271" s="63">
        <f>PERCENTRANK('FED MODEL FACTORS'!AI$2:AI$296,'FED MODEL FACTORS'!AI271,1)</f>
        <v>0.2</v>
      </c>
      <c r="AJ271" s="63">
        <f>PERCENTRANK('FED MODEL FACTORS'!AJ$2:AJ$296,'FED MODEL FACTORS'!AJ271,1)</f>
        <v>0.8</v>
      </c>
      <c r="AK271" s="63">
        <f>PERCENTRANK('FED MODEL FACTORS'!AK$2:AK$296,'FED MODEL FACTORS'!AK271,1)</f>
        <v>0</v>
      </c>
      <c r="AL271" s="63">
        <f>PERCENTRANK('FED MODEL FACTORS'!AL$2:AL$296,'FED MODEL FACTORS'!AL271,1)</f>
        <v>0.2</v>
      </c>
      <c r="AM271" s="63">
        <f>PERCENTRANK('FED MODEL FACTORS'!AM$2:AM$296,'FED MODEL FACTORS'!AM271,1)</f>
        <v>0.1</v>
      </c>
      <c r="AN271" s="63">
        <f>PERCENTRANK('FED MODEL FACTORS'!AN$2:AN$296,'FED MODEL FACTORS'!AN271,1)</f>
        <v>0.4</v>
      </c>
      <c r="AO271" s="63">
        <f>PERCENTRANK('FED MODEL FACTORS'!AO$2:AO$296,'FED MODEL FACTORS'!AO271,1)</f>
        <v>0.6</v>
      </c>
      <c r="AP271" s="63">
        <f>PERCENTRANK('FED MODEL FACTORS'!AP$2:AP$296,'FED MODEL FACTORS'!AP271,1)</f>
        <v>0.8</v>
      </c>
      <c r="AQ271" s="63">
        <f>PERCENTRANK('FED MODEL FACTORS'!AQ$50:AQ$296,'FED MODEL FACTORS'!AQ271,1)</f>
        <v>0.7</v>
      </c>
      <c r="AR271" s="63">
        <f>PERCENTRANK('FED MODEL FACTORS'!AR$2:AR$296,'FED MODEL FACTORS'!AR271,1)</f>
        <v>0.4</v>
      </c>
      <c r="AS271" s="63">
        <f>PERCENTRANK('FED MODEL FACTORS'!AS$2:AS$296,'FED MODEL FACTORS'!AS271,1)</f>
        <v>0.9</v>
      </c>
      <c r="AT271" s="63">
        <f>PERCENTRANK('FED MODEL FACTORS'!AT$2:AT$296,'FED MODEL FACTORS'!AT271,1)</f>
        <v>0.9</v>
      </c>
      <c r="AU271" s="63">
        <f>PERCENTRANK('FED MODEL FACTORS'!AU$2:AU$296,'FED MODEL FACTORS'!AU271,1)</f>
        <v>0.3</v>
      </c>
      <c r="AV271" s="63">
        <f>PERCENTRANK('FED MODEL FACTORS'!AV$2:AV$296,'FED MODEL FACTORS'!AV271,1)</f>
        <v>0.2</v>
      </c>
      <c r="AW271" s="63">
        <f>PERCENTRANK('FED MODEL FACTORS'!AW$2:AW$296,'FED MODEL FACTORS'!AW271,1)</f>
        <v>0.3</v>
      </c>
      <c r="AX271" s="63">
        <f>PERCENTRANK('FED MODEL FACTORS'!AX$2:AX$296,'FED MODEL FACTORS'!AX271,1)</f>
        <v>0.1</v>
      </c>
      <c r="AY271" s="63">
        <f>PERCENTRANK('FED MODEL FACTORS'!AY$2:AY$296,'FED MODEL FACTORS'!AY271,1)</f>
        <v>0.8</v>
      </c>
      <c r="AZ271" s="63">
        <f>PERCENTRANK('FED MODEL FACTORS'!AZ$2:AZ$296,'FED MODEL FACTORS'!AZ271,1)</f>
        <v>0.9</v>
      </c>
      <c r="BA271" s="63">
        <f>PERCENTRANK('FED MODEL FACTORS'!BA$2:BA$296,'FED MODEL FACTORS'!BA271,1)</f>
        <v>0.4</v>
      </c>
      <c r="BB271" s="63">
        <f>PERCENTRANK('FED MODEL FACTORS'!BB$2:BB$296,'FED MODEL FACTORS'!BB271,1)</f>
        <v>0.8</v>
      </c>
      <c r="BC271" s="63">
        <f>PERCENTRANK('FED MODEL FACTORS'!BC$2:BC$296,'FED MODEL FACTORS'!BC271,1)</f>
        <v>0.3</v>
      </c>
      <c r="BD271" s="63">
        <f>PERCENTRANK('FED MODEL FACTORS'!BD$2:BD$296,'FED MODEL FACTORS'!BD271,1)</f>
        <v>0.4</v>
      </c>
      <c r="BT271" s="76">
        <v>1.1299999999999999</v>
      </c>
      <c r="BU271" s="76">
        <v>3.26</v>
      </c>
      <c r="BV271" s="76">
        <v>0.3</v>
      </c>
    </row>
    <row r="272" spans="1:74" x14ac:dyDescent="0.25">
      <c r="A272" s="57">
        <v>41820</v>
      </c>
      <c r="B272" s="63"/>
      <c r="C272" s="63">
        <f>PERCENTRANK('FED MODEL FACTORS'!C272:C554,'FED MODEL FACTORS'!C272,1)</f>
        <v>0.3</v>
      </c>
      <c r="D272" s="63"/>
      <c r="E272" s="63">
        <f>PERCENTRANK('FED MODEL FACTORS'!E$2:E$296,'FED MODEL FACTORS'!E272,1)</f>
        <v>0.5</v>
      </c>
      <c r="F272" s="63">
        <f>PERCENTRANK('FED MODEL FACTORS'!F$2:F$296,'FED MODEL FACTORS'!F272,1)</f>
        <v>0.3</v>
      </c>
      <c r="G272" s="63">
        <f>PERCENTRANK('FED MODEL FACTORS'!G$62:G$296,'FED MODEL FACTORS'!G272,1)</f>
        <v>0</v>
      </c>
      <c r="H272" s="63">
        <f>PERCENTRANK('FED MODEL FACTORS'!H$62:H$296,'FED MODEL FACTORS'!H272,1)</f>
        <v>0.1</v>
      </c>
      <c r="I272" s="63">
        <f>PERCENTRANK('FED MODEL FACTORS'!I$2:I$296,'FED MODEL FACTORS'!I272,1)</f>
        <v>0.1</v>
      </c>
      <c r="J272" s="63">
        <f>PERCENTRANK('FED MODEL FACTORS'!J$2:J$296,'FED MODEL FACTORS'!J272,1)</f>
        <v>0.1</v>
      </c>
      <c r="K272" s="63">
        <f>PERCENTRANK('FED MODEL FACTORS'!K$2:K$296,'FED MODEL FACTORS'!K272,1)</f>
        <v>0.1</v>
      </c>
      <c r="L272" s="63">
        <f>PERCENTRANK('FED MODEL FACTORS'!L$2:L$296,'FED MODEL FACTORS'!L272,1)</f>
        <v>0.1</v>
      </c>
      <c r="M272" s="63">
        <f>PERCENTRANK('FED MODEL FACTORS'!M$2:M$296,'FED MODEL FACTORS'!M272,1)</f>
        <v>0</v>
      </c>
      <c r="N272" s="63">
        <f>PERCENTRANK('FED MODEL FACTORS'!N$2:N$296,'FED MODEL FACTORS'!N272,1)</f>
        <v>0</v>
      </c>
      <c r="O272" s="63"/>
      <c r="P272" s="63"/>
      <c r="Q272" s="63">
        <f>PERCENTRANK('FED MODEL FACTORS'!Q$2:Q$296,'FED MODEL FACTORS'!Q272,1)</f>
        <v>0</v>
      </c>
      <c r="R272" s="63">
        <f>PERCENTRANK('FED MODEL FACTORS'!R$2:R$296,'FED MODEL FACTORS'!R272,1)</f>
        <v>0.1</v>
      </c>
      <c r="S272" s="63">
        <f>PERCENTRANK('FED MODEL FACTORS'!S$2:S$296,'FED MODEL FACTORS'!S272,1)</f>
        <v>0.9</v>
      </c>
      <c r="T272" s="63"/>
      <c r="U272" s="63">
        <f>PERCENTRANK('FED MODEL FACTORS'!U$2:U$296,'FED MODEL FACTORS'!U272,1)</f>
        <v>0.6</v>
      </c>
      <c r="V272" s="63">
        <f>PERCENTRANK('FED MODEL FACTORS'!V$2:V$296,'FED MODEL FACTORS'!V272,1)</f>
        <v>0.3</v>
      </c>
      <c r="W272" s="63"/>
      <c r="X272" s="63">
        <f>PERCENTRANK('FED MODEL FACTORS'!X$2:X$296,'FED MODEL FACTORS'!X272,1)</f>
        <v>0.2</v>
      </c>
      <c r="Y272" s="63">
        <f>PERCENTRANK('FED MODEL FACTORS'!Y$2:Y$296,'FED MODEL FACTORS'!Y272,1)</f>
        <v>0.9</v>
      </c>
      <c r="Z272" s="63">
        <f>PERCENTRANK('FED MODEL FACTORS'!Z$2:Z$296,'FED MODEL FACTORS'!Z272,1)</f>
        <v>0.7</v>
      </c>
      <c r="AA272" s="63">
        <f>PERCENTRANK('FED MODEL FACTORS'!AA$2:AA$296,'FED MODEL FACTORS'!AA272,1)</f>
        <v>0</v>
      </c>
      <c r="AB272" s="63"/>
      <c r="AC272" s="63">
        <f>PERCENTRANK('FED MODEL FACTORS'!AC$2:AC$296,'FED MODEL FACTORS'!AC272,1)</f>
        <v>0.5</v>
      </c>
      <c r="AD272" s="63">
        <f>PERCENTRANK('FED MODEL FACTORS'!AD$2:AD$296,'FED MODEL FACTORS'!AD272,1)</f>
        <v>0.9</v>
      </c>
      <c r="AE272" s="63">
        <f>PERCENTRANK('FED MODEL FACTORS'!AE$2:AE$296,'FED MODEL FACTORS'!AE272,1)</f>
        <v>0.4</v>
      </c>
      <c r="AF272" s="63">
        <f>PERCENTRANK('FED MODEL FACTORS'!AF$2:AF$296,'FED MODEL FACTORS'!AF272,1)</f>
        <v>0</v>
      </c>
      <c r="AG272" s="63">
        <f>PERCENTRANK('FED MODEL FACTORS'!AG$2:AG$296,'FED MODEL FACTORS'!AG272,1)</f>
        <v>0.6</v>
      </c>
      <c r="AH272" s="63">
        <f>PERCENTRANK('FED MODEL FACTORS'!AH$62:AH$296,'FED MODEL FACTORS'!AH272,1)</f>
        <v>0.1</v>
      </c>
      <c r="AI272" s="63">
        <f>PERCENTRANK('FED MODEL FACTORS'!AI$2:AI$296,'FED MODEL FACTORS'!AI272,1)</f>
        <v>0.3</v>
      </c>
      <c r="AJ272" s="63">
        <f>PERCENTRANK('FED MODEL FACTORS'!AJ$2:AJ$296,'FED MODEL FACTORS'!AJ272,1)</f>
        <v>0.7</v>
      </c>
      <c r="AK272" s="63">
        <f>PERCENTRANK('FED MODEL FACTORS'!AK$2:AK$296,'FED MODEL FACTORS'!AK272,1)</f>
        <v>0</v>
      </c>
      <c r="AL272" s="63">
        <f>PERCENTRANK('FED MODEL FACTORS'!AL$2:AL$296,'FED MODEL FACTORS'!AL272,1)</f>
        <v>0.2</v>
      </c>
      <c r="AM272" s="63">
        <f>PERCENTRANK('FED MODEL FACTORS'!AM$2:AM$296,'FED MODEL FACTORS'!AM272,1)</f>
        <v>0.1</v>
      </c>
      <c r="AN272" s="63">
        <f>PERCENTRANK('FED MODEL FACTORS'!AN$2:AN$296,'FED MODEL FACTORS'!AN272,1)</f>
        <v>0.3</v>
      </c>
      <c r="AO272" s="63">
        <f>PERCENTRANK('FED MODEL FACTORS'!AO$2:AO$296,'FED MODEL FACTORS'!AO272,1)</f>
        <v>0.8</v>
      </c>
      <c r="AP272" s="63">
        <f>PERCENTRANK('FED MODEL FACTORS'!AP$2:AP$296,'FED MODEL FACTORS'!AP272,1)</f>
        <v>0.5</v>
      </c>
      <c r="AQ272" s="63">
        <f>PERCENTRANK('FED MODEL FACTORS'!AQ$50:AQ$296,'FED MODEL FACTORS'!AQ272,1)</f>
        <v>0.7</v>
      </c>
      <c r="AR272" s="63">
        <f>PERCENTRANK('FED MODEL FACTORS'!AR$2:AR$296,'FED MODEL FACTORS'!AR272,1)</f>
        <v>0.3</v>
      </c>
      <c r="AS272" s="63">
        <f>PERCENTRANK('FED MODEL FACTORS'!AS$2:AS$296,'FED MODEL FACTORS'!AS272,1)</f>
        <v>0.9</v>
      </c>
      <c r="AT272" s="63">
        <f>PERCENTRANK('FED MODEL FACTORS'!AT$2:AT$296,'FED MODEL FACTORS'!AT272,1)</f>
        <v>0.9</v>
      </c>
      <c r="AU272" s="63">
        <f>PERCENTRANK('FED MODEL FACTORS'!AU$2:AU$296,'FED MODEL FACTORS'!AU272,1)</f>
        <v>0.2</v>
      </c>
      <c r="AV272" s="63">
        <f>PERCENTRANK('FED MODEL FACTORS'!AV$2:AV$296,'FED MODEL FACTORS'!AV272,1)</f>
        <v>0.3</v>
      </c>
      <c r="AW272" s="63">
        <f>PERCENTRANK('FED MODEL FACTORS'!AW$2:AW$296,'FED MODEL FACTORS'!AW272,1)</f>
        <v>0.3</v>
      </c>
      <c r="AX272" s="63">
        <f>PERCENTRANK('FED MODEL FACTORS'!AX$2:AX$296,'FED MODEL FACTORS'!AX272,1)</f>
        <v>0.1</v>
      </c>
      <c r="AY272" s="63">
        <f>PERCENTRANK('FED MODEL FACTORS'!AY$2:AY$296,'FED MODEL FACTORS'!AY272,1)</f>
        <v>0.7</v>
      </c>
      <c r="AZ272" s="63">
        <f>PERCENTRANK('FED MODEL FACTORS'!AZ$2:AZ$296,'FED MODEL FACTORS'!AZ272,1)</f>
        <v>0.9</v>
      </c>
      <c r="BA272" s="63">
        <f>PERCENTRANK('FED MODEL FACTORS'!BA$2:BA$296,'FED MODEL FACTORS'!BA272,1)</f>
        <v>0.6</v>
      </c>
      <c r="BB272" s="63">
        <f>PERCENTRANK('FED MODEL FACTORS'!BB$2:BB$296,'FED MODEL FACTORS'!BB272,1)</f>
        <v>0.8</v>
      </c>
      <c r="BC272" s="63">
        <f>PERCENTRANK('FED MODEL FACTORS'!BC$2:BC$296,'FED MODEL FACTORS'!BC272,1)</f>
        <v>0.3</v>
      </c>
      <c r="BD272" s="63">
        <f>PERCENTRANK('FED MODEL FACTORS'!BD$2:BD$296,'FED MODEL FACTORS'!BD272,1)</f>
        <v>0.5</v>
      </c>
      <c r="BT272" s="76">
        <v>1.26</v>
      </c>
      <c r="BU272" s="76">
        <v>3.14</v>
      </c>
      <c r="BV272" s="76">
        <v>0.19</v>
      </c>
    </row>
    <row r="273" spans="1:74" x14ac:dyDescent="0.25">
      <c r="A273" s="57">
        <v>41851</v>
      </c>
      <c r="B273" s="63"/>
      <c r="C273" s="63">
        <f>PERCENTRANK('FED MODEL FACTORS'!C273:C555,'FED MODEL FACTORS'!C273,1)</f>
        <v>0.7</v>
      </c>
      <c r="D273" s="63"/>
      <c r="E273" s="63">
        <f>PERCENTRANK('FED MODEL FACTORS'!E$2:E$296,'FED MODEL FACTORS'!E273,1)</f>
        <v>0.7</v>
      </c>
      <c r="F273" s="63">
        <f>PERCENTRANK('FED MODEL FACTORS'!F$2:F$296,'FED MODEL FACTORS'!F273,1)</f>
        <v>0.3</v>
      </c>
      <c r="G273" s="63">
        <f>PERCENTRANK('FED MODEL FACTORS'!G$62:G$296,'FED MODEL FACTORS'!G273,1)</f>
        <v>0</v>
      </c>
      <c r="H273" s="63">
        <f>PERCENTRANK('FED MODEL FACTORS'!H$62:H$296,'FED MODEL FACTORS'!H273,1)</f>
        <v>0.1</v>
      </c>
      <c r="I273" s="63">
        <f>PERCENTRANK('FED MODEL FACTORS'!I$2:I$296,'FED MODEL FACTORS'!I273,1)</f>
        <v>0.1</v>
      </c>
      <c r="J273" s="63">
        <f>PERCENTRANK('FED MODEL FACTORS'!J$2:J$296,'FED MODEL FACTORS'!J273,1)</f>
        <v>0.1</v>
      </c>
      <c r="K273" s="63">
        <f>PERCENTRANK('FED MODEL FACTORS'!K$2:K$296,'FED MODEL FACTORS'!K273,1)</f>
        <v>0.1</v>
      </c>
      <c r="L273" s="63">
        <f>PERCENTRANK('FED MODEL FACTORS'!L$2:L$296,'FED MODEL FACTORS'!L273,1)</f>
        <v>0.2</v>
      </c>
      <c r="M273" s="63">
        <f>PERCENTRANK('FED MODEL FACTORS'!M$2:M$296,'FED MODEL FACTORS'!M273,1)</f>
        <v>0</v>
      </c>
      <c r="N273" s="63">
        <f>PERCENTRANK('FED MODEL FACTORS'!N$2:N$296,'FED MODEL FACTORS'!N273,1)</f>
        <v>0</v>
      </c>
      <c r="O273" s="63"/>
      <c r="P273" s="63"/>
      <c r="Q273" s="63">
        <f>PERCENTRANK('FED MODEL FACTORS'!Q$2:Q$296,'FED MODEL FACTORS'!Q273,1)</f>
        <v>0</v>
      </c>
      <c r="R273" s="63">
        <f>PERCENTRANK('FED MODEL FACTORS'!R$2:R$296,'FED MODEL FACTORS'!R273,1)</f>
        <v>0.1</v>
      </c>
      <c r="S273" s="63">
        <f>PERCENTRANK('FED MODEL FACTORS'!S$2:S$296,'FED MODEL FACTORS'!S273,1)</f>
        <v>0.9</v>
      </c>
      <c r="T273" s="63"/>
      <c r="U273" s="63">
        <f>PERCENTRANK('FED MODEL FACTORS'!U$2:U$296,'FED MODEL FACTORS'!U273,1)</f>
        <v>0.4</v>
      </c>
      <c r="V273" s="63">
        <f>PERCENTRANK('FED MODEL FACTORS'!V$2:V$296,'FED MODEL FACTORS'!V273,1)</f>
        <v>0.3</v>
      </c>
      <c r="W273" s="63"/>
      <c r="X273" s="63">
        <f>PERCENTRANK('FED MODEL FACTORS'!X$2:X$296,'FED MODEL FACTORS'!X273,1)</f>
        <v>0.1</v>
      </c>
      <c r="Y273" s="63">
        <f>PERCENTRANK('FED MODEL FACTORS'!Y$2:Y$296,'FED MODEL FACTORS'!Y273,1)</f>
        <v>0.9</v>
      </c>
      <c r="Z273" s="63">
        <f>PERCENTRANK('FED MODEL FACTORS'!Z$2:Z$296,'FED MODEL FACTORS'!Z273,1)</f>
        <v>0.8</v>
      </c>
      <c r="AA273" s="63">
        <f>PERCENTRANK('FED MODEL FACTORS'!AA$2:AA$296,'FED MODEL FACTORS'!AA273,1)</f>
        <v>0.1</v>
      </c>
      <c r="AB273" s="63"/>
      <c r="AC273" s="63">
        <f>PERCENTRANK('FED MODEL FACTORS'!AC$2:AC$296,'FED MODEL FACTORS'!AC273,1)</f>
        <v>0.5</v>
      </c>
      <c r="AD273" s="63">
        <f>PERCENTRANK('FED MODEL FACTORS'!AD$2:AD$296,'FED MODEL FACTORS'!AD273,1)</f>
        <v>0.9</v>
      </c>
      <c r="AE273" s="63">
        <f>PERCENTRANK('FED MODEL FACTORS'!AE$2:AE$296,'FED MODEL FACTORS'!AE273,1)</f>
        <v>0.4</v>
      </c>
      <c r="AF273" s="63">
        <f>PERCENTRANK('FED MODEL FACTORS'!AF$2:AF$296,'FED MODEL FACTORS'!AF273,1)</f>
        <v>0</v>
      </c>
      <c r="AG273" s="63">
        <f>PERCENTRANK('FED MODEL FACTORS'!AG$2:AG$296,'FED MODEL FACTORS'!AG273,1)</f>
        <v>0.6</v>
      </c>
      <c r="AH273" s="63">
        <f>PERCENTRANK('FED MODEL FACTORS'!AH$62:AH$296,'FED MODEL FACTORS'!AH273,1)</f>
        <v>0.1</v>
      </c>
      <c r="AI273" s="63">
        <f>PERCENTRANK('FED MODEL FACTORS'!AI$2:AI$296,'FED MODEL FACTORS'!AI273,1)</f>
        <v>0.2</v>
      </c>
      <c r="AJ273" s="63">
        <f>PERCENTRANK('FED MODEL FACTORS'!AJ$2:AJ$296,'FED MODEL FACTORS'!AJ273,1)</f>
        <v>0.8</v>
      </c>
      <c r="AK273" s="63">
        <f>PERCENTRANK('FED MODEL FACTORS'!AK$2:AK$296,'FED MODEL FACTORS'!AK273,1)</f>
        <v>0.1</v>
      </c>
      <c r="AL273" s="63">
        <f>PERCENTRANK('FED MODEL FACTORS'!AL$2:AL$296,'FED MODEL FACTORS'!AL273,1)</f>
        <v>0.2</v>
      </c>
      <c r="AM273" s="63">
        <f>PERCENTRANK('FED MODEL FACTORS'!AM$2:AM$296,'FED MODEL FACTORS'!AM273,1)</f>
        <v>0.1</v>
      </c>
      <c r="AN273" s="63">
        <f>PERCENTRANK('FED MODEL FACTORS'!AN$2:AN$296,'FED MODEL FACTORS'!AN273,1)</f>
        <v>0.3</v>
      </c>
      <c r="AO273" s="63">
        <f>PERCENTRANK('FED MODEL FACTORS'!AO$2:AO$296,'FED MODEL FACTORS'!AO273,1)</f>
        <v>0.7</v>
      </c>
      <c r="AP273" s="63">
        <f>PERCENTRANK('FED MODEL FACTORS'!AP$2:AP$296,'FED MODEL FACTORS'!AP273,1)</f>
        <v>0.7</v>
      </c>
      <c r="AQ273" s="63">
        <f>PERCENTRANK('FED MODEL FACTORS'!AQ$50:AQ$296,'FED MODEL FACTORS'!AQ273,1)</f>
        <v>0.8</v>
      </c>
      <c r="AR273" s="63">
        <f>PERCENTRANK('FED MODEL FACTORS'!AR$2:AR$296,'FED MODEL FACTORS'!AR273,1)</f>
        <v>0.3</v>
      </c>
      <c r="AS273" s="63">
        <f>PERCENTRANK('FED MODEL FACTORS'!AS$2:AS$296,'FED MODEL FACTORS'!AS273,1)</f>
        <v>0.9</v>
      </c>
      <c r="AT273" s="63">
        <f>PERCENTRANK('FED MODEL FACTORS'!AT$2:AT$296,'FED MODEL FACTORS'!AT273,1)</f>
        <v>0.9</v>
      </c>
      <c r="AU273" s="63">
        <f>PERCENTRANK('FED MODEL FACTORS'!AU$2:AU$296,'FED MODEL FACTORS'!AU273,1)</f>
        <v>0.3</v>
      </c>
      <c r="AV273" s="63">
        <f>PERCENTRANK('FED MODEL FACTORS'!AV$2:AV$296,'FED MODEL FACTORS'!AV273,1)</f>
        <v>0.2</v>
      </c>
      <c r="AW273" s="63">
        <f>PERCENTRANK('FED MODEL FACTORS'!AW$2:AW$296,'FED MODEL FACTORS'!AW273,1)</f>
        <v>0.3</v>
      </c>
      <c r="AX273" s="63">
        <f>PERCENTRANK('FED MODEL FACTORS'!AX$2:AX$296,'FED MODEL FACTORS'!AX273,1)</f>
        <v>0.1</v>
      </c>
      <c r="AY273" s="63">
        <f>PERCENTRANK('FED MODEL FACTORS'!AY$2:AY$296,'FED MODEL FACTORS'!AY273,1)</f>
        <v>0.7</v>
      </c>
      <c r="AZ273" s="63">
        <f>PERCENTRANK('FED MODEL FACTORS'!AZ$2:AZ$296,'FED MODEL FACTORS'!AZ273,1)</f>
        <v>0.9</v>
      </c>
      <c r="BA273" s="63">
        <f>PERCENTRANK('FED MODEL FACTORS'!BA$2:BA$296,'FED MODEL FACTORS'!BA273,1)</f>
        <v>0.3</v>
      </c>
      <c r="BB273" s="63">
        <f>PERCENTRANK('FED MODEL FACTORS'!BB$2:BB$296,'FED MODEL FACTORS'!BB273,1)</f>
        <v>0.8</v>
      </c>
      <c r="BC273" s="63">
        <f>PERCENTRANK('FED MODEL FACTORS'!BC$2:BC$296,'FED MODEL FACTORS'!BC273,1)</f>
        <v>0.7</v>
      </c>
      <c r="BD273" s="63">
        <f>PERCENTRANK('FED MODEL FACTORS'!BD$2:BD$296,'FED MODEL FACTORS'!BD273,1)</f>
        <v>0.4</v>
      </c>
      <c r="BT273" s="76">
        <v>1.22</v>
      </c>
      <c r="BU273" s="76">
        <v>3.22</v>
      </c>
      <c r="BV273" s="76">
        <v>0.54</v>
      </c>
    </row>
    <row r="274" spans="1:74" x14ac:dyDescent="0.25">
      <c r="A274" s="57">
        <v>41882</v>
      </c>
      <c r="B274" s="63"/>
      <c r="C274" s="63">
        <f>PERCENTRANK('FED MODEL FACTORS'!C274:C556,'FED MODEL FACTORS'!C274,1)</f>
        <v>0.7</v>
      </c>
      <c r="D274" s="63"/>
      <c r="E274" s="63">
        <f>PERCENTRANK('FED MODEL FACTORS'!E$2:E$296,'FED MODEL FACTORS'!E274,1)</f>
        <v>0.8</v>
      </c>
      <c r="F274" s="63">
        <f>PERCENTRANK('FED MODEL FACTORS'!F$2:F$296,'FED MODEL FACTORS'!F274,1)</f>
        <v>0.3</v>
      </c>
      <c r="G274" s="63">
        <f>PERCENTRANK('FED MODEL FACTORS'!G$62:G$296,'FED MODEL FACTORS'!G274,1)</f>
        <v>0</v>
      </c>
      <c r="H274" s="63">
        <f>PERCENTRANK('FED MODEL FACTORS'!H$62:H$296,'FED MODEL FACTORS'!H274,1)</f>
        <v>0.1</v>
      </c>
      <c r="I274" s="63">
        <f>PERCENTRANK('FED MODEL FACTORS'!I$2:I$296,'FED MODEL FACTORS'!I274,1)</f>
        <v>0.1</v>
      </c>
      <c r="J274" s="63">
        <f>PERCENTRANK('FED MODEL FACTORS'!J$2:J$296,'FED MODEL FACTORS'!J274,1)</f>
        <v>0.1</v>
      </c>
      <c r="K274" s="63">
        <f>PERCENTRANK('FED MODEL FACTORS'!K$2:K$296,'FED MODEL FACTORS'!K274,1)</f>
        <v>0.1</v>
      </c>
      <c r="L274" s="63">
        <f>PERCENTRANK('FED MODEL FACTORS'!L$2:L$296,'FED MODEL FACTORS'!L274,1)</f>
        <v>0.1</v>
      </c>
      <c r="M274" s="63">
        <f>PERCENTRANK('FED MODEL FACTORS'!M$2:M$296,'FED MODEL FACTORS'!M274,1)</f>
        <v>0</v>
      </c>
      <c r="N274" s="63">
        <f>PERCENTRANK('FED MODEL FACTORS'!N$2:N$296,'FED MODEL FACTORS'!N274,1)</f>
        <v>0</v>
      </c>
      <c r="O274" s="63"/>
      <c r="P274" s="63"/>
      <c r="Q274" s="63">
        <f>PERCENTRANK('FED MODEL FACTORS'!Q$2:Q$296,'FED MODEL FACTORS'!Q274,1)</f>
        <v>0</v>
      </c>
      <c r="R274" s="63">
        <f>PERCENTRANK('FED MODEL FACTORS'!R$2:R$296,'FED MODEL FACTORS'!R274,1)</f>
        <v>0.1</v>
      </c>
      <c r="S274" s="63">
        <f>PERCENTRANK('FED MODEL FACTORS'!S$2:S$296,'FED MODEL FACTORS'!S274,1)</f>
        <v>0.9</v>
      </c>
      <c r="T274" s="63"/>
      <c r="U274" s="63">
        <f>PERCENTRANK('FED MODEL FACTORS'!U$2:U$296,'FED MODEL FACTORS'!U274,1)</f>
        <v>0.3</v>
      </c>
      <c r="V274" s="63">
        <f>PERCENTRANK('FED MODEL FACTORS'!V$2:V$296,'FED MODEL FACTORS'!V274,1)</f>
        <v>0.3</v>
      </c>
      <c r="W274" s="63"/>
      <c r="X274" s="63">
        <f>PERCENTRANK('FED MODEL FACTORS'!X$2:X$296,'FED MODEL FACTORS'!X274,1)</f>
        <v>0.1</v>
      </c>
      <c r="Y274" s="63">
        <f>PERCENTRANK('FED MODEL FACTORS'!Y$2:Y$296,'FED MODEL FACTORS'!Y274,1)</f>
        <v>0.9</v>
      </c>
      <c r="Z274" s="63">
        <f>PERCENTRANK('FED MODEL FACTORS'!Z$2:Z$296,'FED MODEL FACTORS'!Z274,1)</f>
        <v>0.9</v>
      </c>
      <c r="AA274" s="63">
        <f>PERCENTRANK('FED MODEL FACTORS'!AA$2:AA$296,'FED MODEL FACTORS'!AA274,1)</f>
        <v>0.2</v>
      </c>
      <c r="AB274" s="63"/>
      <c r="AC274" s="63">
        <f>PERCENTRANK('FED MODEL FACTORS'!AC$2:AC$296,'FED MODEL FACTORS'!AC274,1)</f>
        <v>0.5</v>
      </c>
      <c r="AD274" s="63">
        <f>PERCENTRANK('FED MODEL FACTORS'!AD$2:AD$296,'FED MODEL FACTORS'!AD274,1)</f>
        <v>0.9</v>
      </c>
      <c r="AE274" s="63">
        <f>PERCENTRANK('FED MODEL FACTORS'!AE$2:AE$296,'FED MODEL FACTORS'!AE274,1)</f>
        <v>0.5</v>
      </c>
      <c r="AF274" s="63">
        <f>PERCENTRANK('FED MODEL FACTORS'!AF$2:AF$296,'FED MODEL FACTORS'!AF274,1)</f>
        <v>0.1</v>
      </c>
      <c r="AG274" s="63">
        <f>PERCENTRANK('FED MODEL FACTORS'!AG$2:AG$296,'FED MODEL FACTORS'!AG274,1)</f>
        <v>0.5</v>
      </c>
      <c r="AH274" s="63">
        <f>PERCENTRANK('FED MODEL FACTORS'!AH$62:AH$296,'FED MODEL FACTORS'!AH274,1)</f>
        <v>0.1</v>
      </c>
      <c r="AI274" s="63">
        <f>PERCENTRANK('FED MODEL FACTORS'!AI$2:AI$296,'FED MODEL FACTORS'!AI274,1)</f>
        <v>0.3</v>
      </c>
      <c r="AJ274" s="63">
        <f>PERCENTRANK('FED MODEL FACTORS'!AJ$2:AJ$296,'FED MODEL FACTORS'!AJ274,1)</f>
        <v>0.8</v>
      </c>
      <c r="AK274" s="63">
        <f>PERCENTRANK('FED MODEL FACTORS'!AK$2:AK$296,'FED MODEL FACTORS'!AK274,1)</f>
        <v>0</v>
      </c>
      <c r="AL274" s="63">
        <f>PERCENTRANK('FED MODEL FACTORS'!AL$2:AL$296,'FED MODEL FACTORS'!AL274,1)</f>
        <v>0.2</v>
      </c>
      <c r="AM274" s="63">
        <f>PERCENTRANK('FED MODEL FACTORS'!AM$2:AM$296,'FED MODEL FACTORS'!AM274,1)</f>
        <v>0.1</v>
      </c>
      <c r="AN274" s="63">
        <f>PERCENTRANK('FED MODEL FACTORS'!AN$2:AN$296,'FED MODEL FACTORS'!AN274,1)</f>
        <v>0.2</v>
      </c>
      <c r="AO274" s="63">
        <f>PERCENTRANK('FED MODEL FACTORS'!AO$2:AO$296,'FED MODEL FACTORS'!AO274,1)</f>
        <v>0.7</v>
      </c>
      <c r="AP274" s="63">
        <f>PERCENTRANK('FED MODEL FACTORS'!AP$2:AP$296,'FED MODEL FACTORS'!AP274,1)</f>
        <v>0.8</v>
      </c>
      <c r="AQ274" s="63">
        <f>PERCENTRANK('FED MODEL FACTORS'!AQ$50:AQ$296,'FED MODEL FACTORS'!AQ274,1)</f>
        <v>0.8</v>
      </c>
      <c r="AR274" s="63">
        <f>PERCENTRANK('FED MODEL FACTORS'!AR$2:AR$296,'FED MODEL FACTORS'!AR274,1)</f>
        <v>0.4</v>
      </c>
      <c r="AS274" s="63">
        <f>PERCENTRANK('FED MODEL FACTORS'!AS$2:AS$296,'FED MODEL FACTORS'!AS274,1)</f>
        <v>0.9</v>
      </c>
      <c r="AT274" s="63">
        <f>PERCENTRANK('FED MODEL FACTORS'!AT$2:AT$296,'FED MODEL FACTORS'!AT274,1)</f>
        <v>0.9</v>
      </c>
      <c r="AU274" s="63">
        <f>PERCENTRANK('FED MODEL FACTORS'!AU$2:AU$296,'FED MODEL FACTORS'!AU274,1)</f>
        <v>0.3</v>
      </c>
      <c r="AV274" s="63">
        <f>PERCENTRANK('FED MODEL FACTORS'!AV$2:AV$296,'FED MODEL FACTORS'!AV274,1)</f>
        <v>0.2</v>
      </c>
      <c r="AW274" s="63">
        <f>PERCENTRANK('FED MODEL FACTORS'!AW$2:AW$296,'FED MODEL FACTORS'!AW274,1)</f>
        <v>0.3</v>
      </c>
      <c r="AX274" s="63">
        <f>PERCENTRANK('FED MODEL FACTORS'!AX$2:AX$296,'FED MODEL FACTORS'!AX274,1)</f>
        <v>0.1</v>
      </c>
      <c r="AY274" s="63">
        <f>PERCENTRANK('FED MODEL FACTORS'!AY$2:AY$296,'FED MODEL FACTORS'!AY274,1)</f>
        <v>0.7</v>
      </c>
      <c r="AZ274" s="63">
        <f>PERCENTRANK('FED MODEL FACTORS'!AZ$2:AZ$296,'FED MODEL FACTORS'!AZ274,1)</f>
        <v>0.9</v>
      </c>
      <c r="BA274" s="63">
        <f>PERCENTRANK('FED MODEL FACTORS'!BA$2:BA$296,'FED MODEL FACTORS'!BA274,1)</f>
        <v>0.1</v>
      </c>
      <c r="BB274" s="63">
        <f>PERCENTRANK('FED MODEL FACTORS'!BB$2:BB$296,'FED MODEL FACTORS'!BB274,1)</f>
        <v>0.8</v>
      </c>
      <c r="BC274" s="63">
        <f>PERCENTRANK('FED MODEL FACTORS'!BC$2:BC$296,'FED MODEL FACTORS'!BC274,1)</f>
        <v>0.3</v>
      </c>
      <c r="BD274" s="63">
        <f>PERCENTRANK('FED MODEL FACTORS'!BD$2:BD$296,'FED MODEL FACTORS'!BD274,1)</f>
        <v>0.1</v>
      </c>
      <c r="BT274" s="76">
        <v>1.31</v>
      </c>
      <c r="BU274" s="76">
        <v>3.2</v>
      </c>
      <c r="BV274" s="76">
        <v>0.46</v>
      </c>
    </row>
    <row r="275" spans="1:74" x14ac:dyDescent="0.25">
      <c r="A275" s="57">
        <v>41912</v>
      </c>
      <c r="B275" s="63"/>
      <c r="C275" s="63">
        <f>PERCENTRANK('FED MODEL FACTORS'!C275:C557,'FED MODEL FACTORS'!C275,1)</f>
        <v>0.6</v>
      </c>
      <c r="D275" s="63"/>
      <c r="E275" s="63">
        <f>PERCENTRANK('FED MODEL FACTORS'!E$2:E$296,'FED MODEL FACTORS'!E275,1)</f>
        <v>0.1</v>
      </c>
      <c r="F275" s="63">
        <f>PERCENTRANK('FED MODEL FACTORS'!F$2:F$296,'FED MODEL FACTORS'!F275,1)</f>
        <v>0.3</v>
      </c>
      <c r="G275" s="63">
        <f>PERCENTRANK('FED MODEL FACTORS'!G$62:G$296,'FED MODEL FACTORS'!G275,1)</f>
        <v>0</v>
      </c>
      <c r="H275" s="63">
        <f>PERCENTRANK('FED MODEL FACTORS'!H$62:H$296,'FED MODEL FACTORS'!H275,1)</f>
        <v>0.1</v>
      </c>
      <c r="I275" s="63">
        <f>PERCENTRANK('FED MODEL FACTORS'!I$2:I$296,'FED MODEL FACTORS'!I275,1)</f>
        <v>0.2</v>
      </c>
      <c r="J275" s="63">
        <f>PERCENTRANK('FED MODEL FACTORS'!J$2:J$296,'FED MODEL FACTORS'!J275,1)</f>
        <v>0.1</v>
      </c>
      <c r="K275" s="63">
        <f>PERCENTRANK('FED MODEL FACTORS'!K$2:K$296,'FED MODEL FACTORS'!K275,1)</f>
        <v>0.1</v>
      </c>
      <c r="L275" s="63">
        <f>PERCENTRANK('FED MODEL FACTORS'!L$2:L$296,'FED MODEL FACTORS'!L275,1)</f>
        <v>0.2</v>
      </c>
      <c r="M275" s="63">
        <f>PERCENTRANK('FED MODEL FACTORS'!M$2:M$296,'FED MODEL FACTORS'!M275,1)</f>
        <v>0</v>
      </c>
      <c r="N275" s="63">
        <f>PERCENTRANK('FED MODEL FACTORS'!N$2:N$296,'FED MODEL FACTORS'!N275,1)</f>
        <v>0</v>
      </c>
      <c r="O275" s="63"/>
      <c r="P275" s="63"/>
      <c r="Q275" s="63">
        <f>PERCENTRANK('FED MODEL FACTORS'!Q$2:Q$296,'FED MODEL FACTORS'!Q275,1)</f>
        <v>0</v>
      </c>
      <c r="R275" s="63">
        <f>PERCENTRANK('FED MODEL FACTORS'!R$2:R$296,'FED MODEL FACTORS'!R275,1)</f>
        <v>0.2</v>
      </c>
      <c r="S275" s="63">
        <f>PERCENTRANK('FED MODEL FACTORS'!S$2:S$296,'FED MODEL FACTORS'!S275,1)</f>
        <v>0.9</v>
      </c>
      <c r="T275" s="63"/>
      <c r="U275" s="63">
        <f>PERCENTRANK('FED MODEL FACTORS'!U$2:U$296,'FED MODEL FACTORS'!U275,1)</f>
        <v>0.5</v>
      </c>
      <c r="V275" s="63">
        <f>PERCENTRANK('FED MODEL FACTORS'!V$2:V$296,'FED MODEL FACTORS'!V275,1)</f>
        <v>0.3</v>
      </c>
      <c r="W275" s="63"/>
      <c r="X275" s="63">
        <f>PERCENTRANK('FED MODEL FACTORS'!X$2:X$296,'FED MODEL FACTORS'!X275,1)</f>
        <v>0.1</v>
      </c>
      <c r="Y275" s="63">
        <f>PERCENTRANK('FED MODEL FACTORS'!Y$2:Y$296,'FED MODEL FACTORS'!Y275,1)</f>
        <v>0.9</v>
      </c>
      <c r="Z275" s="63">
        <f>PERCENTRANK('FED MODEL FACTORS'!Z$2:Z$296,'FED MODEL FACTORS'!Z275,1)</f>
        <v>0.8</v>
      </c>
      <c r="AA275" s="63">
        <f>PERCENTRANK('FED MODEL FACTORS'!AA$2:AA$296,'FED MODEL FACTORS'!AA275,1)</f>
        <v>0</v>
      </c>
      <c r="AB275" s="63"/>
      <c r="AC275" s="63">
        <f>PERCENTRANK('FED MODEL FACTORS'!AC$2:AC$296,'FED MODEL FACTORS'!AC275,1)</f>
        <v>0.5</v>
      </c>
      <c r="AD275" s="63">
        <f>PERCENTRANK('FED MODEL FACTORS'!AD$2:AD$296,'FED MODEL FACTORS'!AD275,1)</f>
        <v>0.9</v>
      </c>
      <c r="AE275" s="63">
        <f>PERCENTRANK('FED MODEL FACTORS'!AE$2:AE$296,'FED MODEL FACTORS'!AE275,1)</f>
        <v>0.4</v>
      </c>
      <c r="AF275" s="63">
        <f>PERCENTRANK('FED MODEL FACTORS'!AF$2:AF$296,'FED MODEL FACTORS'!AF275,1)</f>
        <v>0.1</v>
      </c>
      <c r="AG275" s="63">
        <f>PERCENTRANK('FED MODEL FACTORS'!AG$2:AG$296,'FED MODEL FACTORS'!AG275,1)</f>
        <v>0.6</v>
      </c>
      <c r="AH275" s="63">
        <f>PERCENTRANK('FED MODEL FACTORS'!AH$62:AH$296,'FED MODEL FACTORS'!AH275,1)</f>
        <v>0.1</v>
      </c>
      <c r="AI275" s="63">
        <f>PERCENTRANK('FED MODEL FACTORS'!AI$2:AI$296,'FED MODEL FACTORS'!AI275,1)</f>
        <v>0.3</v>
      </c>
      <c r="AJ275" s="63">
        <f>PERCENTRANK('FED MODEL FACTORS'!AJ$2:AJ$296,'FED MODEL FACTORS'!AJ275,1)</f>
        <v>0.8</v>
      </c>
      <c r="AK275" s="63">
        <f>PERCENTRANK('FED MODEL FACTORS'!AK$2:AK$296,'FED MODEL FACTORS'!AK275,1)</f>
        <v>0.1</v>
      </c>
      <c r="AL275" s="63">
        <f>PERCENTRANK('FED MODEL FACTORS'!AL$2:AL$296,'FED MODEL FACTORS'!AL275,1)</f>
        <v>0.2</v>
      </c>
      <c r="AM275" s="63">
        <f>PERCENTRANK('FED MODEL FACTORS'!AM$2:AM$296,'FED MODEL FACTORS'!AM275,1)</f>
        <v>0.1</v>
      </c>
      <c r="AN275" s="63">
        <f>PERCENTRANK('FED MODEL FACTORS'!AN$2:AN$296,'FED MODEL FACTORS'!AN275,1)</f>
        <v>0.2</v>
      </c>
      <c r="AO275" s="63">
        <f>PERCENTRANK('FED MODEL FACTORS'!AO$2:AO$296,'FED MODEL FACTORS'!AO275,1)</f>
        <v>0.8</v>
      </c>
      <c r="AP275" s="63">
        <f>PERCENTRANK('FED MODEL FACTORS'!AP$2:AP$296,'FED MODEL FACTORS'!AP275,1)</f>
        <v>0.5</v>
      </c>
      <c r="AQ275" s="63">
        <f>PERCENTRANK('FED MODEL FACTORS'!AQ$50:AQ$296,'FED MODEL FACTORS'!AQ275,1)</f>
        <v>0.8</v>
      </c>
      <c r="AR275" s="63">
        <f>PERCENTRANK('FED MODEL FACTORS'!AR$2:AR$296,'FED MODEL FACTORS'!AR275,1)</f>
        <v>0.3</v>
      </c>
      <c r="AS275" s="63">
        <f>PERCENTRANK('FED MODEL FACTORS'!AS$2:AS$296,'FED MODEL FACTORS'!AS275,1)</f>
        <v>1</v>
      </c>
      <c r="AT275" s="63">
        <f>PERCENTRANK('FED MODEL FACTORS'!AT$2:AT$296,'FED MODEL FACTORS'!AT275,1)</f>
        <v>0.9</v>
      </c>
      <c r="AU275" s="63">
        <f>PERCENTRANK('FED MODEL FACTORS'!AU$2:AU$296,'FED MODEL FACTORS'!AU275,1)</f>
        <v>0.3</v>
      </c>
      <c r="AV275" s="63">
        <f>PERCENTRANK('FED MODEL FACTORS'!AV$2:AV$296,'FED MODEL FACTORS'!AV275,1)</f>
        <v>0.3</v>
      </c>
      <c r="AW275" s="63">
        <f>PERCENTRANK('FED MODEL FACTORS'!AW$2:AW$296,'FED MODEL FACTORS'!AW275,1)</f>
        <v>0.3</v>
      </c>
      <c r="AX275" s="63">
        <f>PERCENTRANK('FED MODEL FACTORS'!AX$2:AX$296,'FED MODEL FACTORS'!AX275,1)</f>
        <v>0.2</v>
      </c>
      <c r="AY275" s="63">
        <f>PERCENTRANK('FED MODEL FACTORS'!AY$2:AY$296,'FED MODEL FACTORS'!AY275,1)</f>
        <v>0.7</v>
      </c>
      <c r="AZ275" s="63">
        <f>PERCENTRANK('FED MODEL FACTORS'!AZ$2:AZ$296,'FED MODEL FACTORS'!AZ275,1)</f>
        <v>0.8</v>
      </c>
      <c r="BA275" s="63">
        <f>PERCENTRANK('FED MODEL FACTORS'!BA$2:BA$296,'FED MODEL FACTORS'!BA275,1)</f>
        <v>0.2</v>
      </c>
      <c r="BB275" s="63">
        <f>PERCENTRANK('FED MODEL FACTORS'!BB$2:BB$296,'FED MODEL FACTORS'!BB275,1)</f>
        <v>0.8</v>
      </c>
      <c r="BC275" s="63">
        <f>PERCENTRANK('FED MODEL FACTORS'!BC$2:BC$296,'FED MODEL FACTORS'!BC275,1)</f>
        <v>0</v>
      </c>
      <c r="BD275" s="63">
        <f>PERCENTRANK('FED MODEL FACTORS'!BD$2:BD$296,'FED MODEL FACTORS'!BD275,1)</f>
        <v>0.1</v>
      </c>
      <c r="BT275" s="76">
        <v>1.37</v>
      </c>
      <c r="BU275" s="76">
        <v>3.21</v>
      </c>
      <c r="BV275" s="76">
        <v>0.6</v>
      </c>
    </row>
    <row r="276" spans="1:74" x14ac:dyDescent="0.25">
      <c r="A276" s="57">
        <v>41943</v>
      </c>
      <c r="B276" s="63"/>
      <c r="C276" s="63">
        <f>PERCENTRANK('FED MODEL FACTORS'!C276:C558,'FED MODEL FACTORS'!C276,1)</f>
        <v>0.3</v>
      </c>
      <c r="D276" s="63"/>
      <c r="E276" s="63">
        <f>PERCENTRANK('FED MODEL FACTORS'!E$2:E$296,'FED MODEL FACTORS'!E276,1)</f>
        <v>0.5</v>
      </c>
      <c r="F276" s="63">
        <f>PERCENTRANK('FED MODEL FACTORS'!F$2:F$296,'FED MODEL FACTORS'!F276,1)</f>
        <v>0.4</v>
      </c>
      <c r="G276" s="63">
        <f>PERCENTRANK('FED MODEL FACTORS'!G$62:G$296,'FED MODEL FACTORS'!G276,1)</f>
        <v>0</v>
      </c>
      <c r="H276" s="63">
        <f>PERCENTRANK('FED MODEL FACTORS'!H$62:H$296,'FED MODEL FACTORS'!H276,1)</f>
        <v>0.2</v>
      </c>
      <c r="I276" s="63">
        <f>PERCENTRANK('FED MODEL FACTORS'!I$2:I$296,'FED MODEL FACTORS'!I276,1)</f>
        <v>0.1</v>
      </c>
      <c r="J276" s="63">
        <f>PERCENTRANK('FED MODEL FACTORS'!J$2:J$296,'FED MODEL FACTORS'!J276,1)</f>
        <v>0.1</v>
      </c>
      <c r="K276" s="63">
        <f>PERCENTRANK('FED MODEL FACTORS'!K$2:K$296,'FED MODEL FACTORS'!K276,1)</f>
        <v>0.1</v>
      </c>
      <c r="L276" s="63">
        <f>PERCENTRANK('FED MODEL FACTORS'!L$2:L$296,'FED MODEL FACTORS'!L276,1)</f>
        <v>0.1</v>
      </c>
      <c r="M276" s="63">
        <f>PERCENTRANK('FED MODEL FACTORS'!M$2:M$296,'FED MODEL FACTORS'!M276,1)</f>
        <v>0</v>
      </c>
      <c r="N276" s="63">
        <f>PERCENTRANK('FED MODEL FACTORS'!N$2:N$296,'FED MODEL FACTORS'!N276,1)</f>
        <v>0</v>
      </c>
      <c r="O276" s="63"/>
      <c r="P276" s="63"/>
      <c r="Q276" s="63">
        <f>PERCENTRANK('FED MODEL FACTORS'!Q$2:Q$296,'FED MODEL FACTORS'!Q276,1)</f>
        <v>0</v>
      </c>
      <c r="R276" s="63">
        <f>PERCENTRANK('FED MODEL FACTORS'!R$2:R$296,'FED MODEL FACTORS'!R276,1)</f>
        <v>0.2</v>
      </c>
      <c r="S276" s="63">
        <f>PERCENTRANK('FED MODEL FACTORS'!S$2:S$296,'FED MODEL FACTORS'!S276,1)</f>
        <v>0.9</v>
      </c>
      <c r="T276" s="63"/>
      <c r="U276" s="63">
        <f>PERCENTRANK('FED MODEL FACTORS'!U$2:U$296,'FED MODEL FACTORS'!U276,1)</f>
        <v>0.3</v>
      </c>
      <c r="V276" s="63">
        <f>PERCENTRANK('FED MODEL FACTORS'!V$2:V$296,'FED MODEL FACTORS'!V276,1)</f>
        <v>0.3</v>
      </c>
      <c r="W276" s="63"/>
      <c r="X276" s="63">
        <f>PERCENTRANK('FED MODEL FACTORS'!X$2:X$296,'FED MODEL FACTORS'!X276,1)</f>
        <v>0</v>
      </c>
      <c r="Y276" s="63">
        <f>PERCENTRANK('FED MODEL FACTORS'!Y$2:Y$296,'FED MODEL FACTORS'!Y276,1)</f>
        <v>0.9</v>
      </c>
      <c r="Z276" s="63">
        <f>PERCENTRANK('FED MODEL FACTORS'!Z$2:Z$296,'FED MODEL FACTORS'!Z276,1)</f>
        <v>0.9</v>
      </c>
      <c r="AA276" s="63">
        <f>PERCENTRANK('FED MODEL FACTORS'!AA$2:AA$296,'FED MODEL FACTORS'!AA276,1)</f>
        <v>0.4</v>
      </c>
      <c r="AB276" s="63"/>
      <c r="AC276" s="63">
        <f>PERCENTRANK('FED MODEL FACTORS'!AC$2:AC$296,'FED MODEL FACTORS'!AC276,1)</f>
        <v>0.5</v>
      </c>
      <c r="AD276" s="63">
        <f>PERCENTRANK('FED MODEL FACTORS'!AD$2:AD$296,'FED MODEL FACTORS'!AD276,1)</f>
        <v>0.9</v>
      </c>
      <c r="AE276" s="63">
        <f>PERCENTRANK('FED MODEL FACTORS'!AE$2:AE$296,'FED MODEL FACTORS'!AE276,1)</f>
        <v>0.5</v>
      </c>
      <c r="AF276" s="63">
        <f>PERCENTRANK('FED MODEL FACTORS'!AF$2:AF$296,'FED MODEL FACTORS'!AF276,1)</f>
        <v>0.5</v>
      </c>
      <c r="AG276" s="63">
        <f>PERCENTRANK('FED MODEL FACTORS'!AG$2:AG$296,'FED MODEL FACTORS'!AG276,1)</f>
        <v>0.6</v>
      </c>
      <c r="AH276" s="63">
        <f>PERCENTRANK('FED MODEL FACTORS'!AH$62:AH$296,'FED MODEL FACTORS'!AH276,1)</f>
        <v>0.2</v>
      </c>
      <c r="AI276" s="63">
        <f>PERCENTRANK('FED MODEL FACTORS'!AI$2:AI$296,'FED MODEL FACTORS'!AI276,1)</f>
        <v>0.3</v>
      </c>
      <c r="AJ276" s="63">
        <f>PERCENTRANK('FED MODEL FACTORS'!AJ$2:AJ$296,'FED MODEL FACTORS'!AJ276,1)</f>
        <v>0.9</v>
      </c>
      <c r="AK276" s="63">
        <f>PERCENTRANK('FED MODEL FACTORS'!AK$2:AK$296,'FED MODEL FACTORS'!AK276,1)</f>
        <v>0.1</v>
      </c>
      <c r="AL276" s="63">
        <f>PERCENTRANK('FED MODEL FACTORS'!AL$2:AL$296,'FED MODEL FACTORS'!AL276,1)</f>
        <v>0.3</v>
      </c>
      <c r="AM276" s="63">
        <f>PERCENTRANK('FED MODEL FACTORS'!AM$2:AM$296,'FED MODEL FACTORS'!AM276,1)</f>
        <v>0.2</v>
      </c>
      <c r="AN276" s="63">
        <f>PERCENTRANK('FED MODEL FACTORS'!AN$2:AN$296,'FED MODEL FACTORS'!AN276,1)</f>
        <v>0.2</v>
      </c>
      <c r="AO276" s="63">
        <f>PERCENTRANK('FED MODEL FACTORS'!AO$2:AO$296,'FED MODEL FACTORS'!AO276,1)</f>
        <v>0.8</v>
      </c>
      <c r="AP276" s="63">
        <f>PERCENTRANK('FED MODEL FACTORS'!AP$2:AP$296,'FED MODEL FACTORS'!AP276,1)</f>
        <v>0.5</v>
      </c>
      <c r="AQ276" s="63">
        <f>PERCENTRANK('FED MODEL FACTORS'!AQ$50:AQ$296,'FED MODEL FACTORS'!AQ276,1)</f>
        <v>0.8</v>
      </c>
      <c r="AR276" s="63">
        <f>PERCENTRANK('FED MODEL FACTORS'!AR$2:AR$296,'FED MODEL FACTORS'!AR276,1)</f>
        <v>0.3</v>
      </c>
      <c r="AS276" s="63">
        <f>PERCENTRANK('FED MODEL FACTORS'!AS$2:AS$296,'FED MODEL FACTORS'!AS276,1)</f>
        <v>0.9</v>
      </c>
      <c r="AT276" s="63">
        <f>PERCENTRANK('FED MODEL FACTORS'!AT$2:AT$296,'FED MODEL FACTORS'!AT276,1)</f>
        <v>0.9</v>
      </c>
      <c r="AU276" s="63">
        <f>PERCENTRANK('FED MODEL FACTORS'!AU$2:AU$296,'FED MODEL FACTORS'!AU276,1)</f>
        <v>0.4</v>
      </c>
      <c r="AV276" s="63">
        <f>PERCENTRANK('FED MODEL FACTORS'!AV$2:AV$296,'FED MODEL FACTORS'!AV276,1)</f>
        <v>0.3</v>
      </c>
      <c r="AW276" s="63">
        <f>PERCENTRANK('FED MODEL FACTORS'!AW$2:AW$296,'FED MODEL FACTORS'!AW276,1)</f>
        <v>0.2</v>
      </c>
      <c r="AX276" s="63">
        <f>PERCENTRANK('FED MODEL FACTORS'!AX$2:AX$296,'FED MODEL FACTORS'!AX276,1)</f>
        <v>0.2</v>
      </c>
      <c r="AY276" s="63">
        <f>PERCENTRANK('FED MODEL FACTORS'!AY$2:AY$296,'FED MODEL FACTORS'!AY276,1)</f>
        <v>0.7</v>
      </c>
      <c r="AZ276" s="63">
        <f>PERCENTRANK('FED MODEL FACTORS'!AZ$2:AZ$296,'FED MODEL FACTORS'!AZ276,1)</f>
        <v>0.8</v>
      </c>
      <c r="BA276" s="63">
        <f>PERCENTRANK('FED MODEL FACTORS'!BA$2:BA$296,'FED MODEL FACTORS'!BA276,1)</f>
        <v>0</v>
      </c>
      <c r="BB276" s="63">
        <f>PERCENTRANK('FED MODEL FACTORS'!BB$2:BB$296,'FED MODEL FACTORS'!BB276,1)</f>
        <v>0.8</v>
      </c>
      <c r="BC276" s="63">
        <f>PERCENTRANK('FED MODEL FACTORS'!BC$2:BC$296,'FED MODEL FACTORS'!BC276,1)</f>
        <v>0.3</v>
      </c>
      <c r="BD276" s="63">
        <f>PERCENTRANK('FED MODEL FACTORS'!BD$2:BD$296,'FED MODEL FACTORS'!BD276,1)</f>
        <v>0</v>
      </c>
      <c r="BT276" s="76">
        <v>1.34</v>
      </c>
      <c r="BU276" s="76">
        <v>3.39</v>
      </c>
      <c r="BV276" s="76">
        <v>0.62</v>
      </c>
    </row>
    <row r="277" spans="1:74" x14ac:dyDescent="0.25">
      <c r="A277" s="57">
        <v>41973</v>
      </c>
      <c r="B277" s="63"/>
      <c r="C277" s="63">
        <f>PERCENTRANK('FED MODEL FACTORS'!C277:C559,'FED MODEL FACTORS'!C277,1)</f>
        <v>0.4</v>
      </c>
      <c r="D277" s="63"/>
      <c r="E277" s="63">
        <f>PERCENTRANK('FED MODEL FACTORS'!E$2:E$296,'FED MODEL FACTORS'!E277,1)</f>
        <v>0.7</v>
      </c>
      <c r="F277" s="63">
        <f>PERCENTRANK('FED MODEL FACTORS'!F$2:F$296,'FED MODEL FACTORS'!F277,1)</f>
        <v>0.4</v>
      </c>
      <c r="G277" s="63">
        <f>PERCENTRANK('FED MODEL FACTORS'!G$62:G$296,'FED MODEL FACTORS'!G277,1)</f>
        <v>0</v>
      </c>
      <c r="H277" s="63">
        <f>PERCENTRANK('FED MODEL FACTORS'!H$62:H$296,'FED MODEL FACTORS'!H277,1)</f>
        <v>0.3</v>
      </c>
      <c r="I277" s="63">
        <f>PERCENTRANK('FED MODEL FACTORS'!I$2:I$296,'FED MODEL FACTORS'!I277,1)</f>
        <v>0.2</v>
      </c>
      <c r="J277" s="63">
        <f>PERCENTRANK('FED MODEL FACTORS'!J$2:J$296,'FED MODEL FACTORS'!J277,1)</f>
        <v>0.1</v>
      </c>
      <c r="K277" s="63">
        <f>PERCENTRANK('FED MODEL FACTORS'!K$2:K$296,'FED MODEL FACTORS'!K277,1)</f>
        <v>0.1</v>
      </c>
      <c r="L277" s="63">
        <f>PERCENTRANK('FED MODEL FACTORS'!L$2:L$296,'FED MODEL FACTORS'!L277,1)</f>
        <v>0.1</v>
      </c>
      <c r="M277" s="63">
        <f>PERCENTRANK('FED MODEL FACTORS'!M$2:M$296,'FED MODEL FACTORS'!M277,1)</f>
        <v>0</v>
      </c>
      <c r="N277" s="63">
        <f>PERCENTRANK('FED MODEL FACTORS'!N$2:N$296,'FED MODEL FACTORS'!N277,1)</f>
        <v>0</v>
      </c>
      <c r="O277" s="63"/>
      <c r="P277" s="63"/>
      <c r="Q277" s="63">
        <f>PERCENTRANK('FED MODEL FACTORS'!Q$2:Q$296,'FED MODEL FACTORS'!Q277,1)</f>
        <v>0</v>
      </c>
      <c r="R277" s="63">
        <f>PERCENTRANK('FED MODEL FACTORS'!R$2:R$296,'FED MODEL FACTORS'!R277,1)</f>
        <v>0.3</v>
      </c>
      <c r="S277" s="63">
        <f>PERCENTRANK('FED MODEL FACTORS'!S$2:S$296,'FED MODEL FACTORS'!S277,1)</f>
        <v>0.9</v>
      </c>
      <c r="T277" s="63"/>
      <c r="U277" s="63">
        <f>PERCENTRANK('FED MODEL FACTORS'!U$2:U$296,'FED MODEL FACTORS'!U277,1)</f>
        <v>0.9</v>
      </c>
      <c r="V277" s="63">
        <f>PERCENTRANK('FED MODEL FACTORS'!V$2:V$296,'FED MODEL FACTORS'!V277,1)</f>
        <v>0.1</v>
      </c>
      <c r="W277" s="63"/>
      <c r="X277" s="63">
        <f>PERCENTRANK('FED MODEL FACTORS'!X$2:X$296,'FED MODEL FACTORS'!X277,1)</f>
        <v>0.1</v>
      </c>
      <c r="Y277" s="63">
        <f>PERCENTRANK('FED MODEL FACTORS'!Y$2:Y$296,'FED MODEL FACTORS'!Y277,1)</f>
        <v>0.9</v>
      </c>
      <c r="Z277" s="63">
        <f>PERCENTRANK('FED MODEL FACTORS'!Z$2:Z$296,'FED MODEL FACTORS'!Z277,1)</f>
        <v>0.9</v>
      </c>
      <c r="AA277" s="63">
        <f>PERCENTRANK('FED MODEL FACTORS'!AA$2:AA$296,'FED MODEL FACTORS'!AA277,1)</f>
        <v>0.1</v>
      </c>
      <c r="AB277" s="63"/>
      <c r="AC277" s="63">
        <f>PERCENTRANK('FED MODEL FACTORS'!AC$2:AC$296,'FED MODEL FACTORS'!AC277,1)</f>
        <v>0.6</v>
      </c>
      <c r="AD277" s="63">
        <f>PERCENTRANK('FED MODEL FACTORS'!AD$2:AD$296,'FED MODEL FACTORS'!AD277,1)</f>
        <v>0.9</v>
      </c>
      <c r="AE277" s="63">
        <f>PERCENTRANK('FED MODEL FACTORS'!AE$2:AE$296,'FED MODEL FACTORS'!AE277,1)</f>
        <v>0.4</v>
      </c>
      <c r="AF277" s="63">
        <f>PERCENTRANK('FED MODEL FACTORS'!AF$2:AF$296,'FED MODEL FACTORS'!AF277,1)</f>
        <v>0.1</v>
      </c>
      <c r="AG277" s="63">
        <f>PERCENTRANK('FED MODEL FACTORS'!AG$2:AG$296,'FED MODEL FACTORS'!AG277,1)</f>
        <v>0.5</v>
      </c>
      <c r="AH277" s="63">
        <f>PERCENTRANK('FED MODEL FACTORS'!AH$62:AH$296,'FED MODEL FACTORS'!AH277,1)</f>
        <v>0.3</v>
      </c>
      <c r="AI277" s="63">
        <f>PERCENTRANK('FED MODEL FACTORS'!AI$2:AI$296,'FED MODEL FACTORS'!AI277,1)</f>
        <v>0.3</v>
      </c>
      <c r="AJ277" s="63">
        <f>PERCENTRANK('FED MODEL FACTORS'!AJ$2:AJ$296,'FED MODEL FACTORS'!AJ277,1)</f>
        <v>0.9</v>
      </c>
      <c r="AK277" s="63">
        <f>PERCENTRANK('FED MODEL FACTORS'!AK$2:AK$296,'FED MODEL FACTORS'!AK277,1)</f>
        <v>0.1</v>
      </c>
      <c r="AL277" s="63">
        <f>PERCENTRANK('FED MODEL FACTORS'!AL$2:AL$296,'FED MODEL FACTORS'!AL277,1)</f>
        <v>0.3</v>
      </c>
      <c r="AM277" s="63">
        <f>PERCENTRANK('FED MODEL FACTORS'!AM$2:AM$296,'FED MODEL FACTORS'!AM277,1)</f>
        <v>0.1</v>
      </c>
      <c r="AN277" s="63">
        <f>PERCENTRANK('FED MODEL FACTORS'!AN$2:AN$296,'FED MODEL FACTORS'!AN277,1)</f>
        <v>0.1</v>
      </c>
      <c r="AO277" s="63">
        <f>PERCENTRANK('FED MODEL FACTORS'!AO$2:AO$296,'FED MODEL FACTORS'!AO277,1)</f>
        <v>0.8</v>
      </c>
      <c r="AP277" s="63">
        <f>PERCENTRANK('FED MODEL FACTORS'!AP$2:AP$296,'FED MODEL FACTORS'!AP277,1)</f>
        <v>0.5</v>
      </c>
      <c r="AQ277" s="63">
        <f>PERCENTRANK('FED MODEL FACTORS'!AQ$50:AQ$296,'FED MODEL FACTORS'!AQ277,1)</f>
        <v>0.9</v>
      </c>
      <c r="AR277" s="63">
        <f>PERCENTRANK('FED MODEL FACTORS'!AR$2:AR$296,'FED MODEL FACTORS'!AR277,1)</f>
        <v>0.4</v>
      </c>
      <c r="AS277" s="63">
        <f>PERCENTRANK('FED MODEL FACTORS'!AS$2:AS$296,'FED MODEL FACTORS'!AS277,1)</f>
        <v>0.9</v>
      </c>
      <c r="AT277" s="63">
        <f>PERCENTRANK('FED MODEL FACTORS'!AT$2:AT$296,'FED MODEL FACTORS'!AT277,1)</f>
        <v>0.9</v>
      </c>
      <c r="AU277" s="63">
        <f>PERCENTRANK('FED MODEL FACTORS'!AU$2:AU$296,'FED MODEL FACTORS'!AU277,1)</f>
        <v>0.5</v>
      </c>
      <c r="AV277" s="63">
        <f>PERCENTRANK('FED MODEL FACTORS'!AV$2:AV$296,'FED MODEL FACTORS'!AV277,1)</f>
        <v>0.6</v>
      </c>
      <c r="AW277" s="63">
        <f>PERCENTRANK('FED MODEL FACTORS'!AW$2:AW$296,'FED MODEL FACTORS'!AW277,1)</f>
        <v>0.2</v>
      </c>
      <c r="AX277" s="63">
        <f>PERCENTRANK('FED MODEL FACTORS'!AX$2:AX$296,'FED MODEL FACTORS'!AX277,1)</f>
        <v>0.2</v>
      </c>
      <c r="AY277" s="63">
        <f>PERCENTRANK('FED MODEL FACTORS'!AY$2:AY$296,'FED MODEL FACTORS'!AY277,1)</f>
        <v>0.7</v>
      </c>
      <c r="AZ277" s="63">
        <f>PERCENTRANK('FED MODEL FACTORS'!AZ$2:AZ$296,'FED MODEL FACTORS'!AZ277,1)</f>
        <v>0.7</v>
      </c>
      <c r="BA277" s="63">
        <f>PERCENTRANK('FED MODEL FACTORS'!BA$2:BA$296,'FED MODEL FACTORS'!BA277,1)</f>
        <v>0</v>
      </c>
      <c r="BB277" s="63">
        <f>PERCENTRANK('FED MODEL FACTORS'!BB$2:BB$296,'FED MODEL FACTORS'!BB277,1)</f>
        <v>0.7</v>
      </c>
      <c r="BC277" s="63">
        <f>PERCENTRANK('FED MODEL FACTORS'!BC$2:BC$296,'FED MODEL FACTORS'!BC277,1)</f>
        <v>0</v>
      </c>
      <c r="BD277" s="63">
        <f>PERCENTRANK('FED MODEL FACTORS'!BD$2:BD$296,'FED MODEL FACTORS'!BD277,1)</f>
        <v>0</v>
      </c>
      <c r="BT277" s="76">
        <v>1.51</v>
      </c>
      <c r="BU277" s="76">
        <v>3.35</v>
      </c>
      <c r="BV277" s="76">
        <v>0.67</v>
      </c>
    </row>
    <row r="278" spans="1:74" x14ac:dyDescent="0.25">
      <c r="A278" s="57">
        <v>42004</v>
      </c>
      <c r="B278" s="63"/>
      <c r="C278" s="63">
        <f>PERCENTRANK('FED MODEL FACTORS'!C278:C560,'FED MODEL FACTORS'!C278,1)</f>
        <v>0.5</v>
      </c>
      <c r="D278" s="63"/>
      <c r="E278" s="63">
        <f>PERCENTRANK('FED MODEL FACTORS'!E$2:E$296,'FED MODEL FACTORS'!E278,1)</f>
        <v>0.2</v>
      </c>
      <c r="F278" s="63">
        <f>PERCENTRANK('FED MODEL FACTORS'!F$2:F$296,'FED MODEL FACTORS'!F278,1)</f>
        <v>0.4</v>
      </c>
      <c r="G278" s="63">
        <f>PERCENTRANK('FED MODEL FACTORS'!G$62:G$296,'FED MODEL FACTORS'!G278,1)</f>
        <v>0.1</v>
      </c>
      <c r="H278" s="63">
        <f>PERCENTRANK('FED MODEL FACTORS'!H$62:H$296,'FED MODEL FACTORS'!H278,1)</f>
        <v>0.5</v>
      </c>
      <c r="I278" s="63">
        <f>PERCENTRANK('FED MODEL FACTORS'!I$2:I$296,'FED MODEL FACTORS'!I278,1)</f>
        <v>0.3</v>
      </c>
      <c r="J278" s="63">
        <f>PERCENTRANK('FED MODEL FACTORS'!J$2:J$296,'FED MODEL FACTORS'!J278,1)</f>
        <v>0.1</v>
      </c>
      <c r="K278" s="63">
        <f>PERCENTRANK('FED MODEL FACTORS'!K$2:K$296,'FED MODEL FACTORS'!K278,1)</f>
        <v>0.2</v>
      </c>
      <c r="L278" s="63">
        <f>PERCENTRANK('FED MODEL FACTORS'!L$2:L$296,'FED MODEL FACTORS'!L278,1)</f>
        <v>0.2</v>
      </c>
      <c r="M278" s="63">
        <f>PERCENTRANK('FED MODEL FACTORS'!M$2:M$296,'FED MODEL FACTORS'!M278,1)</f>
        <v>0</v>
      </c>
      <c r="N278" s="63">
        <f>PERCENTRANK('FED MODEL FACTORS'!N$2:N$296,'FED MODEL FACTORS'!N278,1)</f>
        <v>0</v>
      </c>
      <c r="O278" s="63"/>
      <c r="P278" s="63"/>
      <c r="Q278" s="63">
        <f>PERCENTRANK('FED MODEL FACTORS'!Q$2:Q$296,'FED MODEL FACTORS'!Q278,1)</f>
        <v>0</v>
      </c>
      <c r="R278" s="63">
        <f>PERCENTRANK('FED MODEL FACTORS'!R$2:R$296,'FED MODEL FACTORS'!R278,1)</f>
        <v>0.4</v>
      </c>
      <c r="S278" s="63">
        <f>PERCENTRANK('FED MODEL FACTORS'!S$2:S$296,'FED MODEL FACTORS'!S278,1)</f>
        <v>0.9</v>
      </c>
      <c r="T278" s="63"/>
      <c r="U278" s="63">
        <f>PERCENTRANK('FED MODEL FACTORS'!U$2:U$296,'FED MODEL FACTORS'!U278,1)</f>
        <v>0.2</v>
      </c>
      <c r="V278" s="63">
        <f>PERCENTRANK('FED MODEL FACTORS'!V$2:V$296,'FED MODEL FACTORS'!V278,1)</f>
        <v>0.2</v>
      </c>
      <c r="W278" s="63"/>
      <c r="X278" s="63">
        <f>PERCENTRANK('FED MODEL FACTORS'!X$2:X$296,'FED MODEL FACTORS'!X278,1)</f>
        <v>0</v>
      </c>
      <c r="Y278" s="63">
        <f>PERCENTRANK('FED MODEL FACTORS'!Y$2:Y$296,'FED MODEL FACTORS'!Y278,1)</f>
        <v>0.9</v>
      </c>
      <c r="Z278" s="63">
        <f>PERCENTRANK('FED MODEL FACTORS'!Z$2:Z$296,'FED MODEL FACTORS'!Z278,1)</f>
        <v>0.7</v>
      </c>
      <c r="AA278" s="63">
        <f>PERCENTRANK('FED MODEL FACTORS'!AA$2:AA$296,'FED MODEL FACTORS'!AA278,1)</f>
        <v>0.2</v>
      </c>
      <c r="AB278" s="63"/>
      <c r="AC278" s="63">
        <f>PERCENTRANK('FED MODEL FACTORS'!AC$2:AC$296,'FED MODEL FACTORS'!AC278,1)</f>
        <v>0.7</v>
      </c>
      <c r="AD278" s="63">
        <f>PERCENTRANK('FED MODEL FACTORS'!AD$2:AD$296,'FED MODEL FACTORS'!AD278,1)</f>
        <v>0.9</v>
      </c>
      <c r="AE278" s="63">
        <f>PERCENTRANK('FED MODEL FACTORS'!AE$2:AE$296,'FED MODEL FACTORS'!AE278,1)</f>
        <v>0.4</v>
      </c>
      <c r="AF278" s="63">
        <f>PERCENTRANK('FED MODEL FACTORS'!AF$2:AF$296,'FED MODEL FACTORS'!AF278,1)</f>
        <v>0.4</v>
      </c>
      <c r="AG278" s="63">
        <f>PERCENTRANK('FED MODEL FACTORS'!AG$2:AG$296,'FED MODEL FACTORS'!AG278,1)</f>
        <v>0.5</v>
      </c>
      <c r="AH278" s="63">
        <f>PERCENTRANK('FED MODEL FACTORS'!AH$62:AH$296,'FED MODEL FACTORS'!AH278,1)</f>
        <v>0.5</v>
      </c>
      <c r="AI278" s="63">
        <f>PERCENTRANK('FED MODEL FACTORS'!AI$2:AI$296,'FED MODEL FACTORS'!AI278,1)</f>
        <v>0.3</v>
      </c>
      <c r="AJ278" s="63">
        <f>PERCENTRANK('FED MODEL FACTORS'!AJ$2:AJ$296,'FED MODEL FACTORS'!AJ278,1)</f>
        <v>0.9</v>
      </c>
      <c r="AK278" s="63">
        <f>PERCENTRANK('FED MODEL FACTORS'!AK$2:AK$296,'FED MODEL FACTORS'!AK278,1)</f>
        <v>0.2</v>
      </c>
      <c r="AL278" s="63">
        <f>PERCENTRANK('FED MODEL FACTORS'!AL$2:AL$296,'FED MODEL FACTORS'!AL278,1)</f>
        <v>0.4</v>
      </c>
      <c r="AM278" s="63">
        <f>PERCENTRANK('FED MODEL FACTORS'!AM$2:AM$296,'FED MODEL FACTORS'!AM278,1)</f>
        <v>0.1</v>
      </c>
      <c r="AN278" s="63">
        <f>PERCENTRANK('FED MODEL FACTORS'!AN$2:AN$296,'FED MODEL FACTORS'!AN278,1)</f>
        <v>0</v>
      </c>
      <c r="AO278" s="63">
        <f>PERCENTRANK('FED MODEL FACTORS'!AO$2:AO$296,'FED MODEL FACTORS'!AO278,1)</f>
        <v>0.6</v>
      </c>
      <c r="AP278" s="63">
        <f>PERCENTRANK('FED MODEL FACTORS'!AP$2:AP$296,'FED MODEL FACTORS'!AP278,1)</f>
        <v>0.3</v>
      </c>
      <c r="AQ278" s="63">
        <f>PERCENTRANK('FED MODEL FACTORS'!AQ$50:AQ$296,'FED MODEL FACTORS'!AQ278,1)</f>
        <v>0.9</v>
      </c>
      <c r="AR278" s="63">
        <f>PERCENTRANK('FED MODEL FACTORS'!AR$2:AR$296,'FED MODEL FACTORS'!AR278,1)</f>
        <v>0.7</v>
      </c>
      <c r="AS278" s="63">
        <f>PERCENTRANK('FED MODEL FACTORS'!AS$2:AS$296,'FED MODEL FACTORS'!AS278,1)</f>
        <v>0.9</v>
      </c>
      <c r="AT278" s="63">
        <f>PERCENTRANK('FED MODEL FACTORS'!AT$2:AT$296,'FED MODEL FACTORS'!AT278,1)</f>
        <v>0.9</v>
      </c>
      <c r="AU278" s="63">
        <f>PERCENTRANK('FED MODEL FACTORS'!AU$2:AU$296,'FED MODEL FACTORS'!AU278,1)</f>
        <v>0.5</v>
      </c>
      <c r="AV278" s="63">
        <f>PERCENTRANK('FED MODEL FACTORS'!AV$2:AV$296,'FED MODEL FACTORS'!AV278,1)</f>
        <v>0.6</v>
      </c>
      <c r="AW278" s="63">
        <f>PERCENTRANK('FED MODEL FACTORS'!AW$2:AW$296,'FED MODEL FACTORS'!AW278,1)</f>
        <v>0.2</v>
      </c>
      <c r="AX278" s="63">
        <f>PERCENTRANK('FED MODEL FACTORS'!AX$2:AX$296,'FED MODEL FACTORS'!AX278,1)</f>
        <v>0.4</v>
      </c>
      <c r="AY278" s="63">
        <f>PERCENTRANK('FED MODEL FACTORS'!AY$2:AY$296,'FED MODEL FACTORS'!AY278,1)</f>
        <v>0.5</v>
      </c>
      <c r="AZ278" s="63">
        <f>PERCENTRANK('FED MODEL FACTORS'!AZ$2:AZ$296,'FED MODEL FACTORS'!AZ278,1)</f>
        <v>0.6</v>
      </c>
      <c r="BA278" s="63">
        <f>PERCENTRANK('FED MODEL FACTORS'!BA$2:BA$296,'FED MODEL FACTORS'!BA278,1)</f>
        <v>0</v>
      </c>
      <c r="BB278" s="63">
        <f>PERCENTRANK('FED MODEL FACTORS'!BB$2:BB$296,'FED MODEL FACTORS'!BB278,1)</f>
        <v>0.7</v>
      </c>
      <c r="BC278" s="63">
        <f>PERCENTRANK('FED MODEL FACTORS'!BC$2:BC$296,'FED MODEL FACTORS'!BC278,1)</f>
        <v>0.7</v>
      </c>
      <c r="BD278" s="63">
        <f>PERCENTRANK('FED MODEL FACTORS'!BD$2:BD$296,'FED MODEL FACTORS'!BD278,1)</f>
        <v>0</v>
      </c>
      <c r="BT278" s="76">
        <v>1.54</v>
      </c>
      <c r="BU278" s="76">
        <v>3.4</v>
      </c>
      <c r="BV278" s="76">
        <v>0.92</v>
      </c>
    </row>
    <row r="279" spans="1:74" x14ac:dyDescent="0.25">
      <c r="A279" s="57">
        <v>42035</v>
      </c>
      <c r="B279" s="63"/>
      <c r="C279" s="63">
        <f>PERCENTRANK('FED MODEL FACTORS'!C279:C561,'FED MODEL FACTORS'!C279,1)</f>
        <v>1</v>
      </c>
      <c r="D279" s="63"/>
      <c r="E279" s="63">
        <f>PERCENTRANK('FED MODEL FACTORS'!E$2:E$296,'FED MODEL FACTORS'!E279,1)</f>
        <v>0.5</v>
      </c>
      <c r="F279" s="63">
        <f>PERCENTRANK('FED MODEL FACTORS'!F$2:F$296,'FED MODEL FACTORS'!F279,1)</f>
        <v>0.4</v>
      </c>
      <c r="G279" s="63">
        <f>PERCENTRANK('FED MODEL FACTORS'!G$62:G$296,'FED MODEL FACTORS'!G279,1)</f>
        <v>0</v>
      </c>
      <c r="H279" s="63">
        <f>PERCENTRANK('FED MODEL FACTORS'!H$62:H$296,'FED MODEL FACTORS'!H279,1)</f>
        <v>0.5</v>
      </c>
      <c r="I279" s="63">
        <f>PERCENTRANK('FED MODEL FACTORS'!I$2:I$296,'FED MODEL FACTORS'!I279,1)</f>
        <v>0.4</v>
      </c>
      <c r="J279" s="63">
        <f>PERCENTRANK('FED MODEL FACTORS'!J$2:J$296,'FED MODEL FACTORS'!J279,1)</f>
        <v>0</v>
      </c>
      <c r="K279" s="63">
        <f>PERCENTRANK('FED MODEL FACTORS'!K$2:K$296,'FED MODEL FACTORS'!K279,1)</f>
        <v>0.1</v>
      </c>
      <c r="L279" s="63">
        <f>PERCENTRANK('FED MODEL FACTORS'!L$2:L$296,'FED MODEL FACTORS'!L279,1)</f>
        <v>0.1</v>
      </c>
      <c r="M279" s="63">
        <f>PERCENTRANK('FED MODEL FACTORS'!M$2:M$296,'FED MODEL FACTORS'!M279,1)</f>
        <v>0</v>
      </c>
      <c r="N279" s="63">
        <f>PERCENTRANK('FED MODEL FACTORS'!N$2:N$296,'FED MODEL FACTORS'!N279,1)</f>
        <v>0</v>
      </c>
      <c r="O279" s="63"/>
      <c r="P279" s="63"/>
      <c r="Q279" s="63">
        <f>PERCENTRANK('FED MODEL FACTORS'!Q$2:Q$296,'FED MODEL FACTORS'!Q279,1)</f>
        <v>0</v>
      </c>
      <c r="R279" s="63">
        <f>PERCENTRANK('FED MODEL FACTORS'!R$2:R$296,'FED MODEL FACTORS'!R279,1)</f>
        <v>0.5</v>
      </c>
      <c r="S279" s="63">
        <f>PERCENTRANK('FED MODEL FACTORS'!S$2:S$296,'FED MODEL FACTORS'!S279,1)</f>
        <v>0.9</v>
      </c>
      <c r="T279" s="63"/>
      <c r="U279" s="63">
        <f>PERCENTRANK('FED MODEL FACTORS'!U$2:U$296,'FED MODEL FACTORS'!U279,1)</f>
        <v>0</v>
      </c>
      <c r="V279" s="63">
        <f>PERCENTRANK('FED MODEL FACTORS'!V$2:V$296,'FED MODEL FACTORS'!V279,1)</f>
        <v>0.1</v>
      </c>
      <c r="W279" s="63"/>
      <c r="X279" s="63">
        <f>PERCENTRANK('FED MODEL FACTORS'!X$2:X$296,'FED MODEL FACTORS'!X279,1)</f>
        <v>0</v>
      </c>
      <c r="Y279" s="63">
        <f>PERCENTRANK('FED MODEL FACTORS'!Y$2:Y$296,'FED MODEL FACTORS'!Y279,1)</f>
        <v>0.9</v>
      </c>
      <c r="Z279" s="63">
        <f>PERCENTRANK('FED MODEL FACTORS'!Z$2:Z$296,'FED MODEL FACTORS'!Z279,1)</f>
        <v>0.5</v>
      </c>
      <c r="AA279" s="63">
        <f>PERCENTRANK('FED MODEL FACTORS'!AA$2:AA$296,'FED MODEL FACTORS'!AA279,1)</f>
        <v>0.5</v>
      </c>
      <c r="AB279" s="63"/>
      <c r="AC279" s="63">
        <f>PERCENTRANK('FED MODEL FACTORS'!AC$2:AC$296,'FED MODEL FACTORS'!AC279,1)</f>
        <v>0.6</v>
      </c>
      <c r="AD279" s="63">
        <f>PERCENTRANK('FED MODEL FACTORS'!AD$2:AD$296,'FED MODEL FACTORS'!AD279,1)</f>
        <v>0.9</v>
      </c>
      <c r="AE279" s="63">
        <f>PERCENTRANK('FED MODEL FACTORS'!AE$2:AE$296,'FED MODEL FACTORS'!AE279,1)</f>
        <v>0.5</v>
      </c>
      <c r="AF279" s="63">
        <f>PERCENTRANK('FED MODEL FACTORS'!AF$2:AF$296,'FED MODEL FACTORS'!AF279,1)</f>
        <v>0.5</v>
      </c>
      <c r="AG279" s="63">
        <f>PERCENTRANK('FED MODEL FACTORS'!AG$2:AG$296,'FED MODEL FACTORS'!AG279,1)</f>
        <v>0.4</v>
      </c>
      <c r="AH279" s="63">
        <f>PERCENTRANK('FED MODEL FACTORS'!AH$62:AH$296,'FED MODEL FACTORS'!AH279,1)</f>
        <v>0.5</v>
      </c>
      <c r="AI279" s="63">
        <f>PERCENTRANK('FED MODEL FACTORS'!AI$2:AI$296,'FED MODEL FACTORS'!AI279,1)</f>
        <v>0.4</v>
      </c>
      <c r="AJ279" s="63">
        <f>PERCENTRANK('FED MODEL FACTORS'!AJ$2:AJ$296,'FED MODEL FACTORS'!AJ279,1)</f>
        <v>0.9</v>
      </c>
      <c r="AK279" s="63">
        <f>PERCENTRANK('FED MODEL FACTORS'!AK$2:AK$296,'FED MODEL FACTORS'!AK279,1)</f>
        <v>0.2</v>
      </c>
      <c r="AL279" s="63">
        <f>PERCENTRANK('FED MODEL FACTORS'!AL$2:AL$296,'FED MODEL FACTORS'!AL279,1)</f>
        <v>0.5</v>
      </c>
      <c r="AM279" s="63">
        <f>PERCENTRANK('FED MODEL FACTORS'!AM$2:AM$296,'FED MODEL FACTORS'!AM279,1)</f>
        <v>0.2</v>
      </c>
      <c r="AN279" s="63">
        <f>PERCENTRANK('FED MODEL FACTORS'!AN$2:AN$296,'FED MODEL FACTORS'!AN279,1)</f>
        <v>0</v>
      </c>
      <c r="AO279" s="63">
        <f>PERCENTRANK('FED MODEL FACTORS'!AO$2:AO$296,'FED MODEL FACTORS'!AO279,1)</f>
        <v>0.5</v>
      </c>
      <c r="AP279" s="63">
        <f>PERCENTRANK('FED MODEL FACTORS'!AP$2:AP$296,'FED MODEL FACTORS'!AP279,1)</f>
        <v>0.6</v>
      </c>
      <c r="AQ279" s="63">
        <f>PERCENTRANK('FED MODEL FACTORS'!AQ$50:AQ$296,'FED MODEL FACTORS'!AQ279,1)</f>
        <v>0.9</v>
      </c>
      <c r="AR279" s="63">
        <f>PERCENTRANK('FED MODEL FACTORS'!AR$2:AR$296,'FED MODEL FACTORS'!AR279,1)</f>
        <v>0.7</v>
      </c>
      <c r="AS279" s="63">
        <f>PERCENTRANK('FED MODEL FACTORS'!AS$2:AS$296,'FED MODEL FACTORS'!AS279,1)</f>
        <v>0.9</v>
      </c>
      <c r="AT279" s="63">
        <f>PERCENTRANK('FED MODEL FACTORS'!AT$2:AT$296,'FED MODEL FACTORS'!AT279,1)</f>
        <v>0.9</v>
      </c>
      <c r="AU279" s="63">
        <f>PERCENTRANK('FED MODEL FACTORS'!AU$2:AU$296,'FED MODEL FACTORS'!AU279,1)</f>
        <v>0.5</v>
      </c>
      <c r="AV279" s="63">
        <f>PERCENTRANK('FED MODEL FACTORS'!AV$2:AV$296,'FED MODEL FACTORS'!AV279,1)</f>
        <v>0.3</v>
      </c>
      <c r="AW279" s="63">
        <f>PERCENTRANK('FED MODEL FACTORS'!AW$2:AW$296,'FED MODEL FACTORS'!AW279,1)</f>
        <v>0.2</v>
      </c>
      <c r="AX279" s="63">
        <f>PERCENTRANK('FED MODEL FACTORS'!AX$2:AX$296,'FED MODEL FACTORS'!AX279,1)</f>
        <v>0.4</v>
      </c>
      <c r="AY279" s="63">
        <f>PERCENTRANK('FED MODEL FACTORS'!AY$2:AY$296,'FED MODEL FACTORS'!AY279,1)</f>
        <v>0.5</v>
      </c>
      <c r="AZ279" s="63">
        <f>PERCENTRANK('FED MODEL FACTORS'!AZ$2:AZ$296,'FED MODEL FACTORS'!AZ279,1)</f>
        <v>0.5</v>
      </c>
      <c r="BA279" s="63">
        <f>PERCENTRANK('FED MODEL FACTORS'!BA$2:BA$296,'FED MODEL FACTORS'!BA279,1)</f>
        <v>0</v>
      </c>
      <c r="BB279" s="63">
        <f>PERCENTRANK('FED MODEL FACTORS'!BB$2:BB$296,'FED MODEL FACTORS'!BB279,1)</f>
        <v>0.8</v>
      </c>
      <c r="BC279" s="63">
        <f>PERCENTRANK('FED MODEL FACTORS'!BC$2:BC$296,'FED MODEL FACTORS'!BC279,1)</f>
        <v>0.8</v>
      </c>
      <c r="BD279" s="63">
        <f>PERCENTRANK('FED MODEL FACTORS'!BD$2:BD$296,'FED MODEL FACTORS'!BD279,1)</f>
        <v>0</v>
      </c>
      <c r="BT279" s="76">
        <v>1.7</v>
      </c>
      <c r="BU279" s="76">
        <v>3.39</v>
      </c>
      <c r="BV279" s="76">
        <v>1.06</v>
      </c>
    </row>
    <row r="280" spans="1:74" x14ac:dyDescent="0.25">
      <c r="A280" s="57">
        <v>42063</v>
      </c>
      <c r="B280" s="63"/>
      <c r="C280" s="63">
        <f>PERCENTRANK('FED MODEL FACTORS'!C280:C562,'FED MODEL FACTORS'!C280,1)</f>
        <v>1</v>
      </c>
      <c r="D280" s="63"/>
      <c r="E280" s="63">
        <f>PERCENTRANK('FED MODEL FACTORS'!E$2:E$296,'FED MODEL FACTORS'!E280,1)</f>
        <v>0.7</v>
      </c>
      <c r="F280" s="63">
        <f>PERCENTRANK('FED MODEL FACTORS'!F$2:F$296,'FED MODEL FACTORS'!F280,1)</f>
        <v>0.5</v>
      </c>
      <c r="G280" s="63">
        <f>PERCENTRANK('FED MODEL FACTORS'!G$62:G$296,'FED MODEL FACTORS'!G280,1)</f>
        <v>0</v>
      </c>
      <c r="H280" s="63">
        <f>PERCENTRANK('FED MODEL FACTORS'!H$62:H$296,'FED MODEL FACTORS'!H280,1)</f>
        <v>0.4</v>
      </c>
      <c r="I280" s="63">
        <f>PERCENTRANK('FED MODEL FACTORS'!I$2:I$296,'FED MODEL FACTORS'!I280,1)</f>
        <v>0.4</v>
      </c>
      <c r="J280" s="63">
        <f>PERCENTRANK('FED MODEL FACTORS'!J$2:J$296,'FED MODEL FACTORS'!J280,1)</f>
        <v>0</v>
      </c>
      <c r="K280" s="63">
        <f>PERCENTRANK('FED MODEL FACTORS'!K$2:K$296,'FED MODEL FACTORS'!K280,1)</f>
        <v>0.1</v>
      </c>
      <c r="L280" s="63">
        <f>PERCENTRANK('FED MODEL FACTORS'!L$2:L$296,'FED MODEL FACTORS'!L280,1)</f>
        <v>0.2</v>
      </c>
      <c r="M280" s="63">
        <f>PERCENTRANK('FED MODEL FACTORS'!M$2:M$296,'FED MODEL FACTORS'!M280,1)</f>
        <v>0</v>
      </c>
      <c r="N280" s="63">
        <f>PERCENTRANK('FED MODEL FACTORS'!N$2:N$296,'FED MODEL FACTORS'!N280,1)</f>
        <v>0</v>
      </c>
      <c r="O280" s="63"/>
      <c r="P280" s="63"/>
      <c r="Q280" s="63">
        <f>PERCENTRANK('FED MODEL FACTORS'!Q$2:Q$296,'FED MODEL FACTORS'!Q280,1)</f>
        <v>0</v>
      </c>
      <c r="R280" s="63">
        <f>PERCENTRANK('FED MODEL FACTORS'!R$2:R$296,'FED MODEL FACTORS'!R280,1)</f>
        <v>0.5</v>
      </c>
      <c r="S280" s="63">
        <f>PERCENTRANK('FED MODEL FACTORS'!S$2:S$296,'FED MODEL FACTORS'!S280,1)</f>
        <v>0.9</v>
      </c>
      <c r="T280" s="63"/>
      <c r="U280" s="63">
        <f>PERCENTRANK('FED MODEL FACTORS'!U$2:U$296,'FED MODEL FACTORS'!U280,1)</f>
        <v>0.2</v>
      </c>
      <c r="V280" s="63">
        <f>PERCENTRANK('FED MODEL FACTORS'!V$2:V$296,'FED MODEL FACTORS'!V280,1)</f>
        <v>0.2</v>
      </c>
      <c r="W280" s="63"/>
      <c r="X280" s="63">
        <f>PERCENTRANK('FED MODEL FACTORS'!X$2:X$296,'FED MODEL FACTORS'!X280,1)</f>
        <v>0.2</v>
      </c>
      <c r="Y280" s="63">
        <f>PERCENTRANK('FED MODEL FACTORS'!Y$2:Y$296,'FED MODEL FACTORS'!Y280,1)</f>
        <v>0.9</v>
      </c>
      <c r="Z280" s="63">
        <f>PERCENTRANK('FED MODEL FACTORS'!Z$2:Z$296,'FED MODEL FACTORS'!Z280,1)</f>
        <v>0.5</v>
      </c>
      <c r="AA280" s="63">
        <f>PERCENTRANK('FED MODEL FACTORS'!AA$2:AA$296,'FED MODEL FACTORS'!AA280,1)</f>
        <v>0.6</v>
      </c>
      <c r="AB280" s="63"/>
      <c r="AC280" s="63">
        <f>PERCENTRANK('FED MODEL FACTORS'!AC$2:AC$296,'FED MODEL FACTORS'!AC280,1)</f>
        <v>0.7</v>
      </c>
      <c r="AD280" s="63">
        <f>PERCENTRANK('FED MODEL FACTORS'!AD$2:AD$296,'FED MODEL FACTORS'!AD280,1)</f>
        <v>0.9</v>
      </c>
      <c r="AE280" s="63">
        <f>PERCENTRANK('FED MODEL FACTORS'!AE$2:AE$296,'FED MODEL FACTORS'!AE280,1)</f>
        <v>0.5</v>
      </c>
      <c r="AF280" s="63">
        <f>PERCENTRANK('FED MODEL FACTORS'!AF$2:AF$296,'FED MODEL FACTORS'!AF280,1)</f>
        <v>0.3</v>
      </c>
      <c r="AG280" s="63">
        <f>PERCENTRANK('FED MODEL FACTORS'!AG$2:AG$296,'FED MODEL FACTORS'!AG280,1)</f>
        <v>0.4</v>
      </c>
      <c r="AH280" s="63">
        <f>PERCENTRANK('FED MODEL FACTORS'!AH$62:AH$296,'FED MODEL FACTORS'!AH280,1)</f>
        <v>0.4</v>
      </c>
      <c r="AI280" s="63">
        <f>PERCENTRANK('FED MODEL FACTORS'!AI$2:AI$296,'FED MODEL FACTORS'!AI280,1)</f>
        <v>0.4</v>
      </c>
      <c r="AJ280" s="63">
        <f>PERCENTRANK('FED MODEL FACTORS'!AJ$2:AJ$296,'FED MODEL FACTORS'!AJ280,1)</f>
        <v>0.8</v>
      </c>
      <c r="AK280" s="63">
        <f>PERCENTRANK('FED MODEL FACTORS'!AK$2:AK$296,'FED MODEL FACTORS'!AK280,1)</f>
        <v>0.2</v>
      </c>
      <c r="AL280" s="63">
        <f>PERCENTRANK('FED MODEL FACTORS'!AL$2:AL$296,'FED MODEL FACTORS'!AL280,1)</f>
        <v>0.4</v>
      </c>
      <c r="AM280" s="63">
        <f>PERCENTRANK('FED MODEL FACTORS'!AM$2:AM$296,'FED MODEL FACTORS'!AM280,1)</f>
        <v>0.2</v>
      </c>
      <c r="AN280" s="63">
        <f>PERCENTRANK('FED MODEL FACTORS'!AN$2:AN$296,'FED MODEL FACTORS'!AN280,1)</f>
        <v>0</v>
      </c>
      <c r="AO280" s="63">
        <f>PERCENTRANK('FED MODEL FACTORS'!AO$2:AO$296,'FED MODEL FACTORS'!AO280,1)</f>
        <v>0.4</v>
      </c>
      <c r="AP280" s="63">
        <f>PERCENTRANK('FED MODEL FACTORS'!AP$2:AP$296,'FED MODEL FACTORS'!AP280,1)</f>
        <v>0.5</v>
      </c>
      <c r="AQ280" s="63">
        <f>PERCENTRANK('FED MODEL FACTORS'!AQ$50:AQ$296,'FED MODEL FACTORS'!AQ280,1)</f>
        <v>0.9</v>
      </c>
      <c r="AR280" s="63">
        <f>PERCENTRANK('FED MODEL FACTORS'!AR$2:AR$296,'FED MODEL FACTORS'!AR280,1)</f>
        <v>0.8</v>
      </c>
      <c r="AS280" s="63">
        <f>PERCENTRANK('FED MODEL FACTORS'!AS$2:AS$296,'FED MODEL FACTORS'!AS280,1)</f>
        <v>0.9</v>
      </c>
      <c r="AT280" s="63">
        <f>PERCENTRANK('FED MODEL FACTORS'!AT$2:AT$296,'FED MODEL FACTORS'!AT280,1)</f>
        <v>0.9</v>
      </c>
      <c r="AU280" s="63">
        <f>PERCENTRANK('FED MODEL FACTORS'!AU$2:AU$296,'FED MODEL FACTORS'!AU280,1)</f>
        <v>0.4</v>
      </c>
      <c r="AV280" s="63">
        <f>PERCENTRANK('FED MODEL FACTORS'!AV$2:AV$296,'FED MODEL FACTORS'!AV280,1)</f>
        <v>0.2</v>
      </c>
      <c r="AW280" s="63">
        <f>PERCENTRANK('FED MODEL FACTORS'!AW$2:AW$296,'FED MODEL FACTORS'!AW280,1)</f>
        <v>0.2</v>
      </c>
      <c r="AX280" s="63">
        <f>PERCENTRANK('FED MODEL FACTORS'!AX$2:AX$296,'FED MODEL FACTORS'!AX280,1)</f>
        <v>0.4</v>
      </c>
      <c r="AY280" s="63">
        <f>PERCENTRANK('FED MODEL FACTORS'!AY$2:AY$296,'FED MODEL FACTORS'!AY280,1)</f>
        <v>0.5</v>
      </c>
      <c r="AZ280" s="63">
        <f>PERCENTRANK('FED MODEL FACTORS'!AZ$2:AZ$296,'FED MODEL FACTORS'!AZ280,1)</f>
        <v>0.6</v>
      </c>
      <c r="BA280" s="63">
        <f>PERCENTRANK('FED MODEL FACTORS'!BA$2:BA$296,'FED MODEL FACTORS'!BA280,1)</f>
        <v>0.8</v>
      </c>
      <c r="BB280" s="63">
        <f>PERCENTRANK('FED MODEL FACTORS'!BB$2:BB$296,'FED MODEL FACTORS'!BB280,1)</f>
        <v>0.8</v>
      </c>
      <c r="BC280" s="63">
        <f>PERCENTRANK('FED MODEL FACTORS'!BC$2:BC$296,'FED MODEL FACTORS'!BC280,1)</f>
        <v>0.2</v>
      </c>
      <c r="BD280" s="63">
        <f>PERCENTRANK('FED MODEL FACTORS'!BD$2:BD$296,'FED MODEL FACTORS'!BD280,1)</f>
        <v>0.6</v>
      </c>
      <c r="BT280" s="76">
        <v>1.92</v>
      </c>
      <c r="BU280" s="76">
        <v>3.34</v>
      </c>
      <c r="BV280" s="76">
        <v>1.06</v>
      </c>
    </row>
    <row r="281" spans="1:74" x14ac:dyDescent="0.25">
      <c r="A281" s="57">
        <v>42094</v>
      </c>
      <c r="B281" s="63"/>
      <c r="C281" s="63">
        <f>PERCENTRANK('FED MODEL FACTORS'!C281:C563,'FED MODEL FACTORS'!C281,1)</f>
        <v>0.7</v>
      </c>
      <c r="D281" s="63"/>
      <c r="E281" s="63">
        <f>PERCENTRANK('FED MODEL FACTORS'!E$2:E$296,'FED MODEL FACTORS'!E281,1)</f>
        <v>0</v>
      </c>
      <c r="F281" s="63">
        <f>PERCENTRANK('FED MODEL FACTORS'!F$2:F$296,'FED MODEL FACTORS'!F281,1)</f>
        <v>0.5</v>
      </c>
      <c r="G281" s="63">
        <f>PERCENTRANK('FED MODEL FACTORS'!G$62:G$296,'FED MODEL FACTORS'!G281,1)</f>
        <v>0</v>
      </c>
      <c r="H281" s="63">
        <f>PERCENTRANK('FED MODEL FACTORS'!H$62:H$296,'FED MODEL FACTORS'!H281,1)</f>
        <v>0.4</v>
      </c>
      <c r="I281" s="63">
        <f>PERCENTRANK('FED MODEL FACTORS'!I$2:I$296,'FED MODEL FACTORS'!I281,1)</f>
        <v>0.4</v>
      </c>
      <c r="J281" s="63">
        <f>PERCENTRANK('FED MODEL FACTORS'!J$2:J$296,'FED MODEL FACTORS'!J281,1)</f>
        <v>0</v>
      </c>
      <c r="K281" s="63">
        <f>PERCENTRANK('FED MODEL FACTORS'!K$2:K$296,'FED MODEL FACTORS'!K281,1)</f>
        <v>0.1</v>
      </c>
      <c r="L281" s="63">
        <f>PERCENTRANK('FED MODEL FACTORS'!L$2:L$296,'FED MODEL FACTORS'!L281,1)</f>
        <v>0.1</v>
      </c>
      <c r="M281" s="63">
        <f>PERCENTRANK('FED MODEL FACTORS'!M$2:M$296,'FED MODEL FACTORS'!M281,1)</f>
        <v>0</v>
      </c>
      <c r="N281" s="63">
        <f>PERCENTRANK('FED MODEL FACTORS'!N$2:N$296,'FED MODEL FACTORS'!N281,1)</f>
        <v>0</v>
      </c>
      <c r="O281" s="63"/>
      <c r="P281" s="63"/>
      <c r="Q281" s="63">
        <f>PERCENTRANK('FED MODEL FACTORS'!Q$2:Q$296,'FED MODEL FACTORS'!Q281,1)</f>
        <v>0</v>
      </c>
      <c r="R281" s="63">
        <f>PERCENTRANK('FED MODEL FACTORS'!R$2:R$296,'FED MODEL FACTORS'!R281,1)</f>
        <v>0.5</v>
      </c>
      <c r="S281" s="63">
        <f>PERCENTRANK('FED MODEL FACTORS'!S$2:S$296,'FED MODEL FACTORS'!S281,1)</f>
        <v>0.9</v>
      </c>
      <c r="T281" s="63"/>
      <c r="U281" s="63">
        <f>PERCENTRANK('FED MODEL FACTORS'!U$2:U$296,'FED MODEL FACTORS'!U281,1)</f>
        <v>0.1</v>
      </c>
      <c r="V281" s="63">
        <f>PERCENTRANK('FED MODEL FACTORS'!V$2:V$296,'FED MODEL FACTORS'!V281,1)</f>
        <v>0.3</v>
      </c>
      <c r="W281" s="63"/>
      <c r="X281" s="63">
        <f>PERCENTRANK('FED MODEL FACTORS'!X$2:X$296,'FED MODEL FACTORS'!X281,1)</f>
        <v>0</v>
      </c>
      <c r="Y281" s="63">
        <f>PERCENTRANK('FED MODEL FACTORS'!Y$2:Y$296,'FED MODEL FACTORS'!Y281,1)</f>
        <v>0.8</v>
      </c>
      <c r="Z281" s="63">
        <f>PERCENTRANK('FED MODEL FACTORS'!Z$2:Z$296,'FED MODEL FACTORS'!Z281,1)</f>
        <v>0.3</v>
      </c>
      <c r="AA281" s="63">
        <f>PERCENTRANK('FED MODEL FACTORS'!AA$2:AA$296,'FED MODEL FACTORS'!AA281,1)</f>
        <v>0.5</v>
      </c>
      <c r="AB281" s="63"/>
      <c r="AC281" s="63">
        <f>PERCENTRANK('FED MODEL FACTORS'!AC$2:AC$296,'FED MODEL FACTORS'!AC281,1)</f>
        <v>0.7</v>
      </c>
      <c r="AD281" s="63">
        <f>PERCENTRANK('FED MODEL FACTORS'!AD$2:AD$296,'FED MODEL FACTORS'!AD281,1)</f>
        <v>0.9</v>
      </c>
      <c r="AE281" s="63">
        <f>PERCENTRANK('FED MODEL FACTORS'!AE$2:AE$296,'FED MODEL FACTORS'!AE281,1)</f>
        <v>0.5</v>
      </c>
      <c r="AF281" s="63">
        <f>PERCENTRANK('FED MODEL FACTORS'!AF$2:AF$296,'FED MODEL FACTORS'!AF281,1)</f>
        <v>0.3</v>
      </c>
      <c r="AG281" s="63">
        <f>PERCENTRANK('FED MODEL FACTORS'!AG$2:AG$296,'FED MODEL FACTORS'!AG281,1)</f>
        <v>0.4</v>
      </c>
      <c r="AH281" s="63">
        <f>PERCENTRANK('FED MODEL FACTORS'!AH$62:AH$296,'FED MODEL FACTORS'!AH281,1)</f>
        <v>0.4</v>
      </c>
      <c r="AI281" s="63">
        <f>PERCENTRANK('FED MODEL FACTORS'!AI$2:AI$296,'FED MODEL FACTORS'!AI281,1)</f>
        <v>0.4</v>
      </c>
      <c r="AJ281" s="63">
        <f>PERCENTRANK('FED MODEL FACTORS'!AJ$2:AJ$296,'FED MODEL FACTORS'!AJ281,1)</f>
        <v>0.8</v>
      </c>
      <c r="AK281" s="63">
        <f>PERCENTRANK('FED MODEL FACTORS'!AK$2:AK$296,'FED MODEL FACTORS'!AK281,1)</f>
        <v>0.1</v>
      </c>
      <c r="AL281" s="63">
        <f>PERCENTRANK('FED MODEL FACTORS'!AL$2:AL$296,'FED MODEL FACTORS'!AL281,1)</f>
        <v>0.4</v>
      </c>
      <c r="AM281" s="63">
        <f>PERCENTRANK('FED MODEL FACTORS'!AM$2:AM$296,'FED MODEL FACTORS'!AM281,1)</f>
        <v>0.2</v>
      </c>
      <c r="AN281" s="63">
        <f>PERCENTRANK('FED MODEL FACTORS'!AN$2:AN$296,'FED MODEL FACTORS'!AN281,1)</f>
        <v>0</v>
      </c>
      <c r="AO281" s="63">
        <f>PERCENTRANK('FED MODEL FACTORS'!AO$2:AO$296,'FED MODEL FACTORS'!AO281,1)</f>
        <v>0.6</v>
      </c>
      <c r="AP281" s="63">
        <f>PERCENTRANK('FED MODEL FACTORS'!AP$2:AP$296,'FED MODEL FACTORS'!AP281,1)</f>
        <v>0.2</v>
      </c>
      <c r="AQ281" s="63">
        <f>PERCENTRANK('FED MODEL FACTORS'!AQ$50:AQ$296,'FED MODEL FACTORS'!AQ281,1)</f>
        <v>0.9</v>
      </c>
      <c r="AR281" s="63">
        <f>PERCENTRANK('FED MODEL FACTORS'!AR$2:AR$296,'FED MODEL FACTORS'!AR281,1)</f>
        <v>0.6</v>
      </c>
      <c r="AS281" s="63">
        <f>PERCENTRANK('FED MODEL FACTORS'!AS$2:AS$296,'FED MODEL FACTORS'!AS281,1)</f>
        <v>0.9</v>
      </c>
      <c r="AT281" s="63">
        <f>PERCENTRANK('FED MODEL FACTORS'!AT$2:AT$296,'FED MODEL FACTORS'!AT281,1)</f>
        <v>0.9</v>
      </c>
      <c r="AU281" s="63">
        <f>PERCENTRANK('FED MODEL FACTORS'!AU$2:AU$296,'FED MODEL FACTORS'!AU281,1)</f>
        <v>0.5</v>
      </c>
      <c r="AV281" s="63">
        <f>PERCENTRANK('FED MODEL FACTORS'!AV$2:AV$296,'FED MODEL FACTORS'!AV281,1)</f>
        <v>0.4</v>
      </c>
      <c r="AW281" s="63">
        <f>PERCENTRANK('FED MODEL FACTORS'!AW$2:AW$296,'FED MODEL FACTORS'!AW281,1)</f>
        <v>0.2</v>
      </c>
      <c r="AX281" s="63">
        <f>PERCENTRANK('FED MODEL FACTORS'!AX$2:AX$296,'FED MODEL FACTORS'!AX281,1)</f>
        <v>0.4</v>
      </c>
      <c r="AY281" s="63">
        <f>PERCENTRANK('FED MODEL FACTORS'!AY$2:AY$296,'FED MODEL FACTORS'!AY281,1)</f>
        <v>0.5</v>
      </c>
      <c r="AZ281" s="63">
        <f>PERCENTRANK('FED MODEL FACTORS'!AZ$2:AZ$296,'FED MODEL FACTORS'!AZ281,1)</f>
        <v>0.5</v>
      </c>
      <c r="BA281" s="63">
        <f>PERCENTRANK('FED MODEL FACTORS'!BA$2:BA$296,'FED MODEL FACTORS'!BA281,1)</f>
        <v>0.2</v>
      </c>
      <c r="BB281" s="63">
        <f>PERCENTRANK('FED MODEL FACTORS'!BB$2:BB$296,'FED MODEL FACTORS'!BB281,1)</f>
        <v>0.7</v>
      </c>
      <c r="BC281" s="63">
        <f>PERCENTRANK('FED MODEL FACTORS'!BC$2:BC$296,'FED MODEL FACTORS'!BC281,1)</f>
        <v>0</v>
      </c>
      <c r="BD281" s="63">
        <f>PERCENTRANK('FED MODEL FACTORS'!BD$2:BD$296,'FED MODEL FACTORS'!BD281,1)</f>
        <v>0.1</v>
      </c>
      <c r="BT281" s="76">
        <v>1.77</v>
      </c>
      <c r="BU281" s="76">
        <v>3.33</v>
      </c>
      <c r="BV281" s="76">
        <v>0.83</v>
      </c>
    </row>
    <row r="282" spans="1:74" x14ac:dyDescent="0.25">
      <c r="A282" s="57">
        <v>42124</v>
      </c>
      <c r="B282" s="63"/>
      <c r="C282" s="63">
        <f>PERCENTRANK('FED MODEL FACTORS'!C282:C564,'FED MODEL FACTORS'!C282,1)</f>
        <v>0.9</v>
      </c>
      <c r="D282" s="63"/>
      <c r="E282" s="63">
        <f>PERCENTRANK('FED MODEL FACTORS'!E$2:E$296,'FED MODEL FACTORS'!E282,1)</f>
        <v>0.7</v>
      </c>
      <c r="F282" s="63">
        <f>PERCENTRANK('FED MODEL FACTORS'!F$2:F$296,'FED MODEL FACTORS'!F282,1)</f>
        <v>0.5</v>
      </c>
      <c r="G282" s="63">
        <f>PERCENTRANK('FED MODEL FACTORS'!G$62:G$296,'FED MODEL FACTORS'!G282,1)</f>
        <v>0</v>
      </c>
      <c r="H282" s="63">
        <f>PERCENTRANK('FED MODEL FACTORS'!H$62:H$296,'FED MODEL FACTORS'!H282,1)</f>
        <v>0.4</v>
      </c>
      <c r="I282" s="63">
        <f>PERCENTRANK('FED MODEL FACTORS'!I$2:I$296,'FED MODEL FACTORS'!I282,1)</f>
        <v>0.5</v>
      </c>
      <c r="J282" s="63">
        <f>PERCENTRANK('FED MODEL FACTORS'!J$2:J$296,'FED MODEL FACTORS'!J282,1)</f>
        <v>0</v>
      </c>
      <c r="K282" s="63">
        <f>PERCENTRANK('FED MODEL FACTORS'!K$2:K$296,'FED MODEL FACTORS'!K282,1)</f>
        <v>0.1</v>
      </c>
      <c r="L282" s="63">
        <f>PERCENTRANK('FED MODEL FACTORS'!L$2:L$296,'FED MODEL FACTORS'!L282,1)</f>
        <v>0.1</v>
      </c>
      <c r="M282" s="63">
        <f>PERCENTRANK('FED MODEL FACTORS'!M$2:M$296,'FED MODEL FACTORS'!M282,1)</f>
        <v>0</v>
      </c>
      <c r="N282" s="63">
        <f>PERCENTRANK('FED MODEL FACTORS'!N$2:N$296,'FED MODEL FACTORS'!N282,1)</f>
        <v>0</v>
      </c>
      <c r="O282" s="63"/>
      <c r="P282" s="63"/>
      <c r="Q282" s="63">
        <f>PERCENTRANK('FED MODEL FACTORS'!Q$2:Q$296,'FED MODEL FACTORS'!Q282,1)</f>
        <v>0</v>
      </c>
      <c r="R282" s="63">
        <f>PERCENTRANK('FED MODEL FACTORS'!R$2:R$296,'FED MODEL FACTORS'!R282,1)</f>
        <v>0.5</v>
      </c>
      <c r="S282" s="63">
        <f>PERCENTRANK('FED MODEL FACTORS'!S$2:S$296,'FED MODEL FACTORS'!S282,1)</f>
        <v>0.9</v>
      </c>
      <c r="T282" s="63"/>
      <c r="U282" s="63">
        <f>PERCENTRANK('FED MODEL FACTORS'!U$2:U$296,'FED MODEL FACTORS'!U282,1)</f>
        <v>0.2</v>
      </c>
      <c r="V282" s="63">
        <f>PERCENTRANK('FED MODEL FACTORS'!V$2:V$296,'FED MODEL FACTORS'!V282,1)</f>
        <v>0.4</v>
      </c>
      <c r="W282" s="63"/>
      <c r="X282" s="63">
        <f>PERCENTRANK('FED MODEL FACTORS'!X$2:X$296,'FED MODEL FACTORS'!X282,1)</f>
        <v>0</v>
      </c>
      <c r="Y282" s="63">
        <f>PERCENTRANK('FED MODEL FACTORS'!Y$2:Y$296,'FED MODEL FACTORS'!Y282,1)</f>
        <v>0.8</v>
      </c>
      <c r="Z282" s="63">
        <f>PERCENTRANK('FED MODEL FACTORS'!Z$2:Z$296,'FED MODEL FACTORS'!Z282,1)</f>
        <v>0.3</v>
      </c>
      <c r="AA282" s="63">
        <f>PERCENTRANK('FED MODEL FACTORS'!AA$2:AA$296,'FED MODEL FACTORS'!AA282,1)</f>
        <v>0.6</v>
      </c>
      <c r="AB282" s="63"/>
      <c r="AC282" s="63">
        <f>PERCENTRANK('FED MODEL FACTORS'!AC$2:AC$296,'FED MODEL FACTORS'!AC282,1)</f>
        <v>0.7</v>
      </c>
      <c r="AD282" s="63">
        <f>PERCENTRANK('FED MODEL FACTORS'!AD$2:AD$296,'FED MODEL FACTORS'!AD282,1)</f>
        <v>0.9</v>
      </c>
      <c r="AE282" s="63">
        <f>PERCENTRANK('FED MODEL FACTORS'!AE$2:AE$296,'FED MODEL FACTORS'!AE282,1)</f>
        <v>0.5</v>
      </c>
      <c r="AF282" s="63">
        <f>PERCENTRANK('FED MODEL FACTORS'!AF$2:AF$296,'FED MODEL FACTORS'!AF282,1)</f>
        <v>0.1</v>
      </c>
      <c r="AG282" s="63">
        <f>PERCENTRANK('FED MODEL FACTORS'!AG$2:AG$296,'FED MODEL FACTORS'!AG282,1)</f>
        <v>0.4</v>
      </c>
      <c r="AH282" s="63">
        <f>PERCENTRANK('FED MODEL FACTORS'!AH$62:AH$296,'FED MODEL FACTORS'!AH282,1)</f>
        <v>0.4</v>
      </c>
      <c r="AI282" s="63">
        <f>PERCENTRANK('FED MODEL FACTORS'!AI$2:AI$296,'FED MODEL FACTORS'!AI282,1)</f>
        <v>0.4</v>
      </c>
      <c r="AJ282" s="63">
        <f>PERCENTRANK('FED MODEL FACTORS'!AJ$2:AJ$296,'FED MODEL FACTORS'!AJ282,1)</f>
        <v>0.8</v>
      </c>
      <c r="AK282" s="63">
        <f>PERCENTRANK('FED MODEL FACTORS'!AK$2:AK$296,'FED MODEL FACTORS'!AK282,1)</f>
        <v>0.1</v>
      </c>
      <c r="AL282" s="63">
        <f>PERCENTRANK('FED MODEL FACTORS'!AL$2:AL$296,'FED MODEL FACTORS'!AL282,1)</f>
        <v>0.4</v>
      </c>
      <c r="AM282" s="63">
        <f>PERCENTRANK('FED MODEL FACTORS'!AM$2:AM$296,'FED MODEL FACTORS'!AM282,1)</f>
        <v>0.3</v>
      </c>
      <c r="AN282" s="63">
        <f>PERCENTRANK('FED MODEL FACTORS'!AN$2:AN$296,'FED MODEL FACTORS'!AN282,1)</f>
        <v>0</v>
      </c>
      <c r="AO282" s="63">
        <f>PERCENTRANK('FED MODEL FACTORS'!AO$2:AO$296,'FED MODEL FACTORS'!AO282,1)</f>
        <v>0.6</v>
      </c>
      <c r="AP282" s="63">
        <f>PERCENTRANK('FED MODEL FACTORS'!AP$2:AP$296,'FED MODEL FACTORS'!AP282,1)</f>
        <v>0.3</v>
      </c>
      <c r="AQ282" s="63">
        <f>PERCENTRANK('FED MODEL FACTORS'!AQ$50:AQ$296,'FED MODEL FACTORS'!AQ282,1)</f>
        <v>0.9</v>
      </c>
      <c r="AR282" s="63">
        <f>PERCENTRANK('FED MODEL FACTORS'!AR$2:AR$296,'FED MODEL FACTORS'!AR282,1)</f>
        <v>0.7</v>
      </c>
      <c r="AS282" s="63">
        <f>PERCENTRANK('FED MODEL FACTORS'!AS$2:AS$296,'FED MODEL FACTORS'!AS282,1)</f>
        <v>0.9</v>
      </c>
      <c r="AT282" s="63">
        <f>PERCENTRANK('FED MODEL FACTORS'!AT$2:AT$296,'FED MODEL FACTORS'!AT282,1)</f>
        <v>0.9</v>
      </c>
      <c r="AU282" s="63">
        <f>PERCENTRANK('FED MODEL FACTORS'!AU$2:AU$296,'FED MODEL FACTORS'!AU282,1)</f>
        <v>0.5</v>
      </c>
      <c r="AV282" s="63">
        <f>PERCENTRANK('FED MODEL FACTORS'!AV$2:AV$296,'FED MODEL FACTORS'!AV282,1)</f>
        <v>0.5</v>
      </c>
      <c r="AW282" s="63">
        <f>PERCENTRANK('FED MODEL FACTORS'!AW$2:AW$296,'FED MODEL FACTORS'!AW282,1)</f>
        <v>0.3</v>
      </c>
      <c r="AX282" s="63">
        <f>PERCENTRANK('FED MODEL FACTORS'!AX$2:AX$296,'FED MODEL FACTORS'!AX282,1)</f>
        <v>0.4</v>
      </c>
      <c r="AY282" s="63">
        <f>PERCENTRANK('FED MODEL FACTORS'!AY$2:AY$296,'FED MODEL FACTORS'!AY282,1)</f>
        <v>0.5</v>
      </c>
      <c r="AZ282" s="63">
        <f>PERCENTRANK('FED MODEL FACTORS'!AZ$2:AZ$296,'FED MODEL FACTORS'!AZ282,1)</f>
        <v>0.6</v>
      </c>
      <c r="BA282" s="63">
        <f>PERCENTRANK('FED MODEL FACTORS'!BA$2:BA$296,'FED MODEL FACTORS'!BA282,1)</f>
        <v>0.9</v>
      </c>
      <c r="BB282" s="63">
        <f>PERCENTRANK('FED MODEL FACTORS'!BB$2:BB$296,'FED MODEL FACTORS'!BB282,1)</f>
        <v>0.7</v>
      </c>
      <c r="BC282" s="63">
        <f>PERCENTRANK('FED MODEL FACTORS'!BC$2:BC$296,'FED MODEL FACTORS'!BC282,1)</f>
        <v>0.6</v>
      </c>
      <c r="BD282" s="63">
        <f>PERCENTRANK('FED MODEL FACTORS'!BD$2:BD$296,'FED MODEL FACTORS'!BD282,1)</f>
        <v>0.9</v>
      </c>
      <c r="BT282" s="76">
        <v>1.84</v>
      </c>
      <c r="BU282" s="76">
        <v>3.31</v>
      </c>
      <c r="BV282" s="76">
        <v>0.7</v>
      </c>
    </row>
    <row r="283" spans="1:74" x14ac:dyDescent="0.25">
      <c r="A283" s="57">
        <v>42155</v>
      </c>
      <c r="B283" s="63"/>
      <c r="C283" s="63">
        <f>PERCENTRANK('FED MODEL FACTORS'!C283:C565,'FED MODEL FACTORS'!C283,1)</f>
        <v>0.8</v>
      </c>
      <c r="D283" s="63"/>
      <c r="E283" s="63">
        <f>PERCENTRANK('FED MODEL FACTORS'!E$2:E$296,'FED MODEL FACTORS'!E283,1)</f>
        <v>0.4</v>
      </c>
      <c r="F283" s="63">
        <f>PERCENTRANK('FED MODEL FACTORS'!F$2:F$296,'FED MODEL FACTORS'!F283,1)</f>
        <v>0.5</v>
      </c>
      <c r="G283" s="63">
        <f>PERCENTRANK('FED MODEL FACTORS'!G$62:G$296,'FED MODEL FACTORS'!G283,1)</f>
        <v>0</v>
      </c>
      <c r="H283" s="63">
        <f>PERCENTRANK('FED MODEL FACTORS'!H$62:H$296,'FED MODEL FACTORS'!H283,1)</f>
        <v>0.4</v>
      </c>
      <c r="I283" s="63">
        <f>PERCENTRANK('FED MODEL FACTORS'!I$2:I$296,'FED MODEL FACTORS'!I283,1)</f>
        <v>0.4</v>
      </c>
      <c r="J283" s="63">
        <f>PERCENTRANK('FED MODEL FACTORS'!J$2:J$296,'FED MODEL FACTORS'!J283,1)</f>
        <v>0</v>
      </c>
      <c r="K283" s="63">
        <f>PERCENTRANK('FED MODEL FACTORS'!K$2:K$296,'FED MODEL FACTORS'!K283,1)</f>
        <v>0.1</v>
      </c>
      <c r="L283" s="63">
        <f>PERCENTRANK('FED MODEL FACTORS'!L$2:L$296,'FED MODEL FACTORS'!L283,1)</f>
        <v>0.1</v>
      </c>
      <c r="M283" s="63">
        <f>PERCENTRANK('FED MODEL FACTORS'!M$2:M$296,'FED MODEL FACTORS'!M283,1)</f>
        <v>0</v>
      </c>
      <c r="N283" s="63">
        <f>PERCENTRANK('FED MODEL FACTORS'!N$2:N$296,'FED MODEL FACTORS'!N283,1)</f>
        <v>0</v>
      </c>
      <c r="O283" s="63"/>
      <c r="P283" s="63"/>
      <c r="Q283" s="63">
        <f>PERCENTRANK('FED MODEL FACTORS'!Q$2:Q$296,'FED MODEL FACTORS'!Q283,1)</f>
        <v>0</v>
      </c>
      <c r="R283" s="63">
        <f>PERCENTRANK('FED MODEL FACTORS'!R$2:R$296,'FED MODEL FACTORS'!R283,1)</f>
        <v>0.5</v>
      </c>
      <c r="S283" s="63">
        <f>PERCENTRANK('FED MODEL FACTORS'!S$2:S$296,'FED MODEL FACTORS'!S283,1)</f>
        <v>0.9</v>
      </c>
      <c r="T283" s="63"/>
      <c r="U283" s="63">
        <f>PERCENTRANK('FED MODEL FACTORS'!U$2:U$296,'FED MODEL FACTORS'!U283,1)</f>
        <v>0.2</v>
      </c>
      <c r="V283" s="63">
        <f>PERCENTRANK('FED MODEL FACTORS'!V$2:V$296,'FED MODEL FACTORS'!V283,1)</f>
        <v>0.5</v>
      </c>
      <c r="W283" s="63"/>
      <c r="X283" s="63">
        <f>PERCENTRANK('FED MODEL FACTORS'!X$2:X$296,'FED MODEL FACTORS'!X283,1)</f>
        <v>0</v>
      </c>
      <c r="Y283" s="63">
        <f>PERCENTRANK('FED MODEL FACTORS'!Y$2:Y$296,'FED MODEL FACTORS'!Y283,1)</f>
        <v>0.8</v>
      </c>
      <c r="Z283" s="63">
        <f>PERCENTRANK('FED MODEL FACTORS'!Z$2:Z$296,'FED MODEL FACTORS'!Z283,1)</f>
        <v>0.5</v>
      </c>
      <c r="AA283" s="63">
        <f>PERCENTRANK('FED MODEL FACTORS'!AA$2:AA$296,'FED MODEL FACTORS'!AA283,1)</f>
        <v>0.5</v>
      </c>
      <c r="AB283" s="63"/>
      <c r="AC283" s="63">
        <f>PERCENTRANK('FED MODEL FACTORS'!AC$2:AC$296,'FED MODEL FACTORS'!AC283,1)</f>
        <v>0.7</v>
      </c>
      <c r="AD283" s="63">
        <f>PERCENTRANK('FED MODEL FACTORS'!AD$2:AD$296,'FED MODEL FACTORS'!AD283,1)</f>
        <v>0.9</v>
      </c>
      <c r="AE283" s="63">
        <f>PERCENTRANK('FED MODEL FACTORS'!AE$2:AE$296,'FED MODEL FACTORS'!AE283,1)</f>
        <v>0.5</v>
      </c>
      <c r="AF283" s="63">
        <f>PERCENTRANK('FED MODEL FACTORS'!AF$2:AF$296,'FED MODEL FACTORS'!AF283,1)</f>
        <v>0.1</v>
      </c>
      <c r="AG283" s="63">
        <f>PERCENTRANK('FED MODEL FACTORS'!AG$2:AG$296,'FED MODEL FACTORS'!AG283,1)</f>
        <v>0.5</v>
      </c>
      <c r="AH283" s="63">
        <f>PERCENTRANK('FED MODEL FACTORS'!AH$62:AH$296,'FED MODEL FACTORS'!AH283,1)</f>
        <v>0.4</v>
      </c>
      <c r="AI283" s="63">
        <f>PERCENTRANK('FED MODEL FACTORS'!AI$2:AI$296,'FED MODEL FACTORS'!AI283,1)</f>
        <v>0.4</v>
      </c>
      <c r="AJ283" s="63">
        <f>PERCENTRANK('FED MODEL FACTORS'!AJ$2:AJ$296,'FED MODEL FACTORS'!AJ283,1)</f>
        <v>0.8</v>
      </c>
      <c r="AK283" s="63">
        <f>PERCENTRANK('FED MODEL FACTORS'!AK$2:AK$296,'FED MODEL FACTORS'!AK283,1)</f>
        <v>0.2</v>
      </c>
      <c r="AL283" s="63">
        <f>PERCENTRANK('FED MODEL FACTORS'!AL$2:AL$296,'FED MODEL FACTORS'!AL283,1)</f>
        <v>0.4</v>
      </c>
      <c r="AM283" s="63">
        <f>PERCENTRANK('FED MODEL FACTORS'!AM$2:AM$296,'FED MODEL FACTORS'!AM283,1)</f>
        <v>0.3</v>
      </c>
      <c r="AN283" s="63">
        <f>PERCENTRANK('FED MODEL FACTORS'!AN$2:AN$296,'FED MODEL FACTORS'!AN283,1)</f>
        <v>0</v>
      </c>
      <c r="AO283" s="63">
        <f>PERCENTRANK('FED MODEL FACTORS'!AO$2:AO$296,'FED MODEL FACTORS'!AO283,1)</f>
        <v>0.6</v>
      </c>
      <c r="AP283" s="63">
        <f>PERCENTRANK('FED MODEL FACTORS'!AP$2:AP$296,'FED MODEL FACTORS'!AP283,1)</f>
        <v>0.3</v>
      </c>
      <c r="AQ283" s="63">
        <f>PERCENTRANK('FED MODEL FACTORS'!AQ$50:AQ$296,'FED MODEL FACTORS'!AQ283,1)</f>
        <v>1</v>
      </c>
      <c r="AR283" s="63">
        <f>PERCENTRANK('FED MODEL FACTORS'!AR$2:AR$296,'FED MODEL FACTORS'!AR283,1)</f>
        <v>0.7</v>
      </c>
      <c r="AS283" s="63">
        <f>PERCENTRANK('FED MODEL FACTORS'!AS$2:AS$296,'FED MODEL FACTORS'!AS283,1)</f>
        <v>0.9</v>
      </c>
      <c r="AT283" s="63">
        <f>PERCENTRANK('FED MODEL FACTORS'!AT$2:AT$296,'FED MODEL FACTORS'!AT283,1)</f>
        <v>0.9</v>
      </c>
      <c r="AU283" s="63">
        <f>PERCENTRANK('FED MODEL FACTORS'!AU$2:AU$296,'FED MODEL FACTORS'!AU283,1)</f>
        <v>0.5</v>
      </c>
      <c r="AV283" s="63">
        <f>PERCENTRANK('FED MODEL FACTORS'!AV$2:AV$296,'FED MODEL FACTORS'!AV283,1)</f>
        <v>0.6</v>
      </c>
      <c r="AW283" s="63">
        <f>PERCENTRANK('FED MODEL FACTORS'!AW$2:AW$296,'FED MODEL FACTORS'!AW283,1)</f>
        <v>0.3</v>
      </c>
      <c r="AX283" s="63">
        <f>PERCENTRANK('FED MODEL FACTORS'!AX$2:AX$296,'FED MODEL FACTORS'!AX283,1)</f>
        <v>0.4</v>
      </c>
      <c r="AY283" s="63">
        <f>PERCENTRANK('FED MODEL FACTORS'!AY$2:AY$296,'FED MODEL FACTORS'!AY283,1)</f>
        <v>0.5</v>
      </c>
      <c r="AZ283" s="63">
        <f>PERCENTRANK('FED MODEL FACTORS'!AZ$2:AZ$296,'FED MODEL FACTORS'!AZ283,1)</f>
        <v>0.6</v>
      </c>
      <c r="BA283" s="63">
        <f>PERCENTRANK('FED MODEL FACTORS'!BA$2:BA$296,'FED MODEL FACTORS'!BA283,1)</f>
        <v>0.8</v>
      </c>
      <c r="BB283" s="63">
        <f>PERCENTRANK('FED MODEL FACTORS'!BB$2:BB$296,'FED MODEL FACTORS'!BB283,1)</f>
        <v>0.7</v>
      </c>
      <c r="BC283" s="63">
        <f>PERCENTRANK('FED MODEL FACTORS'!BC$2:BC$296,'FED MODEL FACTORS'!BC283,1)</f>
        <v>0.5</v>
      </c>
      <c r="BD283" s="63">
        <f>PERCENTRANK('FED MODEL FACTORS'!BD$2:BD$296,'FED MODEL FACTORS'!BD283,1)</f>
        <v>0.8</v>
      </c>
      <c r="BT283" s="76">
        <v>1.76</v>
      </c>
      <c r="BU283" s="76">
        <v>3.32</v>
      </c>
      <c r="BV283" s="76">
        <v>0.9</v>
      </c>
    </row>
    <row r="284" spans="1:74" x14ac:dyDescent="0.25">
      <c r="A284" s="57">
        <v>42185</v>
      </c>
      <c r="B284" s="63"/>
      <c r="C284" s="63">
        <f>PERCENTRANK('FED MODEL FACTORS'!C284:C566,'FED MODEL FACTORS'!C284,1)</f>
        <v>1</v>
      </c>
      <c r="D284" s="63"/>
      <c r="E284" s="63">
        <f>PERCENTRANK('FED MODEL FACTORS'!E$2:E$296,'FED MODEL FACTORS'!E284,1)</f>
        <v>0.7</v>
      </c>
      <c r="F284" s="63">
        <f>PERCENTRANK('FED MODEL FACTORS'!F$2:F$296,'FED MODEL FACTORS'!F284,1)</f>
        <v>0.6</v>
      </c>
      <c r="G284" s="63">
        <f>PERCENTRANK('FED MODEL FACTORS'!G$62:G$296,'FED MODEL FACTORS'!G284,1)</f>
        <v>0.1</v>
      </c>
      <c r="H284" s="63">
        <f>PERCENTRANK('FED MODEL FACTORS'!H$62:H$296,'FED MODEL FACTORS'!H284,1)</f>
        <v>0.4</v>
      </c>
      <c r="I284" s="63">
        <f>PERCENTRANK('FED MODEL FACTORS'!I$2:I$296,'FED MODEL FACTORS'!I284,1)</f>
        <v>0.5</v>
      </c>
      <c r="J284" s="63">
        <f>PERCENTRANK('FED MODEL FACTORS'!J$2:J$296,'FED MODEL FACTORS'!J284,1)</f>
        <v>0.1</v>
      </c>
      <c r="K284" s="63">
        <f>PERCENTRANK('FED MODEL FACTORS'!K$2:K$296,'FED MODEL FACTORS'!K284,1)</f>
        <v>0.1</v>
      </c>
      <c r="L284" s="63">
        <f>PERCENTRANK('FED MODEL FACTORS'!L$2:L$296,'FED MODEL FACTORS'!L284,1)</f>
        <v>0.2</v>
      </c>
      <c r="M284" s="63">
        <f>PERCENTRANK('FED MODEL FACTORS'!M$2:M$296,'FED MODEL FACTORS'!M284,1)</f>
        <v>0</v>
      </c>
      <c r="N284" s="63">
        <f>PERCENTRANK('FED MODEL FACTORS'!N$2:N$296,'FED MODEL FACTORS'!N284,1)</f>
        <v>0</v>
      </c>
      <c r="O284" s="63"/>
      <c r="P284" s="63"/>
      <c r="Q284" s="63">
        <f>PERCENTRANK('FED MODEL FACTORS'!Q$2:Q$296,'FED MODEL FACTORS'!Q284,1)</f>
        <v>0</v>
      </c>
      <c r="R284" s="63">
        <f>PERCENTRANK('FED MODEL FACTORS'!R$2:R$296,'FED MODEL FACTORS'!R284,1)</f>
        <v>0.5</v>
      </c>
      <c r="S284" s="63">
        <f>PERCENTRANK('FED MODEL FACTORS'!S$2:S$296,'FED MODEL FACTORS'!S284,1)</f>
        <v>0.9</v>
      </c>
      <c r="T284" s="63"/>
      <c r="U284" s="63">
        <f>PERCENTRANK('FED MODEL FACTORS'!U$2:U$296,'FED MODEL FACTORS'!U284,1)</f>
        <v>0.2</v>
      </c>
      <c r="V284" s="63">
        <f>PERCENTRANK('FED MODEL FACTORS'!V$2:V$296,'FED MODEL FACTORS'!V284,1)</f>
        <v>0.7</v>
      </c>
      <c r="W284" s="63"/>
      <c r="X284" s="63">
        <f>PERCENTRANK('FED MODEL FACTORS'!X$2:X$296,'FED MODEL FACTORS'!X284,1)</f>
        <v>0</v>
      </c>
      <c r="Y284" s="63">
        <f>PERCENTRANK('FED MODEL FACTORS'!Y$2:Y$296,'FED MODEL FACTORS'!Y284,1)</f>
        <v>0.8</v>
      </c>
      <c r="Z284" s="63">
        <f>PERCENTRANK('FED MODEL FACTORS'!Z$2:Z$296,'FED MODEL FACTORS'!Z284,1)</f>
        <v>0.5</v>
      </c>
      <c r="AA284" s="63">
        <f>PERCENTRANK('FED MODEL FACTORS'!AA$2:AA$296,'FED MODEL FACTORS'!AA284,1)</f>
        <v>0.4</v>
      </c>
      <c r="AB284" s="63"/>
      <c r="AC284" s="63">
        <f>PERCENTRANK('FED MODEL FACTORS'!AC$2:AC$296,'FED MODEL FACTORS'!AC284,1)</f>
        <v>0.6</v>
      </c>
      <c r="AD284" s="63">
        <f>PERCENTRANK('FED MODEL FACTORS'!AD$2:AD$296,'FED MODEL FACTORS'!AD284,1)</f>
        <v>0.9</v>
      </c>
      <c r="AE284" s="63">
        <f>PERCENTRANK('FED MODEL FACTORS'!AE$2:AE$296,'FED MODEL FACTORS'!AE284,1)</f>
        <v>0.5</v>
      </c>
      <c r="AF284" s="63">
        <f>PERCENTRANK('FED MODEL FACTORS'!AF$2:AF$296,'FED MODEL FACTORS'!AF284,1)</f>
        <v>0.2</v>
      </c>
      <c r="AG284" s="63">
        <f>PERCENTRANK('FED MODEL FACTORS'!AG$2:AG$296,'FED MODEL FACTORS'!AG284,1)</f>
        <v>0.6</v>
      </c>
      <c r="AH284" s="63">
        <f>PERCENTRANK('FED MODEL FACTORS'!AH$62:AH$296,'FED MODEL FACTORS'!AH284,1)</f>
        <v>0.4</v>
      </c>
      <c r="AI284" s="63">
        <f>PERCENTRANK('FED MODEL FACTORS'!AI$2:AI$296,'FED MODEL FACTORS'!AI284,1)</f>
        <v>0.3</v>
      </c>
      <c r="AJ284" s="63">
        <f>PERCENTRANK('FED MODEL FACTORS'!AJ$2:AJ$296,'FED MODEL FACTORS'!AJ284,1)</f>
        <v>0.9</v>
      </c>
      <c r="AK284" s="63">
        <f>PERCENTRANK('FED MODEL FACTORS'!AK$2:AK$296,'FED MODEL FACTORS'!AK284,1)</f>
        <v>0.3</v>
      </c>
      <c r="AL284" s="63">
        <f>PERCENTRANK('FED MODEL FACTORS'!AL$2:AL$296,'FED MODEL FACTORS'!AL284,1)</f>
        <v>0.3</v>
      </c>
      <c r="AM284" s="63">
        <f>PERCENTRANK('FED MODEL FACTORS'!AM$2:AM$296,'FED MODEL FACTORS'!AM284,1)</f>
        <v>0.3</v>
      </c>
      <c r="AN284" s="63">
        <f>PERCENTRANK('FED MODEL FACTORS'!AN$2:AN$296,'FED MODEL FACTORS'!AN284,1)</f>
        <v>0</v>
      </c>
      <c r="AO284" s="63">
        <f>PERCENTRANK('FED MODEL FACTORS'!AO$2:AO$296,'FED MODEL FACTORS'!AO284,1)</f>
        <v>0.5</v>
      </c>
      <c r="AP284" s="63">
        <f>PERCENTRANK('FED MODEL FACTORS'!AP$2:AP$296,'FED MODEL FACTORS'!AP284,1)</f>
        <v>0.3</v>
      </c>
      <c r="AQ284" s="63">
        <f>PERCENTRANK('FED MODEL FACTORS'!AQ$50:AQ$296,'FED MODEL FACTORS'!AQ284,1)</f>
        <v>0.9</v>
      </c>
      <c r="AR284" s="63">
        <f>PERCENTRANK('FED MODEL FACTORS'!AR$2:AR$296,'FED MODEL FACTORS'!AR284,1)</f>
        <v>0.8</v>
      </c>
      <c r="AS284" s="63">
        <f>PERCENTRANK('FED MODEL FACTORS'!AS$2:AS$296,'FED MODEL FACTORS'!AS284,1)</f>
        <v>0.8</v>
      </c>
      <c r="AT284" s="63">
        <f>PERCENTRANK('FED MODEL FACTORS'!AT$2:AT$296,'FED MODEL FACTORS'!AT284,1)</f>
        <v>0.9</v>
      </c>
      <c r="AU284" s="63">
        <f>PERCENTRANK('FED MODEL FACTORS'!AU$2:AU$296,'FED MODEL FACTORS'!AU284,1)</f>
        <v>0.6</v>
      </c>
      <c r="AV284" s="63">
        <f>PERCENTRANK('FED MODEL FACTORS'!AV$2:AV$296,'FED MODEL FACTORS'!AV284,1)</f>
        <v>0.7</v>
      </c>
      <c r="AW284" s="63">
        <f>PERCENTRANK('FED MODEL FACTORS'!AW$2:AW$296,'FED MODEL FACTORS'!AW284,1)</f>
        <v>0.3</v>
      </c>
      <c r="AX284" s="63">
        <f>PERCENTRANK('FED MODEL FACTORS'!AX$2:AX$296,'FED MODEL FACTORS'!AX284,1)</f>
        <v>0.3</v>
      </c>
      <c r="AY284" s="63">
        <f>PERCENTRANK('FED MODEL FACTORS'!AY$2:AY$296,'FED MODEL FACTORS'!AY284,1)</f>
        <v>0.6</v>
      </c>
      <c r="AZ284" s="63">
        <f>PERCENTRANK('FED MODEL FACTORS'!AZ$2:AZ$296,'FED MODEL FACTORS'!AZ284,1)</f>
        <v>0.6</v>
      </c>
      <c r="BA284" s="63">
        <f>PERCENTRANK('FED MODEL FACTORS'!BA$2:BA$296,'FED MODEL FACTORS'!BA284,1)</f>
        <v>0.4</v>
      </c>
      <c r="BB284" s="63">
        <f>PERCENTRANK('FED MODEL FACTORS'!BB$2:BB$296,'FED MODEL FACTORS'!BB284,1)</f>
        <v>0.7</v>
      </c>
      <c r="BC284" s="63">
        <f>PERCENTRANK('FED MODEL FACTORS'!BC$2:BC$296,'FED MODEL FACTORS'!BC284,1)</f>
        <v>0.2</v>
      </c>
      <c r="BD284" s="63">
        <f>PERCENTRANK('FED MODEL FACTORS'!BD$2:BD$296,'FED MODEL FACTORS'!BD284,1)</f>
        <v>0.4</v>
      </c>
      <c r="BT284" s="76">
        <v>1.55</v>
      </c>
      <c r="BU284" s="76">
        <v>3.42</v>
      </c>
      <c r="BV284" s="76">
        <v>1.33</v>
      </c>
    </row>
    <row r="285" spans="1:74" x14ac:dyDescent="0.25">
      <c r="A285" s="57">
        <v>42216</v>
      </c>
      <c r="B285" s="63"/>
      <c r="C285" s="63">
        <f>PERCENTRANK('FED MODEL FACTORS'!C285:C567,'FED MODEL FACTORS'!C285,1)</f>
        <v>0.6</v>
      </c>
      <c r="D285" s="63"/>
      <c r="E285" s="63">
        <f>PERCENTRANK('FED MODEL FACTORS'!E$2:E$296,'FED MODEL FACTORS'!E285,1)</f>
        <v>0.1</v>
      </c>
      <c r="F285" s="63">
        <f>PERCENTRANK('FED MODEL FACTORS'!F$2:F$296,'FED MODEL FACTORS'!F285,1)</f>
        <v>0.6</v>
      </c>
      <c r="G285" s="63">
        <f>PERCENTRANK('FED MODEL FACTORS'!G$62:G$296,'FED MODEL FACTORS'!G285,1)</f>
        <v>0.1</v>
      </c>
      <c r="H285" s="63">
        <f>PERCENTRANK('FED MODEL FACTORS'!H$62:H$296,'FED MODEL FACTORS'!H285,1)</f>
        <v>0.5</v>
      </c>
      <c r="I285" s="63">
        <f>PERCENTRANK('FED MODEL FACTORS'!I$2:I$296,'FED MODEL FACTORS'!I285,1)</f>
        <v>0.4</v>
      </c>
      <c r="J285" s="63">
        <f>PERCENTRANK('FED MODEL FACTORS'!J$2:J$296,'FED MODEL FACTORS'!J285,1)</f>
        <v>0.1</v>
      </c>
      <c r="K285" s="63">
        <f>PERCENTRANK('FED MODEL FACTORS'!K$2:K$296,'FED MODEL FACTORS'!K285,1)</f>
        <v>0.2</v>
      </c>
      <c r="L285" s="63">
        <f>PERCENTRANK('FED MODEL FACTORS'!L$2:L$296,'FED MODEL FACTORS'!L285,1)</f>
        <v>0.1</v>
      </c>
      <c r="M285" s="63">
        <f>PERCENTRANK('FED MODEL FACTORS'!M$2:M$296,'FED MODEL FACTORS'!M285,1)</f>
        <v>0.1</v>
      </c>
      <c r="N285" s="63">
        <f>PERCENTRANK('FED MODEL FACTORS'!N$2:N$296,'FED MODEL FACTORS'!N285,1)</f>
        <v>0</v>
      </c>
      <c r="O285" s="63"/>
      <c r="P285" s="63"/>
      <c r="Q285" s="63">
        <f>PERCENTRANK('FED MODEL FACTORS'!Q$2:Q$296,'FED MODEL FACTORS'!Q285,1)</f>
        <v>0</v>
      </c>
      <c r="R285" s="63">
        <f>PERCENTRANK('FED MODEL FACTORS'!R$2:R$296,'FED MODEL FACTORS'!R285,1)</f>
        <v>0.5</v>
      </c>
      <c r="S285" s="63">
        <f>PERCENTRANK('FED MODEL FACTORS'!S$2:S$296,'FED MODEL FACTORS'!S285,1)</f>
        <v>0.9</v>
      </c>
      <c r="T285" s="63"/>
      <c r="U285" s="63">
        <f>PERCENTRANK('FED MODEL FACTORS'!U$2:U$296,'FED MODEL FACTORS'!U285,1)</f>
        <v>0.7</v>
      </c>
      <c r="V285" s="63">
        <f>PERCENTRANK('FED MODEL FACTORS'!V$2:V$296,'FED MODEL FACTORS'!V285,1)</f>
        <v>0.4</v>
      </c>
      <c r="W285" s="63"/>
      <c r="X285" s="63">
        <f>PERCENTRANK('FED MODEL FACTORS'!X$2:X$296,'FED MODEL FACTORS'!X285,1)</f>
        <v>0</v>
      </c>
      <c r="Y285" s="63">
        <f>PERCENTRANK('FED MODEL FACTORS'!Y$2:Y$296,'FED MODEL FACTORS'!Y285,1)</f>
        <v>0.8</v>
      </c>
      <c r="Z285" s="63">
        <f>PERCENTRANK('FED MODEL FACTORS'!Z$2:Z$296,'FED MODEL FACTORS'!Z285,1)</f>
        <v>0.5</v>
      </c>
      <c r="AA285" s="63">
        <f>PERCENTRANK('FED MODEL FACTORS'!AA$2:AA$296,'FED MODEL FACTORS'!AA285,1)</f>
        <v>0.4</v>
      </c>
      <c r="AB285" s="63"/>
      <c r="AC285" s="63">
        <f>PERCENTRANK('FED MODEL FACTORS'!AC$2:AC$296,'FED MODEL FACTORS'!AC285,1)</f>
        <v>0.6</v>
      </c>
      <c r="AD285" s="63">
        <f>PERCENTRANK('FED MODEL FACTORS'!AD$2:AD$296,'FED MODEL FACTORS'!AD285,1)</f>
        <v>0.9</v>
      </c>
      <c r="AE285" s="63">
        <f>PERCENTRANK('FED MODEL FACTORS'!AE$2:AE$296,'FED MODEL FACTORS'!AE285,1)</f>
        <v>0.5</v>
      </c>
      <c r="AF285" s="63">
        <f>PERCENTRANK('FED MODEL FACTORS'!AF$2:AF$296,'FED MODEL FACTORS'!AF285,1)</f>
        <v>0.2</v>
      </c>
      <c r="AG285" s="63">
        <f>PERCENTRANK('FED MODEL FACTORS'!AG$2:AG$296,'FED MODEL FACTORS'!AG285,1)</f>
        <v>0.5</v>
      </c>
      <c r="AH285" s="63">
        <f>PERCENTRANK('FED MODEL FACTORS'!AH$62:AH$296,'FED MODEL FACTORS'!AH285,1)</f>
        <v>0.5</v>
      </c>
      <c r="AI285" s="63">
        <f>PERCENTRANK('FED MODEL FACTORS'!AI$2:AI$296,'FED MODEL FACTORS'!AI285,1)</f>
        <v>0.3</v>
      </c>
      <c r="AJ285" s="63">
        <f>PERCENTRANK('FED MODEL FACTORS'!AJ$2:AJ$296,'FED MODEL FACTORS'!AJ285,1)</f>
        <v>0.9</v>
      </c>
      <c r="AK285" s="63">
        <f>PERCENTRANK('FED MODEL FACTORS'!AK$2:AK$296,'FED MODEL FACTORS'!AK285,1)</f>
        <v>0.3</v>
      </c>
      <c r="AL285" s="63">
        <f>PERCENTRANK('FED MODEL FACTORS'!AL$2:AL$296,'FED MODEL FACTORS'!AL285,1)</f>
        <v>0.4</v>
      </c>
      <c r="AM285" s="63">
        <f>PERCENTRANK('FED MODEL FACTORS'!AM$2:AM$296,'FED MODEL FACTORS'!AM285,1)</f>
        <v>0.2</v>
      </c>
      <c r="AN285" s="63">
        <f>PERCENTRANK('FED MODEL FACTORS'!AN$2:AN$296,'FED MODEL FACTORS'!AN285,1)</f>
        <v>0</v>
      </c>
      <c r="AO285" s="63">
        <f>PERCENTRANK('FED MODEL FACTORS'!AO$2:AO$296,'FED MODEL FACTORS'!AO285,1)</f>
        <v>0.6</v>
      </c>
      <c r="AP285" s="63">
        <f>PERCENTRANK('FED MODEL FACTORS'!AP$2:AP$296,'FED MODEL FACTORS'!AP285,1)</f>
        <v>0.1</v>
      </c>
      <c r="AQ285" s="63">
        <f>PERCENTRANK('FED MODEL FACTORS'!AQ$50:AQ$296,'FED MODEL FACTORS'!AQ285,1)</f>
        <v>0.9</v>
      </c>
      <c r="AR285" s="63">
        <f>PERCENTRANK('FED MODEL FACTORS'!AR$2:AR$296,'FED MODEL FACTORS'!AR285,1)</f>
        <v>0.7</v>
      </c>
      <c r="AS285" s="63">
        <f>PERCENTRANK('FED MODEL FACTORS'!AS$2:AS$296,'FED MODEL FACTORS'!AS285,1)</f>
        <v>0.8</v>
      </c>
      <c r="AT285" s="63">
        <f>PERCENTRANK('FED MODEL FACTORS'!AT$2:AT$296,'FED MODEL FACTORS'!AT285,1)</f>
        <v>1</v>
      </c>
      <c r="AU285" s="63">
        <f>PERCENTRANK('FED MODEL FACTORS'!AU$2:AU$296,'FED MODEL FACTORS'!AU285,1)</f>
        <v>0.6</v>
      </c>
      <c r="AV285" s="63">
        <f>PERCENTRANK('FED MODEL FACTORS'!AV$2:AV$296,'FED MODEL FACTORS'!AV285,1)</f>
        <v>0.7</v>
      </c>
      <c r="AW285" s="63">
        <f>PERCENTRANK('FED MODEL FACTORS'!AW$2:AW$296,'FED MODEL FACTORS'!AW285,1)</f>
        <v>0.3</v>
      </c>
      <c r="AX285" s="63">
        <f>PERCENTRANK('FED MODEL FACTORS'!AX$2:AX$296,'FED MODEL FACTORS'!AX285,1)</f>
        <v>0.3</v>
      </c>
      <c r="AY285" s="63">
        <f>PERCENTRANK('FED MODEL FACTORS'!AY$2:AY$296,'FED MODEL FACTORS'!AY285,1)</f>
        <v>0.6</v>
      </c>
      <c r="AZ285" s="63">
        <f>PERCENTRANK('FED MODEL FACTORS'!AZ$2:AZ$296,'FED MODEL FACTORS'!AZ285,1)</f>
        <v>0.6</v>
      </c>
      <c r="BA285" s="63">
        <f>PERCENTRANK('FED MODEL FACTORS'!BA$2:BA$296,'FED MODEL FACTORS'!BA285,1)</f>
        <v>0</v>
      </c>
      <c r="BB285" s="63">
        <f>PERCENTRANK('FED MODEL FACTORS'!BB$2:BB$296,'FED MODEL FACTORS'!BB285,1)</f>
        <v>0.7</v>
      </c>
      <c r="BC285" s="63">
        <f>PERCENTRANK('FED MODEL FACTORS'!BC$2:BC$296,'FED MODEL FACTORS'!BC285,1)</f>
        <v>0</v>
      </c>
      <c r="BD285" s="63">
        <f>PERCENTRANK('FED MODEL FACTORS'!BD$2:BD$296,'FED MODEL FACTORS'!BD285,1)</f>
        <v>0</v>
      </c>
      <c r="BT285" s="76">
        <v>1.43</v>
      </c>
      <c r="BU285" s="76">
        <v>3.45</v>
      </c>
      <c r="BV285" s="76">
        <v>1.34</v>
      </c>
    </row>
    <row r="286" spans="1:74" x14ac:dyDescent="0.25">
      <c r="A286" s="57">
        <v>42247</v>
      </c>
      <c r="B286" s="63"/>
      <c r="C286" s="63">
        <f>PERCENTRANK('FED MODEL FACTORS'!C286:C568,'FED MODEL FACTORS'!C286,1)</f>
        <v>0.4</v>
      </c>
      <c r="D286" s="63"/>
      <c r="E286" s="63">
        <f>PERCENTRANK('FED MODEL FACTORS'!E$2:E$296,'FED MODEL FACTORS'!E286,1)</f>
        <v>0.5</v>
      </c>
      <c r="F286" s="63">
        <f>PERCENTRANK('FED MODEL FACTORS'!F$2:F$296,'FED MODEL FACTORS'!F286,1)</f>
        <v>0.6</v>
      </c>
      <c r="G286" s="63">
        <f>PERCENTRANK('FED MODEL FACTORS'!G$62:G$296,'FED MODEL FACTORS'!G286,1)</f>
        <v>0.1</v>
      </c>
      <c r="H286" s="63">
        <f>PERCENTRANK('FED MODEL FACTORS'!H$62:H$296,'FED MODEL FACTORS'!H286,1)</f>
        <v>0.6</v>
      </c>
      <c r="I286" s="63">
        <f>PERCENTRANK('FED MODEL FACTORS'!I$2:I$296,'FED MODEL FACTORS'!I286,1)</f>
        <v>0.4</v>
      </c>
      <c r="J286" s="63">
        <f>PERCENTRANK('FED MODEL FACTORS'!J$2:J$296,'FED MODEL FACTORS'!J286,1)</f>
        <v>0.1</v>
      </c>
      <c r="K286" s="63">
        <f>PERCENTRANK('FED MODEL FACTORS'!K$2:K$296,'FED MODEL FACTORS'!K286,1)</f>
        <v>0.2</v>
      </c>
      <c r="L286" s="63">
        <f>PERCENTRANK('FED MODEL FACTORS'!L$2:L$296,'FED MODEL FACTORS'!L286,1)</f>
        <v>0.2</v>
      </c>
      <c r="M286" s="63">
        <f>PERCENTRANK('FED MODEL FACTORS'!M$2:M$296,'FED MODEL FACTORS'!M286,1)</f>
        <v>0.1</v>
      </c>
      <c r="N286" s="63">
        <f>PERCENTRANK('FED MODEL FACTORS'!N$2:N$296,'FED MODEL FACTORS'!N286,1)</f>
        <v>0.1</v>
      </c>
      <c r="O286" s="63"/>
      <c r="P286" s="63"/>
      <c r="Q286" s="63">
        <f>PERCENTRANK('FED MODEL FACTORS'!Q$2:Q$296,'FED MODEL FACTORS'!Q286,1)</f>
        <v>0</v>
      </c>
      <c r="R286" s="63">
        <f>PERCENTRANK('FED MODEL FACTORS'!R$2:R$296,'FED MODEL FACTORS'!R286,1)</f>
        <v>0.6</v>
      </c>
      <c r="S286" s="63">
        <f>PERCENTRANK('FED MODEL FACTORS'!S$2:S$296,'FED MODEL FACTORS'!S286,1)</f>
        <v>0.9</v>
      </c>
      <c r="T286" s="63"/>
      <c r="U286" s="63">
        <f>PERCENTRANK('FED MODEL FACTORS'!U$2:U$296,'FED MODEL FACTORS'!U286,1)</f>
        <v>0.4</v>
      </c>
      <c r="V286" s="63">
        <f>PERCENTRANK('FED MODEL FACTORS'!V$2:V$296,'FED MODEL FACTORS'!V286,1)</f>
        <v>0.3</v>
      </c>
      <c r="W286" s="63"/>
      <c r="X286" s="63">
        <f>PERCENTRANK('FED MODEL FACTORS'!X$2:X$296,'FED MODEL FACTORS'!X286,1)</f>
        <v>0</v>
      </c>
      <c r="Y286" s="63">
        <f>PERCENTRANK('FED MODEL FACTORS'!Y$2:Y$296,'FED MODEL FACTORS'!Y286,1)</f>
        <v>0.8</v>
      </c>
      <c r="Z286" s="63">
        <f>PERCENTRANK('FED MODEL FACTORS'!Z$2:Z$296,'FED MODEL FACTORS'!Z286,1)</f>
        <v>0.3</v>
      </c>
      <c r="AA286" s="63">
        <f>PERCENTRANK('FED MODEL FACTORS'!AA$2:AA$296,'FED MODEL FACTORS'!AA286,1)</f>
        <v>0.5</v>
      </c>
      <c r="AB286" s="63"/>
      <c r="AC286" s="63">
        <f>PERCENTRANK('FED MODEL FACTORS'!AC$2:AC$296,'FED MODEL FACTORS'!AC286,1)</f>
        <v>0.5</v>
      </c>
      <c r="AD286" s="63">
        <f>PERCENTRANK('FED MODEL FACTORS'!AD$2:AD$296,'FED MODEL FACTORS'!AD286,1)</f>
        <v>0.9</v>
      </c>
      <c r="AE286" s="63">
        <f>PERCENTRANK('FED MODEL FACTORS'!AE$2:AE$296,'FED MODEL FACTORS'!AE286,1)</f>
        <v>0.6</v>
      </c>
      <c r="AF286" s="63">
        <f>PERCENTRANK('FED MODEL FACTORS'!AF$2:AF$296,'FED MODEL FACTORS'!AF286,1)</f>
        <v>0.5</v>
      </c>
      <c r="AG286" s="63">
        <f>PERCENTRANK('FED MODEL FACTORS'!AG$2:AG$296,'FED MODEL FACTORS'!AG286,1)</f>
        <v>0.5</v>
      </c>
      <c r="AH286" s="63">
        <f>PERCENTRANK('FED MODEL FACTORS'!AH$62:AH$296,'FED MODEL FACTORS'!AH286,1)</f>
        <v>0.6</v>
      </c>
      <c r="AI286" s="63">
        <f>PERCENTRANK('FED MODEL FACTORS'!AI$2:AI$296,'FED MODEL FACTORS'!AI286,1)</f>
        <v>0.3</v>
      </c>
      <c r="AJ286" s="63">
        <f>PERCENTRANK('FED MODEL FACTORS'!AJ$2:AJ$296,'FED MODEL FACTORS'!AJ286,1)</f>
        <v>0.7</v>
      </c>
      <c r="AK286" s="63">
        <f>PERCENTRANK('FED MODEL FACTORS'!AK$2:AK$296,'FED MODEL FACTORS'!AK286,1)</f>
        <v>0.3</v>
      </c>
      <c r="AL286" s="63">
        <f>PERCENTRANK('FED MODEL FACTORS'!AL$2:AL$296,'FED MODEL FACTORS'!AL286,1)</f>
        <v>0.4</v>
      </c>
      <c r="AM286" s="63">
        <f>PERCENTRANK('FED MODEL FACTORS'!AM$2:AM$296,'FED MODEL FACTORS'!AM286,1)</f>
        <v>0.3</v>
      </c>
      <c r="AN286" s="63">
        <f>PERCENTRANK('FED MODEL FACTORS'!AN$2:AN$296,'FED MODEL FACTORS'!AN286,1)</f>
        <v>0</v>
      </c>
      <c r="AO286" s="63">
        <f>PERCENTRANK('FED MODEL FACTORS'!AO$2:AO$296,'FED MODEL FACTORS'!AO286,1)</f>
        <v>0.6</v>
      </c>
      <c r="AP286" s="63">
        <f>PERCENTRANK('FED MODEL FACTORS'!AP$2:AP$296,'FED MODEL FACTORS'!AP286,1)</f>
        <v>0</v>
      </c>
      <c r="AQ286" s="63">
        <f>PERCENTRANK('FED MODEL FACTORS'!AQ$50:AQ$296,'FED MODEL FACTORS'!AQ286,1)</f>
        <v>0.9</v>
      </c>
      <c r="AR286" s="63">
        <f>PERCENTRANK('FED MODEL FACTORS'!AR$2:AR$296,'FED MODEL FACTORS'!AR286,1)</f>
        <v>0.7</v>
      </c>
      <c r="AS286" s="63">
        <f>PERCENTRANK('FED MODEL FACTORS'!AS$2:AS$296,'FED MODEL FACTORS'!AS286,1)</f>
        <v>0.8</v>
      </c>
      <c r="AT286" s="63">
        <f>PERCENTRANK('FED MODEL FACTORS'!AT$2:AT$296,'FED MODEL FACTORS'!AT286,1)</f>
        <v>0.9</v>
      </c>
      <c r="AU286" s="63">
        <f>PERCENTRANK('FED MODEL FACTORS'!AU$2:AU$296,'FED MODEL FACTORS'!AU286,1)</f>
        <v>0.6</v>
      </c>
      <c r="AV286" s="63">
        <f>PERCENTRANK('FED MODEL FACTORS'!AV$2:AV$296,'FED MODEL FACTORS'!AV286,1)</f>
        <v>0.8</v>
      </c>
      <c r="AW286" s="63">
        <f>PERCENTRANK('FED MODEL FACTORS'!AW$2:AW$296,'FED MODEL FACTORS'!AW286,1)</f>
        <v>0.3</v>
      </c>
      <c r="AX286" s="63">
        <f>PERCENTRANK('FED MODEL FACTORS'!AX$2:AX$296,'FED MODEL FACTORS'!AX286,1)</f>
        <v>0.3</v>
      </c>
      <c r="AY286" s="63">
        <f>PERCENTRANK('FED MODEL FACTORS'!AY$2:AY$296,'FED MODEL FACTORS'!AY286,1)</f>
        <v>0.6</v>
      </c>
      <c r="AZ286" s="63">
        <f>PERCENTRANK('FED MODEL FACTORS'!AZ$2:AZ$296,'FED MODEL FACTORS'!AZ286,1)</f>
        <v>0.5</v>
      </c>
      <c r="BA286" s="63">
        <f>PERCENTRANK('FED MODEL FACTORS'!BA$2:BA$296,'FED MODEL FACTORS'!BA286,1)</f>
        <v>0</v>
      </c>
      <c r="BB286" s="63">
        <f>PERCENTRANK('FED MODEL FACTORS'!BB$2:BB$296,'FED MODEL FACTORS'!BB286,1)</f>
        <v>0.7</v>
      </c>
      <c r="BC286" s="63">
        <f>PERCENTRANK('FED MODEL FACTORS'!BC$2:BC$296,'FED MODEL FACTORS'!BC286,1)</f>
        <v>0.3</v>
      </c>
      <c r="BD286" s="63">
        <f>PERCENTRANK('FED MODEL FACTORS'!BD$2:BD$296,'FED MODEL FACTORS'!BD286,1)</f>
        <v>0</v>
      </c>
      <c r="BT286" s="76">
        <v>1.58</v>
      </c>
      <c r="BU286" s="76">
        <v>3.11</v>
      </c>
      <c r="BV286" s="76">
        <v>1.42</v>
      </c>
    </row>
    <row r="287" spans="1:74" x14ac:dyDescent="0.25">
      <c r="A287" s="57">
        <v>42277</v>
      </c>
      <c r="B287" s="63"/>
      <c r="C287" s="63">
        <f>PERCENTRANK('FED MODEL FACTORS'!C287:C569,'FED MODEL FACTORS'!C287,1)</f>
        <v>1</v>
      </c>
      <c r="D287" s="63"/>
      <c r="E287" s="63">
        <f>PERCENTRANK('FED MODEL FACTORS'!E$2:E$296,'FED MODEL FACTORS'!E287,1)</f>
        <v>0.8</v>
      </c>
      <c r="F287" s="63">
        <f>PERCENTRANK('FED MODEL FACTORS'!F$2:F$296,'FED MODEL FACTORS'!F287,1)</f>
        <v>0.6</v>
      </c>
      <c r="G287" s="63">
        <f>PERCENTRANK('FED MODEL FACTORS'!G$62:G$296,'FED MODEL FACTORS'!G287,1)</f>
        <v>0.1</v>
      </c>
      <c r="H287" s="63">
        <f>PERCENTRANK('FED MODEL FACTORS'!H$62:H$296,'FED MODEL FACTORS'!H287,1)</f>
        <v>0.7</v>
      </c>
      <c r="I287" s="63">
        <f>PERCENTRANK('FED MODEL FACTORS'!I$2:I$296,'FED MODEL FACTORS'!I287,1)</f>
        <v>0.4</v>
      </c>
      <c r="J287" s="63">
        <f>PERCENTRANK('FED MODEL FACTORS'!J$2:J$296,'FED MODEL FACTORS'!J287,1)</f>
        <v>0</v>
      </c>
      <c r="K287" s="63">
        <f>PERCENTRANK('FED MODEL FACTORS'!K$2:K$296,'FED MODEL FACTORS'!K287,1)</f>
        <v>0.1</v>
      </c>
      <c r="L287" s="63">
        <f>PERCENTRANK('FED MODEL FACTORS'!L$2:L$296,'FED MODEL FACTORS'!L287,1)</f>
        <v>0.1</v>
      </c>
      <c r="M287" s="63">
        <f>PERCENTRANK('FED MODEL FACTORS'!M$2:M$296,'FED MODEL FACTORS'!M287,1)</f>
        <v>0</v>
      </c>
      <c r="N287" s="63">
        <f>PERCENTRANK('FED MODEL FACTORS'!N$2:N$296,'FED MODEL FACTORS'!N287,1)</f>
        <v>0</v>
      </c>
      <c r="O287" s="63"/>
      <c r="P287" s="63"/>
      <c r="Q287" s="63">
        <f>PERCENTRANK('FED MODEL FACTORS'!Q$2:Q$296,'FED MODEL FACTORS'!Q287,1)</f>
        <v>0</v>
      </c>
      <c r="R287" s="63">
        <f>PERCENTRANK('FED MODEL FACTORS'!R$2:R$296,'FED MODEL FACTORS'!R287,1)</f>
        <v>0.6</v>
      </c>
      <c r="S287" s="63">
        <f>PERCENTRANK('FED MODEL FACTORS'!S$2:S$296,'FED MODEL FACTORS'!S287,1)</f>
        <v>0.9</v>
      </c>
      <c r="T287" s="63"/>
      <c r="U287" s="63">
        <f>PERCENTRANK('FED MODEL FACTORS'!U$2:U$296,'FED MODEL FACTORS'!U287,1)</f>
        <v>0.1</v>
      </c>
      <c r="V287" s="63">
        <f>PERCENTRANK('FED MODEL FACTORS'!V$2:V$296,'FED MODEL FACTORS'!V287,1)</f>
        <v>0.3</v>
      </c>
      <c r="W287" s="63"/>
      <c r="X287" s="63">
        <f>PERCENTRANK('FED MODEL FACTORS'!X$2:X$296,'FED MODEL FACTORS'!X287,1)</f>
        <v>0</v>
      </c>
      <c r="Y287" s="63">
        <f>PERCENTRANK('FED MODEL FACTORS'!Y$2:Y$296,'FED MODEL FACTORS'!Y287,1)</f>
        <v>0.7</v>
      </c>
      <c r="Z287" s="63">
        <f>PERCENTRANK('FED MODEL FACTORS'!Z$2:Z$296,'FED MODEL FACTORS'!Z287,1)</f>
        <v>0.2</v>
      </c>
      <c r="AA287" s="63">
        <f>PERCENTRANK('FED MODEL FACTORS'!AA$2:AA$296,'FED MODEL FACTORS'!AA287,1)</f>
        <v>0.8</v>
      </c>
      <c r="AB287" s="63"/>
      <c r="AC287" s="63">
        <f>PERCENTRANK('FED MODEL FACTORS'!AC$2:AC$296,'FED MODEL FACTORS'!AC287,1)</f>
        <v>0.4</v>
      </c>
      <c r="AD287" s="63">
        <f>PERCENTRANK('FED MODEL FACTORS'!AD$2:AD$296,'FED MODEL FACTORS'!AD287,1)</f>
        <v>0.9</v>
      </c>
      <c r="AE287" s="63">
        <f>PERCENTRANK('FED MODEL FACTORS'!AE$2:AE$296,'FED MODEL FACTORS'!AE287,1)</f>
        <v>0.7</v>
      </c>
      <c r="AF287" s="63">
        <f>PERCENTRANK('FED MODEL FACTORS'!AF$2:AF$296,'FED MODEL FACTORS'!AF287,1)</f>
        <v>0.7</v>
      </c>
      <c r="AG287" s="63">
        <f>PERCENTRANK('FED MODEL FACTORS'!AG$2:AG$296,'FED MODEL FACTORS'!AG287,1)</f>
        <v>0.5</v>
      </c>
      <c r="AH287" s="63">
        <f>PERCENTRANK('FED MODEL FACTORS'!AH$62:AH$296,'FED MODEL FACTORS'!AH287,1)</f>
        <v>0.7</v>
      </c>
      <c r="AI287" s="63">
        <f>PERCENTRANK('FED MODEL FACTORS'!AI$2:AI$296,'FED MODEL FACTORS'!AI287,1)</f>
        <v>0.4</v>
      </c>
      <c r="AJ287" s="63">
        <f>PERCENTRANK('FED MODEL FACTORS'!AJ$2:AJ$296,'FED MODEL FACTORS'!AJ287,1)</f>
        <v>0.7</v>
      </c>
      <c r="AK287" s="63">
        <f>PERCENTRANK('FED MODEL FACTORS'!AK$2:AK$296,'FED MODEL FACTORS'!AK287,1)</f>
        <v>0.4</v>
      </c>
      <c r="AL287" s="63">
        <f>PERCENTRANK('FED MODEL FACTORS'!AL$2:AL$296,'FED MODEL FACTORS'!AL287,1)</f>
        <v>0.4</v>
      </c>
      <c r="AM287" s="63">
        <f>PERCENTRANK('FED MODEL FACTORS'!AM$2:AM$296,'FED MODEL FACTORS'!AM287,1)</f>
        <v>0.4</v>
      </c>
      <c r="AN287" s="63">
        <f>PERCENTRANK('FED MODEL FACTORS'!AN$2:AN$296,'FED MODEL FACTORS'!AN287,1)</f>
        <v>0</v>
      </c>
      <c r="AO287" s="63">
        <f>PERCENTRANK('FED MODEL FACTORS'!AO$2:AO$296,'FED MODEL FACTORS'!AO287,1)</f>
        <v>0.3</v>
      </c>
      <c r="AP287" s="63">
        <f>PERCENTRANK('FED MODEL FACTORS'!AP$2:AP$296,'FED MODEL FACTORS'!AP287,1)</f>
        <v>0.4</v>
      </c>
      <c r="AQ287" s="63">
        <f>PERCENTRANK('FED MODEL FACTORS'!AQ$50:AQ$296,'FED MODEL FACTORS'!AQ287,1)</f>
        <v>0.9</v>
      </c>
      <c r="AR287" s="63">
        <f>PERCENTRANK('FED MODEL FACTORS'!AR$2:AR$296,'FED MODEL FACTORS'!AR287,1)</f>
        <v>0.8</v>
      </c>
      <c r="AS287" s="63">
        <f>PERCENTRANK('FED MODEL FACTORS'!AS$2:AS$296,'FED MODEL FACTORS'!AS287,1)</f>
        <v>0.8</v>
      </c>
      <c r="AT287" s="63">
        <f>PERCENTRANK('FED MODEL FACTORS'!AT$2:AT$296,'FED MODEL FACTORS'!AT287,1)</f>
        <v>0.9</v>
      </c>
      <c r="AU287" s="63">
        <f>PERCENTRANK('FED MODEL FACTORS'!AU$2:AU$296,'FED MODEL FACTORS'!AU287,1)</f>
        <v>0.7</v>
      </c>
      <c r="AV287" s="63">
        <f>PERCENTRANK('FED MODEL FACTORS'!AV$2:AV$296,'FED MODEL FACTORS'!AV287,1)</f>
        <v>0.8</v>
      </c>
      <c r="AW287" s="63">
        <f>PERCENTRANK('FED MODEL FACTORS'!AW$2:AW$296,'FED MODEL FACTORS'!AW287,1)</f>
        <v>0.3</v>
      </c>
      <c r="AX287" s="63">
        <f>PERCENTRANK('FED MODEL FACTORS'!AX$2:AX$296,'FED MODEL FACTORS'!AX287,1)</f>
        <v>0.6</v>
      </c>
      <c r="AY287" s="63">
        <f>PERCENTRANK('FED MODEL FACTORS'!AY$2:AY$296,'FED MODEL FACTORS'!AY287,1)</f>
        <v>0.2</v>
      </c>
      <c r="AZ287" s="63">
        <f>PERCENTRANK('FED MODEL FACTORS'!AZ$2:AZ$296,'FED MODEL FACTORS'!AZ287,1)</f>
        <v>0.5</v>
      </c>
      <c r="BA287" s="63">
        <f>PERCENTRANK('FED MODEL FACTORS'!BA$2:BA$296,'FED MODEL FACTORS'!BA287,1)</f>
        <v>0.7</v>
      </c>
      <c r="BB287" s="63">
        <f>PERCENTRANK('FED MODEL FACTORS'!BB$2:BB$296,'FED MODEL FACTORS'!BB287,1)</f>
        <v>0.7</v>
      </c>
      <c r="BC287" s="63">
        <f>PERCENTRANK('FED MODEL FACTORS'!BC$2:BC$296,'FED MODEL FACTORS'!BC287,1)</f>
        <v>0.5</v>
      </c>
      <c r="BD287" s="63">
        <f>PERCENTRANK('FED MODEL FACTORS'!BD$2:BD$296,'FED MODEL FACTORS'!BD287,1)</f>
        <v>0.7</v>
      </c>
      <c r="BT287" s="76">
        <v>1.7</v>
      </c>
      <c r="BU287" s="76">
        <v>3.06</v>
      </c>
      <c r="BV287" s="76">
        <v>1.89</v>
      </c>
    </row>
    <row r="288" spans="1:74" x14ac:dyDescent="0.25">
      <c r="A288" s="57">
        <v>42308</v>
      </c>
      <c r="B288" s="63"/>
      <c r="C288" s="63">
        <f>PERCENTRANK('FED MODEL FACTORS'!C288:C570,'FED MODEL FACTORS'!C288,1)</f>
        <v>0.7</v>
      </c>
      <c r="D288" s="63"/>
      <c r="E288" s="63">
        <f>PERCENTRANK('FED MODEL FACTORS'!E$2:E$296,'FED MODEL FACTORS'!E288,1)</f>
        <v>0</v>
      </c>
      <c r="F288" s="63">
        <f>PERCENTRANK('FED MODEL FACTORS'!F$2:F$296,'FED MODEL FACTORS'!F288,1)</f>
        <v>0.7</v>
      </c>
      <c r="G288" s="63">
        <f>PERCENTRANK('FED MODEL FACTORS'!G$62:G$296,'FED MODEL FACTORS'!G288,1)</f>
        <v>0.1</v>
      </c>
      <c r="H288" s="63">
        <f>PERCENTRANK('FED MODEL FACTORS'!H$62:H$296,'FED MODEL FACTORS'!H288,1)</f>
        <v>0.6</v>
      </c>
      <c r="I288" s="63">
        <f>PERCENTRANK('FED MODEL FACTORS'!I$2:I$296,'FED MODEL FACTORS'!I288,1)</f>
        <v>0.4</v>
      </c>
      <c r="J288" s="63">
        <f>PERCENTRANK('FED MODEL FACTORS'!J$2:J$296,'FED MODEL FACTORS'!J288,1)</f>
        <v>0.1</v>
      </c>
      <c r="K288" s="63">
        <f>PERCENTRANK('FED MODEL FACTORS'!K$2:K$296,'FED MODEL FACTORS'!K288,1)</f>
        <v>0.2</v>
      </c>
      <c r="L288" s="63">
        <f>PERCENTRANK('FED MODEL FACTORS'!L$2:L$296,'FED MODEL FACTORS'!L288,1)</f>
        <v>0.2</v>
      </c>
      <c r="M288" s="63">
        <f>PERCENTRANK('FED MODEL FACTORS'!M$2:M$296,'FED MODEL FACTORS'!M288,1)</f>
        <v>0.1</v>
      </c>
      <c r="N288" s="63">
        <f>PERCENTRANK('FED MODEL FACTORS'!N$2:N$296,'FED MODEL FACTORS'!N288,1)</f>
        <v>0</v>
      </c>
      <c r="O288" s="63"/>
      <c r="P288" s="63"/>
      <c r="Q288" s="63">
        <f>PERCENTRANK('FED MODEL FACTORS'!Q$2:Q$296,'FED MODEL FACTORS'!Q288,1)</f>
        <v>0</v>
      </c>
      <c r="R288" s="63">
        <f>PERCENTRANK('FED MODEL FACTORS'!R$2:R$296,'FED MODEL FACTORS'!R288,1)</f>
        <v>0.6</v>
      </c>
      <c r="S288" s="63">
        <f>PERCENTRANK('FED MODEL FACTORS'!S$2:S$296,'FED MODEL FACTORS'!S288,1)</f>
        <v>0.9</v>
      </c>
      <c r="T288" s="63"/>
      <c r="U288" s="63">
        <f>PERCENTRANK('FED MODEL FACTORS'!U$2:U$296,'FED MODEL FACTORS'!U288,1)</f>
        <v>0.2</v>
      </c>
      <c r="V288" s="63">
        <f>PERCENTRANK('FED MODEL FACTORS'!V$2:V$296,'FED MODEL FACTORS'!V288,1)</f>
        <v>0.4</v>
      </c>
      <c r="W288" s="63"/>
      <c r="X288" s="63">
        <f>PERCENTRANK('FED MODEL FACTORS'!X$2:X$296,'FED MODEL FACTORS'!X288,1)</f>
        <v>0</v>
      </c>
      <c r="Y288" s="63">
        <f>PERCENTRANK('FED MODEL FACTORS'!Y$2:Y$296,'FED MODEL FACTORS'!Y288,1)</f>
        <v>0.7</v>
      </c>
      <c r="Z288" s="63">
        <f>PERCENTRANK('FED MODEL FACTORS'!Z$2:Z$296,'FED MODEL FACTORS'!Z288,1)</f>
        <v>0.2</v>
      </c>
      <c r="AA288" s="63">
        <f>PERCENTRANK('FED MODEL FACTORS'!AA$2:AA$296,'FED MODEL FACTORS'!AA288,1)</f>
        <v>0.7</v>
      </c>
      <c r="AB288" s="63"/>
      <c r="AC288" s="63">
        <f>PERCENTRANK('FED MODEL FACTORS'!AC$2:AC$296,'FED MODEL FACTORS'!AC288,1)</f>
        <v>0.5</v>
      </c>
      <c r="AD288" s="63">
        <f>PERCENTRANK('FED MODEL FACTORS'!AD$2:AD$296,'FED MODEL FACTORS'!AD288,1)</f>
        <v>0.9</v>
      </c>
      <c r="AE288" s="63">
        <f>PERCENTRANK('FED MODEL FACTORS'!AE$2:AE$296,'FED MODEL FACTORS'!AE288,1)</f>
        <v>0.6</v>
      </c>
      <c r="AF288" s="63">
        <f>PERCENTRANK('FED MODEL FACTORS'!AF$2:AF$296,'FED MODEL FACTORS'!AF288,1)</f>
        <v>0.4</v>
      </c>
      <c r="AG288" s="63">
        <f>PERCENTRANK('FED MODEL FACTORS'!AG$2:AG$296,'FED MODEL FACTORS'!AG288,1)</f>
        <v>0.5</v>
      </c>
      <c r="AH288" s="63">
        <f>PERCENTRANK('FED MODEL FACTORS'!AH$62:AH$296,'FED MODEL FACTORS'!AH288,1)</f>
        <v>0.6</v>
      </c>
      <c r="AI288" s="63">
        <f>PERCENTRANK('FED MODEL FACTORS'!AI$2:AI$296,'FED MODEL FACTORS'!AI288,1)</f>
        <v>0.4</v>
      </c>
      <c r="AJ288" s="63">
        <f>PERCENTRANK('FED MODEL FACTORS'!AJ$2:AJ$296,'FED MODEL FACTORS'!AJ288,1)</f>
        <v>0.1</v>
      </c>
      <c r="AK288" s="63">
        <f>PERCENTRANK('FED MODEL FACTORS'!AK$2:AK$296,'FED MODEL FACTORS'!AK288,1)</f>
        <v>0.4</v>
      </c>
      <c r="AL288" s="63">
        <f>PERCENTRANK('FED MODEL FACTORS'!AL$2:AL$296,'FED MODEL FACTORS'!AL288,1)</f>
        <v>0.4</v>
      </c>
      <c r="AM288" s="63">
        <f>PERCENTRANK('FED MODEL FACTORS'!AM$2:AM$296,'FED MODEL FACTORS'!AM288,1)</f>
        <v>0.2</v>
      </c>
      <c r="AN288" s="63">
        <f>PERCENTRANK('FED MODEL FACTORS'!AN$2:AN$296,'FED MODEL FACTORS'!AN288,1)</f>
        <v>0</v>
      </c>
      <c r="AO288" s="63">
        <f>PERCENTRANK('FED MODEL FACTORS'!AO$2:AO$296,'FED MODEL FACTORS'!AO288,1)</f>
        <v>0.4</v>
      </c>
      <c r="AP288" s="63">
        <f>PERCENTRANK('FED MODEL FACTORS'!AP$2:AP$296,'FED MODEL FACTORS'!AP288,1)</f>
        <v>0.2</v>
      </c>
      <c r="AQ288" s="63">
        <f>PERCENTRANK('FED MODEL FACTORS'!AQ$50:AQ$296,'FED MODEL FACTORS'!AQ288,1)</f>
        <v>0.9</v>
      </c>
      <c r="AR288" s="63">
        <f>PERCENTRANK('FED MODEL FACTORS'!AR$2:AR$296,'FED MODEL FACTORS'!AR288,1)</f>
        <v>0.8</v>
      </c>
      <c r="AS288" s="63">
        <f>PERCENTRANK('FED MODEL FACTORS'!AS$2:AS$296,'FED MODEL FACTORS'!AS288,1)</f>
        <v>0.7</v>
      </c>
      <c r="AT288" s="63">
        <f>PERCENTRANK('FED MODEL FACTORS'!AT$2:AT$296,'FED MODEL FACTORS'!AT288,1)</f>
        <v>0.9</v>
      </c>
      <c r="AU288" s="63">
        <f>PERCENTRANK('FED MODEL FACTORS'!AU$2:AU$296,'FED MODEL FACTORS'!AU288,1)</f>
        <v>0.6</v>
      </c>
      <c r="AV288" s="63">
        <f>PERCENTRANK('FED MODEL FACTORS'!AV$2:AV$296,'FED MODEL FACTORS'!AV288,1)</f>
        <v>0.7</v>
      </c>
      <c r="AW288" s="63">
        <f>PERCENTRANK('FED MODEL FACTORS'!AW$2:AW$296,'FED MODEL FACTORS'!AW288,1)</f>
        <v>0.3</v>
      </c>
      <c r="AX288" s="63">
        <f>PERCENTRANK('FED MODEL FACTORS'!AX$2:AX$296,'FED MODEL FACTORS'!AX288,1)</f>
        <v>0.6</v>
      </c>
      <c r="AY288" s="63">
        <f>PERCENTRANK('FED MODEL FACTORS'!AY$2:AY$296,'FED MODEL FACTORS'!AY288,1)</f>
        <v>0.2</v>
      </c>
      <c r="AZ288" s="63">
        <f>PERCENTRANK('FED MODEL FACTORS'!AZ$2:AZ$296,'FED MODEL FACTORS'!AZ288,1)</f>
        <v>0.5</v>
      </c>
      <c r="BA288" s="63">
        <f>PERCENTRANK('FED MODEL FACTORS'!BA$2:BA$296,'FED MODEL FACTORS'!BA288,1)</f>
        <v>0.5</v>
      </c>
      <c r="BB288" s="63">
        <f>PERCENTRANK('FED MODEL FACTORS'!BB$2:BB$296,'FED MODEL FACTORS'!BB288,1)</f>
        <v>0.7</v>
      </c>
      <c r="BC288" s="63">
        <f>PERCENTRANK('FED MODEL FACTORS'!BC$2:BC$296,'FED MODEL FACTORS'!BC288,1)</f>
        <v>0.7</v>
      </c>
      <c r="BD288" s="63">
        <f>PERCENTRANK('FED MODEL FACTORS'!BD$2:BD$296,'FED MODEL FACTORS'!BD288,1)</f>
        <v>0.6</v>
      </c>
      <c r="BT288" s="76">
        <v>1.71</v>
      </c>
      <c r="BU288" s="76">
        <v>0.56000000000000005</v>
      </c>
      <c r="BV288" s="76">
        <v>1.93</v>
      </c>
    </row>
    <row r="289" spans="1:74" x14ac:dyDescent="0.25">
      <c r="A289" s="57">
        <v>42338</v>
      </c>
      <c r="B289" s="63"/>
      <c r="C289" s="63">
        <f>PERCENTRANK('FED MODEL FACTORS'!C289:C571,'FED MODEL FACTORS'!C289,1)</f>
        <v>0.5</v>
      </c>
      <c r="D289" s="63"/>
      <c r="E289" s="63">
        <f>PERCENTRANK('FED MODEL FACTORS'!E$2:E$296,'FED MODEL FACTORS'!E289,1)</f>
        <v>0.4</v>
      </c>
      <c r="F289" s="63">
        <f>PERCENTRANK('FED MODEL FACTORS'!F$2:F$296,'FED MODEL FACTORS'!F289,1)</f>
        <v>0.7</v>
      </c>
      <c r="G289" s="63">
        <f>PERCENTRANK('FED MODEL FACTORS'!G$62:G$296,'FED MODEL FACTORS'!G289,1)</f>
        <v>0.2</v>
      </c>
      <c r="H289" s="63">
        <f>PERCENTRANK('FED MODEL FACTORS'!H$62:H$296,'FED MODEL FACTORS'!H289,1)</f>
        <v>0.6</v>
      </c>
      <c r="I289" s="63">
        <f>PERCENTRANK('FED MODEL FACTORS'!I$2:I$296,'FED MODEL FACTORS'!I289,1)</f>
        <v>0.3</v>
      </c>
      <c r="J289" s="63">
        <f>PERCENTRANK('FED MODEL FACTORS'!J$2:J$296,'FED MODEL FACTORS'!J289,1)</f>
        <v>0.1</v>
      </c>
      <c r="K289" s="63">
        <f>PERCENTRANK('FED MODEL FACTORS'!K$2:K$296,'FED MODEL FACTORS'!K289,1)</f>
        <v>0.2</v>
      </c>
      <c r="L289" s="63">
        <f>PERCENTRANK('FED MODEL FACTORS'!L$2:L$296,'FED MODEL FACTORS'!L289,1)</f>
        <v>0.2</v>
      </c>
      <c r="M289" s="63">
        <f>PERCENTRANK('FED MODEL FACTORS'!M$2:M$296,'FED MODEL FACTORS'!M289,1)</f>
        <v>0.2</v>
      </c>
      <c r="N289" s="63">
        <f>PERCENTRANK('FED MODEL FACTORS'!N$2:N$296,'FED MODEL FACTORS'!N289,1)</f>
        <v>0.2</v>
      </c>
      <c r="O289" s="63"/>
      <c r="P289" s="63"/>
      <c r="Q289" s="63">
        <f>PERCENTRANK('FED MODEL FACTORS'!Q$2:Q$296,'FED MODEL FACTORS'!Q289,1)</f>
        <v>0</v>
      </c>
      <c r="R289" s="63">
        <f>PERCENTRANK('FED MODEL FACTORS'!R$2:R$296,'FED MODEL FACTORS'!R289,1)</f>
        <v>0.7</v>
      </c>
      <c r="S289" s="63">
        <f>PERCENTRANK('FED MODEL FACTORS'!S$2:S$296,'FED MODEL FACTORS'!S289,1)</f>
        <v>0.9</v>
      </c>
      <c r="T289" s="63"/>
      <c r="U289" s="63">
        <f>PERCENTRANK('FED MODEL FACTORS'!U$2:U$296,'FED MODEL FACTORS'!U289,1)</f>
        <v>0</v>
      </c>
      <c r="V289" s="63">
        <f>PERCENTRANK('FED MODEL FACTORS'!V$2:V$296,'FED MODEL FACTORS'!V289,1)</f>
        <v>0.3</v>
      </c>
      <c r="W289" s="63"/>
      <c r="X289" s="63">
        <f>PERCENTRANK('FED MODEL FACTORS'!X$2:X$296,'FED MODEL FACTORS'!X289,1)</f>
        <v>0</v>
      </c>
      <c r="Y289" s="63">
        <f>PERCENTRANK('FED MODEL FACTORS'!Y$2:Y$296,'FED MODEL FACTORS'!Y289,1)</f>
        <v>0.7</v>
      </c>
      <c r="Z289" s="63">
        <f>PERCENTRANK('FED MODEL FACTORS'!Z$2:Z$296,'FED MODEL FACTORS'!Z289,1)</f>
        <v>0.1</v>
      </c>
      <c r="AA289" s="63">
        <f>PERCENTRANK('FED MODEL FACTORS'!AA$2:AA$296,'FED MODEL FACTORS'!AA289,1)</f>
        <v>0.6</v>
      </c>
      <c r="AB289" s="63"/>
      <c r="AC289" s="63">
        <f>PERCENTRANK('FED MODEL FACTORS'!AC$2:AC$296,'FED MODEL FACTORS'!AC289,1)</f>
        <v>0.6</v>
      </c>
      <c r="AD289" s="63">
        <f>PERCENTRANK('FED MODEL FACTORS'!AD$2:AD$296,'FED MODEL FACTORS'!AD289,1)</f>
        <v>0.9</v>
      </c>
      <c r="AE289" s="63">
        <f>PERCENTRANK('FED MODEL FACTORS'!AE$2:AE$296,'FED MODEL FACTORS'!AE289,1)</f>
        <v>0.6</v>
      </c>
      <c r="AF289" s="63">
        <f>PERCENTRANK('FED MODEL FACTORS'!AF$2:AF$296,'FED MODEL FACTORS'!AF289,1)</f>
        <v>0.3</v>
      </c>
      <c r="AG289" s="63">
        <f>PERCENTRANK('FED MODEL FACTORS'!AG$2:AG$296,'FED MODEL FACTORS'!AG289,1)</f>
        <v>0.4</v>
      </c>
      <c r="AH289" s="63">
        <f>PERCENTRANK('FED MODEL FACTORS'!AH$62:AH$296,'FED MODEL FACTORS'!AH289,1)</f>
        <v>0.6</v>
      </c>
      <c r="AI289" s="63">
        <f>PERCENTRANK('FED MODEL FACTORS'!AI$2:AI$296,'FED MODEL FACTORS'!AI289,1)</f>
        <v>0.4</v>
      </c>
      <c r="AJ289" s="63">
        <f>PERCENTRANK('FED MODEL FACTORS'!AJ$2:AJ$296,'FED MODEL FACTORS'!AJ289,1)</f>
        <v>0.8</v>
      </c>
      <c r="AK289" s="63">
        <f>PERCENTRANK('FED MODEL FACTORS'!AK$2:AK$296,'FED MODEL FACTORS'!AK289,1)</f>
        <v>0.3</v>
      </c>
      <c r="AL289" s="63">
        <f>PERCENTRANK('FED MODEL FACTORS'!AL$2:AL$296,'FED MODEL FACTORS'!AL289,1)</f>
        <v>0.5</v>
      </c>
      <c r="AM289" s="63">
        <f>PERCENTRANK('FED MODEL FACTORS'!AM$2:AM$296,'FED MODEL FACTORS'!AM289,1)</f>
        <v>0.1</v>
      </c>
      <c r="AN289" s="63">
        <f>PERCENTRANK('FED MODEL FACTORS'!AN$2:AN$296,'FED MODEL FACTORS'!AN289,1)</f>
        <v>0</v>
      </c>
      <c r="AO289" s="63">
        <f>PERCENTRANK('FED MODEL FACTORS'!AO$2:AO$296,'FED MODEL FACTORS'!AO289,1)</f>
        <v>0.4</v>
      </c>
      <c r="AP289" s="63">
        <f>PERCENTRANK('FED MODEL FACTORS'!AP$2:AP$296,'FED MODEL FACTORS'!AP289,1)</f>
        <v>0.1</v>
      </c>
      <c r="AQ289" s="63">
        <f>PERCENTRANK('FED MODEL FACTORS'!AQ$50:AQ$296,'FED MODEL FACTORS'!AQ289,1)</f>
        <v>0.9</v>
      </c>
      <c r="AR289" s="63">
        <f>PERCENTRANK('FED MODEL FACTORS'!AR$2:AR$296,'FED MODEL FACTORS'!AR289,1)</f>
        <v>0.8</v>
      </c>
      <c r="AS289" s="63">
        <f>PERCENTRANK('FED MODEL FACTORS'!AS$2:AS$296,'FED MODEL FACTORS'!AS289,1)</f>
        <v>0.7</v>
      </c>
      <c r="AT289" s="63">
        <f>PERCENTRANK('FED MODEL FACTORS'!AT$2:AT$296,'FED MODEL FACTORS'!AT289,1)</f>
        <v>0.9</v>
      </c>
      <c r="AU289" s="63">
        <f>PERCENTRANK('FED MODEL FACTORS'!AU$2:AU$296,'FED MODEL FACTORS'!AU289,1)</f>
        <v>0.6</v>
      </c>
      <c r="AV289" s="63">
        <f>PERCENTRANK('FED MODEL FACTORS'!AV$2:AV$296,'FED MODEL FACTORS'!AV289,1)</f>
        <v>0.8</v>
      </c>
      <c r="AW289" s="63">
        <f>PERCENTRANK('FED MODEL FACTORS'!AW$2:AW$296,'FED MODEL FACTORS'!AW289,1)</f>
        <v>0.3</v>
      </c>
      <c r="AX289" s="63">
        <f>PERCENTRANK('FED MODEL FACTORS'!AX$2:AX$296,'FED MODEL FACTORS'!AX289,1)</f>
        <v>0.6</v>
      </c>
      <c r="AY289" s="63">
        <f>PERCENTRANK('FED MODEL FACTORS'!AY$2:AY$296,'FED MODEL FACTORS'!AY289,1)</f>
        <v>0.2</v>
      </c>
      <c r="AZ289" s="63">
        <f>PERCENTRANK('FED MODEL FACTORS'!AZ$2:AZ$296,'FED MODEL FACTORS'!AZ289,1)</f>
        <v>0.5</v>
      </c>
      <c r="BA289" s="63">
        <f>PERCENTRANK('FED MODEL FACTORS'!BA$2:BA$296,'FED MODEL FACTORS'!BA289,1)</f>
        <v>0.1</v>
      </c>
      <c r="BB289" s="63">
        <f>PERCENTRANK('FED MODEL FACTORS'!BB$2:BB$296,'FED MODEL FACTORS'!BB289,1)</f>
        <v>0.7</v>
      </c>
      <c r="BC289" s="63">
        <f>PERCENTRANK('FED MODEL FACTORS'!BC$2:BC$296,'FED MODEL FACTORS'!BC289,1)</f>
        <v>0</v>
      </c>
      <c r="BD289" s="63">
        <f>PERCENTRANK('FED MODEL FACTORS'!BD$2:BD$296,'FED MODEL FACTORS'!BD289,1)</f>
        <v>0</v>
      </c>
      <c r="BT289" s="76">
        <v>1.73</v>
      </c>
      <c r="BU289" s="76">
        <v>3.16</v>
      </c>
      <c r="BV289" s="76">
        <v>1.51</v>
      </c>
    </row>
    <row r="290" spans="1:74" x14ac:dyDescent="0.25">
      <c r="A290" s="57">
        <v>42369</v>
      </c>
      <c r="B290" s="63"/>
      <c r="C290" s="63">
        <f>PERCENTRANK('FED MODEL FACTORS'!C290:C572,'FED MODEL FACTORS'!C290,1)</f>
        <v>0.7</v>
      </c>
      <c r="D290" s="63"/>
      <c r="E290" s="63">
        <f>PERCENTRANK('FED MODEL FACTORS'!E$2:E$296,'FED MODEL FACTORS'!E290,1)</f>
        <v>0.4</v>
      </c>
      <c r="F290" s="63">
        <f>PERCENTRANK('FED MODEL FACTORS'!F$2:F$296,'FED MODEL FACTORS'!F290,1)</f>
        <v>0.7</v>
      </c>
      <c r="G290" s="63">
        <f>PERCENTRANK('FED MODEL FACTORS'!G$62:G$296,'FED MODEL FACTORS'!G290,1)</f>
        <v>0.2</v>
      </c>
      <c r="H290" s="63">
        <f>PERCENTRANK('FED MODEL FACTORS'!H$62:H$296,'FED MODEL FACTORS'!H290,1)</f>
        <v>0.7</v>
      </c>
      <c r="I290" s="63">
        <f>PERCENTRANK('FED MODEL FACTORS'!I$2:I$296,'FED MODEL FACTORS'!I290,1)</f>
        <v>0.3</v>
      </c>
      <c r="J290" s="63">
        <f>PERCENTRANK('FED MODEL FACTORS'!J$2:J$296,'FED MODEL FACTORS'!J290,1)</f>
        <v>0.1</v>
      </c>
      <c r="K290" s="63">
        <f>PERCENTRANK('FED MODEL FACTORS'!K$2:K$296,'FED MODEL FACTORS'!K290,1)</f>
        <v>0.2</v>
      </c>
      <c r="L290" s="63">
        <f>PERCENTRANK('FED MODEL FACTORS'!L$2:L$296,'FED MODEL FACTORS'!L290,1)</f>
        <v>0.2</v>
      </c>
      <c r="M290" s="63">
        <f>PERCENTRANK('FED MODEL FACTORS'!M$2:M$296,'FED MODEL FACTORS'!M290,1)</f>
        <v>0.2</v>
      </c>
      <c r="N290" s="63">
        <f>PERCENTRANK('FED MODEL FACTORS'!N$2:N$296,'FED MODEL FACTORS'!N290,1)</f>
        <v>0.2</v>
      </c>
      <c r="O290" s="63"/>
      <c r="P290" s="63"/>
      <c r="Q290" s="63">
        <f>PERCENTRANK('FED MODEL FACTORS'!Q$2:Q$296,'FED MODEL FACTORS'!Q290,1)</f>
        <v>0</v>
      </c>
      <c r="R290" s="63">
        <f>PERCENTRANK('FED MODEL FACTORS'!R$2:R$296,'FED MODEL FACTORS'!R290,1)</f>
        <v>0.7</v>
      </c>
      <c r="S290" s="63">
        <f>PERCENTRANK('FED MODEL FACTORS'!S$2:S$296,'FED MODEL FACTORS'!S290,1)</f>
        <v>0.9</v>
      </c>
      <c r="T290" s="63"/>
      <c r="U290" s="63">
        <f>PERCENTRANK('FED MODEL FACTORS'!U$2:U$296,'FED MODEL FACTORS'!U290,1)</f>
        <v>0.1</v>
      </c>
      <c r="V290" s="63">
        <f>PERCENTRANK('FED MODEL FACTORS'!V$2:V$296,'FED MODEL FACTORS'!V290,1)</f>
        <v>0.3</v>
      </c>
      <c r="W290" s="63"/>
      <c r="X290" s="63">
        <f>PERCENTRANK('FED MODEL FACTORS'!X$2:X$296,'FED MODEL FACTORS'!X290,1)</f>
        <v>0</v>
      </c>
      <c r="Y290" s="63">
        <f>PERCENTRANK('FED MODEL FACTORS'!Y$2:Y$296,'FED MODEL FACTORS'!Y290,1)</f>
        <v>0.7</v>
      </c>
      <c r="Z290" s="63">
        <f>PERCENTRANK('FED MODEL FACTORS'!Z$2:Z$296,'FED MODEL FACTORS'!Z290,1)</f>
        <v>0.1</v>
      </c>
      <c r="AA290" s="63">
        <f>PERCENTRANK('FED MODEL FACTORS'!AA$2:AA$296,'FED MODEL FACTORS'!AA290,1)</f>
        <v>0.6</v>
      </c>
      <c r="AB290" s="63"/>
      <c r="AC290" s="63">
        <f>PERCENTRANK('FED MODEL FACTORS'!AC$2:AC$296,'FED MODEL FACTORS'!AC290,1)</f>
        <v>0.6</v>
      </c>
      <c r="AD290" s="63">
        <f>PERCENTRANK('FED MODEL FACTORS'!AD$2:AD$296,'FED MODEL FACTORS'!AD290,1)</f>
        <v>0.9</v>
      </c>
      <c r="AE290" s="63">
        <f>PERCENTRANK('FED MODEL FACTORS'!AE$2:AE$296,'FED MODEL FACTORS'!AE290,1)</f>
        <v>0.6</v>
      </c>
      <c r="AF290" s="63">
        <f>PERCENTRANK('FED MODEL FACTORS'!AF$2:AF$296,'FED MODEL FACTORS'!AF290,1)</f>
        <v>0.5</v>
      </c>
      <c r="AG290" s="63">
        <f>PERCENTRANK('FED MODEL FACTORS'!AG$2:AG$296,'FED MODEL FACTORS'!AG290,1)</f>
        <v>0.5</v>
      </c>
      <c r="AH290" s="63">
        <f>PERCENTRANK('FED MODEL FACTORS'!AH$62:AH$296,'FED MODEL FACTORS'!AH290,1)</f>
        <v>0.7</v>
      </c>
      <c r="AI290" s="63">
        <f>PERCENTRANK('FED MODEL FACTORS'!AI$2:AI$296,'FED MODEL FACTORS'!AI290,1)</f>
        <v>0.4</v>
      </c>
      <c r="AJ290" s="63">
        <f>PERCENTRANK('FED MODEL FACTORS'!AJ$2:AJ$296,'FED MODEL FACTORS'!AJ290,1)</f>
        <v>0.6</v>
      </c>
      <c r="AK290" s="63">
        <f>PERCENTRANK('FED MODEL FACTORS'!AK$2:AK$296,'FED MODEL FACTORS'!AK290,1)</f>
        <v>0.4</v>
      </c>
      <c r="AL290" s="63">
        <f>PERCENTRANK('FED MODEL FACTORS'!AL$2:AL$296,'FED MODEL FACTORS'!AL290,1)</f>
        <v>0.5</v>
      </c>
      <c r="AM290" s="63">
        <f>PERCENTRANK('FED MODEL FACTORS'!AM$2:AM$296,'FED MODEL FACTORS'!AM290,1)</f>
        <v>0.5</v>
      </c>
      <c r="AN290" s="63">
        <f>PERCENTRANK('FED MODEL FACTORS'!AN$2:AN$296,'FED MODEL FACTORS'!AN290,1)</f>
        <v>0</v>
      </c>
      <c r="AO290" s="63">
        <f>PERCENTRANK('FED MODEL FACTORS'!AO$2:AO$296,'FED MODEL FACTORS'!AO290,1)</f>
        <v>0.4</v>
      </c>
      <c r="AP290" s="63">
        <f>PERCENTRANK('FED MODEL FACTORS'!AP$2:AP$296,'FED MODEL FACTORS'!AP290,1)</f>
        <v>0.4</v>
      </c>
      <c r="AQ290" s="63">
        <f>PERCENTRANK('FED MODEL FACTORS'!AQ$50:AQ$296,'FED MODEL FACTORS'!AQ290,1)</f>
        <v>0.9</v>
      </c>
      <c r="AR290" s="63">
        <f>PERCENTRANK('FED MODEL FACTORS'!AR$2:AR$296,'FED MODEL FACTORS'!AR290,1)</f>
        <v>0.8</v>
      </c>
      <c r="AS290" s="63">
        <f>PERCENTRANK('FED MODEL FACTORS'!AS$2:AS$296,'FED MODEL FACTORS'!AS290,1)</f>
        <v>0.7</v>
      </c>
      <c r="AT290" s="63">
        <f>PERCENTRANK('FED MODEL FACTORS'!AT$2:AT$296,'FED MODEL FACTORS'!AT290,1)</f>
        <v>0.9</v>
      </c>
      <c r="AU290" s="63">
        <f>PERCENTRANK('FED MODEL FACTORS'!AU$2:AU$296,'FED MODEL FACTORS'!AU290,1)</f>
        <v>0.7</v>
      </c>
      <c r="AV290" s="63">
        <f>PERCENTRANK('FED MODEL FACTORS'!AV$2:AV$296,'FED MODEL FACTORS'!AV290,1)</f>
        <v>0.8</v>
      </c>
      <c r="AW290" s="63">
        <f>PERCENTRANK('FED MODEL FACTORS'!AW$2:AW$296,'FED MODEL FACTORS'!AW290,1)</f>
        <v>0.3</v>
      </c>
      <c r="AX290" s="63">
        <f>PERCENTRANK('FED MODEL FACTORS'!AX$2:AX$296,'FED MODEL FACTORS'!AX290,1)</f>
        <v>0.7</v>
      </c>
      <c r="AY290" s="63">
        <f>PERCENTRANK('FED MODEL FACTORS'!AY$2:AY$296,'FED MODEL FACTORS'!AY290,1)</f>
        <v>0.2</v>
      </c>
      <c r="AZ290" s="63">
        <f>PERCENTRANK('FED MODEL FACTORS'!AZ$2:AZ$296,'FED MODEL FACTORS'!AZ290,1)</f>
        <v>0.5</v>
      </c>
      <c r="BA290" s="63">
        <f>PERCENTRANK('FED MODEL FACTORS'!BA$2:BA$296,'FED MODEL FACTORS'!BA290,1)</f>
        <v>0</v>
      </c>
      <c r="BB290" s="63">
        <f>PERCENTRANK('FED MODEL FACTORS'!BB$2:BB$296,'FED MODEL FACTORS'!BB290,1)</f>
        <v>0.7</v>
      </c>
      <c r="BC290" s="63">
        <f>PERCENTRANK('FED MODEL FACTORS'!BC$2:BC$296,'FED MODEL FACTORS'!BC290,1)</f>
        <v>0.2</v>
      </c>
      <c r="BD290" s="63">
        <f>PERCENTRANK('FED MODEL FACTORS'!BD$2:BD$296,'FED MODEL FACTORS'!BD290,1)</f>
        <v>0</v>
      </c>
      <c r="BT290" s="76">
        <v>1.77</v>
      </c>
      <c r="BU290" s="76">
        <v>2.62</v>
      </c>
      <c r="BV290" s="76">
        <v>2.06</v>
      </c>
    </row>
    <row r="291" spans="1:74" x14ac:dyDescent="0.25">
      <c r="A291" s="57">
        <v>42400</v>
      </c>
      <c r="B291" s="63"/>
      <c r="C291" s="63">
        <f>PERCENTRANK('FED MODEL FACTORS'!C291:C573,'FED MODEL FACTORS'!C291,1)</f>
        <v>0.7</v>
      </c>
      <c r="D291" s="63"/>
      <c r="E291" s="63">
        <f>PERCENTRANK('FED MODEL FACTORS'!E$2:E$296,'FED MODEL FACTORS'!E291,1)</f>
        <v>0.3</v>
      </c>
      <c r="F291" s="63">
        <f>PERCENTRANK('FED MODEL FACTORS'!F$2:F$296,'FED MODEL FACTORS'!F291,1)</f>
        <v>0.7</v>
      </c>
      <c r="G291" s="63">
        <f>PERCENTRANK('FED MODEL FACTORS'!G$62:G$296,'FED MODEL FACTORS'!G291,1)</f>
        <v>0.2</v>
      </c>
      <c r="H291" s="63">
        <f>PERCENTRANK('FED MODEL FACTORS'!H$62:H$296,'FED MODEL FACTORS'!H291,1)</f>
        <v>0.8</v>
      </c>
      <c r="I291" s="63">
        <f>PERCENTRANK('FED MODEL FACTORS'!I$2:I$296,'FED MODEL FACTORS'!I291,1)</f>
        <v>0.1</v>
      </c>
      <c r="J291" s="63">
        <f>PERCENTRANK('FED MODEL FACTORS'!J$2:J$296,'FED MODEL FACTORS'!J291,1)</f>
        <v>0</v>
      </c>
      <c r="K291" s="63">
        <f>PERCENTRANK('FED MODEL FACTORS'!K$2:K$296,'FED MODEL FACTORS'!K291,1)</f>
        <v>0.2</v>
      </c>
      <c r="L291" s="63">
        <f>PERCENTRANK('FED MODEL FACTORS'!L$2:L$296,'FED MODEL FACTORS'!L291,1)</f>
        <v>0.1</v>
      </c>
      <c r="M291" s="63">
        <f>PERCENTRANK('FED MODEL FACTORS'!M$2:M$296,'FED MODEL FACTORS'!M291,1)</f>
        <v>0.3</v>
      </c>
      <c r="N291" s="63">
        <f>PERCENTRANK('FED MODEL FACTORS'!N$2:N$296,'FED MODEL FACTORS'!N291,1)</f>
        <v>0.2</v>
      </c>
      <c r="O291" s="63"/>
      <c r="P291" s="63"/>
      <c r="Q291" s="63">
        <f>PERCENTRANK('FED MODEL FACTORS'!Q$2:Q$296,'FED MODEL FACTORS'!Q291,1)</f>
        <v>0</v>
      </c>
      <c r="R291" s="63">
        <f>PERCENTRANK('FED MODEL FACTORS'!R$2:R$296,'FED MODEL FACTORS'!R291,1)</f>
        <v>0.8</v>
      </c>
      <c r="S291" s="63">
        <f>PERCENTRANK('FED MODEL FACTORS'!S$2:S$296,'FED MODEL FACTORS'!S291,1)</f>
        <v>0.9</v>
      </c>
      <c r="T291" s="63"/>
      <c r="U291" s="63">
        <f>PERCENTRANK('FED MODEL FACTORS'!U$2:U$296,'FED MODEL FACTORS'!U291,1)</f>
        <v>0.6</v>
      </c>
      <c r="V291" s="63">
        <f>PERCENTRANK('FED MODEL FACTORS'!V$2:V$296,'FED MODEL FACTORS'!V291,1)</f>
        <v>0.2</v>
      </c>
      <c r="W291" s="63"/>
      <c r="X291" s="63">
        <f>PERCENTRANK('FED MODEL FACTORS'!X$2:X$296,'FED MODEL FACTORS'!X291,1)</f>
        <v>0</v>
      </c>
      <c r="Y291" s="63">
        <f>PERCENTRANK('FED MODEL FACTORS'!Y$2:Y$296,'FED MODEL FACTORS'!Y291,1)</f>
        <v>0.9</v>
      </c>
      <c r="Z291" s="63">
        <f>PERCENTRANK('FED MODEL FACTORS'!Z$2:Z$296,'FED MODEL FACTORS'!Z291,1)</f>
        <v>0.1</v>
      </c>
      <c r="AA291" s="63">
        <f>PERCENTRANK('FED MODEL FACTORS'!AA$2:AA$296,'FED MODEL FACTORS'!AA291,1)</f>
        <v>0.7</v>
      </c>
      <c r="AB291" s="63"/>
      <c r="AC291" s="63">
        <f>PERCENTRANK('FED MODEL FACTORS'!AC$2:AC$296,'FED MODEL FACTORS'!AC291,1)</f>
        <v>0.4</v>
      </c>
      <c r="AD291" s="63">
        <f>PERCENTRANK('FED MODEL FACTORS'!AD$2:AD$296,'FED MODEL FACTORS'!AD291,1)</f>
        <v>0.9</v>
      </c>
      <c r="AE291" s="63">
        <f>PERCENTRANK('FED MODEL FACTORS'!AE$2:AE$296,'FED MODEL FACTORS'!AE291,1)</f>
        <v>0.7</v>
      </c>
      <c r="AF291" s="63">
        <f>PERCENTRANK('FED MODEL FACTORS'!AF$2:AF$296,'FED MODEL FACTORS'!AF291,1)</f>
        <v>0.7</v>
      </c>
      <c r="AG291" s="63">
        <f>PERCENTRANK('FED MODEL FACTORS'!AG$2:AG$296,'FED MODEL FACTORS'!AG291,1)</f>
        <v>0.4</v>
      </c>
      <c r="AH291" s="63">
        <f>PERCENTRANK('FED MODEL FACTORS'!AH$62:AH$296,'FED MODEL FACTORS'!AH291,1)</f>
        <v>0.8</v>
      </c>
      <c r="AI291" s="63">
        <f>PERCENTRANK('FED MODEL FACTORS'!AI$2:AI$296,'FED MODEL FACTORS'!AI291,1)</f>
        <v>0.4</v>
      </c>
      <c r="AJ291" s="63">
        <f>PERCENTRANK('FED MODEL FACTORS'!AJ$2:AJ$296,'FED MODEL FACTORS'!AJ291,1)</f>
        <v>0.6</v>
      </c>
      <c r="AK291" s="63">
        <f>PERCENTRANK('FED MODEL FACTORS'!AK$2:AK$296,'FED MODEL FACTORS'!AK291,1)</f>
        <v>0.5</v>
      </c>
      <c r="AL291" s="63">
        <f>PERCENTRANK('FED MODEL FACTORS'!AL$2:AL$296,'FED MODEL FACTORS'!AL291,1)</f>
        <v>0.5</v>
      </c>
      <c r="AM291" s="63">
        <f>PERCENTRANK('FED MODEL FACTORS'!AM$2:AM$296,'FED MODEL FACTORS'!AM291,1)</f>
        <v>0.3</v>
      </c>
      <c r="AN291" s="63">
        <f>PERCENTRANK('FED MODEL FACTORS'!AN$2:AN$296,'FED MODEL FACTORS'!AN291,1)</f>
        <v>0.1</v>
      </c>
      <c r="AO291" s="63">
        <f>PERCENTRANK('FED MODEL FACTORS'!AO$2:AO$296,'FED MODEL FACTORS'!AO291,1)</f>
        <v>0.7</v>
      </c>
      <c r="AP291" s="63">
        <f>PERCENTRANK('FED MODEL FACTORS'!AP$2:AP$296,'FED MODEL FACTORS'!AP291,1)</f>
        <v>0.5</v>
      </c>
      <c r="AQ291" s="63">
        <f>PERCENTRANK('FED MODEL FACTORS'!AQ$50:AQ$296,'FED MODEL FACTORS'!AQ291,1)</f>
        <v>0.9</v>
      </c>
      <c r="AR291" s="63">
        <f>PERCENTRANK('FED MODEL FACTORS'!AR$2:AR$296,'FED MODEL FACTORS'!AR291,1)</f>
        <v>0.5</v>
      </c>
      <c r="AS291" s="63">
        <f>PERCENTRANK('FED MODEL FACTORS'!AS$2:AS$296,'FED MODEL FACTORS'!AS291,1)</f>
        <v>0.7</v>
      </c>
      <c r="AT291" s="63">
        <f>PERCENTRANK('FED MODEL FACTORS'!AT$2:AT$296,'FED MODEL FACTORS'!AT291,1)</f>
        <v>0.9</v>
      </c>
      <c r="AU291" s="63">
        <f>PERCENTRANK('FED MODEL FACTORS'!AU$2:AU$296,'FED MODEL FACTORS'!AU291,1)</f>
        <v>0.8</v>
      </c>
      <c r="AV291" s="63">
        <f>PERCENTRANK('FED MODEL FACTORS'!AV$2:AV$296,'FED MODEL FACTORS'!AV291,1)</f>
        <v>0.8</v>
      </c>
      <c r="AW291" s="63">
        <f>PERCENTRANK('FED MODEL FACTORS'!AW$2:AW$296,'FED MODEL FACTORS'!AW291,1)</f>
        <v>0.2</v>
      </c>
      <c r="AX291" s="63">
        <f>PERCENTRANK('FED MODEL FACTORS'!AX$2:AX$296,'FED MODEL FACTORS'!AX291,1)</f>
        <v>0.7</v>
      </c>
      <c r="AY291" s="63">
        <f>PERCENTRANK('FED MODEL FACTORS'!AY$2:AY$296,'FED MODEL FACTORS'!AY291,1)</f>
        <v>0.2</v>
      </c>
      <c r="AZ291" s="63">
        <f>PERCENTRANK('FED MODEL FACTORS'!AZ$2:AZ$296,'FED MODEL FACTORS'!AZ291,1)</f>
        <v>0.4</v>
      </c>
      <c r="BA291" s="63">
        <f>PERCENTRANK('FED MODEL FACTORS'!BA$2:BA$296,'FED MODEL FACTORS'!BA291,1)</f>
        <v>0</v>
      </c>
      <c r="BB291" s="63">
        <f>PERCENTRANK('FED MODEL FACTORS'!BB$2:BB$296,'FED MODEL FACTORS'!BB291,1)</f>
        <v>0.7</v>
      </c>
      <c r="BC291" s="63">
        <f>PERCENTRANK('FED MODEL FACTORS'!BC$2:BC$296,'FED MODEL FACTORS'!BC291,1)</f>
        <v>0.7</v>
      </c>
      <c r="BD291" s="63">
        <f>PERCENTRANK('FED MODEL FACTORS'!BD$2:BD$296,'FED MODEL FACTORS'!BD291,1)</f>
        <v>0</v>
      </c>
      <c r="BT291" s="76">
        <v>1.85</v>
      </c>
      <c r="BU291" s="76">
        <v>2.54</v>
      </c>
      <c r="BV291" s="76">
        <v>2.4500000000000002</v>
      </c>
    </row>
    <row r="292" spans="1:74" x14ac:dyDescent="0.25">
      <c r="A292" s="57">
        <v>42429</v>
      </c>
      <c r="B292" s="63"/>
      <c r="C292" s="63">
        <f>PERCENTRANK('FED MODEL FACTORS'!C292:C574,'FED MODEL FACTORS'!C292,1)</f>
        <v>0.5</v>
      </c>
      <c r="D292" s="63"/>
      <c r="E292" s="63">
        <f>PERCENTRANK('FED MODEL FACTORS'!E$2:E$296,'FED MODEL FACTORS'!E292,1)</f>
        <v>0.1</v>
      </c>
      <c r="F292" s="63">
        <f>PERCENTRANK('FED MODEL FACTORS'!F$2:F$296,'FED MODEL FACTORS'!F292,1)</f>
        <v>0.7</v>
      </c>
      <c r="G292" s="63">
        <f>PERCENTRANK('FED MODEL FACTORS'!G$62:G$296,'FED MODEL FACTORS'!G292,1)</f>
        <v>0.2</v>
      </c>
      <c r="H292" s="63">
        <f>PERCENTRANK('FED MODEL FACTORS'!H$62:H$296,'FED MODEL FACTORS'!H292,1)</f>
        <v>0.8</v>
      </c>
      <c r="I292" s="63">
        <f>PERCENTRANK('FED MODEL FACTORS'!I$2:I$296,'FED MODEL FACTORS'!I292,1)</f>
        <v>0.1</v>
      </c>
      <c r="J292" s="63">
        <f>PERCENTRANK('FED MODEL FACTORS'!J$2:J$296,'FED MODEL FACTORS'!J292,1)</f>
        <v>0</v>
      </c>
      <c r="K292" s="63">
        <f>PERCENTRANK('FED MODEL FACTORS'!K$2:K$296,'FED MODEL FACTORS'!K292,1)</f>
        <v>0.2</v>
      </c>
      <c r="L292" s="63">
        <f>PERCENTRANK('FED MODEL FACTORS'!L$2:L$296,'FED MODEL FACTORS'!L292,1)</f>
        <v>0.1</v>
      </c>
      <c r="M292" s="63">
        <f>PERCENTRANK('FED MODEL FACTORS'!M$2:M$296,'FED MODEL FACTORS'!M292,1)</f>
        <v>0.3</v>
      </c>
      <c r="N292" s="63">
        <f>PERCENTRANK('FED MODEL FACTORS'!N$2:N$296,'FED MODEL FACTORS'!N292,1)</f>
        <v>0.3</v>
      </c>
      <c r="O292" s="63"/>
      <c r="P292" s="63"/>
      <c r="Q292" s="63">
        <f>PERCENTRANK('FED MODEL FACTORS'!Q$2:Q$296,'FED MODEL FACTORS'!Q292,1)</f>
        <v>0</v>
      </c>
      <c r="R292" s="63">
        <f>PERCENTRANK('FED MODEL FACTORS'!R$2:R$296,'FED MODEL FACTORS'!R292,1)</f>
        <v>0.7</v>
      </c>
      <c r="S292" s="63">
        <f>PERCENTRANK('FED MODEL FACTORS'!S$2:S$296,'FED MODEL FACTORS'!S292,1)</f>
        <v>0.9</v>
      </c>
      <c r="T292" s="63"/>
      <c r="U292" s="63">
        <f>PERCENTRANK('FED MODEL FACTORS'!U$2:U$296,'FED MODEL FACTORS'!U292,1)</f>
        <v>0.2</v>
      </c>
      <c r="V292" s="63">
        <f>PERCENTRANK('FED MODEL FACTORS'!V$2:V$296,'FED MODEL FACTORS'!V292,1)</f>
        <v>0.2</v>
      </c>
      <c r="W292" s="63"/>
      <c r="X292" s="63">
        <f>PERCENTRANK('FED MODEL FACTORS'!X$2:X$296,'FED MODEL FACTORS'!X292,1)</f>
        <v>0</v>
      </c>
      <c r="Y292" s="63">
        <f>PERCENTRANK('FED MODEL FACTORS'!Y$2:Y$296,'FED MODEL FACTORS'!Y292,1)</f>
        <v>0.8</v>
      </c>
      <c r="Z292" s="63">
        <f>PERCENTRANK('FED MODEL FACTORS'!Z$2:Z$296,'FED MODEL FACTORS'!Z292,1)</f>
        <v>0.2</v>
      </c>
      <c r="AA292" s="63">
        <f>PERCENTRANK('FED MODEL FACTORS'!AA$2:AA$296,'FED MODEL FACTORS'!AA292,1)</f>
        <v>0.9</v>
      </c>
      <c r="AB292" s="63"/>
      <c r="AC292" s="63">
        <f>PERCENTRANK('FED MODEL FACTORS'!AC$2:AC$296,'FED MODEL FACTORS'!AC292,1)</f>
        <v>0.4</v>
      </c>
      <c r="AD292" s="63">
        <f>PERCENTRANK('FED MODEL FACTORS'!AD$2:AD$296,'FED MODEL FACTORS'!AD292,1)</f>
        <v>0.9</v>
      </c>
      <c r="AE292" s="63">
        <f>PERCENTRANK('FED MODEL FACTORS'!AE$2:AE$296,'FED MODEL FACTORS'!AE292,1)</f>
        <v>0.7</v>
      </c>
      <c r="AF292" s="63">
        <f>PERCENTRANK('FED MODEL FACTORS'!AF$2:AF$296,'FED MODEL FACTORS'!AF292,1)</f>
        <v>0.7</v>
      </c>
      <c r="AG292" s="63">
        <f>PERCENTRANK('FED MODEL FACTORS'!AG$2:AG$296,'FED MODEL FACTORS'!AG292,1)</f>
        <v>0.3</v>
      </c>
      <c r="AH292" s="63">
        <f>PERCENTRANK('FED MODEL FACTORS'!AH$62:AH$296,'FED MODEL FACTORS'!AH292,1)</f>
        <v>0.8</v>
      </c>
      <c r="AI292" s="63">
        <f>PERCENTRANK('FED MODEL FACTORS'!AI$2:AI$296,'FED MODEL FACTORS'!AI292,1)</f>
        <v>0.5</v>
      </c>
      <c r="AJ292" s="63">
        <f>PERCENTRANK('FED MODEL FACTORS'!AJ$2:AJ$296,'FED MODEL FACTORS'!AJ292,1)</f>
        <v>0.6</v>
      </c>
      <c r="AK292" s="63">
        <f>PERCENTRANK('FED MODEL FACTORS'!AK$2:AK$296,'FED MODEL FACTORS'!AK292,1)</f>
        <v>0.4</v>
      </c>
      <c r="AL292" s="63">
        <f>PERCENTRANK('FED MODEL FACTORS'!AL$2:AL$296,'FED MODEL FACTORS'!AL292,1)</f>
        <v>0.6</v>
      </c>
      <c r="AM292" s="63">
        <f>PERCENTRANK('FED MODEL FACTORS'!AM$2:AM$296,'FED MODEL FACTORS'!AM292,1)</f>
        <v>0.3</v>
      </c>
      <c r="AN292" s="63">
        <f>PERCENTRANK('FED MODEL FACTORS'!AN$2:AN$296,'FED MODEL FACTORS'!AN292,1)</f>
        <v>0</v>
      </c>
      <c r="AO292" s="63">
        <f>PERCENTRANK('FED MODEL FACTORS'!AO$2:AO$296,'FED MODEL FACTORS'!AO292,1)</f>
        <v>0.7</v>
      </c>
      <c r="AP292" s="63">
        <f>PERCENTRANK('FED MODEL FACTORS'!AP$2:AP$296,'FED MODEL FACTORS'!AP292,1)</f>
        <v>0.3</v>
      </c>
      <c r="AQ292" s="63">
        <f>PERCENTRANK('FED MODEL FACTORS'!AQ$50:AQ$296,'FED MODEL FACTORS'!AQ292,1)</f>
        <v>0.9</v>
      </c>
      <c r="AR292" s="63">
        <f>PERCENTRANK('FED MODEL FACTORS'!AR$2:AR$296,'FED MODEL FACTORS'!AR292,1)</f>
        <v>0.6</v>
      </c>
      <c r="AS292" s="63">
        <f>PERCENTRANK('FED MODEL FACTORS'!AS$2:AS$296,'FED MODEL FACTORS'!AS292,1)</f>
        <v>0.7</v>
      </c>
      <c r="AT292" s="63">
        <f>PERCENTRANK('FED MODEL FACTORS'!AT$2:AT$296,'FED MODEL FACTORS'!AT292,1)</f>
        <v>0.9</v>
      </c>
      <c r="AU292" s="63">
        <f>PERCENTRANK('FED MODEL FACTORS'!AU$2:AU$296,'FED MODEL FACTORS'!AU292,1)</f>
        <v>0.8</v>
      </c>
      <c r="AV292" s="63">
        <f>PERCENTRANK('FED MODEL FACTORS'!AV$2:AV$296,'FED MODEL FACTORS'!AV292,1)</f>
        <v>0.8</v>
      </c>
      <c r="AW292" s="63">
        <f>PERCENTRANK('FED MODEL FACTORS'!AW$2:AW$296,'FED MODEL FACTORS'!AW292,1)</f>
        <v>0.2</v>
      </c>
      <c r="AX292" s="63">
        <f>PERCENTRANK('FED MODEL FACTORS'!AX$2:AX$296,'FED MODEL FACTORS'!AX292,1)</f>
        <v>0.7</v>
      </c>
      <c r="AY292" s="63">
        <f>PERCENTRANK('FED MODEL FACTORS'!AY$2:AY$296,'FED MODEL FACTORS'!AY292,1)</f>
        <v>0.2</v>
      </c>
      <c r="AZ292" s="63">
        <f>PERCENTRANK('FED MODEL FACTORS'!AZ$2:AZ$296,'FED MODEL FACTORS'!AZ292,1)</f>
        <v>0.4</v>
      </c>
      <c r="BA292" s="63">
        <f>PERCENTRANK('FED MODEL FACTORS'!BA$2:BA$296,'FED MODEL FACTORS'!BA292,1)</f>
        <v>0.2</v>
      </c>
      <c r="BB292" s="63">
        <f>PERCENTRANK('FED MODEL FACTORS'!BB$2:BB$296,'FED MODEL FACTORS'!BB292,1)</f>
        <v>0.7</v>
      </c>
      <c r="BC292" s="63">
        <f>PERCENTRANK('FED MODEL FACTORS'!BC$2:BC$296,'FED MODEL FACTORS'!BC292,1)</f>
        <v>0.9</v>
      </c>
      <c r="BD292" s="63">
        <f>PERCENTRANK('FED MODEL FACTORS'!BD$2:BD$296,'FED MODEL FACTORS'!BD292,1)</f>
        <v>0.6</v>
      </c>
      <c r="BT292" s="76">
        <v>2.11</v>
      </c>
      <c r="BU292" s="76">
        <v>2.5099999999999998</v>
      </c>
      <c r="BV292" s="76">
        <v>1.87</v>
      </c>
    </row>
    <row r="293" spans="1:74" x14ac:dyDescent="0.25">
      <c r="A293" s="57">
        <v>42460</v>
      </c>
      <c r="B293" s="63"/>
      <c r="C293" s="63">
        <f>PERCENTRANK('FED MODEL FACTORS'!C293:C575,'FED MODEL FACTORS'!C293,1)</f>
        <v>1</v>
      </c>
      <c r="D293" s="63"/>
      <c r="E293" s="63">
        <f>PERCENTRANK('FED MODEL FACTORS'!E$2:E$296,'FED MODEL FACTORS'!E293,1)</f>
        <v>0.8</v>
      </c>
      <c r="F293" s="63">
        <f>PERCENTRANK('FED MODEL FACTORS'!F$2:F$296,'FED MODEL FACTORS'!F293,1)</f>
        <v>0.6</v>
      </c>
      <c r="G293" s="63">
        <f>PERCENTRANK('FED MODEL FACTORS'!G$62:G$296,'FED MODEL FACTORS'!G293,1)</f>
        <v>0.1</v>
      </c>
      <c r="H293" s="63">
        <f>PERCENTRANK('FED MODEL FACTORS'!H$62:H$296,'FED MODEL FACTORS'!H293,1)</f>
        <v>0.7</v>
      </c>
      <c r="I293" s="63">
        <f>PERCENTRANK('FED MODEL FACTORS'!I$2:I$296,'FED MODEL FACTORS'!I293,1)</f>
        <v>0.2</v>
      </c>
      <c r="J293" s="63">
        <f>PERCENTRANK('FED MODEL FACTORS'!J$2:J$296,'FED MODEL FACTORS'!J293,1)</f>
        <v>0</v>
      </c>
      <c r="K293" s="63">
        <f>PERCENTRANK('FED MODEL FACTORS'!K$2:K$296,'FED MODEL FACTORS'!K293,1)</f>
        <v>0.2</v>
      </c>
      <c r="L293" s="63">
        <f>PERCENTRANK('FED MODEL FACTORS'!L$2:L$296,'FED MODEL FACTORS'!L293,1)</f>
        <v>0.1</v>
      </c>
      <c r="M293" s="63">
        <f>PERCENTRANK('FED MODEL FACTORS'!M$2:M$296,'FED MODEL FACTORS'!M293,1)</f>
        <v>0.2</v>
      </c>
      <c r="N293" s="63">
        <f>PERCENTRANK('FED MODEL FACTORS'!N$2:N$296,'FED MODEL FACTORS'!N293,1)</f>
        <v>0.3</v>
      </c>
      <c r="O293" s="63"/>
      <c r="P293" s="63"/>
      <c r="Q293" s="63">
        <f>PERCENTRANK('FED MODEL FACTORS'!Q$2:Q$296,'FED MODEL FACTORS'!Q293,1)</f>
        <v>0</v>
      </c>
      <c r="R293" s="63">
        <f>PERCENTRANK('FED MODEL FACTORS'!R$2:R$296,'FED MODEL FACTORS'!R293,1)</f>
        <v>0.6</v>
      </c>
      <c r="S293" s="63">
        <f>PERCENTRANK('FED MODEL FACTORS'!S$2:S$296,'FED MODEL FACTORS'!S293,1)</f>
        <v>0.9</v>
      </c>
      <c r="T293" s="63"/>
      <c r="U293" s="63">
        <f>PERCENTRANK('FED MODEL FACTORS'!U$2:U$296,'FED MODEL FACTORS'!U293,1)</f>
        <v>0</v>
      </c>
      <c r="V293" s="63">
        <f>PERCENTRANK('FED MODEL FACTORS'!V$2:V$296,'FED MODEL FACTORS'!V293,1)</f>
        <v>0.3</v>
      </c>
      <c r="W293" s="63"/>
      <c r="X293" s="63">
        <f>PERCENTRANK('FED MODEL FACTORS'!X$2:X$296,'FED MODEL FACTORS'!X293,1)</f>
        <v>0</v>
      </c>
      <c r="Y293" s="63">
        <f>PERCENTRANK('FED MODEL FACTORS'!Y$2:Y$296,'FED MODEL FACTORS'!Y293,1)</f>
        <v>0.7</v>
      </c>
      <c r="Z293" s="63">
        <f>PERCENTRANK('FED MODEL FACTORS'!Z$2:Z$296,'FED MODEL FACTORS'!Z293,1)</f>
        <v>0.4</v>
      </c>
      <c r="AA293" s="63">
        <f>PERCENTRANK('FED MODEL FACTORS'!AA$2:AA$296,'FED MODEL FACTORS'!AA293,1)</f>
        <v>0.9</v>
      </c>
      <c r="AB293" s="63"/>
      <c r="AC293" s="63">
        <f>PERCENTRANK('FED MODEL FACTORS'!AC$2:AC$296,'FED MODEL FACTORS'!AC293,1)</f>
        <v>0.5</v>
      </c>
      <c r="AD293" s="63">
        <f>PERCENTRANK('FED MODEL FACTORS'!AD$2:AD$296,'FED MODEL FACTORS'!AD293,1)</f>
        <v>0.9</v>
      </c>
      <c r="AE293" s="63">
        <f>PERCENTRANK('FED MODEL FACTORS'!AE$2:AE$296,'FED MODEL FACTORS'!AE293,1)</f>
        <v>0.7</v>
      </c>
      <c r="AF293" s="63">
        <f>PERCENTRANK('FED MODEL FACTORS'!AF$2:AF$296,'FED MODEL FACTORS'!AF293,1)</f>
        <v>0.3</v>
      </c>
      <c r="AG293" s="63">
        <f>PERCENTRANK('FED MODEL FACTORS'!AG$2:AG$296,'FED MODEL FACTORS'!AG293,1)</f>
        <v>0.3</v>
      </c>
      <c r="AH293" s="63">
        <f>PERCENTRANK('FED MODEL FACTORS'!AH$62:AH$296,'FED MODEL FACTORS'!AH293,1)</f>
        <v>0.7</v>
      </c>
      <c r="AI293" s="63">
        <f>PERCENTRANK('FED MODEL FACTORS'!AI$2:AI$296,'FED MODEL FACTORS'!AI293,1)</f>
        <v>0.5</v>
      </c>
      <c r="AJ293" s="63">
        <f>PERCENTRANK('FED MODEL FACTORS'!AJ$2:AJ$296,'FED MODEL FACTORS'!AJ293,1)</f>
        <v>0.6</v>
      </c>
      <c r="AK293" s="63">
        <f>PERCENTRANK('FED MODEL FACTORS'!AK$2:AK$296,'FED MODEL FACTORS'!AK293,1)</f>
        <v>0.4</v>
      </c>
      <c r="AL293" s="63">
        <f>PERCENTRANK('FED MODEL FACTORS'!AL$2:AL$296,'FED MODEL FACTORS'!AL293,1)</f>
        <v>0.6</v>
      </c>
      <c r="AM293" s="63">
        <f>PERCENTRANK('FED MODEL FACTORS'!AM$2:AM$296,'FED MODEL FACTORS'!AM293,1)</f>
        <v>0.5</v>
      </c>
      <c r="AN293" s="63">
        <f>PERCENTRANK('FED MODEL FACTORS'!AN$2:AN$296,'FED MODEL FACTORS'!AN293,1)</f>
        <v>0</v>
      </c>
      <c r="AO293" s="63">
        <f>PERCENTRANK('FED MODEL FACTORS'!AO$2:AO$296,'FED MODEL FACTORS'!AO293,1)</f>
        <v>0.5</v>
      </c>
      <c r="AP293" s="63">
        <f>PERCENTRANK('FED MODEL FACTORS'!AP$2:AP$296,'FED MODEL FACTORS'!AP293,1)</f>
        <v>0.6</v>
      </c>
      <c r="AQ293" s="63">
        <f>PERCENTRANK('FED MODEL FACTORS'!AQ$50:AQ$296,'FED MODEL FACTORS'!AQ293,1)</f>
        <v>0.9</v>
      </c>
      <c r="AR293" s="63">
        <f>PERCENTRANK('FED MODEL FACTORS'!AR$2:AR$296,'FED MODEL FACTORS'!AR293,1)</f>
        <v>0.7</v>
      </c>
      <c r="AS293" s="63">
        <f>PERCENTRANK('FED MODEL FACTORS'!AS$2:AS$296,'FED MODEL FACTORS'!AS293,1)</f>
        <v>0.7</v>
      </c>
      <c r="AT293" s="63">
        <f>PERCENTRANK('FED MODEL FACTORS'!AT$2:AT$296,'FED MODEL FACTORS'!AT293,1)</f>
        <v>0.9</v>
      </c>
      <c r="AU293" s="63">
        <f>PERCENTRANK('FED MODEL FACTORS'!AU$2:AU$296,'FED MODEL FACTORS'!AU293,1)</f>
        <v>0.7</v>
      </c>
      <c r="AV293" s="63">
        <f>PERCENTRANK('FED MODEL FACTORS'!AV$2:AV$296,'FED MODEL FACTORS'!AV293,1)</f>
        <v>0.7</v>
      </c>
      <c r="AW293" s="63">
        <f>PERCENTRANK('FED MODEL FACTORS'!AW$2:AW$296,'FED MODEL FACTORS'!AW293,1)</f>
        <v>0.2</v>
      </c>
      <c r="AX293" s="63">
        <f>PERCENTRANK('FED MODEL FACTORS'!AX$2:AX$296,'FED MODEL FACTORS'!AX293,1)</f>
        <v>0.7</v>
      </c>
      <c r="AY293" s="63">
        <f>PERCENTRANK('FED MODEL FACTORS'!AY$2:AY$296,'FED MODEL FACTORS'!AY293,1)</f>
        <v>0.2</v>
      </c>
      <c r="AZ293" s="63">
        <f>PERCENTRANK('FED MODEL FACTORS'!AZ$2:AZ$296,'FED MODEL FACTORS'!AZ293,1)</f>
        <v>0.5</v>
      </c>
      <c r="BA293" s="63">
        <f>PERCENTRANK('FED MODEL FACTORS'!BA$2:BA$296,'FED MODEL FACTORS'!BA293,1)</f>
        <v>1</v>
      </c>
      <c r="BB293" s="63">
        <f>PERCENTRANK('FED MODEL FACTORS'!BB$2:BB$296,'FED MODEL FACTORS'!BB293,1)</f>
        <v>0.8</v>
      </c>
      <c r="BC293" s="63">
        <f>PERCENTRANK('FED MODEL FACTORS'!BC$2:BC$296,'FED MODEL FACTORS'!BC293,1)</f>
        <v>0.8</v>
      </c>
      <c r="BD293" s="63">
        <f>PERCENTRANK('FED MODEL FACTORS'!BD$2:BD$296,'FED MODEL FACTORS'!BD293,1)</f>
        <v>1</v>
      </c>
      <c r="BT293" s="76">
        <v>2.3199999999999998</v>
      </c>
      <c r="BU293" s="76">
        <v>2.4900000000000002</v>
      </c>
      <c r="BV293" s="76">
        <v>1.93</v>
      </c>
    </row>
    <row r="294" spans="1:74" x14ac:dyDescent="0.25">
      <c r="A294" s="57">
        <v>42490</v>
      </c>
      <c r="B294" s="63"/>
      <c r="C294" s="63">
        <f>PERCENTRANK('FED MODEL FACTORS'!C294:C576,'FED MODEL FACTORS'!C294,1)</f>
        <v>1</v>
      </c>
      <c r="D294" s="63"/>
      <c r="E294" s="63">
        <f>PERCENTRANK('FED MODEL FACTORS'!E$2:E$296,'FED MODEL FACTORS'!E294,1)</f>
        <v>0.5</v>
      </c>
      <c r="F294" s="63">
        <f>PERCENTRANK('FED MODEL FACTORS'!F$2:F$296,'FED MODEL FACTORS'!F294,1)</f>
        <v>0.7</v>
      </c>
      <c r="G294" s="63">
        <f>PERCENTRANK('FED MODEL FACTORS'!G$62:G$296,'FED MODEL FACTORS'!G294,1)</f>
        <v>0.1</v>
      </c>
      <c r="H294" s="63">
        <f>PERCENTRANK('FED MODEL FACTORS'!H$62:H$296,'FED MODEL FACTORS'!H294,1)</f>
        <v>0.5</v>
      </c>
      <c r="I294" s="63">
        <f>PERCENTRANK('FED MODEL FACTORS'!I$2:I$296,'FED MODEL FACTORS'!I294,1)</f>
        <v>0.1</v>
      </c>
      <c r="J294" s="63">
        <f>PERCENTRANK('FED MODEL FACTORS'!J$2:J$296,'FED MODEL FACTORS'!J294,1)</f>
        <v>0</v>
      </c>
      <c r="K294" s="63">
        <f>PERCENTRANK('FED MODEL FACTORS'!K$2:K$296,'FED MODEL FACTORS'!K294,1)</f>
        <v>0.2</v>
      </c>
      <c r="L294" s="63">
        <f>PERCENTRANK('FED MODEL FACTORS'!L$2:L$296,'FED MODEL FACTORS'!L294,1)</f>
        <v>0.1</v>
      </c>
      <c r="M294" s="63">
        <f>PERCENTRANK('FED MODEL FACTORS'!M$2:M$296,'FED MODEL FACTORS'!M294,1)</f>
        <v>0.2</v>
      </c>
      <c r="N294" s="63">
        <f>PERCENTRANK('FED MODEL FACTORS'!N$2:N$296,'FED MODEL FACTORS'!N294,1)</f>
        <v>0.2</v>
      </c>
      <c r="O294" s="63"/>
      <c r="P294" s="63"/>
      <c r="Q294" s="63">
        <f>PERCENTRANK('FED MODEL FACTORS'!Q$2:Q$296,'FED MODEL FACTORS'!Q294,1)</f>
        <v>0</v>
      </c>
      <c r="R294" s="63">
        <f>PERCENTRANK('FED MODEL FACTORS'!R$2:R$296,'FED MODEL FACTORS'!R294,1)</f>
        <v>0.6</v>
      </c>
      <c r="S294" s="63">
        <f>PERCENTRANK('FED MODEL FACTORS'!S$2:S$296,'FED MODEL FACTORS'!S294,1)</f>
        <v>0.9</v>
      </c>
      <c r="T294" s="63"/>
      <c r="U294" s="63">
        <f>PERCENTRANK('FED MODEL FACTORS'!U$2:U$296,'FED MODEL FACTORS'!U294,1)</f>
        <v>0.6</v>
      </c>
      <c r="V294" s="63">
        <f>PERCENTRANK('FED MODEL FACTORS'!V$2:V$296,'FED MODEL FACTORS'!V294,1)</f>
        <v>0.4</v>
      </c>
      <c r="W294" s="63"/>
      <c r="X294" s="63">
        <f>PERCENTRANK('FED MODEL FACTORS'!X$2:X$296,'FED MODEL FACTORS'!X294,1)</f>
        <v>0</v>
      </c>
      <c r="Y294" s="63">
        <f>PERCENTRANK('FED MODEL FACTORS'!Y$2:Y$296,'FED MODEL FACTORS'!Y294,1)</f>
        <v>0.8</v>
      </c>
      <c r="Z294" s="63">
        <f>PERCENTRANK('FED MODEL FACTORS'!Z$2:Z$296,'FED MODEL FACTORS'!Z294,1)</f>
        <v>0.3</v>
      </c>
      <c r="AA294" s="63">
        <f>PERCENTRANK('FED MODEL FACTORS'!AA$2:AA$296,'FED MODEL FACTORS'!AA294,1)</f>
        <v>0.9</v>
      </c>
      <c r="AB294" s="63"/>
      <c r="AC294" s="63">
        <f>PERCENTRANK('FED MODEL FACTORS'!AC$2:AC$296,'FED MODEL FACTORS'!AC294,1)</f>
        <v>0.6</v>
      </c>
      <c r="AD294" s="63">
        <f>PERCENTRANK('FED MODEL FACTORS'!AD$2:AD$296,'FED MODEL FACTORS'!AD294,1)</f>
        <v>0.9</v>
      </c>
      <c r="AE294" s="63">
        <f>PERCENTRANK('FED MODEL FACTORS'!AE$2:AE$296,'FED MODEL FACTORS'!AE294,1)</f>
        <v>0.7</v>
      </c>
      <c r="AF294" s="63">
        <f>PERCENTRANK('FED MODEL FACTORS'!AF$2:AF$296,'FED MODEL FACTORS'!AF294,1)</f>
        <v>0.2</v>
      </c>
      <c r="AG294" s="63">
        <f>PERCENTRANK('FED MODEL FACTORS'!AG$2:AG$296,'FED MODEL FACTORS'!AG294,1)</f>
        <v>0.4</v>
      </c>
      <c r="AH294" s="63">
        <f>PERCENTRANK('FED MODEL FACTORS'!AH$62:AH$296,'FED MODEL FACTORS'!AH294,1)</f>
        <v>0.5</v>
      </c>
      <c r="AI294" s="63">
        <f>PERCENTRANK('FED MODEL FACTORS'!AI$2:AI$296,'FED MODEL FACTORS'!AI294,1)</f>
        <v>0.5</v>
      </c>
      <c r="AJ294" s="63">
        <f>PERCENTRANK('FED MODEL FACTORS'!AJ$2:AJ$296,'FED MODEL FACTORS'!AJ294,1)</f>
        <v>0.6</v>
      </c>
      <c r="AK294" s="63">
        <f>PERCENTRANK('FED MODEL FACTORS'!AK$2:AK$296,'FED MODEL FACTORS'!AK294,1)</f>
        <v>0.5</v>
      </c>
      <c r="AL294" s="63">
        <f>PERCENTRANK('FED MODEL FACTORS'!AL$2:AL$296,'FED MODEL FACTORS'!AL294,1)</f>
        <v>0.6</v>
      </c>
      <c r="AM294" s="63">
        <f>PERCENTRANK('FED MODEL FACTORS'!AM$2:AM$296,'FED MODEL FACTORS'!AM294,1)</f>
        <v>0.5</v>
      </c>
      <c r="AN294" s="63">
        <f>PERCENTRANK('FED MODEL FACTORS'!AN$2:AN$296,'FED MODEL FACTORS'!AN294,1)</f>
        <v>0.1</v>
      </c>
      <c r="AO294" s="63">
        <f>PERCENTRANK('FED MODEL FACTORS'!AO$2:AO$296,'FED MODEL FACTORS'!AO294,1)</f>
        <v>0.6</v>
      </c>
      <c r="AP294" s="63">
        <f>PERCENTRANK('FED MODEL FACTORS'!AP$2:AP$296,'FED MODEL FACTORS'!AP294,1)</f>
        <v>0.6</v>
      </c>
      <c r="AQ294" s="63">
        <f>PERCENTRANK('FED MODEL FACTORS'!AQ$50:AQ$296,'FED MODEL FACTORS'!AQ294,1)</f>
        <v>0.9</v>
      </c>
      <c r="AR294" s="63">
        <f>PERCENTRANK('FED MODEL FACTORS'!AR$2:AR$296,'FED MODEL FACTORS'!AR294,1)</f>
        <v>0.7</v>
      </c>
      <c r="AS294" s="63">
        <f>PERCENTRANK('FED MODEL FACTORS'!AS$2:AS$296,'FED MODEL FACTORS'!AS294,1)</f>
        <v>0.7</v>
      </c>
      <c r="AT294" s="63">
        <f>PERCENTRANK('FED MODEL FACTORS'!AT$2:AT$296,'FED MODEL FACTORS'!AT294,1)</f>
        <v>0.9</v>
      </c>
      <c r="AU294" s="63">
        <f>PERCENTRANK('FED MODEL FACTORS'!AU$2:AU$296,'FED MODEL FACTORS'!AU294,1)</f>
        <v>0.7</v>
      </c>
      <c r="AV294" s="63">
        <f>PERCENTRANK('FED MODEL FACTORS'!AV$2:AV$296,'FED MODEL FACTORS'!AV294,1)</f>
        <v>0.7</v>
      </c>
      <c r="AW294" s="63">
        <f>PERCENTRANK('FED MODEL FACTORS'!AW$2:AW$296,'FED MODEL FACTORS'!AW294,1)</f>
        <v>0.2</v>
      </c>
      <c r="AX294" s="63">
        <f>PERCENTRANK('FED MODEL FACTORS'!AX$2:AX$296,'FED MODEL FACTORS'!AX294,1)</f>
        <v>0.7</v>
      </c>
      <c r="AY294" s="63">
        <f>PERCENTRANK('FED MODEL FACTORS'!AY$2:AY$296,'FED MODEL FACTORS'!AY294,1)</f>
        <v>0.2</v>
      </c>
      <c r="AZ294" s="63">
        <f>PERCENTRANK('FED MODEL FACTORS'!AZ$2:AZ$296,'FED MODEL FACTORS'!AZ294,1)</f>
        <v>0.5</v>
      </c>
      <c r="BA294" s="63">
        <f>PERCENTRANK('FED MODEL FACTORS'!BA$2:BA$296,'FED MODEL FACTORS'!BA294,1)</f>
        <v>0.8</v>
      </c>
      <c r="BB294" s="63">
        <f>PERCENTRANK('FED MODEL FACTORS'!BB$2:BB$296,'FED MODEL FACTORS'!BB294,1)</f>
        <v>0.8</v>
      </c>
      <c r="BC294" s="63">
        <f>PERCENTRANK('FED MODEL FACTORS'!BC$2:BC$296,'FED MODEL FACTORS'!BC294,1)</f>
        <v>0.4</v>
      </c>
      <c r="BD294" s="63">
        <f>PERCENTRANK('FED MODEL FACTORS'!BD$2:BD$296,'FED MODEL FACTORS'!BD294,1)</f>
        <v>0.7</v>
      </c>
      <c r="BT294" s="76">
        <v>2.21</v>
      </c>
      <c r="BU294" s="76">
        <v>2.5099999999999998</v>
      </c>
      <c r="BV294" s="76">
        <v>2.2599999999999998</v>
      </c>
    </row>
    <row r="295" spans="1:74" x14ac:dyDescent="0.25">
      <c r="A295" s="57">
        <v>42521</v>
      </c>
      <c r="B295" s="63"/>
      <c r="C295" s="63">
        <f>PERCENTRANK('FED MODEL FACTORS'!C295:C577,'FED MODEL FACTORS'!C295,1)</f>
        <v>1</v>
      </c>
      <c r="D295" s="63"/>
      <c r="E295" s="63">
        <f>PERCENTRANK('FED MODEL FACTORS'!E$2:E$296,'FED MODEL FACTORS'!E295,1)</f>
        <v>0</v>
      </c>
      <c r="F295" s="63">
        <f>PERCENTRANK('FED MODEL FACTORS'!F$2:F$296,'FED MODEL FACTORS'!F295,1)</f>
        <v>0.7</v>
      </c>
      <c r="G295" s="63">
        <f>PERCENTRANK('FED MODEL FACTORS'!G$62:G$296,'FED MODEL FACTORS'!G295,1)</f>
        <v>0.1</v>
      </c>
      <c r="H295" s="63">
        <f>PERCENTRANK('FED MODEL FACTORS'!H$62:H$296,'FED MODEL FACTORS'!H295,1)</f>
        <v>0.6</v>
      </c>
      <c r="I295" s="63">
        <f>PERCENTRANK('FED MODEL FACTORS'!I$2:I$296,'FED MODEL FACTORS'!I295,1)</f>
        <v>0.1</v>
      </c>
      <c r="J295" s="63">
        <f>PERCENTRANK('FED MODEL FACTORS'!J$2:J$296,'FED MODEL FACTORS'!J295,1)</f>
        <v>0</v>
      </c>
      <c r="K295" s="63">
        <f>PERCENTRANK('FED MODEL FACTORS'!K$2:K$296,'FED MODEL FACTORS'!K295,1)</f>
        <v>0.2</v>
      </c>
      <c r="L295" s="63">
        <f>PERCENTRANK('FED MODEL FACTORS'!L$2:L$296,'FED MODEL FACTORS'!L295,1)</f>
        <v>0.2</v>
      </c>
      <c r="M295" s="63">
        <f>PERCENTRANK('FED MODEL FACTORS'!M$2:M$296,'FED MODEL FACTORS'!M295,1)</f>
        <v>0.3</v>
      </c>
      <c r="N295" s="63">
        <f>PERCENTRANK('FED MODEL FACTORS'!N$2:N$296,'FED MODEL FACTORS'!N295,1)</f>
        <v>0.2</v>
      </c>
      <c r="O295" s="63"/>
      <c r="P295" s="63"/>
      <c r="Q295" s="63">
        <f>PERCENTRANK('FED MODEL FACTORS'!Q$2:Q$296,'FED MODEL FACTORS'!Q295,1)</f>
        <v>0</v>
      </c>
      <c r="R295" s="63">
        <f>PERCENTRANK('FED MODEL FACTORS'!R$2:R$296,'FED MODEL FACTORS'!R295,1)</f>
        <v>0.6</v>
      </c>
      <c r="S295" s="63">
        <f>PERCENTRANK('FED MODEL FACTORS'!S$2:S$296,'FED MODEL FACTORS'!S295,1)</f>
        <v>0.9</v>
      </c>
      <c r="T295" s="63"/>
      <c r="U295" s="63">
        <f>PERCENTRANK('FED MODEL FACTORS'!U$2:U$296,'FED MODEL FACTORS'!U295,1)</f>
        <v>0.1</v>
      </c>
      <c r="V295" s="63">
        <f>PERCENTRANK('FED MODEL FACTORS'!V$2:V$296,'FED MODEL FACTORS'!V295,1)</f>
        <v>0.4</v>
      </c>
      <c r="W295" s="63"/>
      <c r="X295" s="63">
        <f>PERCENTRANK('FED MODEL FACTORS'!X$2:X$296,'FED MODEL FACTORS'!X295,1)</f>
        <v>0</v>
      </c>
      <c r="Y295" s="63">
        <f>PERCENTRANK('FED MODEL FACTORS'!Y$2:Y$296,'FED MODEL FACTORS'!Y295,1)</f>
        <v>0.9</v>
      </c>
      <c r="Z295" s="63">
        <f>PERCENTRANK('FED MODEL FACTORS'!Z$2:Z$296,'FED MODEL FACTORS'!Z295,1)</f>
        <v>0.3</v>
      </c>
      <c r="AA295" s="63">
        <f>PERCENTRANK('FED MODEL FACTORS'!AA$2:AA$296,'FED MODEL FACTORS'!AA295,1)</f>
        <v>0.5</v>
      </c>
      <c r="AB295" s="63"/>
      <c r="AC295" s="63">
        <f>PERCENTRANK('FED MODEL FACTORS'!AC$2:AC$296,'FED MODEL FACTORS'!AC295,1)</f>
        <v>0.5</v>
      </c>
      <c r="AD295" s="63">
        <f>PERCENTRANK('FED MODEL FACTORS'!AD$2:AD$296,'FED MODEL FACTORS'!AD295,1)</f>
        <v>0.9</v>
      </c>
      <c r="AE295" s="63">
        <f>PERCENTRANK('FED MODEL FACTORS'!AE$2:AE$296,'FED MODEL FACTORS'!AE295,1)</f>
        <v>0.7</v>
      </c>
      <c r="AF295" s="63">
        <f>PERCENTRANK('FED MODEL FACTORS'!AF$2:AF$296,'FED MODEL FACTORS'!AF295,1)</f>
        <v>0.3</v>
      </c>
      <c r="AG295" s="63">
        <f>PERCENTRANK('FED MODEL FACTORS'!AG$2:AG$296,'FED MODEL FACTORS'!AG295,1)</f>
        <v>0.3</v>
      </c>
      <c r="AH295" s="63">
        <f>PERCENTRANK('FED MODEL FACTORS'!AH$62:AH$296,'FED MODEL FACTORS'!AH295,1)</f>
        <v>0.6</v>
      </c>
      <c r="AI295" s="63">
        <f>PERCENTRANK('FED MODEL FACTORS'!AI$2:AI$296,'FED MODEL FACTORS'!AI295,1)</f>
        <v>0</v>
      </c>
      <c r="AJ295" s="63">
        <f>PERCENTRANK('FED MODEL FACTORS'!AJ$2:AJ$296,'FED MODEL FACTORS'!AJ295,1)</f>
        <v>0</v>
      </c>
      <c r="AK295" s="63">
        <f>PERCENTRANK('FED MODEL FACTORS'!AK$2:AK$296,'FED MODEL FACTORS'!AK295,1)</f>
        <v>0</v>
      </c>
      <c r="AL295" s="63">
        <f>PERCENTRANK('FED MODEL FACTORS'!AL$2:AL$296,'FED MODEL FACTORS'!AL295,1)</f>
        <v>0.6</v>
      </c>
      <c r="AM295" s="63">
        <f>PERCENTRANK('FED MODEL FACTORS'!AM$2:AM$296,'FED MODEL FACTORS'!AM295,1)</f>
        <v>0.4</v>
      </c>
      <c r="AN295" s="63">
        <f>PERCENTRANK('FED MODEL FACTORS'!AN$2:AN$296,'FED MODEL FACTORS'!AN295,1)</f>
        <v>0</v>
      </c>
      <c r="AO295" s="63">
        <f>PERCENTRANK('FED MODEL FACTORS'!AO$2:AO$296,'FED MODEL FACTORS'!AO295,1)</f>
        <v>0.5</v>
      </c>
      <c r="AP295" s="63">
        <f>PERCENTRANK('FED MODEL FACTORS'!AP$2:AP$296,'FED MODEL FACTORS'!AP295,1)</f>
        <v>0.2</v>
      </c>
      <c r="AQ295" s="63">
        <f>PERCENTRANK('FED MODEL FACTORS'!AQ$50:AQ$296,'FED MODEL FACTORS'!AQ295,1)</f>
        <v>0.9</v>
      </c>
      <c r="AR295" s="63">
        <f>PERCENTRANK('FED MODEL FACTORS'!AR$2:AR$296,'FED MODEL FACTORS'!AR295,1)</f>
        <v>0.7</v>
      </c>
      <c r="AS295" s="63">
        <f>PERCENTRANK('FED MODEL FACTORS'!AS$2:AS$296,'FED MODEL FACTORS'!AS295,1)</f>
        <v>0.7</v>
      </c>
      <c r="AT295" s="63">
        <f>PERCENTRANK('FED MODEL FACTORS'!AT$2:AT$296,'FED MODEL FACTORS'!AT295,1)</f>
        <v>0.9</v>
      </c>
      <c r="AU295" s="63">
        <f>PERCENTRANK('FED MODEL FACTORS'!AU$2:AU$296,'FED MODEL FACTORS'!AU295,1)</f>
        <v>0.7</v>
      </c>
      <c r="AV295" s="63">
        <f>PERCENTRANK('FED MODEL FACTORS'!AV$2:AV$296,'FED MODEL FACTORS'!AV295,1)</f>
        <v>0.7</v>
      </c>
      <c r="AW295" s="63">
        <f>PERCENTRANK('FED MODEL FACTORS'!AW$2:AW$296,'FED MODEL FACTORS'!AW295,1)</f>
        <v>0.2</v>
      </c>
      <c r="AX295" s="63">
        <f>PERCENTRANK('FED MODEL FACTORS'!AX$2:AX$296,'FED MODEL FACTORS'!AX295,1)</f>
        <v>0.7</v>
      </c>
      <c r="AY295" s="63">
        <f>PERCENTRANK('FED MODEL FACTORS'!AY$2:AY$296,'FED MODEL FACTORS'!AY295,1)</f>
        <v>0.2</v>
      </c>
      <c r="AZ295" s="63">
        <f>PERCENTRANK('FED MODEL FACTORS'!AZ$2:AZ$296,'FED MODEL FACTORS'!AZ295,1)</f>
        <v>0.5</v>
      </c>
      <c r="BA295" s="63">
        <f>PERCENTRANK('FED MODEL FACTORS'!BA$2:BA$296,'FED MODEL FACTORS'!BA295,1)</f>
        <v>0.9</v>
      </c>
      <c r="BB295" s="63">
        <f>PERCENTRANK('FED MODEL FACTORS'!BB$2:BB$296,'FED MODEL FACTORS'!BB295,1)</f>
        <v>0.8</v>
      </c>
      <c r="BC295" s="63">
        <f>PERCENTRANK('FED MODEL FACTORS'!BC$2:BC$296,'FED MODEL FACTORS'!BC295,1)</f>
        <v>0.6</v>
      </c>
      <c r="BD295" s="63">
        <f>PERCENTRANK('FED MODEL FACTORS'!BD$2:BD$296,'FED MODEL FACTORS'!BD295,1)</f>
        <v>0.9</v>
      </c>
    </row>
    <row r="296" spans="1:74" x14ac:dyDescent="0.25">
      <c r="A296" s="57">
        <v>42551</v>
      </c>
      <c r="B296" s="63"/>
      <c r="C296" s="63">
        <f>PERCENTRANK('FED MODEL FACTORS'!C296:C578,'FED MODEL FACTORS'!C296,1)</f>
        <v>1</v>
      </c>
      <c r="D296" s="63"/>
      <c r="E296" s="63">
        <f>PERCENTRANK('FED MODEL FACTORS'!E$2:E$296,'FED MODEL FACTORS'!E296,1)</f>
        <v>0.3</v>
      </c>
      <c r="F296" s="63">
        <f>PERCENTRANK('FED MODEL FACTORS'!F$2:F$296,'FED MODEL FACTORS'!F296,1)</f>
        <v>0.7</v>
      </c>
      <c r="G296" s="63">
        <f>PERCENTRANK('FED MODEL FACTORS'!G$62:G$296,'FED MODEL FACTORS'!G296,1)</f>
        <v>0</v>
      </c>
      <c r="H296" s="63">
        <f>PERCENTRANK('FED MODEL FACTORS'!H$62:H$296,'FED MODEL FACTORS'!H296,1)</f>
        <v>0.6</v>
      </c>
      <c r="I296" s="63">
        <f>PERCENTRANK('FED MODEL FACTORS'!I$2:I$296,'FED MODEL FACTORS'!I296,1)</f>
        <v>0.1</v>
      </c>
      <c r="J296" s="63">
        <f>PERCENTRANK('FED MODEL FACTORS'!J$2:J$296,'FED MODEL FACTORS'!J296,1)</f>
        <v>0</v>
      </c>
      <c r="K296" s="63">
        <f>PERCENTRANK('FED MODEL FACTORS'!K$2:K$296,'FED MODEL FACTORS'!K296,1)</f>
        <v>0.1</v>
      </c>
      <c r="L296" s="63">
        <f>PERCENTRANK('FED MODEL FACTORS'!L$2:L$296,'FED MODEL FACTORS'!L296,1)</f>
        <v>0.1</v>
      </c>
      <c r="M296" s="63">
        <f>PERCENTRANK('FED MODEL FACTORS'!M$2:M$296,'FED MODEL FACTORS'!M296,1)</f>
        <v>0.2</v>
      </c>
      <c r="N296" s="63">
        <f>PERCENTRANK('FED MODEL FACTORS'!N$2:N$296,'FED MODEL FACTORS'!N296,1)</f>
        <v>0.2</v>
      </c>
      <c r="O296" s="63"/>
      <c r="P296" s="63"/>
      <c r="Q296" s="63">
        <f>PERCENTRANK('FED MODEL FACTORS'!Q$2:Q$296,'FED MODEL FACTORS'!Q296,1)</f>
        <v>0</v>
      </c>
      <c r="R296" s="63">
        <f>PERCENTRANK('FED MODEL FACTORS'!R$2:R$296,'FED MODEL FACTORS'!R296,1)</f>
        <v>0.6</v>
      </c>
      <c r="S296" s="63">
        <f>PERCENTRANK('FED MODEL FACTORS'!S$2:S$296,'FED MODEL FACTORS'!S296,1)</f>
        <v>1</v>
      </c>
      <c r="T296" s="63"/>
      <c r="U296" s="63">
        <f>PERCENTRANK('FED MODEL FACTORS'!U$2:U$296,'FED MODEL FACTORS'!U296,1)</f>
        <v>0.7</v>
      </c>
      <c r="V296" s="63">
        <f>PERCENTRANK('FED MODEL FACTORS'!V$2:V$296,'FED MODEL FACTORS'!V296,1)</f>
        <v>0.5</v>
      </c>
      <c r="W296" s="63"/>
      <c r="X296" s="63">
        <f>PERCENTRANK('FED MODEL FACTORS'!X$2:X$296,'FED MODEL FACTORS'!X296,1)</f>
        <v>0</v>
      </c>
      <c r="Y296" s="63">
        <f>PERCENTRANK('FED MODEL FACTORS'!Y$2:Y$296,'FED MODEL FACTORS'!Y296,1)</f>
        <v>0.8</v>
      </c>
      <c r="Z296" s="63">
        <f>PERCENTRANK('FED MODEL FACTORS'!Z$2:Z$296,'FED MODEL FACTORS'!Z296,1)</f>
        <v>0.5</v>
      </c>
      <c r="AA296" s="63">
        <f>PERCENTRANK('FED MODEL FACTORS'!AA$2:AA$296,'FED MODEL FACTORS'!AA296,1)</f>
        <v>0.5</v>
      </c>
      <c r="AB296" s="63"/>
      <c r="AC296" s="63">
        <f>PERCENTRANK('FED MODEL FACTORS'!AC$2:AC$296,'FED MODEL FACTORS'!AC296,1)</f>
        <v>0.6</v>
      </c>
      <c r="AD296" s="63">
        <f>PERCENTRANK('FED MODEL FACTORS'!AD$2:AD$296,'FED MODEL FACTORS'!AD296,1)</f>
        <v>1</v>
      </c>
      <c r="AE296" s="63">
        <f>PERCENTRANK('FED MODEL FACTORS'!AE$2:AE$296,'FED MODEL FACTORS'!AE296,1)</f>
        <v>0.7</v>
      </c>
      <c r="AF296" s="63">
        <f>PERCENTRANK('FED MODEL FACTORS'!AF$2:AF$296,'FED MODEL FACTORS'!AF296,1)</f>
        <v>0.5</v>
      </c>
      <c r="AG296" s="63">
        <f>PERCENTRANK('FED MODEL FACTORS'!AG$2:AG$296,'FED MODEL FACTORS'!AG296,1)</f>
        <v>0.3</v>
      </c>
      <c r="AH296" s="63">
        <f>PERCENTRANK('FED MODEL FACTORS'!AH$62:AH$296,'FED MODEL FACTORS'!AH296,1)</f>
        <v>0.6</v>
      </c>
      <c r="AI296" s="63">
        <f>PERCENTRANK('FED MODEL FACTORS'!AI$2:AI$296,'FED MODEL FACTORS'!AI296,1)</f>
        <v>0</v>
      </c>
      <c r="AJ296" s="63">
        <f>PERCENTRANK('FED MODEL FACTORS'!AJ$2:AJ$296,'FED MODEL FACTORS'!AJ296,1)</f>
        <v>0</v>
      </c>
      <c r="AK296" s="63">
        <f>PERCENTRANK('FED MODEL FACTORS'!AK$2:AK$296,'FED MODEL FACTORS'!AK296,1)</f>
        <v>0</v>
      </c>
      <c r="AL296" s="63">
        <f>PERCENTRANK('FED MODEL FACTORS'!AL$2:AL$296,'FED MODEL FACTORS'!AL296,1)</f>
        <v>0.6</v>
      </c>
      <c r="AM296" s="63">
        <f>PERCENTRANK('FED MODEL FACTORS'!AM$2:AM$296,'FED MODEL FACTORS'!AM296,1)</f>
        <v>0.5</v>
      </c>
      <c r="AN296" s="63">
        <f>PERCENTRANK('FED MODEL FACTORS'!AN$2:AN$296,'FED MODEL FACTORS'!AN296,1)</f>
        <v>0</v>
      </c>
      <c r="AO296" s="63">
        <f>PERCENTRANK('FED MODEL FACTORS'!AO$2:AO$296,'FED MODEL FACTORS'!AO296,1)</f>
        <v>0.5</v>
      </c>
      <c r="AP296" s="63">
        <f>PERCENTRANK('FED MODEL FACTORS'!AP$2:AP$296,'FED MODEL FACTORS'!AP296,1)</f>
        <v>0.3</v>
      </c>
      <c r="AQ296" s="63">
        <f>PERCENTRANK('FED MODEL FACTORS'!AQ$50:AQ$296,'FED MODEL FACTORS'!AQ296,1)</f>
        <v>0.9</v>
      </c>
      <c r="AR296" s="63">
        <f>PERCENTRANK('FED MODEL FACTORS'!AR$2:AR$296,'FED MODEL FACTORS'!AR296,1)</f>
        <v>0.7</v>
      </c>
      <c r="AS296" s="63">
        <f>PERCENTRANK('FED MODEL FACTORS'!AS$2:AS$296,'FED MODEL FACTORS'!AS296,1)</f>
        <v>0.7</v>
      </c>
      <c r="AT296" s="63">
        <f>PERCENTRANK('FED MODEL FACTORS'!AT$2:AT$296,'FED MODEL FACTORS'!AT296,1)</f>
        <v>0.9</v>
      </c>
      <c r="AU296" s="63">
        <f>PERCENTRANK('FED MODEL FACTORS'!AU$2:AU$296,'FED MODEL FACTORS'!AU296,1)</f>
        <v>0.7</v>
      </c>
      <c r="AV296" s="63">
        <f>PERCENTRANK('FED MODEL FACTORS'!AV$2:AV$296,'FED MODEL FACTORS'!AV296,1)</f>
        <v>0.7</v>
      </c>
      <c r="AW296" s="63">
        <f>PERCENTRANK('FED MODEL FACTORS'!AW$2:AW$296,'FED MODEL FACTORS'!AW296,1)</f>
        <v>0.2</v>
      </c>
      <c r="AX296" s="63">
        <f>PERCENTRANK('FED MODEL FACTORS'!AX$2:AX$296,'FED MODEL FACTORS'!AX296,1)</f>
        <v>0.7</v>
      </c>
      <c r="AY296" s="63">
        <f>PERCENTRANK('FED MODEL FACTORS'!AY$2:AY$296,'FED MODEL FACTORS'!AY296,1)</f>
        <v>0.2</v>
      </c>
      <c r="AZ296" s="63">
        <f>PERCENTRANK('FED MODEL FACTORS'!AZ$2:AZ$296,'FED MODEL FACTORS'!AZ296,1)</f>
        <v>0.5</v>
      </c>
      <c r="BA296" s="63">
        <f>PERCENTRANK('FED MODEL FACTORS'!BA$2:BA$296,'FED MODEL FACTORS'!BA296,1)</f>
        <v>0.6</v>
      </c>
      <c r="BB296" s="63">
        <f>PERCENTRANK('FED MODEL FACTORS'!BB$2:BB$296,'FED MODEL FACTORS'!BB296,1)</f>
        <v>0.8</v>
      </c>
      <c r="BC296" s="63">
        <f>PERCENTRANK('FED MODEL FACTORS'!BC$2:BC$296,'FED MODEL FACTORS'!BC296,1)</f>
        <v>0.6</v>
      </c>
      <c r="BD296" s="63">
        <f>PERCENTRANK('FED MODEL FACTORS'!BD$2:BD$296,'FED MODEL FACTORS'!BD296,1)</f>
        <v>0.6</v>
      </c>
    </row>
    <row r="297" spans="1:74" x14ac:dyDescent="0.25">
      <c r="A297" s="57">
        <v>42582</v>
      </c>
      <c r="B297" s="38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</row>
    <row r="298" spans="1:74" x14ac:dyDescent="0.25">
      <c r="C298" s="63"/>
      <c r="P298" s="75"/>
      <c r="AF298" s="73"/>
      <c r="AP298" s="37"/>
      <c r="BB298" s="74"/>
      <c r="BD298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820"/>
  <sheetViews>
    <sheetView topLeftCell="R1" workbookViewId="0">
      <selection activeCell="Z25" sqref="Z25"/>
    </sheetView>
  </sheetViews>
  <sheetFormatPr defaultColWidth="9.140625" defaultRowHeight="15" x14ac:dyDescent="0.25"/>
  <cols>
    <col min="1" max="1" width="10.7109375" style="1" bestFit="1" customWidth="1"/>
    <col min="3" max="3" width="9.140625" style="13"/>
    <col min="8" max="8" width="10.7109375" style="1" bestFit="1" customWidth="1"/>
    <col min="14" max="14" width="10.7109375" style="1" bestFit="1" customWidth="1"/>
    <col min="20" max="20" width="10.7109375" style="1" bestFit="1" customWidth="1"/>
    <col min="25" max="25" width="10.7109375" style="1" bestFit="1" customWidth="1"/>
  </cols>
  <sheetData>
    <row r="1" spans="1:26" ht="18.75" x14ac:dyDescent="0.3">
      <c r="A1" s="1" t="s">
        <v>26</v>
      </c>
      <c r="B1" t="s">
        <v>25</v>
      </c>
      <c r="C1" s="11"/>
      <c r="E1" t="s">
        <v>27</v>
      </c>
      <c r="F1" t="s">
        <v>28</v>
      </c>
      <c r="H1" s="1" t="s">
        <v>29</v>
      </c>
      <c r="N1" s="1" t="s">
        <v>29</v>
      </c>
      <c r="Y1" s="1" t="s">
        <v>29</v>
      </c>
    </row>
    <row r="2" spans="1:26" x14ac:dyDescent="0.25">
      <c r="A2" s="1">
        <v>25415</v>
      </c>
      <c r="B2">
        <v>5.589002403846189E-2</v>
      </c>
      <c r="C2" s="12"/>
      <c r="H2" s="1" t="s">
        <v>30</v>
      </c>
      <c r="N2" s="1" t="s">
        <v>30</v>
      </c>
      <c r="Y2" s="1" t="s">
        <v>30</v>
      </c>
    </row>
    <row r="3" spans="1:26" x14ac:dyDescent="0.25">
      <c r="A3" s="1">
        <v>25446</v>
      </c>
      <c r="B3">
        <v>5.688233529941053E-2</v>
      </c>
    </row>
    <row r="4" spans="1:26" x14ac:dyDescent="0.25">
      <c r="A4" s="1">
        <v>25476</v>
      </c>
      <c r="B4">
        <v>5.7872680103771827E-2</v>
      </c>
      <c r="C4" s="14"/>
      <c r="H4" s="1" t="s">
        <v>31</v>
      </c>
      <c r="I4" t="s">
        <v>39</v>
      </c>
      <c r="N4" s="1" t="s">
        <v>31</v>
      </c>
      <c r="O4" t="s">
        <v>28</v>
      </c>
      <c r="Y4" s="1" t="s">
        <v>31</v>
      </c>
      <c r="Z4" t="s">
        <v>39</v>
      </c>
    </row>
    <row r="5" spans="1:26" x14ac:dyDescent="0.25">
      <c r="A5" s="1">
        <v>25507</v>
      </c>
      <c r="B5">
        <v>4.9558599392339517E-2</v>
      </c>
      <c r="C5" s="14"/>
    </row>
    <row r="6" spans="1:26" x14ac:dyDescent="0.25">
      <c r="A6" s="1">
        <v>25537</v>
      </c>
      <c r="B6">
        <v>4.1532554091022189E-2</v>
      </c>
      <c r="C6" s="14"/>
      <c r="E6">
        <v>87.49</v>
      </c>
      <c r="H6" s="1" t="s">
        <v>32</v>
      </c>
      <c r="N6" s="1" t="s">
        <v>32</v>
      </c>
      <c r="T6" s="1">
        <v>24107</v>
      </c>
      <c r="U6">
        <v>91.73</v>
      </c>
      <c r="V6">
        <v>2.72</v>
      </c>
      <c r="W6">
        <v>5.19</v>
      </c>
      <c r="Y6" s="1" t="s">
        <v>32</v>
      </c>
    </row>
    <row r="7" spans="1:26" x14ac:dyDescent="0.25">
      <c r="A7" s="1">
        <v>25568</v>
      </c>
      <c r="B7">
        <v>3.378378378378382E-2</v>
      </c>
      <c r="C7" s="14"/>
      <c r="T7" s="1">
        <v>24138</v>
      </c>
      <c r="U7">
        <v>93.32</v>
      </c>
      <c r="V7">
        <v>2.74</v>
      </c>
      <c r="W7">
        <v>5.24</v>
      </c>
    </row>
    <row r="8" spans="1:26" x14ac:dyDescent="0.25">
      <c r="A8" s="1">
        <v>25599</v>
      </c>
      <c r="B8">
        <v>2.3755972468170593E-2</v>
      </c>
      <c r="C8" s="14" t="s">
        <v>33</v>
      </c>
      <c r="E8">
        <v>98.373888888888899</v>
      </c>
      <c r="H8" s="1" t="s">
        <v>33</v>
      </c>
      <c r="N8" s="1" t="s">
        <v>33</v>
      </c>
      <c r="T8" s="1">
        <v>24166</v>
      </c>
      <c r="U8">
        <v>92.69</v>
      </c>
      <c r="V8">
        <v>2.76</v>
      </c>
      <c r="W8">
        <v>5.29</v>
      </c>
      <c r="Y8" s="1" t="s">
        <v>33</v>
      </c>
    </row>
    <row r="9" spans="1:26" x14ac:dyDescent="0.25">
      <c r="A9" s="1">
        <v>25627</v>
      </c>
      <c r="B9">
        <v>1.383311021865217E-2</v>
      </c>
      <c r="C9" s="14" t="s">
        <v>34</v>
      </c>
      <c r="E9">
        <v>95.563333333333347</v>
      </c>
      <c r="H9" s="1" t="s">
        <v>34</v>
      </c>
      <c r="N9" s="1" t="s">
        <v>34</v>
      </c>
      <c r="T9" s="1">
        <v>24197</v>
      </c>
      <c r="U9">
        <v>88.88</v>
      </c>
      <c r="V9">
        <v>2.78</v>
      </c>
      <c r="W9">
        <v>5.34</v>
      </c>
      <c r="Y9" s="1" t="s">
        <v>34</v>
      </c>
    </row>
    <row r="10" spans="1:26" x14ac:dyDescent="0.25">
      <c r="A10" s="1">
        <v>25658</v>
      </c>
      <c r="B10">
        <v>4.0124832813194962E-3</v>
      </c>
      <c r="C10" s="14" t="s">
        <v>35</v>
      </c>
      <c r="E10">
        <v>80.662000000000035</v>
      </c>
      <c r="H10" s="1" t="s">
        <v>35</v>
      </c>
      <c r="N10" s="1" t="s">
        <v>35</v>
      </c>
      <c r="T10" s="1">
        <v>24227</v>
      </c>
      <c r="U10">
        <v>91.6</v>
      </c>
      <c r="V10">
        <v>2.7966700000000002</v>
      </c>
      <c r="W10">
        <v>5.38</v>
      </c>
      <c r="Y10" s="1" t="s">
        <v>35</v>
      </c>
    </row>
    <row r="11" spans="1:26" x14ac:dyDescent="0.25">
      <c r="A11" s="1">
        <v>25688</v>
      </c>
      <c r="B11">
        <v>-3.4320147062167315E-3</v>
      </c>
      <c r="C11" s="14" t="s">
        <v>36</v>
      </c>
      <c r="E11">
        <v>70.117750000000072</v>
      </c>
      <c r="H11" s="1" t="s">
        <v>36</v>
      </c>
      <c r="N11" s="1" t="s">
        <v>36</v>
      </c>
      <c r="T11" s="1">
        <v>24258</v>
      </c>
      <c r="U11">
        <v>86.78</v>
      </c>
      <c r="V11">
        <v>2.8133300000000001</v>
      </c>
      <c r="W11">
        <v>5.42</v>
      </c>
      <c r="Y11" s="1" t="s">
        <v>36</v>
      </c>
    </row>
    <row r="12" spans="1:26" x14ac:dyDescent="0.25">
      <c r="A12" s="1">
        <v>25719</v>
      </c>
      <c r="B12">
        <v>-1.0877571202531681E-2</v>
      </c>
      <c r="C12" s="14" t="s">
        <v>37</v>
      </c>
      <c r="E12">
        <v>63.932966666666722</v>
      </c>
      <c r="H12" s="1" t="s">
        <v>37</v>
      </c>
      <c r="N12" s="1" t="s">
        <v>37</v>
      </c>
      <c r="T12" s="1">
        <v>24288</v>
      </c>
      <c r="U12">
        <v>86.06</v>
      </c>
      <c r="V12">
        <v>2.83</v>
      </c>
      <c r="W12">
        <v>5.46</v>
      </c>
      <c r="Y12" s="1" t="s">
        <v>37</v>
      </c>
    </row>
    <row r="13" spans="1:26" x14ac:dyDescent="0.25">
      <c r="A13" s="1">
        <v>25749</v>
      </c>
      <c r="B13">
        <v>-1.8327323025243474E-2</v>
      </c>
      <c r="C13" s="14" t="s">
        <v>38</v>
      </c>
      <c r="E13">
        <v>59.831138888888958</v>
      </c>
      <c r="H13" s="1" t="s">
        <v>38</v>
      </c>
      <c r="N13" s="1" t="s">
        <v>38</v>
      </c>
      <c r="T13" s="1">
        <v>24319</v>
      </c>
      <c r="U13">
        <v>85.84</v>
      </c>
      <c r="V13">
        <v>2.85</v>
      </c>
      <c r="W13">
        <v>5.4766700000000004</v>
      </c>
      <c r="Y13" s="1" t="s">
        <v>38</v>
      </c>
    </row>
    <row r="14" spans="1:26" x14ac:dyDescent="0.25">
      <c r="A14" s="1">
        <v>25780</v>
      </c>
      <c r="B14">
        <v>-2.8515376425133365E-2</v>
      </c>
      <c r="C14" s="14"/>
      <c r="T14" s="1">
        <v>24350</v>
      </c>
      <c r="U14">
        <v>80.650000000000006</v>
      </c>
      <c r="V14">
        <v>2.87</v>
      </c>
      <c r="W14">
        <v>5.4933300000000003</v>
      </c>
    </row>
    <row r="15" spans="1:26" x14ac:dyDescent="0.25">
      <c r="A15" s="1">
        <v>25811</v>
      </c>
      <c r="B15">
        <v>-3.8484902309058412E-2</v>
      </c>
      <c r="C15" s="13">
        <v>42613</v>
      </c>
      <c r="H15" s="1">
        <v>42613</v>
      </c>
      <c r="N15" s="1">
        <v>42613</v>
      </c>
      <c r="T15" s="1">
        <v>24380</v>
      </c>
      <c r="U15">
        <v>77.81</v>
      </c>
      <c r="V15">
        <v>2.89</v>
      </c>
      <c r="W15">
        <v>5.51</v>
      </c>
      <c r="Y15" s="1">
        <v>42613</v>
      </c>
    </row>
    <row r="16" spans="1:26" x14ac:dyDescent="0.25">
      <c r="A16" s="1">
        <v>25841</v>
      </c>
      <c r="B16">
        <v>-4.8239124001183749E-2</v>
      </c>
      <c r="C16" s="13">
        <v>42582</v>
      </c>
      <c r="H16" s="1">
        <v>42582</v>
      </c>
      <c r="N16" s="1">
        <v>42582</v>
      </c>
      <c r="T16" s="1">
        <v>24411</v>
      </c>
      <c r="U16">
        <v>77.13</v>
      </c>
      <c r="V16">
        <v>2.8833299999999999</v>
      </c>
      <c r="W16">
        <v>5.5233299999999996</v>
      </c>
      <c r="Y16" s="1">
        <v>42582</v>
      </c>
    </row>
    <row r="17" spans="1:26" x14ac:dyDescent="0.25">
      <c r="A17" s="1">
        <v>25872</v>
      </c>
      <c r="B17">
        <v>-6.1729783630903756E-2</v>
      </c>
      <c r="C17" s="13">
        <v>42551</v>
      </c>
      <c r="H17" s="1">
        <v>42551</v>
      </c>
      <c r="N17" s="1">
        <v>42551</v>
      </c>
      <c r="T17" s="1">
        <v>24441</v>
      </c>
      <c r="U17">
        <v>80.989999999999995</v>
      </c>
      <c r="V17">
        <v>2.8766699999999998</v>
      </c>
      <c r="W17">
        <v>5.53667</v>
      </c>
      <c r="Y17" s="1">
        <v>42551</v>
      </c>
    </row>
    <row r="18" spans="1:26" x14ac:dyDescent="0.25">
      <c r="A18" s="1">
        <v>25902</v>
      </c>
      <c r="B18">
        <v>-7.4826653504442051E-2</v>
      </c>
      <c r="C18" s="13">
        <v>42521</v>
      </c>
      <c r="H18" s="1">
        <v>42521</v>
      </c>
      <c r="N18" s="1">
        <v>42521</v>
      </c>
      <c r="O18">
        <v>-1.9445146928717062E-2</v>
      </c>
      <c r="T18" s="1">
        <v>24472</v>
      </c>
      <c r="U18">
        <v>81.33</v>
      </c>
      <c r="V18">
        <v>2.87</v>
      </c>
      <c r="W18">
        <v>5.55</v>
      </c>
      <c r="Y18" s="1">
        <v>42521</v>
      </c>
    </row>
    <row r="19" spans="1:26" x14ac:dyDescent="0.25">
      <c r="A19" s="1">
        <v>25933</v>
      </c>
      <c r="B19">
        <v>-8.7549407114624458E-2</v>
      </c>
      <c r="C19" s="13">
        <v>42490</v>
      </c>
      <c r="H19" s="1">
        <v>42490</v>
      </c>
      <c r="N19" s="1">
        <v>18294</v>
      </c>
      <c r="O19">
        <v>2.3366699999999998</v>
      </c>
      <c r="T19" s="1">
        <v>24503</v>
      </c>
      <c r="U19">
        <v>84.45</v>
      </c>
      <c r="V19">
        <v>2.88</v>
      </c>
      <c r="W19">
        <v>5.5166700000000004</v>
      </c>
      <c r="Y19" s="1">
        <v>42490</v>
      </c>
    </row>
    <row r="20" spans="1:26" x14ac:dyDescent="0.25">
      <c r="A20" s="1">
        <v>25964</v>
      </c>
      <c r="B20">
        <v>-8.1275331881620477E-2</v>
      </c>
      <c r="C20" s="13">
        <v>42460</v>
      </c>
      <c r="E20">
        <v>87.49</v>
      </c>
      <c r="F20">
        <v>98.373888888888899</v>
      </c>
      <c r="H20" s="1">
        <v>42460</v>
      </c>
      <c r="I20">
        <v>6.171432772182605E-2</v>
      </c>
      <c r="N20" s="1">
        <v>18322</v>
      </c>
      <c r="O20">
        <v>2.3449999999999998</v>
      </c>
      <c r="T20" s="1">
        <v>24531</v>
      </c>
      <c r="U20">
        <v>87.36</v>
      </c>
      <c r="V20">
        <v>2.89</v>
      </c>
      <c r="W20">
        <v>5.4833299999999996</v>
      </c>
      <c r="Y20" s="1">
        <v>18294</v>
      </c>
    </row>
    <row r="21" spans="1:26" x14ac:dyDescent="0.25">
      <c r="A21" s="1">
        <v>25992</v>
      </c>
      <c r="B21">
        <v>-7.4957916625408308E-2</v>
      </c>
      <c r="C21" s="13">
        <v>25537</v>
      </c>
      <c r="E21">
        <v>5.8166700000000002</v>
      </c>
      <c r="F21">
        <v>5.5847222222222221</v>
      </c>
      <c r="H21" s="1">
        <v>29251</v>
      </c>
      <c r="I21">
        <v>2.8756957328385981E-2</v>
      </c>
      <c r="N21" s="1">
        <v>18353</v>
      </c>
      <c r="O21">
        <v>2.3533333333333335</v>
      </c>
      <c r="T21" s="1">
        <v>24562</v>
      </c>
      <c r="U21">
        <v>89.42</v>
      </c>
      <c r="V21">
        <v>2.9</v>
      </c>
      <c r="W21">
        <v>5.45</v>
      </c>
      <c r="Y21" s="1">
        <v>18322</v>
      </c>
      <c r="Z21">
        <v>1.9549763033175467E-2</v>
      </c>
    </row>
    <row r="22" spans="1:26" x14ac:dyDescent="0.25">
      <c r="A22" s="1">
        <v>26023</v>
      </c>
      <c r="B22">
        <v>-6.8596352101506691E-2</v>
      </c>
      <c r="C22" s="13">
        <v>25568</v>
      </c>
      <c r="E22">
        <v>5.78</v>
      </c>
      <c r="F22">
        <v>5.5911111111111111</v>
      </c>
      <c r="H22" s="1">
        <v>29280</v>
      </c>
      <c r="I22">
        <v>3.9675383228133375E-2</v>
      </c>
      <c r="N22" s="1">
        <v>18383</v>
      </c>
      <c r="O22">
        <v>2.3716675</v>
      </c>
      <c r="T22" s="1">
        <v>24592</v>
      </c>
      <c r="U22">
        <v>90.96</v>
      </c>
      <c r="V22">
        <v>2.9</v>
      </c>
      <c r="W22">
        <v>5.41</v>
      </c>
      <c r="Y22" s="1">
        <v>18353</v>
      </c>
      <c r="Z22">
        <v>8.1348053457292596E-3</v>
      </c>
    </row>
    <row r="23" spans="1:26" x14ac:dyDescent="0.25">
      <c r="A23" s="1">
        <v>26053</v>
      </c>
      <c r="B23">
        <v>-6.1579516697265947E-2</v>
      </c>
      <c r="C23" s="13">
        <v>25599</v>
      </c>
      <c r="E23">
        <v>5.73</v>
      </c>
      <c r="F23">
        <v>5.5970369444444446</v>
      </c>
      <c r="H23" s="1">
        <v>29311</v>
      </c>
      <c r="I23">
        <v>-9.193408499566344E-2</v>
      </c>
      <c r="N23" s="1">
        <v>18414</v>
      </c>
      <c r="O23">
        <v>2.3940000000000001</v>
      </c>
      <c r="T23" s="1">
        <v>24623</v>
      </c>
      <c r="U23">
        <v>92.59</v>
      </c>
      <c r="V23">
        <v>2.9</v>
      </c>
      <c r="W23">
        <v>5.37</v>
      </c>
      <c r="Y23" s="1">
        <v>18383</v>
      </c>
      <c r="Z23">
        <v>2.82420749279538E-2</v>
      </c>
    </row>
    <row r="24" spans="1:26" x14ac:dyDescent="0.25">
      <c r="A24" s="1">
        <v>26084</v>
      </c>
      <c r="B24">
        <v>-5.4497888618411115E-2</v>
      </c>
      <c r="C24" s="13">
        <v>25627</v>
      </c>
      <c r="E24">
        <v>5.68</v>
      </c>
      <c r="F24">
        <v>5.6025000000000009</v>
      </c>
      <c r="H24" s="1">
        <v>29341</v>
      </c>
      <c r="I24">
        <v>-1.6236867239732597E-2</v>
      </c>
      <c r="N24" s="1">
        <v>18444</v>
      </c>
      <c r="O24">
        <v>2.4183333333333334</v>
      </c>
      <c r="T24" s="1">
        <v>24653</v>
      </c>
      <c r="U24">
        <v>91.43</v>
      </c>
      <c r="V24">
        <v>2.9</v>
      </c>
      <c r="W24">
        <v>5.33</v>
      </c>
      <c r="Y24" s="1">
        <v>18414</v>
      </c>
      <c r="Z24">
        <v>3.3632286995515778E-2</v>
      </c>
    </row>
    <row r="25" spans="1:26" x14ac:dyDescent="0.25">
      <c r="A25" s="1">
        <v>26114</v>
      </c>
      <c r="B25">
        <v>-4.7353760445682382E-2</v>
      </c>
      <c r="C25" s="13">
        <v>25658</v>
      </c>
      <c r="E25">
        <v>5.63</v>
      </c>
      <c r="F25">
        <v>5.6075000000000008</v>
      </c>
      <c r="H25" s="1">
        <v>29372</v>
      </c>
      <c r="I25">
        <v>4.5631067961165075E-2</v>
      </c>
      <c r="N25" s="1">
        <v>18475</v>
      </c>
      <c r="O25">
        <v>2.4442857142857144</v>
      </c>
      <c r="T25" s="1">
        <v>24684</v>
      </c>
      <c r="U25">
        <v>93.01</v>
      </c>
      <c r="V25">
        <v>2.9066700000000001</v>
      </c>
      <c r="W25">
        <v>5.32</v>
      </c>
      <c r="Y25" s="1">
        <v>18444</v>
      </c>
      <c r="Z25">
        <v>1.6268980477223274E-2</v>
      </c>
    </row>
    <row r="26" spans="1:26" x14ac:dyDescent="0.25">
      <c r="A26" s="1">
        <v>26145</v>
      </c>
      <c r="B26">
        <v>-3.9624910114296266E-2</v>
      </c>
      <c r="C26" s="13">
        <v>25688</v>
      </c>
      <c r="E26">
        <v>5.5933299999999999</v>
      </c>
      <c r="F26">
        <v>5.6125925000000016</v>
      </c>
      <c r="H26" s="1">
        <v>29402</v>
      </c>
      <c r="I26">
        <v>6.4066852367687943E-2</v>
      </c>
      <c r="N26" s="1">
        <v>18506</v>
      </c>
      <c r="O26">
        <v>2.4712499999999995</v>
      </c>
      <c r="T26" s="1">
        <v>24715</v>
      </c>
      <c r="U26">
        <v>94.49</v>
      </c>
      <c r="V26">
        <v>2.9133300000000002</v>
      </c>
      <c r="W26">
        <v>5.31</v>
      </c>
      <c r="Y26" s="1">
        <v>18475</v>
      </c>
      <c r="Z26">
        <v>-7.2572038420490897E-2</v>
      </c>
    </row>
    <row r="27" spans="1:26" x14ac:dyDescent="0.25">
      <c r="A27" s="1">
        <v>26176</v>
      </c>
      <c r="B27">
        <v>-3.1911248504188403E-2</v>
      </c>
      <c r="C27" s="13">
        <v>25719</v>
      </c>
      <c r="E27">
        <v>5.5566700000000004</v>
      </c>
      <c r="F27">
        <v>5.6177777777777784</v>
      </c>
      <c r="H27" s="1">
        <v>29433</v>
      </c>
      <c r="I27">
        <v>4.5375218150087285E-2</v>
      </c>
      <c r="N27" s="1">
        <v>18536</v>
      </c>
      <c r="O27">
        <v>2.4988888888888892</v>
      </c>
      <c r="T27" s="1">
        <v>24745</v>
      </c>
      <c r="U27">
        <v>95.81</v>
      </c>
      <c r="V27">
        <v>2.92</v>
      </c>
      <c r="W27">
        <v>5.3</v>
      </c>
      <c r="Y27" s="1">
        <v>18506</v>
      </c>
      <c r="Z27">
        <v>6.0414269275028812E-2</v>
      </c>
    </row>
    <row r="28" spans="1:26" x14ac:dyDescent="0.25">
      <c r="A28" s="1">
        <v>26206</v>
      </c>
      <c r="B28">
        <v>-2.4210053411870526E-2</v>
      </c>
      <c r="C28" s="13">
        <v>25749</v>
      </c>
      <c r="E28">
        <v>5.52</v>
      </c>
      <c r="F28">
        <v>5.6230555555555561</v>
      </c>
      <c r="H28" s="1">
        <v>29464</v>
      </c>
      <c r="I28">
        <v>3.0884808013355618E-2</v>
      </c>
      <c r="N28" s="1">
        <v>18567</v>
      </c>
      <c r="O28">
        <v>2.5249999999999999</v>
      </c>
      <c r="T28" s="1">
        <v>24776</v>
      </c>
      <c r="U28">
        <v>95.66</v>
      </c>
      <c r="V28">
        <v>2.92</v>
      </c>
      <c r="W28">
        <v>5.31</v>
      </c>
      <c r="Y28" s="1">
        <v>18536</v>
      </c>
      <c r="Z28">
        <v>3.5268583830710722E-2</v>
      </c>
    </row>
    <row r="29" spans="1:26" x14ac:dyDescent="0.25">
      <c r="A29" s="1">
        <v>26237</v>
      </c>
      <c r="B29">
        <v>-7.1777273272981591E-3</v>
      </c>
      <c r="C29" s="13">
        <v>25780</v>
      </c>
      <c r="E29">
        <v>5.4666699999999997</v>
      </c>
      <c r="F29">
        <v>5.6271297222222225</v>
      </c>
      <c r="H29" s="1">
        <v>29494</v>
      </c>
      <c r="I29">
        <v>2.4291497975708502E-2</v>
      </c>
      <c r="N29" s="1">
        <v>18597</v>
      </c>
      <c r="O29">
        <v>2.5499999999999998</v>
      </c>
      <c r="T29" s="1">
        <v>24806</v>
      </c>
      <c r="U29">
        <v>92.66</v>
      </c>
      <c r="V29">
        <v>2.92</v>
      </c>
      <c r="W29">
        <v>5.32</v>
      </c>
      <c r="Y29" s="1">
        <v>18567</v>
      </c>
      <c r="Z29">
        <v>4.1404612159329286E-2</v>
      </c>
    </row>
    <row r="30" spans="1:26" x14ac:dyDescent="0.25">
      <c r="A30" s="1">
        <v>26267</v>
      </c>
      <c r="B30">
        <v>9.5980803839234383E-3</v>
      </c>
      <c r="C30" s="13">
        <v>25811</v>
      </c>
      <c r="E30">
        <v>5.4133300000000002</v>
      </c>
      <c r="F30">
        <v>5.629999999999999</v>
      </c>
      <c r="H30" s="1">
        <v>29525</v>
      </c>
      <c r="I30">
        <v>2.9249011857707421E-2</v>
      </c>
      <c r="N30" s="1">
        <v>18628</v>
      </c>
      <c r="O30">
        <v>2.5741666666666667</v>
      </c>
      <c r="T30" s="1">
        <v>24837</v>
      </c>
      <c r="U30">
        <v>95.3</v>
      </c>
      <c r="V30">
        <v>2.92</v>
      </c>
      <c r="W30">
        <v>5.33</v>
      </c>
      <c r="Y30" s="1">
        <v>18597</v>
      </c>
      <c r="Z30">
        <v>-2.0130850528436183E-3</v>
      </c>
    </row>
    <row r="31" spans="1:26" x14ac:dyDescent="0.25">
      <c r="A31" s="1">
        <v>26298</v>
      </c>
      <c r="B31">
        <v>2.6102610261026352E-2</v>
      </c>
      <c r="C31" s="13">
        <v>25841</v>
      </c>
      <c r="E31">
        <v>5.36</v>
      </c>
      <c r="F31">
        <v>5.6316666666666668</v>
      </c>
      <c r="H31" s="1">
        <v>29555</v>
      </c>
      <c r="I31">
        <v>4.2242703533026116E-2</v>
      </c>
      <c r="N31" s="1">
        <v>18659</v>
      </c>
      <c r="O31">
        <v>2.5943592307692307</v>
      </c>
      <c r="T31" s="1">
        <v>24868</v>
      </c>
      <c r="U31">
        <v>95.04</v>
      </c>
      <c r="V31">
        <v>2.93</v>
      </c>
      <c r="W31">
        <v>5.3666700000000001</v>
      </c>
      <c r="Y31" s="1">
        <v>18628</v>
      </c>
      <c r="Z31">
        <v>-4.0342914775591682E-3</v>
      </c>
    </row>
    <row r="32" spans="1:26" x14ac:dyDescent="0.25">
      <c r="A32" s="1">
        <v>26329</v>
      </c>
      <c r="B32">
        <v>3.2927676548779462E-2</v>
      </c>
      <c r="C32" s="13">
        <v>25872</v>
      </c>
      <c r="E32">
        <v>5.2833300000000003</v>
      </c>
      <c r="F32">
        <v>5.6309258333333334</v>
      </c>
      <c r="H32" s="1">
        <v>29586</v>
      </c>
      <c r="I32">
        <v>-1.6212232866617455E-2</v>
      </c>
      <c r="N32" s="1">
        <v>18687</v>
      </c>
      <c r="O32">
        <v>2.6114285714285717</v>
      </c>
      <c r="T32" s="1">
        <v>24897</v>
      </c>
      <c r="U32">
        <v>90.75</v>
      </c>
      <c r="V32">
        <v>2.94</v>
      </c>
      <c r="W32">
        <v>5.4033300000000004</v>
      </c>
      <c r="Y32" s="1">
        <v>18659</v>
      </c>
      <c r="Z32">
        <v>7.3924050632911437E-2</v>
      </c>
    </row>
    <row r="33" spans="1:26" x14ac:dyDescent="0.25">
      <c r="A33" s="1">
        <v>26358</v>
      </c>
      <c r="B33">
        <v>3.966725026261822E-2</v>
      </c>
      <c r="C33" s="13">
        <v>25902</v>
      </c>
      <c r="E33">
        <v>5.2066699999999999</v>
      </c>
      <c r="F33">
        <v>5.6277777777777764</v>
      </c>
      <c r="H33" s="1">
        <v>29617</v>
      </c>
      <c r="I33">
        <v>-3.7453183520599251E-3</v>
      </c>
      <c r="N33" s="1">
        <v>18718</v>
      </c>
      <c r="O33">
        <v>2.6259999999999994</v>
      </c>
      <c r="T33" s="1">
        <v>24928</v>
      </c>
      <c r="U33">
        <v>89.09</v>
      </c>
      <c r="V33">
        <v>2.95</v>
      </c>
      <c r="W33">
        <v>5.44</v>
      </c>
      <c r="Y33" s="1">
        <v>18687</v>
      </c>
      <c r="Z33">
        <v>3.7246581801037203E-2</v>
      </c>
    </row>
    <row r="34" spans="1:26" x14ac:dyDescent="0.25">
      <c r="A34" s="1">
        <v>26389</v>
      </c>
      <c r="B34">
        <v>4.6323161580790445E-2</v>
      </c>
      <c r="C34" s="13">
        <v>25933</v>
      </c>
      <c r="E34">
        <v>5.13</v>
      </c>
      <c r="F34">
        <v>5.6222222222222218</v>
      </c>
      <c r="H34" s="1">
        <v>29645</v>
      </c>
      <c r="I34">
        <v>-3.4586466165413492E-2</v>
      </c>
      <c r="N34" s="1">
        <v>18748</v>
      </c>
      <c r="O34">
        <v>2.6364581249999994</v>
      </c>
      <c r="T34" s="1">
        <v>24958</v>
      </c>
      <c r="U34">
        <v>95.67</v>
      </c>
      <c r="V34">
        <v>2.96333</v>
      </c>
      <c r="W34">
        <v>5.4833299999999996</v>
      </c>
      <c r="Y34" s="1">
        <v>18718</v>
      </c>
      <c r="Z34">
        <v>-1.6818181818181864E-2</v>
      </c>
    </row>
    <row r="35" spans="1:26" x14ac:dyDescent="0.25">
      <c r="A35" s="1">
        <v>26419</v>
      </c>
      <c r="B35">
        <v>5.573375087890349E-2</v>
      </c>
      <c r="C35" s="13">
        <v>25964</v>
      </c>
      <c r="E35">
        <v>5.16</v>
      </c>
      <c r="F35">
        <v>5.6164813888888894</v>
      </c>
      <c r="H35" s="1">
        <v>29676</v>
      </c>
      <c r="I35">
        <v>3.7383177570093323E-2</v>
      </c>
      <c r="N35" s="1">
        <v>18779</v>
      </c>
      <c r="O35">
        <v>2.6435294117647063</v>
      </c>
      <c r="T35" s="1">
        <v>24989</v>
      </c>
      <c r="U35">
        <v>97.87</v>
      </c>
      <c r="V35">
        <v>2.9766699999999999</v>
      </c>
      <c r="W35">
        <v>5.5266700000000002</v>
      </c>
      <c r="Y35" s="1">
        <v>18748</v>
      </c>
      <c r="Z35">
        <v>1.3407304669440716E-2</v>
      </c>
    </row>
    <row r="36" spans="1:26" x14ac:dyDescent="0.25">
      <c r="A36" s="1">
        <v>26450</v>
      </c>
      <c r="B36">
        <v>6.4894110588941109E-2</v>
      </c>
      <c r="C36" s="13">
        <v>25992</v>
      </c>
      <c r="E36">
        <v>5.19</v>
      </c>
      <c r="F36">
        <v>5.6105555555555551</v>
      </c>
      <c r="H36" s="1">
        <v>29706</v>
      </c>
      <c r="I36">
        <v>9.0090090090091373E-3</v>
      </c>
      <c r="N36" s="1">
        <v>18809</v>
      </c>
      <c r="O36">
        <v>2.6477777777777778</v>
      </c>
      <c r="T36" s="1">
        <v>25019</v>
      </c>
      <c r="U36">
        <v>100.5</v>
      </c>
      <c r="V36">
        <v>2.99</v>
      </c>
      <c r="W36">
        <v>5.57</v>
      </c>
      <c r="Y36" s="1">
        <v>18779</v>
      </c>
      <c r="Z36">
        <v>4.5620437956195298E-4</v>
      </c>
    </row>
    <row r="37" spans="1:26" x14ac:dyDescent="0.25">
      <c r="A37" s="1">
        <v>26480</v>
      </c>
      <c r="B37">
        <v>7.3794654009492922E-2</v>
      </c>
      <c r="C37" s="13">
        <v>26023</v>
      </c>
      <c r="E37">
        <v>5.22</v>
      </c>
      <c r="F37">
        <v>5.6044444444444439</v>
      </c>
      <c r="H37" s="1">
        <v>29737</v>
      </c>
      <c r="I37">
        <v>-2.0089285714285841E-2</v>
      </c>
      <c r="N37" s="1">
        <v>18840</v>
      </c>
      <c r="O37">
        <v>2.6478947368421055</v>
      </c>
      <c r="T37" s="1">
        <v>25050</v>
      </c>
      <c r="U37">
        <v>100.3</v>
      </c>
      <c r="V37">
        <v>3.0033300000000001</v>
      </c>
      <c r="W37">
        <v>5.6</v>
      </c>
      <c r="Y37" s="1">
        <v>18809</v>
      </c>
      <c r="Z37">
        <v>-1.7327861377108938E-2</v>
      </c>
    </row>
    <row r="38" spans="1:26" x14ac:dyDescent="0.25">
      <c r="A38" s="1">
        <v>26511</v>
      </c>
      <c r="B38">
        <v>8.3067691693290882E-2</v>
      </c>
      <c r="C38" s="13">
        <v>26053</v>
      </c>
      <c r="E38">
        <v>5.2533300000000001</v>
      </c>
      <c r="F38">
        <v>5.5980555555555558</v>
      </c>
      <c r="H38" s="1">
        <v>29767</v>
      </c>
      <c r="I38">
        <v>4.5558086560366197E-3</v>
      </c>
      <c r="N38" s="1">
        <v>18871</v>
      </c>
      <c r="O38">
        <v>2.6444999999999999</v>
      </c>
      <c r="T38" s="1">
        <v>25081</v>
      </c>
      <c r="U38">
        <v>98.11</v>
      </c>
      <c r="V38">
        <v>3.01667</v>
      </c>
      <c r="W38">
        <v>5.63</v>
      </c>
      <c r="Y38" s="1">
        <v>18840</v>
      </c>
      <c r="Z38">
        <v>1.7633410672853782E-2</v>
      </c>
    </row>
    <row r="39" spans="1:26" x14ac:dyDescent="0.25">
      <c r="A39" s="1">
        <v>26542</v>
      </c>
      <c r="B39">
        <v>9.210532089961615E-2</v>
      </c>
      <c r="C39" s="13">
        <v>26084</v>
      </c>
      <c r="E39">
        <v>5.28667</v>
      </c>
      <c r="F39">
        <v>5.5913888888888881</v>
      </c>
      <c r="H39" s="1">
        <v>29798</v>
      </c>
      <c r="I39">
        <v>-2.4187452758881456E-2</v>
      </c>
      <c r="N39" s="1">
        <v>18901</v>
      </c>
      <c r="O39">
        <v>2.6380952380952385</v>
      </c>
      <c r="T39" s="1">
        <v>25111</v>
      </c>
      <c r="U39">
        <v>101.3</v>
      </c>
      <c r="V39">
        <v>3.03</v>
      </c>
      <c r="W39">
        <v>5.66</v>
      </c>
      <c r="Y39" s="1">
        <v>18871</v>
      </c>
      <c r="Z39">
        <v>4.3775649794801683E-2</v>
      </c>
    </row>
    <row r="40" spans="1:26" x14ac:dyDescent="0.25">
      <c r="A40" s="1">
        <v>26572</v>
      </c>
      <c r="B40">
        <v>0.10090646478732943</v>
      </c>
      <c r="C40" s="13">
        <v>26114</v>
      </c>
      <c r="E40">
        <v>5.32</v>
      </c>
      <c r="F40">
        <v>5.5844444444444443</v>
      </c>
      <c r="H40" s="1">
        <v>29829</v>
      </c>
      <c r="I40">
        <v>3.8729666924864447E-3</v>
      </c>
      <c r="N40" s="1">
        <v>18932</v>
      </c>
      <c r="O40">
        <v>2.6312122727272724</v>
      </c>
      <c r="T40" s="1">
        <v>25142</v>
      </c>
      <c r="U40">
        <v>103.8</v>
      </c>
      <c r="V40">
        <v>3.0433300000000001</v>
      </c>
      <c r="W40">
        <v>5.6933299999999996</v>
      </c>
      <c r="Y40" s="1">
        <v>18901</v>
      </c>
      <c r="Z40">
        <v>2.577544779379641E-2</v>
      </c>
    </row>
    <row r="41" spans="1:26" x14ac:dyDescent="0.25">
      <c r="A41" s="1">
        <v>26603</v>
      </c>
      <c r="B41">
        <v>0.11552932988665723</v>
      </c>
      <c r="C41" s="13">
        <v>26145</v>
      </c>
      <c r="E41">
        <v>5.3566700000000003</v>
      </c>
      <c r="F41">
        <v>5.5776852777777783</v>
      </c>
      <c r="H41" s="1">
        <v>29859</v>
      </c>
      <c r="I41">
        <v>-8.7191358024691343E-2</v>
      </c>
      <c r="N41" s="1">
        <v>18962</v>
      </c>
      <c r="O41">
        <v>2.6239130434782605</v>
      </c>
      <c r="T41" s="1">
        <v>25172</v>
      </c>
      <c r="U41">
        <v>105.4</v>
      </c>
      <c r="V41">
        <v>3.05667</v>
      </c>
      <c r="W41">
        <v>5.7266700000000004</v>
      </c>
      <c r="Y41" s="1">
        <v>18932</v>
      </c>
      <c r="Z41">
        <v>-5.1107325383305362E-3</v>
      </c>
    </row>
    <row r="42" spans="1:26" x14ac:dyDescent="0.25">
      <c r="A42" s="1">
        <v>26633</v>
      </c>
      <c r="B42">
        <v>0.12937035751475165</v>
      </c>
      <c r="C42" s="13">
        <v>26176</v>
      </c>
      <c r="E42">
        <v>5.3933299999999997</v>
      </c>
      <c r="F42">
        <v>5.5711111111111116</v>
      </c>
      <c r="H42" s="1">
        <v>29890</v>
      </c>
      <c r="I42">
        <v>1.2679628064243449E-2</v>
      </c>
      <c r="N42" s="1">
        <v>18993</v>
      </c>
      <c r="O42">
        <v>2.6162500000000004</v>
      </c>
      <c r="T42" s="1">
        <v>25203</v>
      </c>
      <c r="U42">
        <v>106.5</v>
      </c>
      <c r="V42">
        <v>3.07</v>
      </c>
      <c r="W42">
        <v>5.76</v>
      </c>
      <c r="Y42" s="1">
        <v>18962</v>
      </c>
      <c r="Z42">
        <v>-2.7825342465753366E-2</v>
      </c>
    </row>
    <row r="43" spans="1:26" x14ac:dyDescent="0.25">
      <c r="A43" s="1">
        <v>26664</v>
      </c>
      <c r="B43">
        <v>0.14240521971232248</v>
      </c>
      <c r="C43" s="13">
        <v>26206</v>
      </c>
      <c r="E43">
        <v>5.43</v>
      </c>
      <c r="F43">
        <v>5.5647222222222226</v>
      </c>
      <c r="H43" s="1">
        <v>29920</v>
      </c>
      <c r="I43">
        <v>2.5876460767946651E-2</v>
      </c>
      <c r="N43" s="1">
        <v>19024</v>
      </c>
      <c r="O43">
        <v>2.6086668</v>
      </c>
      <c r="T43" s="1">
        <v>25234</v>
      </c>
      <c r="U43">
        <v>102</v>
      </c>
      <c r="V43">
        <v>3.08</v>
      </c>
      <c r="W43">
        <v>5.78</v>
      </c>
      <c r="Y43" s="1">
        <v>18993</v>
      </c>
      <c r="Z43">
        <v>3.0823425803610711E-2</v>
      </c>
    </row>
    <row r="44" spans="1:26" x14ac:dyDescent="0.25">
      <c r="A44" s="1">
        <v>26695</v>
      </c>
      <c r="B44">
        <v>0.1602618208628141</v>
      </c>
      <c r="C44" s="13">
        <v>26237</v>
      </c>
      <c r="E44">
        <v>5.52</v>
      </c>
      <c r="F44">
        <v>5.5599074999999996</v>
      </c>
      <c r="H44" s="1">
        <v>29951</v>
      </c>
      <c r="I44">
        <v>7.3230268510983843E-3</v>
      </c>
      <c r="N44" s="1">
        <v>19053</v>
      </c>
      <c r="O44">
        <v>2.6117331999999998</v>
      </c>
      <c r="T44" s="1">
        <v>25262</v>
      </c>
      <c r="U44">
        <v>101.5</v>
      </c>
      <c r="V44">
        <v>3.09</v>
      </c>
      <c r="W44">
        <v>5.8</v>
      </c>
      <c r="Y44" s="1">
        <v>19024</v>
      </c>
      <c r="Z44">
        <v>3.3319094404100857E-2</v>
      </c>
    </row>
    <row r="45" spans="1:26" x14ac:dyDescent="0.25">
      <c r="A45" s="1">
        <v>26723</v>
      </c>
      <c r="B45">
        <v>0.1769541446208111</v>
      </c>
      <c r="C45" s="13">
        <v>26267</v>
      </c>
      <c r="E45">
        <v>5.61</v>
      </c>
      <c r="F45">
        <v>5.5566666666666658</v>
      </c>
      <c r="H45" s="1">
        <v>29982</v>
      </c>
      <c r="I45">
        <v>-5.2504038772213248E-2</v>
      </c>
      <c r="N45" s="1">
        <v>19084</v>
      </c>
      <c r="O45">
        <v>2.6135999999999999</v>
      </c>
      <c r="T45" s="1">
        <v>25293</v>
      </c>
      <c r="U45">
        <v>99.3</v>
      </c>
      <c r="V45">
        <v>3.1</v>
      </c>
      <c r="W45">
        <v>5.82</v>
      </c>
      <c r="Y45" s="1">
        <v>19053</v>
      </c>
      <c r="Z45">
        <v>-1.818933443571729E-2</v>
      </c>
    </row>
    <row r="46" spans="1:26" x14ac:dyDescent="0.25">
      <c r="A46" s="1">
        <v>26754</v>
      </c>
      <c r="B46">
        <v>0.19245944761069692</v>
      </c>
      <c r="C46" s="13">
        <v>26298</v>
      </c>
      <c r="E46">
        <v>5.7</v>
      </c>
      <c r="F46">
        <v>5.5549999999999988</v>
      </c>
      <c r="H46" s="1">
        <v>30010</v>
      </c>
      <c r="I46">
        <v>-2.387041773231029E-2</v>
      </c>
      <c r="N46" s="1">
        <v>19114</v>
      </c>
      <c r="O46">
        <v>2.613999999999999</v>
      </c>
      <c r="T46" s="1">
        <v>25323</v>
      </c>
      <c r="U46">
        <v>101.3</v>
      </c>
      <c r="V46">
        <v>3.11</v>
      </c>
      <c r="W46">
        <v>5.82667</v>
      </c>
      <c r="Y46" s="1">
        <v>19084</v>
      </c>
      <c r="Z46">
        <v>2.5263157894736305E-3</v>
      </c>
    </row>
    <row r="47" spans="1:26" x14ac:dyDescent="0.25">
      <c r="A47" s="1">
        <v>26784</v>
      </c>
      <c r="B47">
        <v>0.20963937282229952</v>
      </c>
      <c r="C47" s="13">
        <v>26329</v>
      </c>
      <c r="E47">
        <v>5.7366700000000002</v>
      </c>
      <c r="F47">
        <v>5.5537963888888875</v>
      </c>
      <c r="H47" s="1">
        <v>30041</v>
      </c>
      <c r="I47">
        <v>-3.2314410480349373E-2</v>
      </c>
      <c r="N47" s="1">
        <v>19145</v>
      </c>
      <c r="O47">
        <v>2.6113331999999998</v>
      </c>
      <c r="T47" s="1">
        <v>25354</v>
      </c>
      <c r="U47">
        <v>104.6</v>
      </c>
      <c r="V47">
        <v>3.12</v>
      </c>
      <c r="W47">
        <v>5.8333300000000001</v>
      </c>
      <c r="Y47" s="1">
        <v>19114</v>
      </c>
      <c r="Z47">
        <v>-2.9399412011759884E-3</v>
      </c>
    </row>
    <row r="48" spans="1:26" x14ac:dyDescent="0.25">
      <c r="A48" s="1">
        <v>26815</v>
      </c>
      <c r="B48">
        <v>0.22553739731949832</v>
      </c>
      <c r="C48" s="13">
        <v>26358</v>
      </c>
      <c r="E48">
        <v>5.7733299999999996</v>
      </c>
      <c r="F48">
        <v>5.553055555555555</v>
      </c>
      <c r="H48" s="1">
        <v>30071</v>
      </c>
      <c r="I48">
        <v>4.9638989169675095E-2</v>
      </c>
      <c r="N48" s="1">
        <v>19175</v>
      </c>
      <c r="O48">
        <v>2.6055999999999995</v>
      </c>
      <c r="T48" s="1">
        <v>25384</v>
      </c>
      <c r="U48">
        <v>99.14</v>
      </c>
      <c r="V48">
        <v>3.13</v>
      </c>
      <c r="W48">
        <v>5.84</v>
      </c>
      <c r="Y48" s="1">
        <v>19145</v>
      </c>
      <c r="Z48">
        <v>-4.2122999157531639E-4</v>
      </c>
    </row>
    <row r="49" spans="1:26" x14ac:dyDescent="0.25">
      <c r="A49" s="1">
        <v>26845</v>
      </c>
      <c r="B49">
        <v>0.24013722126929679</v>
      </c>
      <c r="C49" s="13">
        <v>26389</v>
      </c>
      <c r="E49">
        <v>5.81</v>
      </c>
      <c r="F49">
        <v>5.5527777777777771</v>
      </c>
      <c r="H49" s="1">
        <v>30102</v>
      </c>
      <c r="I49">
        <v>8.5984522785905869E-4</v>
      </c>
      <c r="N49" s="1">
        <v>19206</v>
      </c>
      <c r="O49">
        <v>2.5978667999999994</v>
      </c>
      <c r="T49" s="1">
        <v>25415</v>
      </c>
      <c r="U49">
        <v>94.71</v>
      </c>
      <c r="V49">
        <v>3.1366700000000001</v>
      </c>
      <c r="W49">
        <v>5.8566700000000003</v>
      </c>
      <c r="Y49" s="1">
        <v>19175</v>
      </c>
      <c r="Z49">
        <v>2.7391487568478659E-2</v>
      </c>
    </row>
    <row r="50" spans="1:26" x14ac:dyDescent="0.25">
      <c r="A50" s="1">
        <v>26876</v>
      </c>
      <c r="B50">
        <v>0.25497673098338747</v>
      </c>
      <c r="C50" s="13">
        <v>26419</v>
      </c>
      <c r="E50">
        <v>5.8633300000000004</v>
      </c>
      <c r="F50">
        <v>5.5537961111111107</v>
      </c>
      <c r="H50" s="1">
        <v>30132</v>
      </c>
      <c r="I50">
        <v>-5.7560137457044698E-2</v>
      </c>
      <c r="N50" s="1">
        <v>19237</v>
      </c>
      <c r="O50">
        <v>2.5879999999999996</v>
      </c>
      <c r="T50" s="1">
        <v>25446</v>
      </c>
      <c r="U50">
        <v>94.18</v>
      </c>
      <c r="V50">
        <v>3.1433300000000002</v>
      </c>
      <c r="W50">
        <v>5.8733300000000002</v>
      </c>
      <c r="Y50" s="1">
        <v>19206</v>
      </c>
      <c r="Z50">
        <v>2.8712059064807192E-2</v>
      </c>
    </row>
    <row r="51" spans="1:26" x14ac:dyDescent="0.25">
      <c r="A51" s="1">
        <v>26907</v>
      </c>
      <c r="B51">
        <v>0.2683251682872102</v>
      </c>
      <c r="C51" s="13">
        <v>26450</v>
      </c>
      <c r="E51">
        <v>5.9166699999999999</v>
      </c>
      <c r="F51">
        <v>5.556111111111111</v>
      </c>
      <c r="H51" s="1">
        <v>30163</v>
      </c>
      <c r="I51">
        <v>-2.7347310847766378E-3</v>
      </c>
      <c r="N51" s="1">
        <v>19267</v>
      </c>
      <c r="O51">
        <v>2.5759999999999996</v>
      </c>
      <c r="T51" s="1">
        <v>25476</v>
      </c>
      <c r="U51">
        <v>94.51</v>
      </c>
      <c r="V51">
        <v>3.15</v>
      </c>
      <c r="W51">
        <v>5.89</v>
      </c>
      <c r="Y51" s="1">
        <v>19237</v>
      </c>
      <c r="Z51">
        <v>3.9872408293461494E-3</v>
      </c>
    </row>
    <row r="52" spans="1:26" x14ac:dyDescent="0.25">
      <c r="A52" s="1">
        <v>26937</v>
      </c>
      <c r="B52">
        <v>0.2801849710982659</v>
      </c>
      <c r="C52" s="13">
        <v>26480</v>
      </c>
      <c r="E52">
        <v>5.97</v>
      </c>
      <c r="F52">
        <v>5.5597222222222218</v>
      </c>
      <c r="H52" s="1">
        <v>30194</v>
      </c>
      <c r="I52">
        <v>2.7422303473491512E-3</v>
      </c>
      <c r="N52" s="1">
        <v>19298</v>
      </c>
      <c r="O52">
        <v>2.5621331999999994</v>
      </c>
      <c r="T52" s="1">
        <v>25507</v>
      </c>
      <c r="U52">
        <v>95.52</v>
      </c>
      <c r="V52">
        <v>3.15333</v>
      </c>
      <c r="W52">
        <v>5.8533299999999997</v>
      </c>
      <c r="Y52" s="1">
        <v>19267</v>
      </c>
      <c r="Z52">
        <v>-1.588562351072274E-2</v>
      </c>
    </row>
    <row r="53" spans="1:26" x14ac:dyDescent="0.25">
      <c r="A53" s="1">
        <v>26968</v>
      </c>
      <c r="B53">
        <v>0.29096388730230066</v>
      </c>
      <c r="C53" s="13">
        <v>26511</v>
      </c>
      <c r="E53">
        <v>6.0266700000000002</v>
      </c>
      <c r="F53">
        <v>5.5644444444444439</v>
      </c>
      <c r="H53" s="1">
        <v>30224</v>
      </c>
      <c r="I53">
        <v>0.11577028258887878</v>
      </c>
      <c r="N53" s="1">
        <v>19328</v>
      </c>
      <c r="O53">
        <v>2.5471999999999997</v>
      </c>
      <c r="Y53" s="1">
        <v>19298</v>
      </c>
      <c r="Z53">
        <v>-2.0984665052461646E-2</v>
      </c>
    </row>
    <row r="54" spans="1:26" x14ac:dyDescent="0.25">
      <c r="A54" s="1">
        <v>26998</v>
      </c>
      <c r="B54">
        <v>0.30012129416542588</v>
      </c>
      <c r="C54" s="13">
        <v>26542</v>
      </c>
      <c r="E54">
        <v>6.0833300000000001</v>
      </c>
      <c r="F54">
        <v>5.5702777777777772</v>
      </c>
      <c r="H54" s="1">
        <v>30255</v>
      </c>
      <c r="I54">
        <v>8.4150326797385475E-2</v>
      </c>
      <c r="N54" s="1">
        <v>19359</v>
      </c>
      <c r="O54">
        <v>2.5312000000000001</v>
      </c>
      <c r="Y54" s="1">
        <v>19328</v>
      </c>
      <c r="Z54">
        <v>3.1739488870568815E-2</v>
      </c>
    </row>
    <row r="55" spans="1:26" x14ac:dyDescent="0.25">
      <c r="A55" s="1">
        <v>27029</v>
      </c>
      <c r="B55">
        <v>0.30769230769230788</v>
      </c>
      <c r="C55" s="13">
        <v>26572</v>
      </c>
      <c r="E55">
        <v>6.14</v>
      </c>
      <c r="F55">
        <v>5.5772222222222219</v>
      </c>
      <c r="H55" s="1">
        <v>30285</v>
      </c>
      <c r="I55">
        <v>4.0693293142426569E-2</v>
      </c>
      <c r="N55" s="1">
        <v>19390</v>
      </c>
      <c r="O55">
        <v>2.5139999999999993</v>
      </c>
      <c r="Y55" s="1">
        <v>19359</v>
      </c>
      <c r="Z55">
        <v>4.0351578106272393E-2</v>
      </c>
    </row>
    <row r="56" spans="1:26" x14ac:dyDescent="0.25">
      <c r="A56" s="1">
        <v>27060</v>
      </c>
      <c r="B56">
        <v>0.30062118953300754</v>
      </c>
      <c r="C56" s="13">
        <v>26603</v>
      </c>
      <c r="E56">
        <v>6.2333299999999996</v>
      </c>
      <c r="F56">
        <v>5.5877777777777782</v>
      </c>
      <c r="H56" s="1">
        <v>30316</v>
      </c>
      <c r="I56">
        <v>9.4134685010862518E-3</v>
      </c>
      <c r="N56" s="1">
        <v>19418</v>
      </c>
      <c r="O56">
        <v>2.4973331999999995</v>
      </c>
      <c r="Y56" s="1">
        <v>19390</v>
      </c>
      <c r="Z56">
        <v>5.3763440860215275E-3</v>
      </c>
    </row>
    <row r="57" spans="1:26" x14ac:dyDescent="0.25">
      <c r="A57" s="1">
        <v>27088</v>
      </c>
      <c r="B57">
        <v>0.29353095619773839</v>
      </c>
      <c r="C57" s="13">
        <v>26633</v>
      </c>
      <c r="E57">
        <v>6.32667</v>
      </c>
      <c r="F57">
        <v>5.6019444444444453</v>
      </c>
      <c r="H57" s="1">
        <v>30347</v>
      </c>
      <c r="I57">
        <v>3.515064562410334E-2</v>
      </c>
      <c r="N57" s="1">
        <v>19449</v>
      </c>
      <c r="O57">
        <v>2.4811999999999994</v>
      </c>
      <c r="Y57" s="1">
        <v>19418</v>
      </c>
      <c r="Z57">
        <v>-1.2223071046600469E-2</v>
      </c>
    </row>
    <row r="58" spans="1:26" x14ac:dyDescent="0.25">
      <c r="A58" s="1">
        <v>27119</v>
      </c>
      <c r="B58">
        <v>0.28642872408634334</v>
      </c>
      <c r="C58" s="13">
        <v>26664</v>
      </c>
      <c r="E58">
        <v>6.42</v>
      </c>
      <c r="F58">
        <v>5.6197222222222232</v>
      </c>
      <c r="H58" s="1">
        <v>30375</v>
      </c>
      <c r="I58">
        <v>1.7325017325017324E-2</v>
      </c>
      <c r="N58" s="1">
        <v>19479</v>
      </c>
      <c r="O58">
        <v>2.4662667999999996</v>
      </c>
      <c r="Y58" s="1">
        <v>19449</v>
      </c>
      <c r="Z58">
        <v>5.0270688321732019E-3</v>
      </c>
    </row>
    <row r="59" spans="1:26" x14ac:dyDescent="0.25">
      <c r="A59" s="1">
        <v>27149</v>
      </c>
      <c r="B59">
        <v>0.28811795971841897</v>
      </c>
      <c r="C59" s="13">
        <v>26695</v>
      </c>
      <c r="E59">
        <v>6.5466699999999998</v>
      </c>
      <c r="F59">
        <v>5.6424075000000009</v>
      </c>
      <c r="H59" s="1">
        <v>30406</v>
      </c>
      <c r="I59">
        <v>3.4741144414168895E-2</v>
      </c>
      <c r="N59" s="1">
        <v>19510</v>
      </c>
      <c r="O59">
        <v>2.4538667999999997</v>
      </c>
      <c r="Y59" s="1">
        <v>19479</v>
      </c>
      <c r="Z59">
        <v>-4.9249711427472018E-2</v>
      </c>
    </row>
    <row r="60" spans="1:26" x14ac:dyDescent="0.25">
      <c r="A60" s="1">
        <v>27180</v>
      </c>
      <c r="B60">
        <v>0.2892598228763878</v>
      </c>
      <c r="C60" s="13">
        <v>26723</v>
      </c>
      <c r="E60">
        <v>6.67333</v>
      </c>
      <c r="F60">
        <v>5.6700000000000008</v>
      </c>
      <c r="H60" s="1">
        <v>30436</v>
      </c>
      <c r="I60">
        <v>3.818301514154037E-2</v>
      </c>
      <c r="N60" s="1">
        <v>19540</v>
      </c>
      <c r="O60">
        <v>2.444</v>
      </c>
      <c r="Y60" s="1">
        <v>19510</v>
      </c>
      <c r="Z60">
        <v>5.2610279239174015E-3</v>
      </c>
    </row>
    <row r="61" spans="1:26" x14ac:dyDescent="0.25">
      <c r="A61" s="1">
        <v>27210</v>
      </c>
      <c r="B61">
        <v>0.28987824375845539</v>
      </c>
      <c r="C61" s="13">
        <v>26754</v>
      </c>
      <c r="E61">
        <v>6.8</v>
      </c>
      <c r="F61">
        <v>5.7025000000000006</v>
      </c>
      <c r="H61" s="1">
        <v>30467</v>
      </c>
      <c r="I61">
        <v>4.0583386176284125E-2</v>
      </c>
      <c r="N61" s="1">
        <v>19571</v>
      </c>
      <c r="O61">
        <v>2.4361332</v>
      </c>
      <c r="Y61" s="1">
        <v>19540</v>
      </c>
      <c r="Z61">
        <v>-3.5829307568438024E-2</v>
      </c>
    </row>
    <row r="62" spans="1:26" x14ac:dyDescent="0.25">
      <c r="A62" s="1">
        <v>27241</v>
      </c>
      <c r="B62">
        <v>0.28954165482188465</v>
      </c>
      <c r="C62" s="13">
        <v>26784</v>
      </c>
      <c r="E62">
        <v>6.9433299999999996</v>
      </c>
      <c r="F62">
        <v>5.74</v>
      </c>
      <c r="H62" s="1">
        <v>30497</v>
      </c>
      <c r="I62">
        <v>1.4015843997562531E-2</v>
      </c>
      <c r="N62" s="1">
        <v>19602</v>
      </c>
      <c r="O62">
        <v>2.4316</v>
      </c>
      <c r="Y62" s="1">
        <v>19571</v>
      </c>
      <c r="Z62">
        <v>1.4196242171189973E-2</v>
      </c>
    </row>
    <row r="63" spans="1:26" x14ac:dyDescent="0.25">
      <c r="A63" s="1">
        <v>27272</v>
      </c>
      <c r="B63">
        <v>0.28877074453252599</v>
      </c>
      <c r="C63" s="13">
        <v>26815</v>
      </c>
      <c r="E63">
        <v>7.0866699999999998</v>
      </c>
      <c r="F63">
        <v>5.7825000000000006</v>
      </c>
      <c r="H63" s="1">
        <v>30528</v>
      </c>
      <c r="I63">
        <v>3.6057692307691963E-3</v>
      </c>
      <c r="N63" s="1">
        <v>19632</v>
      </c>
      <c r="O63">
        <v>2.4304000000000001</v>
      </c>
      <c r="Y63" s="1">
        <v>19602</v>
      </c>
      <c r="Z63">
        <v>4.1169205434335703E-3</v>
      </c>
    </row>
    <row r="64" spans="1:26" x14ac:dyDescent="0.25">
      <c r="A64" s="1">
        <v>27302</v>
      </c>
      <c r="B64">
        <v>0.28758195594990388</v>
      </c>
      <c r="C64" s="13">
        <v>26845</v>
      </c>
      <c r="E64">
        <v>7.23</v>
      </c>
      <c r="F64">
        <v>5.83</v>
      </c>
      <c r="H64" s="1">
        <v>30559</v>
      </c>
      <c r="I64">
        <v>-2.7544910179640683E-2</v>
      </c>
      <c r="N64" s="1">
        <v>19663</v>
      </c>
      <c r="O64">
        <v>2.4314667999999999</v>
      </c>
      <c r="Y64" s="1">
        <v>19632</v>
      </c>
      <c r="Z64">
        <v>-4.5920459204592083E-2</v>
      </c>
    </row>
    <row r="65" spans="1:26" x14ac:dyDescent="0.25">
      <c r="A65" s="1">
        <v>27333</v>
      </c>
      <c r="B65">
        <v>0.25982385940228442</v>
      </c>
      <c r="C65" s="13">
        <v>26876</v>
      </c>
      <c r="E65">
        <v>7.3833299999999999</v>
      </c>
      <c r="F65">
        <v>5.883240555555556</v>
      </c>
      <c r="H65" s="1">
        <v>30589</v>
      </c>
      <c r="I65">
        <v>2.9556650246305313E-2</v>
      </c>
      <c r="N65" s="1">
        <v>19693</v>
      </c>
      <c r="O65">
        <v>2.4329331999999999</v>
      </c>
      <c r="Y65" s="1">
        <v>19663</v>
      </c>
      <c r="Z65">
        <v>3.0081650193382006E-2</v>
      </c>
    </row>
    <row r="66" spans="1:26" x14ac:dyDescent="0.25">
      <c r="A66" s="1">
        <v>27363</v>
      </c>
      <c r="B66">
        <v>0.23358009022096513</v>
      </c>
      <c r="C66" s="13">
        <v>26907</v>
      </c>
      <c r="E66">
        <v>7.53667</v>
      </c>
      <c r="F66">
        <v>5.9422222222222221</v>
      </c>
      <c r="H66" s="1">
        <v>30620</v>
      </c>
      <c r="I66">
        <v>2.9904306220095694E-3</v>
      </c>
      <c r="N66" s="1">
        <v>19724</v>
      </c>
      <c r="O66">
        <v>2.4348000000000001</v>
      </c>
      <c r="Y66" s="1">
        <v>19693</v>
      </c>
      <c r="Z66">
        <v>2.2110972048393875E-2</v>
      </c>
    </row>
    <row r="67" spans="1:26" x14ac:dyDescent="0.25">
      <c r="A67" s="1">
        <v>27394</v>
      </c>
      <c r="B67">
        <v>0.20874721456358364</v>
      </c>
      <c r="C67" s="13">
        <v>26937</v>
      </c>
      <c r="E67">
        <v>7.69</v>
      </c>
      <c r="F67">
        <v>6.0069444444444446</v>
      </c>
      <c r="H67" s="1">
        <v>30650</v>
      </c>
      <c r="I67">
        <v>-1.4907573047107932E-2</v>
      </c>
      <c r="N67" s="1">
        <v>19755</v>
      </c>
      <c r="O67">
        <v>2.4381332000000002</v>
      </c>
      <c r="Y67" s="1">
        <v>19724</v>
      </c>
      <c r="Z67">
        <v>1.3469387755101972E-2</v>
      </c>
    </row>
    <row r="68" spans="1:26" x14ac:dyDescent="0.25">
      <c r="A68" s="1">
        <v>27425</v>
      </c>
      <c r="B68">
        <v>0.17545674070324158</v>
      </c>
      <c r="C68" s="13">
        <v>26968</v>
      </c>
      <c r="E68">
        <v>7.8466699999999996</v>
      </c>
      <c r="F68">
        <v>6.078148333333333</v>
      </c>
      <c r="H68" s="1">
        <v>30681</v>
      </c>
      <c r="I68">
        <v>-4.8426150121064345E-3</v>
      </c>
      <c r="N68" s="1">
        <v>19783</v>
      </c>
      <c r="O68">
        <v>2.4425332000000002</v>
      </c>
      <c r="Y68" s="1">
        <v>19755</v>
      </c>
      <c r="Z68">
        <v>2.5372533225936474E-2</v>
      </c>
    </row>
    <row r="69" spans="1:26" x14ac:dyDescent="0.25">
      <c r="A69" s="1">
        <v>27453</v>
      </c>
      <c r="B69">
        <v>0.14368115299334822</v>
      </c>
      <c r="C69" s="13">
        <v>26998</v>
      </c>
      <c r="E69">
        <v>8.0033300000000001</v>
      </c>
      <c r="F69">
        <v>6.1558333333333328</v>
      </c>
      <c r="H69" s="1">
        <v>30712</v>
      </c>
      <c r="I69">
        <v>1.21654501216545E-2</v>
      </c>
      <c r="N69" s="1">
        <v>19814</v>
      </c>
      <c r="O69">
        <v>2.448</v>
      </c>
      <c r="Y69" s="1">
        <v>19783</v>
      </c>
      <c r="Z69">
        <v>2.1995286724273318E-2</v>
      </c>
    </row>
    <row r="70" spans="1:26" x14ac:dyDescent="0.25">
      <c r="A70" s="1">
        <v>27484</v>
      </c>
      <c r="B70">
        <v>0.11330698287220019</v>
      </c>
      <c r="C70" s="13">
        <v>27029</v>
      </c>
      <c r="E70">
        <v>8.16</v>
      </c>
      <c r="F70">
        <v>6.2399999999999993</v>
      </c>
      <c r="H70" s="1">
        <v>30741</v>
      </c>
      <c r="I70">
        <v>-5.4687499999999965E-2</v>
      </c>
      <c r="N70" s="1">
        <v>19844</v>
      </c>
      <c r="O70">
        <v>2.4549332000000001</v>
      </c>
      <c r="Y70" s="1">
        <v>19814</v>
      </c>
      <c r="Z70">
        <v>2.1137586471944685E-2</v>
      </c>
    </row>
    <row r="71" spans="1:26" x14ac:dyDescent="0.25">
      <c r="A71" s="1">
        <v>27514</v>
      </c>
      <c r="B71">
        <v>8.2190036585931145E-2</v>
      </c>
      <c r="C71" s="13">
        <v>27060</v>
      </c>
      <c r="E71">
        <v>8.2266700000000004</v>
      </c>
      <c r="F71">
        <v>6.3251852777777779</v>
      </c>
      <c r="H71" s="1">
        <v>30772</v>
      </c>
      <c r="I71">
        <v>6.3572790845514498E-4</v>
      </c>
      <c r="N71" s="1">
        <v>19875</v>
      </c>
      <c r="O71">
        <v>2.4636000000000009</v>
      </c>
      <c r="Y71" s="1">
        <v>19844</v>
      </c>
      <c r="Z71">
        <v>3.989461799021448E-2</v>
      </c>
    </row>
    <row r="72" spans="1:26" x14ac:dyDescent="0.25">
      <c r="A72" s="1">
        <v>27545</v>
      </c>
      <c r="B72">
        <v>5.2434159858926688E-2</v>
      </c>
      <c r="C72" s="13">
        <v>27088</v>
      </c>
      <c r="E72">
        <v>8.2933299999999992</v>
      </c>
      <c r="F72">
        <v>6.4113888888888884</v>
      </c>
      <c r="H72" s="1">
        <v>30802</v>
      </c>
      <c r="I72">
        <v>1.2706480304954804E-3</v>
      </c>
      <c r="N72" s="1">
        <v>19905</v>
      </c>
      <c r="O72">
        <v>2.4740000000000002</v>
      </c>
      <c r="Y72" s="1">
        <v>19875</v>
      </c>
      <c r="Z72">
        <v>3.9811798769453545E-2</v>
      </c>
    </row>
    <row r="73" spans="1:26" x14ac:dyDescent="0.25">
      <c r="A73" s="1">
        <v>27575</v>
      </c>
      <c r="B73">
        <v>2.3940541699421343E-2</v>
      </c>
      <c r="C73" s="13">
        <v>27119</v>
      </c>
      <c r="E73">
        <v>8.36</v>
      </c>
      <c r="F73">
        <v>6.49861111111111</v>
      </c>
      <c r="H73" s="1">
        <v>30833</v>
      </c>
      <c r="I73">
        <v>-6.3451776649746192E-3</v>
      </c>
      <c r="N73" s="1">
        <v>19936</v>
      </c>
      <c r="O73">
        <v>2.4853332000000004</v>
      </c>
      <c r="Y73" s="1">
        <v>19905</v>
      </c>
      <c r="Z73">
        <v>8.0055690915419569E-3</v>
      </c>
    </row>
    <row r="74" spans="1:26" x14ac:dyDescent="0.25">
      <c r="A74" s="1">
        <v>27606</v>
      </c>
      <c r="B74">
        <v>8.6368112978729428E-3</v>
      </c>
      <c r="C74" s="13">
        <v>27149</v>
      </c>
      <c r="E74">
        <v>8.4866700000000002</v>
      </c>
      <c r="F74">
        <v>6.5884261111111098</v>
      </c>
      <c r="H74" s="1">
        <v>30863</v>
      </c>
      <c r="I74">
        <v>-2.2349936143039591E-2</v>
      </c>
      <c r="N74" s="1">
        <v>19967</v>
      </c>
      <c r="O74">
        <v>2.4965332000000005</v>
      </c>
      <c r="Y74" s="1">
        <v>19936</v>
      </c>
      <c r="Z74">
        <v>4.0400552486187784E-2</v>
      </c>
    </row>
    <row r="75" spans="1:26" x14ac:dyDescent="0.25">
      <c r="A75" s="1">
        <v>27637</v>
      </c>
      <c r="B75">
        <v>-6.0319610540796658E-3</v>
      </c>
      <c r="C75" s="13">
        <v>27180</v>
      </c>
      <c r="E75">
        <v>8.6133299999999995</v>
      </c>
      <c r="F75">
        <v>6.6808333333333323</v>
      </c>
      <c r="H75" s="1">
        <v>30894</v>
      </c>
      <c r="I75">
        <v>-1.3063357282821686E-2</v>
      </c>
      <c r="N75" s="1">
        <v>19997</v>
      </c>
      <c r="O75">
        <v>2.5076000000000001</v>
      </c>
      <c r="Y75" s="1">
        <v>19967</v>
      </c>
      <c r="Z75">
        <v>1.9913707268503202E-2</v>
      </c>
    </row>
    <row r="76" spans="1:26" x14ac:dyDescent="0.25">
      <c r="A76" s="1">
        <v>27667</v>
      </c>
      <c r="B76">
        <v>-2.0098916131747982E-2</v>
      </c>
      <c r="C76" s="13">
        <v>27210</v>
      </c>
      <c r="E76">
        <v>8.74</v>
      </c>
      <c r="F76">
        <v>6.7758333333333329</v>
      </c>
      <c r="H76" s="1">
        <v>30925</v>
      </c>
      <c r="I76">
        <v>8.8021178027796243E-2</v>
      </c>
      <c r="N76" s="1">
        <v>20028</v>
      </c>
      <c r="O76">
        <v>2.5202668000000004</v>
      </c>
      <c r="Y76" s="1">
        <v>19997</v>
      </c>
      <c r="Z76">
        <v>2.3429873088187402E-2</v>
      </c>
    </row>
    <row r="77" spans="1:26" x14ac:dyDescent="0.25">
      <c r="A77" s="1">
        <v>27698</v>
      </c>
      <c r="B77">
        <v>-1.7173024424788848E-2</v>
      </c>
      <c r="C77" s="13">
        <v>27241</v>
      </c>
      <c r="E77">
        <v>8.8633299999999995</v>
      </c>
      <c r="F77">
        <v>6.8732405555555545</v>
      </c>
      <c r="H77" s="1">
        <v>30955</v>
      </c>
      <c r="I77">
        <v>1.0340632603406256E-2</v>
      </c>
      <c r="N77" s="1">
        <v>20058</v>
      </c>
      <c r="O77">
        <v>2.5342668000000002</v>
      </c>
      <c r="Y77" s="1">
        <v>20028</v>
      </c>
      <c r="Z77">
        <v>2.3211446740858521E-2</v>
      </c>
    </row>
    <row r="78" spans="1:26" x14ac:dyDescent="0.25">
      <c r="A78" s="1">
        <v>27728</v>
      </c>
      <c r="B78">
        <v>-1.4189488291413761E-2</v>
      </c>
      <c r="C78" s="13">
        <v>27272</v>
      </c>
      <c r="E78">
        <v>8.9866700000000002</v>
      </c>
      <c r="F78">
        <v>6.9730555555555558</v>
      </c>
      <c r="H78" s="1">
        <v>30986</v>
      </c>
      <c r="I78">
        <v>-7.8266104756169949E-3</v>
      </c>
      <c r="N78" s="1">
        <v>20089</v>
      </c>
      <c r="O78">
        <v>2.5495999999999999</v>
      </c>
      <c r="Y78" s="1">
        <v>20058</v>
      </c>
      <c r="Z78">
        <v>3.9154754505904228E-2</v>
      </c>
    </row>
    <row r="79" spans="1:26" x14ac:dyDescent="0.25">
      <c r="A79" s="1">
        <v>27759</v>
      </c>
      <c r="B79">
        <v>-1.1146002277511278E-2</v>
      </c>
      <c r="C79" s="13">
        <v>27302</v>
      </c>
      <c r="E79">
        <v>9.11</v>
      </c>
      <c r="F79">
        <v>7.0752777777777771</v>
      </c>
      <c r="H79" s="1">
        <v>31016</v>
      </c>
      <c r="I79">
        <v>9.101941747572815E-3</v>
      </c>
      <c r="N79" s="1">
        <v>20120</v>
      </c>
      <c r="O79">
        <v>2.5669332000000002</v>
      </c>
      <c r="Y79" s="1">
        <v>20089</v>
      </c>
      <c r="Z79">
        <v>4.5753588516746449E-2</v>
      </c>
    </row>
    <row r="80" spans="1:26" x14ac:dyDescent="0.25">
      <c r="A80" s="1">
        <v>27790</v>
      </c>
      <c r="B80">
        <v>1.2089144859126244E-2</v>
      </c>
      <c r="C80" s="13">
        <v>27333</v>
      </c>
      <c r="E80">
        <v>9.0366700000000009</v>
      </c>
      <c r="F80">
        <v>7.1729630555555541</v>
      </c>
      <c r="H80" s="1">
        <v>31047</v>
      </c>
      <c r="I80">
        <v>-1.0823812387252022E-2</v>
      </c>
      <c r="N80" s="1">
        <v>20148</v>
      </c>
      <c r="O80">
        <v>2.5863999999999998</v>
      </c>
      <c r="Y80" s="1">
        <v>20120</v>
      </c>
      <c r="Z80">
        <v>1.8015441807263444E-2</v>
      </c>
    </row>
    <row r="81" spans="1:26" x14ac:dyDescent="0.25">
      <c r="A81" s="1">
        <v>27819</v>
      </c>
      <c r="B81">
        <v>3.468781336334769E-2</v>
      </c>
      <c r="C81" s="13">
        <v>27363</v>
      </c>
      <c r="E81">
        <v>8.9633299999999991</v>
      </c>
      <c r="F81">
        <v>7.2661111111111092</v>
      </c>
      <c r="H81" s="1">
        <v>31078</v>
      </c>
      <c r="I81">
        <v>4.3161094224923979E-2</v>
      </c>
      <c r="N81" s="1">
        <v>20179</v>
      </c>
      <c r="O81">
        <v>2.6080000000000001</v>
      </c>
      <c r="Y81" s="1">
        <v>20148</v>
      </c>
      <c r="Z81">
        <v>3.3426966292134763E-2</v>
      </c>
    </row>
    <row r="82" spans="1:26" x14ac:dyDescent="0.25">
      <c r="A82" s="1">
        <v>27850</v>
      </c>
      <c r="B82">
        <v>5.6634468734112479E-2</v>
      </c>
      <c r="C82" s="13">
        <v>27394</v>
      </c>
      <c r="E82">
        <v>8.89</v>
      </c>
      <c r="F82">
        <v>7.3547222222222217</v>
      </c>
      <c r="H82" s="1">
        <v>31106</v>
      </c>
      <c r="I82">
        <v>5.4195804195804262E-2</v>
      </c>
      <c r="N82" s="1">
        <v>20209</v>
      </c>
      <c r="O82">
        <v>2.6326668</v>
      </c>
      <c r="Y82" s="1">
        <v>20179</v>
      </c>
      <c r="Z82">
        <v>-7.882576787170404E-3</v>
      </c>
    </row>
    <row r="83" spans="1:26" x14ac:dyDescent="0.25">
      <c r="A83" s="1">
        <v>27880</v>
      </c>
      <c r="B83">
        <v>7.3668285115596699E-2</v>
      </c>
      <c r="C83" s="13">
        <v>27425</v>
      </c>
      <c r="E83">
        <v>8.7433300000000003</v>
      </c>
      <c r="F83">
        <v>7.438240555555554</v>
      </c>
      <c r="H83" s="1">
        <v>31137</v>
      </c>
      <c r="I83">
        <v>-8.291873963515755E-3</v>
      </c>
      <c r="N83" s="1">
        <v>20240</v>
      </c>
      <c r="O83">
        <v>2.6597331999999998</v>
      </c>
      <c r="Y83" s="1">
        <v>20209</v>
      </c>
      <c r="Z83">
        <v>3.4520547945205426E-2</v>
      </c>
    </row>
    <row r="84" spans="1:26" x14ac:dyDescent="0.25">
      <c r="A84" s="1">
        <v>27911</v>
      </c>
      <c r="B84">
        <v>9.0288294918542608E-2</v>
      </c>
      <c r="C84" s="13">
        <v>27453</v>
      </c>
      <c r="E84">
        <v>8.5966699999999996</v>
      </c>
      <c r="F84">
        <v>7.5166666666666657</v>
      </c>
      <c r="H84" s="1">
        <v>31167</v>
      </c>
      <c r="I84">
        <v>6.6889632107022777E-3</v>
      </c>
      <c r="N84" s="1">
        <v>20270</v>
      </c>
      <c r="O84">
        <v>2.6892</v>
      </c>
      <c r="Y84" s="1">
        <v>20240</v>
      </c>
      <c r="Z84">
        <v>-4.2372881355931301E-3</v>
      </c>
    </row>
    <row r="85" spans="1:26" x14ac:dyDescent="0.25">
      <c r="A85" s="1">
        <v>27941</v>
      </c>
      <c r="B85">
        <v>0.10649609569695935</v>
      </c>
      <c r="C85" s="13">
        <v>27484</v>
      </c>
      <c r="E85">
        <v>8.4499999999999993</v>
      </c>
      <c r="F85">
        <v>7.59</v>
      </c>
      <c r="H85" s="1">
        <v>31198</v>
      </c>
      <c r="I85">
        <v>2.3809523809523874E-2</v>
      </c>
      <c r="N85" s="1">
        <v>20301</v>
      </c>
      <c r="O85">
        <v>2.7205331999999998</v>
      </c>
      <c r="Y85" s="1">
        <v>20270</v>
      </c>
      <c r="Z85">
        <v>5.7978723404255313E-2</v>
      </c>
    </row>
    <row r="86" spans="1:26" x14ac:dyDescent="0.25">
      <c r="A86" s="1">
        <v>27972</v>
      </c>
      <c r="B86">
        <v>0.11119668653428677</v>
      </c>
      <c r="C86" s="13">
        <v>27514</v>
      </c>
      <c r="E86">
        <v>8.2866700000000009</v>
      </c>
      <c r="F86">
        <v>7.6573150000000014</v>
      </c>
      <c r="H86" s="1">
        <v>31228</v>
      </c>
      <c r="I86">
        <v>2.1633315305570579E-2</v>
      </c>
      <c r="N86" s="1">
        <v>20332</v>
      </c>
      <c r="O86">
        <v>2.7542668000000003</v>
      </c>
      <c r="Y86" s="1">
        <v>20301</v>
      </c>
      <c r="Z86">
        <v>7.3152337858220118E-2</v>
      </c>
    </row>
    <row r="87" spans="1:26" x14ac:dyDescent="0.25">
      <c r="A87" s="1">
        <v>28003</v>
      </c>
      <c r="B87">
        <v>0.11603188662533169</v>
      </c>
      <c r="C87" s="13">
        <v>27545</v>
      </c>
      <c r="E87">
        <v>8.1233299999999993</v>
      </c>
      <c r="F87">
        <v>7.7186111111111115</v>
      </c>
      <c r="H87" s="1">
        <v>31259</v>
      </c>
      <c r="I87">
        <v>1.9057702488088905E-2</v>
      </c>
      <c r="N87" s="1">
        <v>20362</v>
      </c>
      <c r="O87">
        <v>2.7903999999999995</v>
      </c>
      <c r="Y87" s="1">
        <v>20332</v>
      </c>
      <c r="Z87">
        <v>-6.0904193019442028E-3</v>
      </c>
    </row>
    <row r="88" spans="1:26" x14ac:dyDescent="0.25">
      <c r="A88" s="1">
        <v>28033</v>
      </c>
      <c r="B88">
        <v>0.12100166291695177</v>
      </c>
      <c r="C88" s="13">
        <v>27575</v>
      </c>
      <c r="E88">
        <v>7.96</v>
      </c>
      <c r="F88">
        <v>7.7738888888888873</v>
      </c>
      <c r="H88" s="1">
        <v>31290</v>
      </c>
      <c r="I88">
        <v>-2.1818181818181757E-2</v>
      </c>
      <c r="N88" s="1">
        <v>20393</v>
      </c>
      <c r="O88">
        <v>2.8284000000000002</v>
      </c>
      <c r="Y88" s="1">
        <v>20362</v>
      </c>
      <c r="Z88">
        <v>4.5015319349516941E-2</v>
      </c>
    </row>
    <row r="89" spans="1:26" x14ac:dyDescent="0.25">
      <c r="A89" s="1">
        <v>28064</v>
      </c>
      <c r="B89">
        <v>0.12837912060396195</v>
      </c>
      <c r="C89" s="13">
        <v>27606</v>
      </c>
      <c r="E89">
        <v>7.8933299999999997</v>
      </c>
      <c r="F89">
        <v>7.825740555555555</v>
      </c>
      <c r="H89" s="1">
        <v>31320</v>
      </c>
      <c r="I89">
        <v>-2.2304832713754736E-2</v>
      </c>
      <c r="N89" s="1">
        <v>20423</v>
      </c>
      <c r="O89">
        <v>2.8693332000000003</v>
      </c>
      <c r="Y89" s="1">
        <v>20393</v>
      </c>
      <c r="Z89">
        <v>-5.0293188994136304E-2</v>
      </c>
    </row>
    <row r="90" spans="1:26" x14ac:dyDescent="0.25">
      <c r="A90" s="1">
        <v>28094</v>
      </c>
      <c r="B90">
        <v>0.13580406058652872</v>
      </c>
      <c r="C90" s="13">
        <v>27637</v>
      </c>
      <c r="E90">
        <v>7.82667</v>
      </c>
      <c r="F90">
        <v>7.8741666666666656</v>
      </c>
      <c r="H90" s="1">
        <v>31351</v>
      </c>
      <c r="I90">
        <v>1.1406844106463847E-2</v>
      </c>
      <c r="N90" s="1">
        <v>20454</v>
      </c>
      <c r="O90">
        <v>2.9132000000000007</v>
      </c>
      <c r="Y90" s="1">
        <v>20423</v>
      </c>
      <c r="Z90">
        <v>6.7442412728568116E-2</v>
      </c>
    </row>
    <row r="91" spans="1:26" x14ac:dyDescent="0.25">
      <c r="A91" s="1">
        <v>28125</v>
      </c>
      <c r="B91">
        <v>0.14327832078192568</v>
      </c>
      <c r="C91" s="13">
        <v>27667</v>
      </c>
      <c r="E91">
        <v>7.76</v>
      </c>
      <c r="F91">
        <v>7.9191666666666674</v>
      </c>
      <c r="H91" s="1">
        <v>31381</v>
      </c>
      <c r="I91">
        <v>6.0687432867884063E-2</v>
      </c>
      <c r="N91" s="1">
        <v>20485</v>
      </c>
      <c r="O91">
        <v>2.9585331999999998</v>
      </c>
      <c r="Y91" s="1">
        <v>20454</v>
      </c>
      <c r="Z91">
        <v>9.3437152391544955E-3</v>
      </c>
    </row>
    <row r="92" spans="1:26" x14ac:dyDescent="0.25">
      <c r="A92" s="1">
        <v>28156</v>
      </c>
      <c r="B92">
        <v>0.1434402625960034</v>
      </c>
      <c r="C92" s="13">
        <v>27698</v>
      </c>
      <c r="E92">
        <v>7.82667</v>
      </c>
      <c r="F92">
        <v>7.9634261111111124</v>
      </c>
      <c r="H92" s="1">
        <v>31412</v>
      </c>
      <c r="I92">
        <v>4.9620253164557017E-2</v>
      </c>
      <c r="N92" s="1">
        <v>20514</v>
      </c>
      <c r="O92">
        <v>3.0042668000000003</v>
      </c>
      <c r="Y92" s="1">
        <v>20485</v>
      </c>
      <c r="Z92">
        <v>-2.6890015428697355E-2</v>
      </c>
    </row>
    <row r="93" spans="1:26" x14ac:dyDescent="0.25">
      <c r="A93" s="1">
        <v>28184</v>
      </c>
      <c r="B93">
        <v>0.14363220812933011</v>
      </c>
      <c r="C93" s="13">
        <v>27728</v>
      </c>
      <c r="E93">
        <v>7.8933299999999997</v>
      </c>
      <c r="F93">
        <v>8.0069444444444446</v>
      </c>
      <c r="H93" s="1">
        <v>31443</v>
      </c>
      <c r="I93">
        <v>4.3415340086829582E-3</v>
      </c>
      <c r="N93" s="1">
        <v>20545</v>
      </c>
      <c r="O93">
        <v>3.0504000000000002</v>
      </c>
      <c r="Y93" s="1">
        <v>20514</v>
      </c>
      <c r="Z93">
        <v>6.3420158550396635E-3</v>
      </c>
    </row>
    <row r="94" spans="1:26" x14ac:dyDescent="0.25">
      <c r="A94" s="1">
        <v>28215</v>
      </c>
      <c r="B94">
        <v>0.14386595106537159</v>
      </c>
      <c r="C94" s="13">
        <v>27759</v>
      </c>
      <c r="E94">
        <v>7.96</v>
      </c>
      <c r="F94">
        <v>8.049722222222222</v>
      </c>
      <c r="H94" s="1">
        <v>31471</v>
      </c>
      <c r="I94">
        <v>5.3794428434197974E-2</v>
      </c>
      <c r="N94" s="1">
        <v>20575</v>
      </c>
      <c r="O94">
        <v>3.0948000000000002</v>
      </c>
      <c r="Y94" s="1">
        <v>20545</v>
      </c>
      <c r="Z94">
        <v>6.8872383524645558E-2</v>
      </c>
    </row>
    <row r="95" spans="1:26" x14ac:dyDescent="0.25">
      <c r="A95" s="1">
        <v>28245</v>
      </c>
      <c r="B95">
        <v>0.15053366300189419</v>
      </c>
      <c r="C95" s="13">
        <v>27790</v>
      </c>
      <c r="E95">
        <v>8.1933299999999996</v>
      </c>
      <c r="F95">
        <v>8.0954627777777795</v>
      </c>
      <c r="H95" s="1">
        <v>31502</v>
      </c>
      <c r="I95">
        <v>5.879671832269829E-2</v>
      </c>
      <c r="N95" s="1">
        <v>20606</v>
      </c>
      <c r="O95">
        <v>3.1370667999999999</v>
      </c>
      <c r="Y95" s="1">
        <v>20575</v>
      </c>
      <c r="Z95">
        <v>1.1791956201305435E-2</v>
      </c>
    </row>
    <row r="96" spans="1:26" x14ac:dyDescent="0.25">
      <c r="A96" s="1">
        <v>28276</v>
      </c>
      <c r="B96">
        <v>0.15718947952745871</v>
      </c>
      <c r="C96" s="13">
        <v>27819</v>
      </c>
      <c r="E96">
        <v>8.4266699999999997</v>
      </c>
      <c r="F96">
        <v>8.1441666666666688</v>
      </c>
      <c r="H96" s="1">
        <v>31532</v>
      </c>
      <c r="I96">
        <v>2.4537236332328835E-2</v>
      </c>
      <c r="N96" s="1">
        <v>20636</v>
      </c>
      <c r="O96">
        <v>3.1771999999999996</v>
      </c>
      <c r="Y96" s="1">
        <v>20606</v>
      </c>
      <c r="Z96">
        <v>-3.1425598335067598E-2</v>
      </c>
    </row>
    <row r="97" spans="1:26" x14ac:dyDescent="0.25">
      <c r="A97" s="1">
        <v>28306</v>
      </c>
      <c r="B97">
        <v>0.16381246870927643</v>
      </c>
      <c r="C97" s="13">
        <v>27850</v>
      </c>
      <c r="E97">
        <v>8.66</v>
      </c>
      <c r="F97">
        <v>8.1958333333333364</v>
      </c>
      <c r="H97" s="1">
        <v>31563</v>
      </c>
      <c r="I97">
        <v>2.1008403361344537E-3</v>
      </c>
      <c r="N97" s="1">
        <v>20667</v>
      </c>
      <c r="O97">
        <v>3.2145331999999995</v>
      </c>
      <c r="Y97" s="1">
        <v>20636</v>
      </c>
      <c r="Z97">
        <v>-5.8014611087235934E-3</v>
      </c>
    </row>
    <row r="98" spans="1:26" x14ac:dyDescent="0.25">
      <c r="A98" s="1">
        <v>28337</v>
      </c>
      <c r="B98">
        <v>0.1686183807593549</v>
      </c>
      <c r="C98" s="13">
        <v>27880</v>
      </c>
      <c r="E98">
        <v>8.8566699999999994</v>
      </c>
      <c r="F98">
        <v>8.2489816666666691</v>
      </c>
      <c r="H98" s="1">
        <v>31593</v>
      </c>
      <c r="I98">
        <v>2.8511530398322899E-2</v>
      </c>
      <c r="N98" s="1">
        <v>20698</v>
      </c>
      <c r="O98">
        <v>3.2498667999999999</v>
      </c>
      <c r="Y98" s="1">
        <v>20667</v>
      </c>
      <c r="Z98">
        <v>5.4246812189323486E-2</v>
      </c>
    </row>
    <row r="99" spans="1:26" x14ac:dyDescent="0.25">
      <c r="A99" s="1">
        <v>28368</v>
      </c>
      <c r="B99">
        <v>0.17346079608054021</v>
      </c>
      <c r="C99" s="13">
        <v>27911</v>
      </c>
      <c r="E99">
        <v>9.0533300000000008</v>
      </c>
      <c r="F99">
        <v>8.3036111111111133</v>
      </c>
      <c r="H99" s="1">
        <v>31624</v>
      </c>
      <c r="I99">
        <v>-2.0790868324500705E-2</v>
      </c>
      <c r="N99" s="1">
        <v>20728</v>
      </c>
      <c r="O99">
        <v>3.2831999999999999</v>
      </c>
      <c r="Y99" s="1">
        <v>20698</v>
      </c>
      <c r="Z99">
        <v>-5.9450594505944887E-3</v>
      </c>
    </row>
    <row r="100" spans="1:26" x14ac:dyDescent="0.25">
      <c r="A100" s="1">
        <v>28398</v>
      </c>
      <c r="B100">
        <v>0.17836196623123171</v>
      </c>
      <c r="C100" s="13">
        <v>27941</v>
      </c>
      <c r="E100">
        <v>9.25</v>
      </c>
      <c r="F100">
        <v>8.3597222222222243</v>
      </c>
      <c r="H100" s="1">
        <v>31655</v>
      </c>
      <c r="I100">
        <v>1.9983347210657833E-2</v>
      </c>
      <c r="N100" s="1">
        <v>20759</v>
      </c>
      <c r="O100">
        <v>3.3157331999999995</v>
      </c>
      <c r="Y100" s="1">
        <v>20728</v>
      </c>
      <c r="Z100">
        <v>-3.4027634563827562E-2</v>
      </c>
    </row>
    <row r="101" spans="1:26" x14ac:dyDescent="0.25">
      <c r="A101" s="1">
        <v>28429</v>
      </c>
      <c r="B101">
        <v>0.17871921146323599</v>
      </c>
      <c r="C101" s="13">
        <v>27972</v>
      </c>
      <c r="E101">
        <v>9.35</v>
      </c>
      <c r="F101">
        <v>8.4143519444444443</v>
      </c>
      <c r="H101" s="1">
        <v>31685</v>
      </c>
      <c r="I101">
        <v>-2.7346938775510157E-2</v>
      </c>
      <c r="N101" s="1">
        <v>20789</v>
      </c>
      <c r="O101">
        <v>3.3457331999999997</v>
      </c>
      <c r="Y101" s="1">
        <v>20759</v>
      </c>
      <c r="Z101">
        <v>-1.2809564474807886E-2</v>
      </c>
    </row>
    <row r="102" spans="1:26" x14ac:dyDescent="0.25">
      <c r="A102" s="1">
        <v>28459</v>
      </c>
      <c r="B102">
        <v>0.17859744666845048</v>
      </c>
      <c r="C102" s="13">
        <v>28003</v>
      </c>
      <c r="E102">
        <v>9.4499999999999993</v>
      </c>
      <c r="F102">
        <v>8.4675000000000029</v>
      </c>
      <c r="H102" s="1">
        <v>31716</v>
      </c>
      <c r="I102">
        <v>-3.7767519932857979E-3</v>
      </c>
      <c r="N102" s="1">
        <v>20820</v>
      </c>
      <c r="O102">
        <v>3.3731999999999993</v>
      </c>
      <c r="Y102" s="1">
        <v>20789</v>
      </c>
      <c r="Z102">
        <v>-1.0380622837370328E-2</v>
      </c>
    </row>
    <row r="103" spans="1:26" x14ac:dyDescent="0.25">
      <c r="A103" s="1">
        <v>28490</v>
      </c>
      <c r="B103">
        <v>0.17800491388265463</v>
      </c>
      <c r="C103" s="13">
        <v>28033</v>
      </c>
      <c r="E103">
        <v>9.5500000000000007</v>
      </c>
      <c r="F103">
        <v>8.5191666666666688</v>
      </c>
      <c r="H103" s="1">
        <v>31746</v>
      </c>
      <c r="I103">
        <v>3.2434709351305761E-2</v>
      </c>
      <c r="N103" s="1">
        <v>20851</v>
      </c>
      <c r="O103">
        <v>3.3986667999999995</v>
      </c>
      <c r="Y103" s="1">
        <v>20820</v>
      </c>
      <c r="Z103">
        <v>1.4860139860139855E-2</v>
      </c>
    </row>
    <row r="104" spans="1:26" x14ac:dyDescent="0.25">
      <c r="A104" s="1">
        <v>28521</v>
      </c>
      <c r="B104">
        <v>0.1714949134908926</v>
      </c>
      <c r="C104" s="13">
        <v>28064</v>
      </c>
      <c r="E104">
        <v>9.67</v>
      </c>
      <c r="F104">
        <v>8.5698147222222243</v>
      </c>
      <c r="H104" s="1">
        <v>31777</v>
      </c>
      <c r="I104">
        <v>1.4279885760913913E-2</v>
      </c>
      <c r="N104" s="1">
        <v>20879</v>
      </c>
      <c r="O104">
        <v>3.4214667999999993</v>
      </c>
      <c r="Y104" s="1">
        <v>20851</v>
      </c>
      <c r="Z104">
        <v>-2.1748492678725195E-2</v>
      </c>
    </row>
    <row r="105" spans="1:26" x14ac:dyDescent="0.25">
      <c r="A105" s="1">
        <v>28549</v>
      </c>
      <c r="B105">
        <v>0.16452704045960634</v>
      </c>
      <c r="C105" s="13">
        <v>28094</v>
      </c>
      <c r="E105">
        <v>9.7899999999999991</v>
      </c>
      <c r="F105">
        <v>8.6194444444444471</v>
      </c>
      <c r="H105" s="1">
        <v>31808</v>
      </c>
      <c r="I105">
        <v>6.3958165728077263E-2</v>
      </c>
      <c r="N105" s="1">
        <v>20910</v>
      </c>
      <c r="O105">
        <v>3.4415999999999998</v>
      </c>
      <c r="Y105" s="1">
        <v>20879</v>
      </c>
      <c r="Z105">
        <v>-4.3143297380585532E-2</v>
      </c>
    </row>
    <row r="106" spans="1:26" x14ac:dyDescent="0.25">
      <c r="A106" s="1">
        <v>28580</v>
      </c>
      <c r="B106">
        <v>0.1571202528804608</v>
      </c>
      <c r="C106" s="13">
        <v>28125</v>
      </c>
      <c r="E106">
        <v>9.91</v>
      </c>
      <c r="F106">
        <v>8.6680555555555578</v>
      </c>
      <c r="H106" s="1">
        <v>31836</v>
      </c>
      <c r="I106">
        <v>6.2003780718336399E-2</v>
      </c>
      <c r="N106" s="1">
        <v>20940</v>
      </c>
      <c r="O106">
        <v>3.4594668</v>
      </c>
      <c r="Y106" s="1">
        <v>20910</v>
      </c>
      <c r="Z106">
        <v>1.2882447665056413E-2</v>
      </c>
    </row>
    <row r="107" spans="1:26" x14ac:dyDescent="0.25">
      <c r="A107" s="1">
        <v>28610</v>
      </c>
      <c r="B107">
        <v>0.15873259662120032</v>
      </c>
      <c r="C107" s="13">
        <v>28156</v>
      </c>
      <c r="E107">
        <v>9.9666700000000006</v>
      </c>
      <c r="F107">
        <v>8.7163888888888916</v>
      </c>
      <c r="H107" s="1">
        <v>31867</v>
      </c>
      <c r="I107">
        <v>4.1295834816660819E-2</v>
      </c>
      <c r="N107" s="1">
        <v>20971</v>
      </c>
      <c r="O107">
        <v>3.4741331999999998</v>
      </c>
      <c r="Y107" s="1">
        <v>20940</v>
      </c>
      <c r="Z107">
        <v>2.3166023166023075E-2</v>
      </c>
    </row>
    <row r="108" spans="1:26" x14ac:dyDescent="0.25">
      <c r="A108" s="1">
        <v>28641</v>
      </c>
      <c r="B108">
        <v>0.15943393187165114</v>
      </c>
      <c r="C108" s="13">
        <v>28184</v>
      </c>
      <c r="E108">
        <v>10.023300000000001</v>
      </c>
      <c r="F108">
        <v>8.7644436111111119</v>
      </c>
      <c r="H108" s="1">
        <v>31897</v>
      </c>
      <c r="I108">
        <v>-1.0940170940170902E-2</v>
      </c>
      <c r="N108" s="1">
        <v>21001</v>
      </c>
      <c r="O108">
        <v>3.4855999999999998</v>
      </c>
      <c r="Y108" s="1">
        <v>20971</v>
      </c>
      <c r="Z108">
        <v>3.840177580466158E-2</v>
      </c>
    </row>
    <row r="109" spans="1:26" x14ac:dyDescent="0.25">
      <c r="A109" s="1">
        <v>28671</v>
      </c>
      <c r="B109">
        <v>0.15922590616997084</v>
      </c>
      <c r="C109" s="13">
        <v>28215</v>
      </c>
      <c r="E109">
        <v>10.08</v>
      </c>
      <c r="F109">
        <v>8.8122213888888901</v>
      </c>
      <c r="H109" s="1">
        <v>31928</v>
      </c>
      <c r="I109">
        <v>-6.9132388524019569E-4</v>
      </c>
      <c r="N109" s="1">
        <v>21032</v>
      </c>
      <c r="O109">
        <v>3.4942668000000001</v>
      </c>
      <c r="Y109" s="1">
        <v>21001</v>
      </c>
      <c r="Z109">
        <v>1.6460025651987942E-2</v>
      </c>
    </row>
    <row r="110" spans="1:26" x14ac:dyDescent="0.25">
      <c r="A110" s="1">
        <v>28702</v>
      </c>
      <c r="B110">
        <v>0.159451645562461</v>
      </c>
      <c r="C110" s="13">
        <v>28245</v>
      </c>
      <c r="E110">
        <v>10.193300000000001</v>
      </c>
      <c r="F110">
        <v>8.8596277777777797</v>
      </c>
      <c r="H110" s="1">
        <v>31958</v>
      </c>
      <c r="I110">
        <v>4.2545831892078702E-2</v>
      </c>
      <c r="N110" s="1">
        <v>21063</v>
      </c>
      <c r="O110">
        <v>3.5006668000000003</v>
      </c>
      <c r="Y110" s="1">
        <v>21032</v>
      </c>
      <c r="Z110">
        <v>2.0189274447949546E-2</v>
      </c>
    </row>
    <row r="111" spans="1:26" x14ac:dyDescent="0.25">
      <c r="A111" s="1">
        <v>28733</v>
      </c>
      <c r="B111">
        <v>0.15909629534577976</v>
      </c>
      <c r="C111" s="13">
        <v>28276</v>
      </c>
      <c r="E111">
        <v>10.306699999999999</v>
      </c>
      <c r="F111">
        <v>8.9066658333333333</v>
      </c>
      <c r="H111" s="1">
        <v>31989</v>
      </c>
      <c r="I111">
        <v>2.8865295288653108E-2</v>
      </c>
      <c r="N111" s="1">
        <v>21093</v>
      </c>
      <c r="O111">
        <v>3.5048000000000008</v>
      </c>
      <c r="Y111" s="1">
        <v>21063</v>
      </c>
      <c r="Z111">
        <v>-5.5040197897340645E-2</v>
      </c>
    </row>
    <row r="112" spans="1:26" x14ac:dyDescent="0.25">
      <c r="A112" s="1">
        <v>28763</v>
      </c>
      <c r="B112">
        <v>0.15815825476795581</v>
      </c>
      <c r="C112" s="13">
        <v>28306</v>
      </c>
      <c r="E112">
        <v>10.42</v>
      </c>
      <c r="F112">
        <v>8.9533325000000019</v>
      </c>
      <c r="H112" s="1">
        <v>32020</v>
      </c>
      <c r="I112">
        <v>6.2237987745888269E-2</v>
      </c>
      <c r="N112" s="1">
        <v>21124</v>
      </c>
      <c r="O112">
        <v>3.5046668000000012</v>
      </c>
      <c r="Y112" s="1">
        <v>21093</v>
      </c>
      <c r="Z112">
        <v>-4.0575916230366632E-2</v>
      </c>
    </row>
    <row r="113" spans="1:26" x14ac:dyDescent="0.25">
      <c r="A113" s="1">
        <v>28794</v>
      </c>
      <c r="B113">
        <v>0.17050593917113913</v>
      </c>
      <c r="C113" s="13">
        <v>28337</v>
      </c>
      <c r="E113">
        <v>10.5167</v>
      </c>
      <c r="F113">
        <v>8.999259444444446</v>
      </c>
      <c r="H113" s="1">
        <v>32050</v>
      </c>
      <c r="I113">
        <v>-3.2483302975106224E-2</v>
      </c>
      <c r="N113" s="1">
        <v>21154</v>
      </c>
      <c r="O113">
        <v>3.5007999999999999</v>
      </c>
      <c r="Y113" s="1">
        <v>21124</v>
      </c>
      <c r="Z113">
        <v>-6.2301045929968053E-2</v>
      </c>
    </row>
    <row r="114" spans="1:26" x14ac:dyDescent="0.25">
      <c r="A114" s="1">
        <v>28824</v>
      </c>
      <c r="B114">
        <v>0.18199455021433406</v>
      </c>
      <c r="C114" s="13">
        <v>28368</v>
      </c>
      <c r="E114">
        <v>10.613300000000001</v>
      </c>
      <c r="F114">
        <v>9.0444436111111113</v>
      </c>
      <c r="H114" s="1">
        <v>32081</v>
      </c>
      <c r="I114">
        <v>-0.12080326325698149</v>
      </c>
      <c r="N114" s="1">
        <v>21185</v>
      </c>
      <c r="O114">
        <v>3.4931999999999999</v>
      </c>
      <c r="Y114" s="1">
        <v>21154</v>
      </c>
      <c r="Z114">
        <v>-2.1580989330746859E-2</v>
      </c>
    </row>
    <row r="115" spans="1:26" x14ac:dyDescent="0.25">
      <c r="A115" s="1">
        <v>28855</v>
      </c>
      <c r="B115">
        <v>0.19261677040893857</v>
      </c>
      <c r="C115" s="13">
        <v>28398</v>
      </c>
      <c r="E115">
        <v>10.71</v>
      </c>
      <c r="F115">
        <v>9.0888880555555556</v>
      </c>
      <c r="H115" s="1">
        <v>32111</v>
      </c>
      <c r="I115">
        <v>-0.12562455389007848</v>
      </c>
      <c r="N115" s="1">
        <v>21216</v>
      </c>
      <c r="O115">
        <v>3.4801331999999991</v>
      </c>
      <c r="Y115" s="1">
        <v>21185</v>
      </c>
      <c r="Z115">
        <v>-4.9566294919462515E-4</v>
      </c>
    </row>
    <row r="116" spans="1:26" x14ac:dyDescent="0.25">
      <c r="A116" s="1">
        <v>28886</v>
      </c>
      <c r="B116">
        <v>0.20939565263172408</v>
      </c>
      <c r="C116" s="13">
        <v>28429</v>
      </c>
      <c r="E116">
        <v>10.77</v>
      </c>
      <c r="F116">
        <v>9.1370361111111098</v>
      </c>
      <c r="H116" s="1">
        <v>32142</v>
      </c>
      <c r="I116">
        <v>-1.6326530612244899E-2</v>
      </c>
      <c r="N116" s="1">
        <v>21244</v>
      </c>
      <c r="O116">
        <v>3.4630667999999996</v>
      </c>
      <c r="Y116" s="1">
        <v>21216</v>
      </c>
      <c r="Z116">
        <v>1.9588395735184706E-2</v>
      </c>
    </row>
    <row r="117" spans="1:26" x14ac:dyDescent="0.25">
      <c r="A117" s="1">
        <v>28914</v>
      </c>
      <c r="B117">
        <v>0.22550167042248104</v>
      </c>
      <c r="C117" s="13">
        <v>28459</v>
      </c>
      <c r="E117">
        <v>10.83</v>
      </c>
      <c r="F117">
        <v>9.1888880555555552</v>
      </c>
      <c r="H117" s="1">
        <v>32173</v>
      </c>
      <c r="I117">
        <v>3.9419087136929459E-2</v>
      </c>
      <c r="N117" s="1">
        <v>21275</v>
      </c>
      <c r="O117">
        <v>3.4419999999999993</v>
      </c>
      <c r="Y117" s="1">
        <v>21244</v>
      </c>
      <c r="Z117">
        <v>3.404669260700403E-3</v>
      </c>
    </row>
    <row r="118" spans="1:26" x14ac:dyDescent="0.25">
      <c r="A118" s="1">
        <v>28945</v>
      </c>
      <c r="B118">
        <v>0.24092897892356729</v>
      </c>
      <c r="C118" s="13">
        <v>28490</v>
      </c>
      <c r="E118">
        <v>10.89</v>
      </c>
      <c r="F118">
        <v>9.2444436111111106</v>
      </c>
      <c r="H118" s="1">
        <v>32202</v>
      </c>
      <c r="I118">
        <v>3.033932135728552E-2</v>
      </c>
      <c r="N118" s="1">
        <v>21305</v>
      </c>
      <c r="O118">
        <v>3.4171999999999993</v>
      </c>
      <c r="Y118" s="1">
        <v>21275</v>
      </c>
      <c r="Z118">
        <v>2.0601066408143517E-2</v>
      </c>
    </row>
    <row r="119" spans="1:26" x14ac:dyDescent="0.25">
      <c r="A119" s="1">
        <v>28975</v>
      </c>
      <c r="B119">
        <v>0.24698778520396342</v>
      </c>
      <c r="C119" s="13">
        <v>28521</v>
      </c>
      <c r="E119">
        <v>10.9</v>
      </c>
      <c r="F119">
        <v>9.3043511111111101</v>
      </c>
      <c r="H119" s="1">
        <v>32233</v>
      </c>
      <c r="I119">
        <v>2.9445951181712379E-2</v>
      </c>
      <c r="N119" s="1">
        <v>21336</v>
      </c>
      <c r="O119">
        <v>3.3907999999999991</v>
      </c>
      <c r="Y119" s="1">
        <v>21305</v>
      </c>
      <c r="Z119">
        <v>5.4618855378770837E-3</v>
      </c>
    </row>
    <row r="120" spans="1:26" x14ac:dyDescent="0.25">
      <c r="A120" s="1">
        <v>29006</v>
      </c>
      <c r="B120">
        <v>0.25279936637225969</v>
      </c>
      <c r="C120" s="13">
        <v>28549</v>
      </c>
      <c r="E120">
        <v>10.91</v>
      </c>
      <c r="F120">
        <v>9.3686102777777727</v>
      </c>
      <c r="H120" s="1">
        <v>32263</v>
      </c>
      <c r="I120">
        <v>-1.1667293940534309E-2</v>
      </c>
      <c r="N120" s="1">
        <v>21366</v>
      </c>
      <c r="O120">
        <v>3.3627999999999996</v>
      </c>
      <c r="Y120" s="1">
        <v>21336</v>
      </c>
      <c r="Z120">
        <v>3.2120925838450623E-2</v>
      </c>
    </row>
    <row r="121" spans="1:26" x14ac:dyDescent="0.25">
      <c r="A121" s="1">
        <v>29036</v>
      </c>
      <c r="B121">
        <v>0.25838885270706968</v>
      </c>
      <c r="C121" s="13">
        <v>28580</v>
      </c>
      <c r="E121">
        <v>10.92</v>
      </c>
      <c r="F121">
        <v>9.4372213888888847</v>
      </c>
      <c r="H121" s="1">
        <v>32294</v>
      </c>
      <c r="I121">
        <v>-2.475247524752475E-2</v>
      </c>
      <c r="N121" s="1">
        <v>21397</v>
      </c>
      <c r="O121">
        <v>3.3353332</v>
      </c>
      <c r="Y121" s="1">
        <v>21366</v>
      </c>
      <c r="Z121">
        <v>2.4027459954233343E-2</v>
      </c>
    </row>
    <row r="122" spans="1:26" x14ac:dyDescent="0.25">
      <c r="A122" s="1">
        <v>29067</v>
      </c>
      <c r="B122">
        <v>0.26259394856060819</v>
      </c>
      <c r="C122" s="13">
        <v>28610</v>
      </c>
      <c r="E122">
        <v>11.023300000000001</v>
      </c>
      <c r="F122">
        <v>9.5132388888888855</v>
      </c>
      <c r="H122" s="1">
        <v>32324</v>
      </c>
      <c r="I122">
        <v>5.7008980866848746E-2</v>
      </c>
      <c r="N122" s="1">
        <v>21428</v>
      </c>
      <c r="O122">
        <v>3.3090668000000001</v>
      </c>
      <c r="Y122" s="1">
        <v>21397</v>
      </c>
      <c r="Z122">
        <v>2.7486033519553001E-2</v>
      </c>
    </row>
    <row r="123" spans="1:26" x14ac:dyDescent="0.25">
      <c r="A123" s="1">
        <v>29098</v>
      </c>
      <c r="B123">
        <v>0.26633029405712944</v>
      </c>
      <c r="C123" s="13">
        <v>28641</v>
      </c>
      <c r="E123">
        <v>11.1267</v>
      </c>
      <c r="F123">
        <v>9.596665833333331</v>
      </c>
      <c r="H123" s="1">
        <v>32355</v>
      </c>
      <c r="I123">
        <v>-5.9106021425931509E-3</v>
      </c>
      <c r="N123" s="1">
        <v>21458</v>
      </c>
      <c r="O123">
        <v>3.2839999999999998</v>
      </c>
      <c r="Y123" s="1">
        <v>21428</v>
      </c>
      <c r="Z123">
        <v>3.7407568508047107E-2</v>
      </c>
    </row>
    <row r="124" spans="1:26" x14ac:dyDescent="0.25">
      <c r="A124" s="1">
        <v>29128</v>
      </c>
      <c r="B124">
        <v>0.26962861434529461</v>
      </c>
      <c r="C124" s="13">
        <v>28671</v>
      </c>
      <c r="E124">
        <v>11.23</v>
      </c>
      <c r="F124">
        <v>9.6874991666666634</v>
      </c>
      <c r="H124" s="1">
        <v>32386</v>
      </c>
      <c r="I124">
        <v>-2.0066889632107149E-2</v>
      </c>
      <c r="N124" s="1">
        <v>21489</v>
      </c>
      <c r="O124">
        <v>3.2609332000000002</v>
      </c>
      <c r="Y124" s="1">
        <v>21458</v>
      </c>
      <c r="Z124">
        <v>2.6415094339622597E-2</v>
      </c>
    </row>
    <row r="125" spans="1:26" x14ac:dyDescent="0.25">
      <c r="A125" s="1">
        <v>29159</v>
      </c>
      <c r="B125">
        <v>0.26097458509864579</v>
      </c>
      <c r="C125" s="13">
        <v>28702</v>
      </c>
      <c r="E125">
        <v>11.343299999999999</v>
      </c>
      <c r="F125">
        <v>9.7833316666666654</v>
      </c>
      <c r="H125" s="1">
        <v>32416</v>
      </c>
      <c r="I125">
        <v>1.6306408797876419E-2</v>
      </c>
      <c r="N125" s="1">
        <v>21519</v>
      </c>
      <c r="O125">
        <v>3.2386667999999998</v>
      </c>
      <c r="Y125" s="1">
        <v>21489</v>
      </c>
      <c r="Z125">
        <v>4.064542483660135E-2</v>
      </c>
    </row>
    <row r="126" spans="1:26" x14ac:dyDescent="0.25">
      <c r="A126" s="1">
        <v>29189</v>
      </c>
      <c r="B126">
        <v>0.252645195074509</v>
      </c>
      <c r="C126" s="13">
        <v>28733</v>
      </c>
      <c r="E126">
        <v>11.4567</v>
      </c>
      <c r="F126">
        <v>9.8841658333333342</v>
      </c>
      <c r="H126" s="1">
        <v>32447</v>
      </c>
      <c r="I126">
        <v>3.507462686567156E-2</v>
      </c>
      <c r="N126" s="1">
        <v>21550</v>
      </c>
      <c r="O126">
        <v>3.2172000000000001</v>
      </c>
      <c r="Y126" s="1">
        <v>21519</v>
      </c>
      <c r="Z126">
        <v>3.0421982335623102E-2</v>
      </c>
    </row>
    <row r="127" spans="1:26" x14ac:dyDescent="0.25">
      <c r="A127" s="1">
        <v>29220</v>
      </c>
      <c r="B127">
        <v>0.24464306865659732</v>
      </c>
      <c r="C127" s="13">
        <v>28763</v>
      </c>
      <c r="E127">
        <v>11.57</v>
      </c>
      <c r="F127">
        <v>9.9899991666666672</v>
      </c>
      <c r="H127" s="1">
        <v>32477</v>
      </c>
      <c r="I127">
        <v>-2.3071377072818953E-2</v>
      </c>
      <c r="N127" s="1">
        <v>21581</v>
      </c>
      <c r="O127">
        <v>3.1993332000000003</v>
      </c>
      <c r="Y127" s="1">
        <v>21550</v>
      </c>
      <c r="Z127">
        <v>1.8857142857142895E-2</v>
      </c>
    </row>
    <row r="128" spans="1:26" x14ac:dyDescent="0.25">
      <c r="A128" s="1">
        <v>29251</v>
      </c>
      <c r="B128">
        <v>2.5875451118378998</v>
      </c>
      <c r="C128" s="13">
        <v>28794</v>
      </c>
      <c r="E128">
        <v>11.8233</v>
      </c>
      <c r="F128">
        <v>10.10101666666667</v>
      </c>
      <c r="H128" s="1">
        <v>32508</v>
      </c>
      <c r="I128">
        <v>2.0295202952029519E-2</v>
      </c>
      <c r="N128" s="1">
        <v>21609</v>
      </c>
      <c r="O128">
        <v>3.1845332000000002</v>
      </c>
      <c r="Y128" s="1">
        <v>21581</v>
      </c>
      <c r="Z128">
        <v>3.9820527201345962E-2</v>
      </c>
    </row>
    <row r="129" spans="1:26" x14ac:dyDescent="0.25">
      <c r="A129" s="1">
        <v>29280</v>
      </c>
      <c r="B129">
        <v>2.315120281751796</v>
      </c>
      <c r="C129" s="13">
        <v>28824</v>
      </c>
      <c r="E129">
        <v>12.076700000000001</v>
      </c>
      <c r="F129">
        <v>10.217221388888893</v>
      </c>
      <c r="H129" s="1">
        <v>32539</v>
      </c>
      <c r="I129">
        <v>3.2188065099457423E-2</v>
      </c>
      <c r="N129" s="1">
        <v>21640</v>
      </c>
      <c r="O129">
        <v>3.1728000000000005</v>
      </c>
      <c r="Y129" s="1">
        <v>21609</v>
      </c>
      <c r="Z129">
        <v>-1.5282272563825861E-2</v>
      </c>
    </row>
    <row r="130" spans="1:26" x14ac:dyDescent="0.25">
      <c r="A130" s="1">
        <v>29311</v>
      </c>
      <c r="B130">
        <v>2.075877437325905</v>
      </c>
      <c r="C130" s="13">
        <v>28855</v>
      </c>
      <c r="E130">
        <v>12.33</v>
      </c>
      <c r="F130">
        <v>10.338610277777784</v>
      </c>
      <c r="H130" s="1">
        <v>32567</v>
      </c>
      <c r="I130">
        <v>3.0133146461107301E-2</v>
      </c>
      <c r="N130" s="1">
        <v>21670</v>
      </c>
      <c r="O130">
        <v>3.1650668</v>
      </c>
      <c r="Y130" s="1">
        <v>21640</v>
      </c>
      <c r="Z130">
        <v>2.5378857038524619E-2</v>
      </c>
    </row>
    <row r="131" spans="1:26" x14ac:dyDescent="0.25">
      <c r="A131" s="1">
        <v>29341</v>
      </c>
      <c r="B131">
        <v>1.8338117561754208</v>
      </c>
      <c r="C131" s="13">
        <v>28886</v>
      </c>
      <c r="E131">
        <v>12.6533</v>
      </c>
      <c r="F131">
        <v>10.46249833333334</v>
      </c>
      <c r="H131" s="1">
        <v>32598</v>
      </c>
      <c r="I131">
        <v>-4.4217687074830318E-3</v>
      </c>
      <c r="N131" s="1">
        <v>21701</v>
      </c>
      <c r="O131">
        <v>3.1609332000000001</v>
      </c>
      <c r="Y131" s="1">
        <v>21670</v>
      </c>
      <c r="Z131">
        <v>1.6737891737891825E-2</v>
      </c>
    </row>
    <row r="132" spans="1:26" x14ac:dyDescent="0.25">
      <c r="A132" s="1">
        <v>29372</v>
      </c>
      <c r="B132">
        <v>1.6298393468527783</v>
      </c>
      <c r="C132" s="13">
        <v>28914</v>
      </c>
      <c r="E132">
        <v>12.976699999999999</v>
      </c>
      <c r="F132">
        <v>10.588888055555563</v>
      </c>
      <c r="H132" s="1">
        <v>32628</v>
      </c>
      <c r="I132">
        <v>3.2798086778271347E-2</v>
      </c>
      <c r="N132" s="1">
        <v>21731</v>
      </c>
      <c r="O132">
        <v>3.1603999999999997</v>
      </c>
      <c r="Y132" s="1">
        <v>21701</v>
      </c>
      <c r="Z132">
        <v>1.5061295971978974E-2</v>
      </c>
    </row>
    <row r="133" spans="1:26" x14ac:dyDescent="0.25">
      <c r="A133" s="1">
        <v>29402</v>
      </c>
      <c r="B133">
        <v>1.4466783216783217</v>
      </c>
      <c r="C133" s="13">
        <v>28945</v>
      </c>
      <c r="E133">
        <v>13.3</v>
      </c>
      <c r="F133">
        <v>10.717776944444449</v>
      </c>
      <c r="H133" s="1">
        <v>32659</v>
      </c>
      <c r="I133">
        <v>3.8372477671187448E-2</v>
      </c>
      <c r="N133" s="1">
        <v>21762</v>
      </c>
      <c r="O133">
        <v>3.16</v>
      </c>
      <c r="Y133" s="1">
        <v>21731</v>
      </c>
      <c r="Z133">
        <v>-8.62663906142167E-3</v>
      </c>
    </row>
    <row r="134" spans="1:26" x14ac:dyDescent="0.25">
      <c r="A134" s="1">
        <v>29433</v>
      </c>
      <c r="B134">
        <v>1.3122389913588788</v>
      </c>
      <c r="C134" s="13">
        <v>28975</v>
      </c>
      <c r="E134">
        <v>13.5267</v>
      </c>
      <c r="F134">
        <v>10.847500000000005</v>
      </c>
      <c r="H134" s="1">
        <v>32689</v>
      </c>
      <c r="I134">
        <v>3.1220133800573469E-2</v>
      </c>
      <c r="N134" s="1">
        <v>21793</v>
      </c>
      <c r="O134">
        <v>3.1593331999999998</v>
      </c>
      <c r="Y134" s="1">
        <v>21762</v>
      </c>
      <c r="Z134">
        <v>3.9679777236338344E-2</v>
      </c>
    </row>
    <row r="135" spans="1:26" x14ac:dyDescent="0.25">
      <c r="A135" s="1">
        <v>29464</v>
      </c>
      <c r="B135">
        <v>1.1766065125246308</v>
      </c>
      <c r="C135" s="13">
        <v>29006</v>
      </c>
      <c r="E135">
        <v>13.753299999999999</v>
      </c>
      <c r="F135">
        <v>10.978054722222227</v>
      </c>
      <c r="H135" s="1">
        <v>32720</v>
      </c>
      <c r="I135">
        <v>2.5332097621254213E-2</v>
      </c>
      <c r="N135" s="1">
        <v>21823</v>
      </c>
      <c r="O135">
        <v>3.1584000000000003</v>
      </c>
      <c r="Y135" s="1">
        <v>21793</v>
      </c>
      <c r="Z135">
        <v>-5.6913290927352424E-3</v>
      </c>
    </row>
    <row r="136" spans="1:26" x14ac:dyDescent="0.25">
      <c r="A136" s="1">
        <v>29494</v>
      </c>
      <c r="B136">
        <v>1.052856619293888</v>
      </c>
      <c r="C136" s="13">
        <v>29036</v>
      </c>
      <c r="E136">
        <v>13.98</v>
      </c>
      <c r="F136">
        <v>11.109443611111114</v>
      </c>
      <c r="H136" s="1">
        <v>32751</v>
      </c>
      <c r="I136">
        <v>4.4290448930400864E-2</v>
      </c>
      <c r="N136" s="1">
        <v>21854</v>
      </c>
      <c r="O136">
        <v>3.1562668</v>
      </c>
      <c r="Y136" s="1">
        <v>21823</v>
      </c>
      <c r="Z136">
        <v>-3.956228956228959E-2</v>
      </c>
    </row>
    <row r="137" spans="1:26" x14ac:dyDescent="0.25">
      <c r="A137" s="1">
        <v>29525</v>
      </c>
      <c r="B137">
        <v>0.95915177408430186</v>
      </c>
      <c r="C137" s="13">
        <v>29067</v>
      </c>
      <c r="E137">
        <v>14.1967</v>
      </c>
      <c r="F137">
        <v>11.244074166666669</v>
      </c>
      <c r="H137" s="1">
        <v>32781</v>
      </c>
      <c r="I137">
        <v>2.0196191575302612E-3</v>
      </c>
      <c r="N137" s="1">
        <v>21884</v>
      </c>
      <c r="O137">
        <v>3.1549331999999999</v>
      </c>
      <c r="Y137" s="1">
        <v>21854</v>
      </c>
      <c r="Z137">
        <v>-8.7642418930757515E-4</v>
      </c>
    </row>
    <row r="138" spans="1:26" x14ac:dyDescent="0.25">
      <c r="A138" s="1">
        <v>29555</v>
      </c>
      <c r="B138">
        <v>0.87596743894802764</v>
      </c>
      <c r="C138" s="13">
        <v>29098</v>
      </c>
      <c r="E138">
        <v>14.4133</v>
      </c>
      <c r="F138">
        <v>11.381943611111112</v>
      </c>
      <c r="H138" s="1">
        <v>32812</v>
      </c>
      <c r="I138">
        <v>2.8793550244735354E-4</v>
      </c>
      <c r="N138" s="1">
        <v>21915</v>
      </c>
      <c r="O138">
        <v>3.1543999999999999</v>
      </c>
      <c r="Y138" s="1">
        <v>21884</v>
      </c>
      <c r="Z138">
        <v>4.035087719298191E-3</v>
      </c>
    </row>
    <row r="139" spans="1:26" x14ac:dyDescent="0.25">
      <c r="A139" s="1">
        <v>29586</v>
      </c>
      <c r="B139">
        <v>0.79739445114595919</v>
      </c>
      <c r="C139" s="13">
        <v>29128</v>
      </c>
      <c r="E139">
        <v>14.63</v>
      </c>
      <c r="F139">
        <v>11.52305472222222</v>
      </c>
      <c r="H139" s="1">
        <v>32842</v>
      </c>
      <c r="I139">
        <v>-2.0725388601036239E-2</v>
      </c>
      <c r="N139" s="1">
        <v>21946</v>
      </c>
      <c r="O139">
        <v>3.1551999999999998</v>
      </c>
      <c r="Y139" s="1">
        <v>21915</v>
      </c>
      <c r="Z139">
        <v>3.1976236239734501E-2</v>
      </c>
    </row>
    <row r="140" spans="1:26" x14ac:dyDescent="0.25">
      <c r="A140" s="1">
        <v>29617</v>
      </c>
      <c r="B140">
        <v>0.71169115421333307</v>
      </c>
      <c r="C140" s="13">
        <v>29159</v>
      </c>
      <c r="E140">
        <v>14.7067</v>
      </c>
      <c r="F140">
        <v>11.662963055555554</v>
      </c>
      <c r="H140" s="1">
        <v>32873</v>
      </c>
      <c r="I140">
        <v>2.4691358024691461E-2</v>
      </c>
      <c r="N140" s="1">
        <v>21975</v>
      </c>
      <c r="O140">
        <v>3.1590667999999997</v>
      </c>
      <c r="Y140" s="1">
        <v>21946</v>
      </c>
      <c r="Z140">
        <v>-1.7439891635624805E-2</v>
      </c>
    </row>
    <row r="141" spans="1:26" x14ac:dyDescent="0.25">
      <c r="A141" s="1">
        <v>29645</v>
      </c>
      <c r="B141">
        <v>0.62930772435067495</v>
      </c>
      <c r="C141" s="13">
        <v>29189</v>
      </c>
      <c r="E141">
        <v>14.783300000000001</v>
      </c>
      <c r="F141">
        <v>11.801665833333333</v>
      </c>
      <c r="H141" s="1">
        <v>32904</v>
      </c>
      <c r="I141">
        <v>-2.4756167527251849E-2</v>
      </c>
      <c r="N141" s="1">
        <v>22006</v>
      </c>
      <c r="O141">
        <v>3.1660000000000004</v>
      </c>
      <c r="Y141" s="1">
        <v>21975</v>
      </c>
      <c r="Z141">
        <v>-3.8773048423229366E-2</v>
      </c>
    </row>
    <row r="142" spans="1:26" x14ac:dyDescent="0.25">
      <c r="A142" s="1">
        <v>29676</v>
      </c>
      <c r="B142">
        <v>0.5589191075440012</v>
      </c>
      <c r="C142" s="13">
        <v>29220</v>
      </c>
      <c r="E142">
        <v>14.86</v>
      </c>
      <c r="F142">
        <v>11.939165833333332</v>
      </c>
      <c r="H142" s="1">
        <v>32932</v>
      </c>
      <c r="I142">
        <v>-2.8002470806247723E-2</v>
      </c>
      <c r="N142" s="1">
        <v>22036</v>
      </c>
      <c r="O142">
        <v>3.1742668000000003</v>
      </c>
      <c r="Y142" s="1">
        <v>22006</v>
      </c>
      <c r="Z142">
        <v>-1.3624955181068448E-2</v>
      </c>
    </row>
    <row r="143" spans="1:26" x14ac:dyDescent="0.25">
      <c r="A143" s="1">
        <v>29706</v>
      </c>
      <c r="B143">
        <v>0.51564251297317953</v>
      </c>
      <c r="C143" s="13">
        <v>29251</v>
      </c>
      <c r="E143">
        <v>46.47</v>
      </c>
      <c r="F143">
        <v>12.953147222222221</v>
      </c>
      <c r="H143" s="1">
        <v>32963</v>
      </c>
      <c r="I143">
        <v>2.4239673172945956E-2</v>
      </c>
      <c r="N143" s="1">
        <v>22067</v>
      </c>
      <c r="O143">
        <v>3.1836000000000007</v>
      </c>
      <c r="Y143" s="1">
        <v>22036</v>
      </c>
      <c r="Z143">
        <v>1.2904398400581493E-2</v>
      </c>
    </row>
    <row r="144" spans="1:26" x14ac:dyDescent="0.25">
      <c r="A144" s="1">
        <v>29737</v>
      </c>
      <c r="B144">
        <v>0.47420480197003884</v>
      </c>
      <c r="C144" s="13">
        <v>29280</v>
      </c>
      <c r="E144">
        <v>46.28</v>
      </c>
      <c r="F144">
        <v>13.960277777777778</v>
      </c>
      <c r="H144" s="1">
        <v>32993</v>
      </c>
      <c r="I144">
        <v>-8.2727648762031766E-4</v>
      </c>
      <c r="N144" s="1">
        <v>22097</v>
      </c>
      <c r="O144">
        <v>3.1940000000000008</v>
      </c>
      <c r="Y144" s="1">
        <v>22067</v>
      </c>
      <c r="Z144">
        <v>-9.1512650278126328E-3</v>
      </c>
    </row>
    <row r="145" spans="1:26" x14ac:dyDescent="0.25">
      <c r="A145" s="1">
        <v>29767</v>
      </c>
      <c r="B145">
        <v>0.43275191866839435</v>
      </c>
      <c r="C145" s="13">
        <v>29311</v>
      </c>
      <c r="E145">
        <v>46.01</v>
      </c>
      <c r="F145">
        <v>14.958333333333334</v>
      </c>
      <c r="H145" s="1">
        <v>33024</v>
      </c>
      <c r="I145">
        <v>3.5691052102430634E-2</v>
      </c>
      <c r="N145" s="1">
        <v>22128</v>
      </c>
      <c r="O145">
        <v>3.2073331999999999</v>
      </c>
      <c r="Y145" s="1">
        <v>22097</v>
      </c>
      <c r="Z145">
        <v>3.6943136544730158E-2</v>
      </c>
    </row>
    <row r="146" spans="1:26" x14ac:dyDescent="0.25">
      <c r="A146" s="1">
        <v>29798</v>
      </c>
      <c r="B146">
        <v>0.38635110833550534</v>
      </c>
      <c r="C146" s="13">
        <v>29341</v>
      </c>
      <c r="E146">
        <v>45.14</v>
      </c>
      <c r="F146">
        <v>15.929075000000003</v>
      </c>
      <c r="H146" s="1">
        <v>33054</v>
      </c>
      <c r="I146">
        <v>2.8950749464668055E-2</v>
      </c>
      <c r="N146" s="1">
        <v>22159</v>
      </c>
      <c r="O146">
        <v>3.2214668</v>
      </c>
      <c r="Y146" s="1">
        <v>22128</v>
      </c>
      <c r="Z146">
        <v>-2.4799161718477028E-2</v>
      </c>
    </row>
    <row r="147" spans="1:26" x14ac:dyDescent="0.25">
      <c r="A147" s="1">
        <v>29829</v>
      </c>
      <c r="B147">
        <v>0.34642927906252668</v>
      </c>
      <c r="C147" s="13">
        <v>29372</v>
      </c>
      <c r="E147">
        <v>44.38</v>
      </c>
      <c r="F147">
        <v>16.875555555555557</v>
      </c>
      <c r="H147" s="1">
        <v>33085</v>
      </c>
      <c r="I147">
        <v>-9.9891783900777948E-4</v>
      </c>
      <c r="N147" s="1">
        <v>22189</v>
      </c>
      <c r="O147">
        <v>3.2363999999999997</v>
      </c>
      <c r="Y147" s="1">
        <v>22159</v>
      </c>
      <c r="Z147">
        <v>1.1998567335243456E-2</v>
      </c>
    </row>
    <row r="148" spans="1:26" x14ac:dyDescent="0.25">
      <c r="A148" s="1">
        <v>29859</v>
      </c>
      <c r="B148">
        <v>0.30690666397006811</v>
      </c>
      <c r="C148" s="13">
        <v>29402</v>
      </c>
      <c r="E148">
        <v>43.54</v>
      </c>
      <c r="F148">
        <v>17.795555555555556</v>
      </c>
      <c r="H148" s="1">
        <v>33116</v>
      </c>
      <c r="I148">
        <v>-8.1326556120323232E-2</v>
      </c>
      <c r="N148" s="1">
        <v>22220</v>
      </c>
      <c r="O148">
        <v>3.2520000000000007</v>
      </c>
      <c r="Y148" s="1">
        <v>22189</v>
      </c>
      <c r="Z148">
        <v>-3.0083171120155652E-2</v>
      </c>
    </row>
    <row r="149" spans="1:26" x14ac:dyDescent="0.25">
      <c r="A149" s="1">
        <v>29890</v>
      </c>
      <c r="B149">
        <v>0.27418011098154693</v>
      </c>
      <c r="C149" s="13">
        <v>29433</v>
      </c>
      <c r="E149">
        <v>43.25</v>
      </c>
      <c r="F149">
        <v>18.704813888888893</v>
      </c>
      <c r="H149" s="1">
        <v>33146</v>
      </c>
      <c r="I149">
        <v>-4.6379440665154877E-2</v>
      </c>
      <c r="N149" s="1">
        <v>22250</v>
      </c>
      <c r="O149">
        <v>3.2674667999999998</v>
      </c>
      <c r="Y149" s="1">
        <v>22220</v>
      </c>
      <c r="Z149">
        <v>-1.9704433497537043E-2</v>
      </c>
    </row>
    <row r="150" spans="1:26" x14ac:dyDescent="0.25">
      <c r="A150" s="1">
        <v>29920</v>
      </c>
      <c r="B150">
        <v>0.24241124946404088</v>
      </c>
      <c r="C150" s="13">
        <v>29464</v>
      </c>
      <c r="E150">
        <v>42.65</v>
      </c>
      <c r="F150">
        <v>19.594722222222224</v>
      </c>
      <c r="H150" s="1">
        <v>33177</v>
      </c>
      <c r="I150">
        <v>-2.6283250372531056E-2</v>
      </c>
      <c r="N150" s="1">
        <v>22281</v>
      </c>
      <c r="O150">
        <v>3.2827999999999999</v>
      </c>
      <c r="Y150" s="1">
        <v>22250</v>
      </c>
      <c r="Z150">
        <v>3.2384142936906793E-2</v>
      </c>
    </row>
    <row r="151" spans="1:26" x14ac:dyDescent="0.25">
      <c r="A151" s="1">
        <v>29951</v>
      </c>
      <c r="B151">
        <v>0.2121346816312927</v>
      </c>
      <c r="C151" s="13">
        <v>29494</v>
      </c>
      <c r="E151">
        <v>42.01</v>
      </c>
      <c r="F151">
        <v>20.464166666666664</v>
      </c>
      <c r="H151" s="1">
        <v>33207</v>
      </c>
      <c r="I151">
        <v>2.6601979682208961E-2</v>
      </c>
      <c r="N151" s="1">
        <v>22312</v>
      </c>
      <c r="O151">
        <v>3.2956000000000008</v>
      </c>
      <c r="Y151" s="1">
        <v>22281</v>
      </c>
      <c r="Z151">
        <v>2.3976924463674026E-2</v>
      </c>
    </row>
    <row r="152" spans="1:26" x14ac:dyDescent="0.25">
      <c r="A152" s="1">
        <v>29982</v>
      </c>
      <c r="B152">
        <v>0.16787666928062148</v>
      </c>
      <c r="C152" s="13">
        <v>29525</v>
      </c>
      <c r="E152">
        <v>41.78</v>
      </c>
      <c r="F152">
        <v>21.325555555555553</v>
      </c>
      <c r="H152" s="1">
        <v>33238</v>
      </c>
      <c r="I152">
        <v>4.2690856037298927E-2</v>
      </c>
      <c r="N152" s="1">
        <v>22340</v>
      </c>
      <c r="O152">
        <v>3.3030668000000007</v>
      </c>
      <c r="Y152" s="1">
        <v>22312</v>
      </c>
      <c r="Z152">
        <v>5.1408450704225388E-2</v>
      </c>
    </row>
    <row r="153" spans="1:26" x14ac:dyDescent="0.25">
      <c r="A153" s="1">
        <v>30010</v>
      </c>
      <c r="B153">
        <v>0.1257830220351614</v>
      </c>
      <c r="C153" s="13">
        <v>29555</v>
      </c>
      <c r="E153">
        <v>41.61</v>
      </c>
      <c r="F153">
        <v>22.180555555555554</v>
      </c>
      <c r="H153" s="1">
        <v>33269</v>
      </c>
      <c r="I153">
        <v>-9.9163498098859045E-3</v>
      </c>
      <c r="N153" s="1">
        <v>22371</v>
      </c>
      <c r="O153">
        <v>3.3052000000000006</v>
      </c>
      <c r="Y153" s="1">
        <v>22340</v>
      </c>
      <c r="Z153">
        <v>4.1024782317481627E-2</v>
      </c>
    </row>
    <row r="154" spans="1:26" x14ac:dyDescent="0.25">
      <c r="A154" s="1">
        <v>30041</v>
      </c>
      <c r="B154">
        <v>9.1811095680375279E-2</v>
      </c>
      <c r="C154" s="13">
        <v>29586</v>
      </c>
      <c r="E154">
        <v>41.39</v>
      </c>
      <c r="F154">
        <v>23.027777777777775</v>
      </c>
      <c r="H154" s="1">
        <v>33297</v>
      </c>
      <c r="I154">
        <v>0.11296814034225316</v>
      </c>
      <c r="N154" s="1">
        <v>22401</v>
      </c>
      <c r="O154">
        <v>3.3036000000000008</v>
      </c>
      <c r="Y154" s="1">
        <v>22371</v>
      </c>
      <c r="Z154">
        <v>3.1365610423033666E-2</v>
      </c>
    </row>
    <row r="155" spans="1:26" x14ac:dyDescent="0.25">
      <c r="A155" s="1">
        <v>30071</v>
      </c>
      <c r="B155">
        <v>5.1696681059004844E-2</v>
      </c>
      <c r="C155" s="13">
        <v>29617</v>
      </c>
      <c r="E155">
        <v>40.840000000000003</v>
      </c>
      <c r="F155">
        <v>23.859444444444442</v>
      </c>
      <c r="H155" s="1">
        <v>33328</v>
      </c>
      <c r="I155">
        <v>2.7659691933970026E-2</v>
      </c>
      <c r="N155" s="1">
        <v>22432</v>
      </c>
      <c r="O155">
        <v>3.2973332000000006</v>
      </c>
      <c r="Y155" s="1">
        <v>22401</v>
      </c>
      <c r="Z155">
        <v>2.6668746101060414E-2</v>
      </c>
    </row>
    <row r="156" spans="1:26" x14ac:dyDescent="0.25">
      <c r="A156" s="1">
        <v>30102</v>
      </c>
      <c r="B156">
        <v>8.3533974870131315E-3</v>
      </c>
      <c r="C156" s="13">
        <v>29645</v>
      </c>
      <c r="E156">
        <v>40.200000000000003</v>
      </c>
      <c r="F156">
        <v>24.673055555555557</v>
      </c>
      <c r="H156" s="1">
        <v>33358</v>
      </c>
      <c r="I156">
        <v>1.9877511550445995E-2</v>
      </c>
      <c r="N156" s="1">
        <v>22462</v>
      </c>
      <c r="O156">
        <v>3.2864000000000004</v>
      </c>
      <c r="Y156" s="1">
        <v>22432</v>
      </c>
      <c r="Z156">
        <v>1.0177730518000938E-2</v>
      </c>
    </row>
    <row r="157" spans="1:26" x14ac:dyDescent="0.25">
      <c r="A157" s="1">
        <v>30132</v>
      </c>
      <c r="B157">
        <v>-3.4548944337811846E-2</v>
      </c>
      <c r="C157" s="13">
        <v>29676</v>
      </c>
      <c r="E157">
        <v>39.71</v>
      </c>
      <c r="F157">
        <v>25.472777777777779</v>
      </c>
      <c r="H157" s="1">
        <v>33389</v>
      </c>
      <c r="I157">
        <v>-4.4511167298777856E-3</v>
      </c>
      <c r="N157" s="1">
        <v>22493</v>
      </c>
      <c r="O157">
        <v>3.2718667999999997</v>
      </c>
      <c r="Y157" s="1">
        <v>22462</v>
      </c>
      <c r="Z157">
        <v>-1.3233082706766848E-2</v>
      </c>
    </row>
    <row r="158" spans="1:26" x14ac:dyDescent="0.25">
      <c r="A158" s="1">
        <v>30163</v>
      </c>
      <c r="B158">
        <v>-6.7371013662492818E-2</v>
      </c>
      <c r="C158" s="13">
        <v>29706</v>
      </c>
      <c r="E158">
        <v>39.82</v>
      </c>
      <c r="F158">
        <v>26.272686111111113</v>
      </c>
      <c r="H158" s="1">
        <v>33419</v>
      </c>
      <c r="I158">
        <v>7.9367179025903163E-4</v>
      </c>
      <c r="N158" s="1">
        <v>22524</v>
      </c>
      <c r="O158">
        <v>3.2572000000000001</v>
      </c>
      <c r="Y158" s="1">
        <v>22493</v>
      </c>
      <c r="Z158">
        <v>-2.743066138372551E-3</v>
      </c>
    </row>
    <row r="159" spans="1:26" x14ac:dyDescent="0.25">
      <c r="A159" s="1">
        <v>30194</v>
      </c>
      <c r="B159">
        <v>-9.6540508574807851E-2</v>
      </c>
      <c r="C159" s="13">
        <v>29737</v>
      </c>
      <c r="E159">
        <v>39.909999999999997</v>
      </c>
      <c r="F159">
        <v>27.072222222222223</v>
      </c>
      <c r="H159" s="1">
        <v>33450</v>
      </c>
      <c r="I159">
        <v>5.1283406910042498E-3</v>
      </c>
      <c r="N159" s="1">
        <v>22554</v>
      </c>
      <c r="O159">
        <v>3.2423999999999999</v>
      </c>
      <c r="Y159" s="1">
        <v>22524</v>
      </c>
      <c r="Z159">
        <v>3.5910757946210403E-2</v>
      </c>
    </row>
    <row r="160" spans="1:26" x14ac:dyDescent="0.25">
      <c r="A160" s="1">
        <v>30224</v>
      </c>
      <c r="B160">
        <v>-0.1235964886698359</v>
      </c>
      <c r="C160" s="13">
        <v>29767</v>
      </c>
      <c r="E160">
        <v>39.93</v>
      </c>
      <c r="F160">
        <v>27.869444444444444</v>
      </c>
      <c r="H160" s="1">
        <v>33481</v>
      </c>
      <c r="I160">
        <v>2.4116981826788939E-2</v>
      </c>
      <c r="N160" s="1">
        <v>22585</v>
      </c>
      <c r="O160">
        <v>3.2290668</v>
      </c>
      <c r="Y160" s="1">
        <v>22554</v>
      </c>
      <c r="Z160">
        <v>-7.8182622805723721E-3</v>
      </c>
    </row>
    <row r="161" spans="1:26" x14ac:dyDescent="0.25">
      <c r="A161" s="1">
        <v>30255</v>
      </c>
      <c r="B161">
        <v>-0.15737548720707395</v>
      </c>
      <c r="C161" s="13">
        <v>29798</v>
      </c>
      <c r="E161">
        <v>39.729999999999997</v>
      </c>
      <c r="F161">
        <v>28.657963888888887</v>
      </c>
      <c r="H161" s="1">
        <v>33511</v>
      </c>
      <c r="I161">
        <v>-5.6497175141242651E-3</v>
      </c>
      <c r="N161" s="1">
        <v>22615</v>
      </c>
      <c r="O161">
        <v>3.2181332000000005</v>
      </c>
      <c r="Y161" s="1">
        <v>22585</v>
      </c>
      <c r="Z161">
        <v>1.1002081474873547E-2</v>
      </c>
    </row>
    <row r="162" spans="1:26" x14ac:dyDescent="0.25">
      <c r="A162" s="1">
        <v>30285</v>
      </c>
      <c r="B162">
        <v>-0.18475014931315958</v>
      </c>
      <c r="C162" s="13">
        <v>29829</v>
      </c>
      <c r="E162">
        <v>39.64</v>
      </c>
      <c r="F162">
        <v>29.44083333333333</v>
      </c>
      <c r="H162" s="1">
        <v>33542</v>
      </c>
      <c r="I162">
        <v>-8.2644628099171795E-4</v>
      </c>
      <c r="N162" s="1">
        <v>22646</v>
      </c>
      <c r="O162">
        <v>3.2096000000000005</v>
      </c>
      <c r="Y162" s="1">
        <v>22615</v>
      </c>
      <c r="Z162">
        <v>4.5294117647058797E-2</v>
      </c>
    </row>
    <row r="163" spans="1:26" x14ac:dyDescent="0.25">
      <c r="A163" s="1">
        <v>30316</v>
      </c>
      <c r="B163">
        <v>-0.21006466123137499</v>
      </c>
      <c r="C163" s="13">
        <v>29859</v>
      </c>
      <c r="E163">
        <v>39.49</v>
      </c>
      <c r="F163">
        <v>30.216388888888883</v>
      </c>
      <c r="H163" s="1">
        <v>33572</v>
      </c>
      <c r="I163">
        <v>-2.4813895781637188E-3</v>
      </c>
      <c r="N163" s="1">
        <v>22677</v>
      </c>
      <c r="O163">
        <v>3.2040000000000002</v>
      </c>
      <c r="Y163" s="1">
        <v>22646</v>
      </c>
      <c r="Z163">
        <v>9.2853123241417642E-3</v>
      </c>
    </row>
    <row r="164" spans="1:26" x14ac:dyDescent="0.25">
      <c r="A164" s="1">
        <v>30347</v>
      </c>
      <c r="B164">
        <v>-0.20750936183214813</v>
      </c>
      <c r="C164" s="13">
        <v>29890</v>
      </c>
      <c r="E164">
        <v>39.479999999999997</v>
      </c>
      <c r="F164">
        <v>30.984630555555547</v>
      </c>
      <c r="H164" s="1">
        <v>33603</v>
      </c>
      <c r="I164">
        <v>6.7112354892204986E-3</v>
      </c>
      <c r="N164" s="1">
        <v>22705</v>
      </c>
      <c r="O164">
        <v>3.200800000000001</v>
      </c>
      <c r="Y164" s="1">
        <v>22677</v>
      </c>
      <c r="Z164">
        <v>-3.7217730694173431E-2</v>
      </c>
    </row>
    <row r="165" spans="1:26" x14ac:dyDescent="0.25">
      <c r="A165" s="1">
        <v>30375</v>
      </c>
      <c r="B165">
        <v>-0.20461567201712927</v>
      </c>
      <c r="C165" s="13">
        <v>29920</v>
      </c>
      <c r="E165">
        <v>39.44</v>
      </c>
      <c r="F165">
        <v>31.744722222222208</v>
      </c>
      <c r="H165" s="1">
        <v>33634</v>
      </c>
      <c r="I165">
        <v>7.0963424364881192E-2</v>
      </c>
      <c r="N165" s="1">
        <v>22736</v>
      </c>
      <c r="O165">
        <v>3.2000000000000011</v>
      </c>
      <c r="Y165" s="1">
        <v>22705</v>
      </c>
      <c r="Z165">
        <v>1.6649775589981264E-2</v>
      </c>
    </row>
    <row r="166" spans="1:26" x14ac:dyDescent="0.25">
      <c r="A166" s="1">
        <v>30406</v>
      </c>
      <c r="B166">
        <v>-0.20014531187561321</v>
      </c>
      <c r="C166" s="13">
        <v>29951</v>
      </c>
      <c r="E166">
        <v>39.39</v>
      </c>
      <c r="F166">
        <v>32.49638888888888</v>
      </c>
      <c r="H166" s="1">
        <v>33663</v>
      </c>
      <c r="I166">
        <v>-8.4599115554700594E-3</v>
      </c>
      <c r="N166" s="1">
        <v>22766</v>
      </c>
      <c r="O166">
        <v>3.2005332000000011</v>
      </c>
      <c r="Y166" s="1">
        <v>22736</v>
      </c>
      <c r="Z166">
        <v>9.9686698946179712E-4</v>
      </c>
    </row>
    <row r="167" spans="1:26" x14ac:dyDescent="0.25">
      <c r="A167" s="1">
        <v>30436</v>
      </c>
      <c r="B167">
        <v>-0.1934024615926915</v>
      </c>
      <c r="C167" s="13">
        <v>29982</v>
      </c>
      <c r="E167">
        <v>38.799999999999997</v>
      </c>
      <c r="F167">
        <v>33.222686111111102</v>
      </c>
      <c r="H167" s="1">
        <v>33694</v>
      </c>
      <c r="I167">
        <v>-1.2604227263913101E-2</v>
      </c>
      <c r="N167" s="1">
        <v>22797</v>
      </c>
      <c r="O167">
        <v>3.2041332000000011</v>
      </c>
      <c r="Y167" s="1">
        <v>22766</v>
      </c>
      <c r="Z167">
        <v>-3.1867975529947488E-2</v>
      </c>
    </row>
    <row r="168" spans="1:26" x14ac:dyDescent="0.25">
      <c r="A168" s="1">
        <v>30467</v>
      </c>
      <c r="B168">
        <v>-0.1866685462868844</v>
      </c>
      <c r="C168" s="13">
        <v>30010</v>
      </c>
      <c r="E168">
        <v>38.19</v>
      </c>
      <c r="F168">
        <v>33.92305555555555</v>
      </c>
      <c r="H168" s="1">
        <v>33724</v>
      </c>
      <c r="I168">
        <v>1.227415553810177E-4</v>
      </c>
      <c r="N168" s="1">
        <v>22827</v>
      </c>
      <c r="O168">
        <v>3.2107999999999999</v>
      </c>
      <c r="Y168" s="1">
        <v>22797</v>
      </c>
      <c r="Z168">
        <v>-7.4357090374724405E-2</v>
      </c>
    </row>
    <row r="169" spans="1:26" x14ac:dyDescent="0.25">
      <c r="A169" s="1">
        <v>30497</v>
      </c>
      <c r="B169">
        <v>-0.17737404008241237</v>
      </c>
      <c r="C169" s="13">
        <v>30041</v>
      </c>
      <c r="E169">
        <v>37.78</v>
      </c>
      <c r="F169">
        <v>34.603055555555549</v>
      </c>
      <c r="H169" s="1">
        <v>33755</v>
      </c>
      <c r="I169">
        <v>1.8163520777594994E-2</v>
      </c>
      <c r="N169" s="1">
        <v>22858</v>
      </c>
      <c r="O169">
        <v>3.2199999999999993</v>
      </c>
      <c r="Y169" s="1">
        <v>22827</v>
      </c>
      <c r="Z169">
        <v>-0.11684394348309254</v>
      </c>
    </row>
    <row r="170" spans="1:26" x14ac:dyDescent="0.25">
      <c r="A170" s="1">
        <v>30528</v>
      </c>
      <c r="B170">
        <v>-0.15720702327480585</v>
      </c>
      <c r="C170" s="13">
        <v>30071</v>
      </c>
      <c r="E170">
        <v>37.08</v>
      </c>
      <c r="F170">
        <v>35.257313888888888</v>
      </c>
      <c r="H170" s="1">
        <v>33785</v>
      </c>
      <c r="I170">
        <v>-1.5766254429738967E-2</v>
      </c>
      <c r="N170" s="1">
        <v>22889</v>
      </c>
      <c r="O170">
        <v>3.229866799999999</v>
      </c>
      <c r="Y170" s="1">
        <v>22858</v>
      </c>
      <c r="Z170">
        <v>2.4087722451914366E-2</v>
      </c>
    </row>
    <row r="171" spans="1:26" x14ac:dyDescent="0.25">
      <c r="A171" s="1">
        <v>30559</v>
      </c>
      <c r="B171">
        <v>-0.13735957841110999</v>
      </c>
      <c r="C171" s="13">
        <v>30102</v>
      </c>
      <c r="E171">
        <v>36.18</v>
      </c>
      <c r="F171">
        <v>35.880277777777778</v>
      </c>
      <c r="H171" s="1">
        <v>33816</v>
      </c>
      <c r="I171">
        <v>1.660665735910067E-2</v>
      </c>
      <c r="N171" s="1">
        <v>22919</v>
      </c>
      <c r="O171">
        <v>3.2403999999999993</v>
      </c>
      <c r="Y171" s="1">
        <v>22889</v>
      </c>
      <c r="Z171">
        <v>2.720730208881875E-2</v>
      </c>
    </row>
    <row r="172" spans="1:26" x14ac:dyDescent="0.25">
      <c r="A172" s="1">
        <v>30589</v>
      </c>
      <c r="B172">
        <v>-0.11899528077106349</v>
      </c>
      <c r="C172" s="13">
        <v>30132</v>
      </c>
      <c r="E172">
        <v>35.21</v>
      </c>
      <c r="F172">
        <v>36.47</v>
      </c>
      <c r="H172" s="1">
        <v>33847</v>
      </c>
      <c r="I172">
        <v>6.938923021322721E-3</v>
      </c>
      <c r="N172" s="1">
        <v>22950</v>
      </c>
      <c r="O172">
        <v>3.2526667999999996</v>
      </c>
      <c r="Y172" s="1">
        <v>22919</v>
      </c>
      <c r="Z172">
        <v>-8.8858509911142018E-3</v>
      </c>
    </row>
    <row r="173" spans="1:26" x14ac:dyDescent="0.25">
      <c r="A173" s="1">
        <v>30620</v>
      </c>
      <c r="B173">
        <v>-9.9435579402132129E-2</v>
      </c>
      <c r="C173" s="13">
        <v>30163</v>
      </c>
      <c r="E173">
        <v>34.54</v>
      </c>
      <c r="F173">
        <v>37.035091666666673</v>
      </c>
      <c r="H173" s="1">
        <v>33877</v>
      </c>
      <c r="I173">
        <v>1.3160098581102371E-3</v>
      </c>
      <c r="N173" s="1">
        <v>22980</v>
      </c>
      <c r="O173">
        <v>3.2667999999999995</v>
      </c>
      <c r="Y173" s="1">
        <v>22950</v>
      </c>
      <c r="Z173">
        <v>-3.1551724137931003E-2</v>
      </c>
    </row>
    <row r="174" spans="1:26" x14ac:dyDescent="0.25">
      <c r="A174" s="1">
        <v>30650</v>
      </c>
      <c r="B174">
        <v>-7.8131942658029446E-2</v>
      </c>
      <c r="C174" s="13">
        <v>30194</v>
      </c>
      <c r="E174">
        <v>33.950000000000003</v>
      </c>
      <c r="F174">
        <v>37.577777777777783</v>
      </c>
      <c r="H174" s="1">
        <v>33908</v>
      </c>
      <c r="I174">
        <v>-1.4289810743643706E-2</v>
      </c>
      <c r="N174" s="1">
        <v>23011</v>
      </c>
      <c r="O174">
        <v>3.2827999999999999</v>
      </c>
      <c r="Y174" s="1">
        <v>22980</v>
      </c>
      <c r="Z174">
        <v>6.8897988249955439E-2</v>
      </c>
    </row>
    <row r="175" spans="1:26" x14ac:dyDescent="0.25">
      <c r="A175" s="1">
        <v>30681</v>
      </c>
      <c r="B175">
        <v>-5.7372805572551214E-2</v>
      </c>
      <c r="C175" s="13">
        <v>30224</v>
      </c>
      <c r="E175">
        <v>33.39</v>
      </c>
      <c r="F175">
        <v>38.098888888888894</v>
      </c>
      <c r="H175" s="1">
        <v>33938</v>
      </c>
      <c r="I175">
        <v>2.5066666666666605E-2</v>
      </c>
      <c r="N175" s="1">
        <v>23042</v>
      </c>
      <c r="O175">
        <v>3.2993331999999991</v>
      </c>
      <c r="Y175" s="1">
        <v>23011</v>
      </c>
      <c r="Z175">
        <v>4.3304463690872777E-2</v>
      </c>
    </row>
    <row r="176" spans="1:26" x14ac:dyDescent="0.25">
      <c r="A176" s="1">
        <v>30712</v>
      </c>
      <c r="B176">
        <v>-3.026479726213218E-2</v>
      </c>
      <c r="C176" s="13">
        <v>30255</v>
      </c>
      <c r="E176">
        <v>32.520000000000003</v>
      </c>
      <c r="F176">
        <v>38.593702777777786</v>
      </c>
      <c r="H176" s="1">
        <v>33969</v>
      </c>
      <c r="I176">
        <v>3.0271497493141643E-2</v>
      </c>
      <c r="N176" s="1">
        <v>23070</v>
      </c>
      <c r="O176">
        <v>3.3188</v>
      </c>
      <c r="Y176" s="1">
        <v>23042</v>
      </c>
      <c r="Z176">
        <v>3.8633461047254181E-2</v>
      </c>
    </row>
    <row r="177" spans="1:26" x14ac:dyDescent="0.25">
      <c r="A177" s="1">
        <v>30741</v>
      </c>
      <c r="B177">
        <v>-3.436534959220821E-3</v>
      </c>
      <c r="C177" s="13">
        <v>30285</v>
      </c>
      <c r="E177">
        <v>31.85</v>
      </c>
      <c r="F177">
        <v>39.067777777777785</v>
      </c>
      <c r="H177" s="1">
        <v>34000</v>
      </c>
      <c r="I177">
        <v>-9.4114406390590432E-4</v>
      </c>
      <c r="N177" s="1">
        <v>23101</v>
      </c>
      <c r="O177">
        <v>3.3411999999999993</v>
      </c>
      <c r="Y177" s="1">
        <v>23070</v>
      </c>
      <c r="Z177">
        <v>1.3218567476175828E-2</v>
      </c>
    </row>
    <row r="178" spans="1:26" x14ac:dyDescent="0.25">
      <c r="A178" s="1">
        <v>30772</v>
      </c>
      <c r="B178">
        <v>2.5066717499047056E-2</v>
      </c>
      <c r="C178" s="13">
        <v>30316</v>
      </c>
      <c r="E178">
        <v>31.22</v>
      </c>
      <c r="F178">
        <v>39.522222222222233</v>
      </c>
      <c r="H178" s="1">
        <v>34028</v>
      </c>
      <c r="I178">
        <v>1.4865703191415964E-2</v>
      </c>
      <c r="N178" s="1">
        <v>23131</v>
      </c>
      <c r="O178">
        <v>3.3677331999999991</v>
      </c>
      <c r="Y178" s="1">
        <v>23101</v>
      </c>
      <c r="Z178">
        <v>-3.7924757281553399E-3</v>
      </c>
    </row>
    <row r="179" spans="1:26" x14ac:dyDescent="0.25">
      <c r="A179" s="1">
        <v>30802</v>
      </c>
      <c r="B179">
        <v>4.3627849190041409E-2</v>
      </c>
      <c r="C179" s="13">
        <v>30347</v>
      </c>
      <c r="E179">
        <v>30.98</v>
      </c>
      <c r="F179">
        <v>39.091944444444458</v>
      </c>
      <c r="H179" s="1">
        <v>34059</v>
      </c>
      <c r="I179">
        <v>1.9153271451211311E-2</v>
      </c>
      <c r="N179" s="1">
        <v>23162</v>
      </c>
      <c r="O179">
        <v>3.3967999999999994</v>
      </c>
      <c r="Y179" s="1">
        <v>23131</v>
      </c>
      <c r="Z179">
        <v>4.7053449063499363E-2</v>
      </c>
    </row>
    <row r="180" spans="1:26" x14ac:dyDescent="0.25">
      <c r="A180" s="1">
        <v>30833</v>
      </c>
      <c r="B180">
        <v>6.4410297345839029E-2</v>
      </c>
      <c r="C180" s="13">
        <v>30375</v>
      </c>
      <c r="E180">
        <v>30.75</v>
      </c>
      <c r="F180">
        <v>38.660555555555561</v>
      </c>
      <c r="H180" s="1">
        <v>34089</v>
      </c>
      <c r="I180">
        <v>-1.5727741247556513E-2</v>
      </c>
      <c r="N180" s="1">
        <v>23192</v>
      </c>
      <c r="O180">
        <v>3.4284000000000003</v>
      </c>
      <c r="Y180" s="1">
        <v>23162</v>
      </c>
      <c r="Z180">
        <v>2.0069808027923144E-2</v>
      </c>
    </row>
    <row r="181" spans="1:26" x14ac:dyDescent="0.25">
      <c r="A181" s="1">
        <v>30863</v>
      </c>
      <c r="B181">
        <v>8.3912448919206212E-2</v>
      </c>
      <c r="C181" s="13">
        <v>30406</v>
      </c>
      <c r="E181">
        <v>30.58</v>
      </c>
      <c r="F181">
        <v>38.231944444444451</v>
      </c>
      <c r="H181" s="1">
        <v>34120</v>
      </c>
      <c r="I181">
        <v>4.8975354337817464E-3</v>
      </c>
      <c r="N181" s="1">
        <v>23223</v>
      </c>
      <c r="O181">
        <v>3.4624000000000001</v>
      </c>
      <c r="Y181" s="1">
        <v>23192</v>
      </c>
      <c r="Z181">
        <v>-4.2771599657828822E-4</v>
      </c>
    </row>
    <row r="182" spans="1:26" x14ac:dyDescent="0.25">
      <c r="A182" s="1">
        <v>30894</v>
      </c>
      <c r="B182">
        <v>8.9633408888852795E-2</v>
      </c>
      <c r="C182" s="13">
        <v>30436</v>
      </c>
      <c r="E182">
        <v>30.51</v>
      </c>
      <c r="F182">
        <v>37.825555555555553</v>
      </c>
      <c r="H182" s="1">
        <v>34150</v>
      </c>
      <c r="I182">
        <v>6.3110612015721554E-3</v>
      </c>
      <c r="N182" s="1">
        <v>23254</v>
      </c>
      <c r="O182">
        <v>3.4977332000000003</v>
      </c>
      <c r="Y182" s="1">
        <v>23223</v>
      </c>
      <c r="Z182">
        <v>-1.4833832548851894E-2</v>
      </c>
    </row>
    <row r="183" spans="1:26" x14ac:dyDescent="0.25">
      <c r="A183" s="1">
        <v>30925</v>
      </c>
      <c r="B183">
        <v>9.4890159687522485E-2</v>
      </c>
      <c r="C183" s="13">
        <v>30467</v>
      </c>
      <c r="E183">
        <v>30.45</v>
      </c>
      <c r="F183">
        <v>37.438611111111108</v>
      </c>
      <c r="H183" s="1">
        <v>34181</v>
      </c>
      <c r="I183">
        <v>-1.7185198410926703E-3</v>
      </c>
      <c r="N183" s="1">
        <v>23284</v>
      </c>
      <c r="O183">
        <v>3.5344000000000007</v>
      </c>
      <c r="Y183" s="1">
        <v>23254</v>
      </c>
      <c r="Z183">
        <v>2.7653105545099334E-2</v>
      </c>
    </row>
    <row r="184" spans="1:26" x14ac:dyDescent="0.25">
      <c r="A184" s="1">
        <v>30955</v>
      </c>
      <c r="B184">
        <v>9.9073345431769322E-2</v>
      </c>
      <c r="C184" s="13">
        <v>30497</v>
      </c>
      <c r="E184">
        <v>30.5</v>
      </c>
      <c r="F184">
        <v>37.076388888888886</v>
      </c>
      <c r="H184" s="1">
        <v>34212</v>
      </c>
      <c r="I184">
        <v>1.52920923785463E-2</v>
      </c>
      <c r="N184" s="1">
        <v>23315</v>
      </c>
      <c r="O184">
        <v>3.5716000000000001</v>
      </c>
      <c r="Y184" s="1">
        <v>23284</v>
      </c>
      <c r="Z184">
        <v>2.6345449422372363E-2</v>
      </c>
    </row>
    <row r="185" spans="1:26" x14ac:dyDescent="0.25">
      <c r="A185" s="1">
        <v>30986</v>
      </c>
      <c r="B185">
        <v>9.9241059943400961E-2</v>
      </c>
      <c r="C185" s="13">
        <v>30528</v>
      </c>
      <c r="E185">
        <v>30.96</v>
      </c>
      <c r="F185">
        <v>36.734999999999992</v>
      </c>
      <c r="H185" s="1">
        <v>34242</v>
      </c>
      <c r="I185">
        <v>1.1252284588113566E-2</v>
      </c>
      <c r="N185" s="1">
        <v>23345</v>
      </c>
      <c r="O185">
        <v>3.6077332000000006</v>
      </c>
      <c r="Y185" s="1">
        <v>23315</v>
      </c>
      <c r="Z185">
        <v>2.4708304735759348E-3</v>
      </c>
    </row>
    <row r="186" spans="1:26" x14ac:dyDescent="0.25">
      <c r="A186" s="1">
        <v>31016</v>
      </c>
      <c r="B186">
        <v>0.10165644468054279</v>
      </c>
      <c r="C186" s="13">
        <v>30559</v>
      </c>
      <c r="E186">
        <v>31.42</v>
      </c>
      <c r="F186">
        <v>36.42305555555555</v>
      </c>
      <c r="H186" s="1">
        <v>34273</v>
      </c>
      <c r="I186">
        <v>1.0147199721278565E-2</v>
      </c>
      <c r="N186" s="1">
        <v>23376</v>
      </c>
      <c r="O186">
        <v>3.6428000000000003</v>
      </c>
      <c r="Y186" s="1">
        <v>23345</v>
      </c>
      <c r="Z186">
        <v>-5.614131178967501E-3</v>
      </c>
    </row>
    <row r="187" spans="1:26" x14ac:dyDescent="0.25">
      <c r="A187" s="1">
        <v>31047</v>
      </c>
      <c r="B187">
        <v>0.10484078896480598</v>
      </c>
      <c r="C187" s="13">
        <v>30589</v>
      </c>
      <c r="E187">
        <v>31.84</v>
      </c>
      <c r="F187">
        <v>36.140555555555551</v>
      </c>
      <c r="H187" s="1">
        <v>34303</v>
      </c>
      <c r="I187">
        <v>-2.1771933606380489E-3</v>
      </c>
      <c r="N187" s="1">
        <v>23407</v>
      </c>
      <c r="O187">
        <v>3.6781332000000004</v>
      </c>
      <c r="Y187" s="1">
        <v>23376</v>
      </c>
      <c r="Z187">
        <v>2.1343982374001612E-2</v>
      </c>
    </row>
    <row r="188" spans="1:26" x14ac:dyDescent="0.25">
      <c r="A188" s="1">
        <v>31078</v>
      </c>
      <c r="B188">
        <v>9.8157480949884759E-2</v>
      </c>
      <c r="C188" s="13">
        <v>30620</v>
      </c>
      <c r="E188">
        <v>32.31</v>
      </c>
      <c r="F188">
        <v>35.877499999999998</v>
      </c>
      <c r="H188" s="1">
        <v>34334</v>
      </c>
      <c r="I188">
        <v>6.6106418371535405E-3</v>
      </c>
      <c r="N188" s="1">
        <v>23436</v>
      </c>
      <c r="O188">
        <v>3.7132000000000005</v>
      </c>
      <c r="Y188" s="1">
        <v>23407</v>
      </c>
      <c r="Z188">
        <v>3.0740191452069583E-2</v>
      </c>
    </row>
    <row r="189" spans="1:26" x14ac:dyDescent="0.25">
      <c r="A189" s="1">
        <v>31106</v>
      </c>
      <c r="B189">
        <v>8.7775635181255335E-2</v>
      </c>
      <c r="C189" s="13">
        <v>30650</v>
      </c>
      <c r="E189">
        <v>32.85</v>
      </c>
      <c r="F189">
        <v>35.634166666666665</v>
      </c>
      <c r="H189" s="1">
        <v>34365</v>
      </c>
      <c r="I189">
        <v>1.5108917265801096E-2</v>
      </c>
      <c r="N189" s="1">
        <v>23467</v>
      </c>
      <c r="O189">
        <v>3.7480000000000007</v>
      </c>
      <c r="Y189" s="1">
        <v>23436</v>
      </c>
      <c r="Z189">
        <v>1.2295618051013705E-2</v>
      </c>
    </row>
    <row r="190" spans="1:26" x14ac:dyDescent="0.25">
      <c r="A190" s="1">
        <v>31137</v>
      </c>
      <c r="B190">
        <v>7.9046788724208034E-2</v>
      </c>
      <c r="C190" s="13">
        <v>30681</v>
      </c>
      <c r="E190">
        <v>33.380000000000003</v>
      </c>
      <c r="F190">
        <v>35.411666666666662</v>
      </c>
      <c r="H190" s="1">
        <v>34393</v>
      </c>
      <c r="I190">
        <v>-2.981035539863475E-3</v>
      </c>
      <c r="N190" s="1">
        <v>23497</v>
      </c>
      <c r="O190">
        <v>3.7824</v>
      </c>
      <c r="Y190" s="1">
        <v>23467</v>
      </c>
      <c r="Z190">
        <v>1.821940819227286E-2</v>
      </c>
    </row>
    <row r="191" spans="1:26" x14ac:dyDescent="0.25">
      <c r="A191" s="1">
        <v>31167</v>
      </c>
      <c r="B191">
        <v>5.7566334154516736E-2</v>
      </c>
      <c r="C191" s="13">
        <v>30712</v>
      </c>
      <c r="E191">
        <v>34.159999999999997</v>
      </c>
      <c r="F191">
        <v>35.226111111111116</v>
      </c>
      <c r="H191" s="1">
        <v>34424</v>
      </c>
      <c r="I191">
        <v>-1.6476525722040759E-2</v>
      </c>
      <c r="N191" s="1">
        <v>23528</v>
      </c>
      <c r="O191">
        <v>3.8174668</v>
      </c>
      <c r="Y191" s="1">
        <v>23497</v>
      </c>
      <c r="Z191">
        <v>1.4467005076142139E-2</v>
      </c>
    </row>
    <row r="192" spans="1:26" x14ac:dyDescent="0.25">
      <c r="A192" s="1">
        <v>31198</v>
      </c>
      <c r="B192">
        <v>3.7074148296592876E-2</v>
      </c>
      <c r="C192" s="13">
        <v>30741</v>
      </c>
      <c r="E192">
        <v>34.96</v>
      </c>
      <c r="F192">
        <v>35.080555555555556</v>
      </c>
      <c r="H192" s="1">
        <v>34454</v>
      </c>
      <c r="I192">
        <v>-3.5747396563247845E-2</v>
      </c>
      <c r="N192" s="1">
        <v>23558</v>
      </c>
      <c r="O192">
        <v>3.8531999999999993</v>
      </c>
      <c r="Y192" s="1">
        <v>23528</v>
      </c>
      <c r="Z192">
        <v>9.7573179884913822E-3</v>
      </c>
    </row>
    <row r="193" spans="1:26" x14ac:dyDescent="0.25">
      <c r="A193" s="1">
        <v>31228</v>
      </c>
      <c r="B193">
        <v>1.7489978016293747E-2</v>
      </c>
      <c r="C193" s="13">
        <v>30772</v>
      </c>
      <c r="E193">
        <v>35.85</v>
      </c>
      <c r="F193">
        <v>34.973333333333329</v>
      </c>
      <c r="H193" s="1">
        <v>34485</v>
      </c>
      <c r="I193">
        <v>8.2060684658899416E-3</v>
      </c>
      <c r="N193" s="1">
        <v>23589</v>
      </c>
      <c r="O193">
        <v>3.8894667999999992</v>
      </c>
      <c r="Y193" s="1">
        <v>23558</v>
      </c>
      <c r="Z193">
        <v>-5.9464816650149155E-3</v>
      </c>
    </row>
    <row r="194" spans="1:26" x14ac:dyDescent="0.25">
      <c r="A194" s="1">
        <v>31259</v>
      </c>
      <c r="B194">
        <v>6.9584192023274269E-3</v>
      </c>
      <c r="C194" s="13">
        <v>30802</v>
      </c>
      <c r="E194">
        <v>36.4</v>
      </c>
      <c r="F194">
        <v>34.878333333333337</v>
      </c>
      <c r="H194" s="1">
        <v>34515</v>
      </c>
      <c r="I194">
        <v>8.715901530272803E-3</v>
      </c>
      <c r="N194" s="1">
        <v>23620</v>
      </c>
      <c r="O194">
        <v>3.9268000000000001</v>
      </c>
      <c r="Y194" s="1">
        <v>23589</v>
      </c>
      <c r="Z194">
        <v>3.7138584247258279E-2</v>
      </c>
    </row>
    <row r="195" spans="1:26" x14ac:dyDescent="0.25">
      <c r="A195" s="1">
        <v>31290</v>
      </c>
      <c r="B195">
        <v>-2.9086678301338399E-3</v>
      </c>
      <c r="C195" s="13">
        <v>30833</v>
      </c>
      <c r="E195">
        <v>37.04</v>
      </c>
      <c r="F195">
        <v>34.798611111111114</v>
      </c>
      <c r="H195" s="1">
        <v>34546</v>
      </c>
      <c r="I195">
        <v>-7.5412791592463268E-3</v>
      </c>
      <c r="N195" s="1">
        <v>23650</v>
      </c>
      <c r="O195">
        <v>3.9651999999999998</v>
      </c>
      <c r="Y195" s="1">
        <v>23620</v>
      </c>
      <c r="Z195">
        <v>-1.4659937515020415E-2</v>
      </c>
    </row>
    <row r="196" spans="1:26" x14ac:dyDescent="0.25">
      <c r="A196" s="1">
        <v>31320</v>
      </c>
      <c r="B196">
        <v>-1.4367746468635619E-2</v>
      </c>
      <c r="C196" s="13">
        <v>30863</v>
      </c>
      <c r="E196">
        <v>37.65</v>
      </c>
      <c r="F196">
        <v>34.735277777777782</v>
      </c>
      <c r="H196" s="1">
        <v>34577</v>
      </c>
      <c r="I196">
        <v>2.8444838280903925E-2</v>
      </c>
      <c r="N196" s="1">
        <v>23681</v>
      </c>
      <c r="O196">
        <v>4.0038667999999999</v>
      </c>
      <c r="Y196" s="1">
        <v>23650</v>
      </c>
      <c r="Z196">
        <v>1.7195121951219472E-2</v>
      </c>
    </row>
    <row r="197" spans="1:26" x14ac:dyDescent="0.25">
      <c r="A197" s="1">
        <v>31351</v>
      </c>
      <c r="B197">
        <v>-3.2139340425188276E-2</v>
      </c>
      <c r="C197" s="13">
        <v>30894</v>
      </c>
      <c r="E197">
        <v>37.79</v>
      </c>
      <c r="F197">
        <v>34.681388888888904</v>
      </c>
      <c r="H197" s="1">
        <v>34607</v>
      </c>
      <c r="I197">
        <v>5.8590384283990398E-3</v>
      </c>
      <c r="N197" s="1">
        <v>23711</v>
      </c>
      <c r="O197">
        <v>4.0417331999999995</v>
      </c>
      <c r="Y197" s="1">
        <v>23681</v>
      </c>
      <c r="Z197">
        <v>1.7264117012348614E-2</v>
      </c>
    </row>
    <row r="198" spans="1:26" x14ac:dyDescent="0.25">
      <c r="A198" s="1">
        <v>31381</v>
      </c>
      <c r="B198">
        <v>-4.8536172271957223E-2</v>
      </c>
      <c r="C198" s="13">
        <v>30925</v>
      </c>
      <c r="E198">
        <v>37.92</v>
      </c>
      <c r="F198">
        <v>34.633611111111115</v>
      </c>
      <c r="H198" s="1">
        <v>34638</v>
      </c>
      <c r="I198">
        <v>-6.7457598081205614E-3</v>
      </c>
      <c r="N198" s="1">
        <v>23742</v>
      </c>
      <c r="O198">
        <v>4.0788000000000002</v>
      </c>
      <c r="Y198" s="1">
        <v>23711</v>
      </c>
      <c r="Z198">
        <v>6.9534472598704001E-3</v>
      </c>
    </row>
    <row r="199" spans="1:26" x14ac:dyDescent="0.25">
      <c r="A199" s="1">
        <v>31412</v>
      </c>
      <c r="B199">
        <v>-6.5259086147151216E-2</v>
      </c>
      <c r="C199" s="13">
        <v>30955</v>
      </c>
      <c r="E199">
        <v>38.020000000000003</v>
      </c>
      <c r="F199">
        <v>34.592777777777791</v>
      </c>
      <c r="H199" s="1">
        <v>34668</v>
      </c>
      <c r="I199">
        <v>-6.0369547875207766E-3</v>
      </c>
      <c r="N199" s="1">
        <v>23773</v>
      </c>
      <c r="O199">
        <v>4.1157331999999993</v>
      </c>
      <c r="Y199" s="1">
        <v>23742</v>
      </c>
      <c r="Z199">
        <v>-1.7322097378277199E-2</v>
      </c>
    </row>
    <row r="200" spans="1:26" x14ac:dyDescent="0.25">
      <c r="A200" s="1">
        <v>31443</v>
      </c>
      <c r="B200">
        <v>-7.0427298126393797E-2</v>
      </c>
      <c r="C200" s="13">
        <v>30986</v>
      </c>
      <c r="E200">
        <v>37.979999999999997</v>
      </c>
      <c r="F200">
        <v>34.551111111111112</v>
      </c>
      <c r="H200" s="1">
        <v>34699</v>
      </c>
      <c r="I200">
        <v>-1.2624455000976103E-2</v>
      </c>
      <c r="N200" s="1">
        <v>23801</v>
      </c>
      <c r="O200">
        <v>4.1538667999999994</v>
      </c>
      <c r="Y200" s="1">
        <v>23773</v>
      </c>
      <c r="Z200">
        <v>2.5726536445926762E-2</v>
      </c>
    </row>
    <row r="201" spans="1:26" x14ac:dyDescent="0.25">
      <c r="A201" s="1">
        <v>31471</v>
      </c>
      <c r="B201">
        <v>-7.0850055898273076E-2</v>
      </c>
      <c r="C201" s="13">
        <v>31016</v>
      </c>
      <c r="E201">
        <v>38.020000000000003</v>
      </c>
      <c r="F201">
        <v>34.51166666666667</v>
      </c>
      <c r="H201" s="1">
        <v>34730</v>
      </c>
      <c r="I201">
        <v>2.2100661262330019E-2</v>
      </c>
      <c r="N201" s="1">
        <v>23832</v>
      </c>
      <c r="O201">
        <v>4.1931999999999992</v>
      </c>
      <c r="Y201" s="1">
        <v>23801</v>
      </c>
      <c r="Z201">
        <v>7.3153738968880101E-3</v>
      </c>
    </row>
    <row r="202" spans="1:26" x14ac:dyDescent="0.25">
      <c r="A202" s="1">
        <v>31502</v>
      </c>
      <c r="B202">
        <v>-6.9723355717636284E-2</v>
      </c>
      <c r="C202" s="13">
        <v>31047</v>
      </c>
      <c r="E202">
        <v>38.090000000000003</v>
      </c>
      <c r="F202">
        <v>34.475555555555559</v>
      </c>
      <c r="H202" s="1">
        <v>34758</v>
      </c>
      <c r="I202">
        <v>3.5830198817839908E-2</v>
      </c>
      <c r="N202" s="1">
        <v>23862</v>
      </c>
      <c r="O202">
        <v>4.2341331999999996</v>
      </c>
      <c r="Y202" s="1">
        <v>23832</v>
      </c>
      <c r="Z202">
        <v>9.2219020172908692E-4</v>
      </c>
    </row>
    <row r="203" spans="1:26" x14ac:dyDescent="0.25">
      <c r="A203" s="1">
        <v>31532</v>
      </c>
      <c r="B203">
        <v>-6.5617555764094254E-2</v>
      </c>
      <c r="C203" s="13">
        <v>31078</v>
      </c>
      <c r="E203">
        <v>37.83</v>
      </c>
      <c r="F203">
        <v>34.44861111111112</v>
      </c>
      <c r="H203" s="1">
        <v>34789</v>
      </c>
      <c r="I203">
        <v>2.3302622841965392E-2</v>
      </c>
      <c r="N203" s="1">
        <v>23893</v>
      </c>
      <c r="O203">
        <v>4.2754668000000002</v>
      </c>
      <c r="Y203" s="1">
        <v>23862</v>
      </c>
      <c r="Z203">
        <v>1.3129102844638956E-2</v>
      </c>
    </row>
    <row r="204" spans="1:26" x14ac:dyDescent="0.25">
      <c r="A204" s="1">
        <v>31563</v>
      </c>
      <c r="B204">
        <v>-6.5081081081081085E-2</v>
      </c>
      <c r="C204" s="13">
        <v>31106</v>
      </c>
      <c r="E204">
        <v>37.450000000000003</v>
      </c>
      <c r="F204">
        <v>34.428055555555567</v>
      </c>
      <c r="H204" s="1">
        <v>34819</v>
      </c>
      <c r="I204">
        <v>2.993004156950228E-2</v>
      </c>
      <c r="N204" s="1">
        <v>23923</v>
      </c>
      <c r="O204">
        <v>4.3171999999999997</v>
      </c>
      <c r="Y204" s="1">
        <v>23893</v>
      </c>
      <c r="Z204">
        <v>1.4891440263726297E-2</v>
      </c>
    </row>
    <row r="205" spans="1:26" x14ac:dyDescent="0.25">
      <c r="A205" s="1">
        <v>31593</v>
      </c>
      <c r="B205">
        <v>-6.7925765414231273E-2</v>
      </c>
      <c r="C205" s="13">
        <v>31137</v>
      </c>
      <c r="E205">
        <v>37.130000000000003</v>
      </c>
      <c r="F205">
        <v>34.410000000000004</v>
      </c>
      <c r="H205" s="1">
        <v>34850</v>
      </c>
      <c r="I205">
        <v>3.1304758717095392E-2</v>
      </c>
      <c r="N205" s="1">
        <v>23954</v>
      </c>
      <c r="O205">
        <v>4.3590667999999999</v>
      </c>
      <c r="Y205" s="1">
        <v>23923</v>
      </c>
      <c r="Z205">
        <v>-4.7491039426523239E-2</v>
      </c>
    </row>
    <row r="206" spans="1:26" x14ac:dyDescent="0.25">
      <c r="A206" s="1">
        <v>31624</v>
      </c>
      <c r="B206">
        <v>-6.5902121134679262E-2</v>
      </c>
      <c r="C206" s="13">
        <v>31167</v>
      </c>
      <c r="E206">
        <v>36.369999999999997</v>
      </c>
      <c r="F206">
        <v>34.39027777777779</v>
      </c>
      <c r="H206" s="1">
        <v>34880</v>
      </c>
      <c r="I206">
        <v>2.9667245757049463E-2</v>
      </c>
      <c r="N206" s="1">
        <v>23985</v>
      </c>
      <c r="O206">
        <v>4.4012000000000002</v>
      </c>
      <c r="Y206" s="1">
        <v>23954</v>
      </c>
      <c r="Z206">
        <v>-1.5286923800565575E-3</v>
      </c>
    </row>
    <row r="207" spans="1:26" x14ac:dyDescent="0.25">
      <c r="A207" s="1">
        <v>31655</v>
      </c>
      <c r="B207">
        <v>-6.5860236503199499E-2</v>
      </c>
      <c r="C207" s="13">
        <v>31198</v>
      </c>
      <c r="E207">
        <v>35.65</v>
      </c>
      <c r="F207">
        <v>34.375555555555565</v>
      </c>
      <c r="H207" s="1">
        <v>34911</v>
      </c>
      <c r="I207">
        <v>3.3410586817465435E-2</v>
      </c>
      <c r="N207" s="1">
        <v>24015</v>
      </c>
      <c r="O207">
        <v>4.4436</v>
      </c>
      <c r="Y207" s="1">
        <v>23985</v>
      </c>
      <c r="Z207">
        <v>1.8607937816511582E-2</v>
      </c>
    </row>
    <row r="208" spans="1:26" x14ac:dyDescent="0.25">
      <c r="A208" s="1">
        <v>31685</v>
      </c>
      <c r="B208">
        <v>-6.7485445410319894E-2</v>
      </c>
      <c r="C208" s="13">
        <v>31228</v>
      </c>
      <c r="E208">
        <v>34.97</v>
      </c>
      <c r="F208">
        <v>34.36888888888889</v>
      </c>
      <c r="H208" s="1">
        <v>34942</v>
      </c>
      <c r="I208">
        <v>3.1218041875235645E-3</v>
      </c>
      <c r="N208" s="1">
        <v>24046</v>
      </c>
      <c r="O208">
        <v>4.4872000000000005</v>
      </c>
      <c r="Y208" s="1">
        <v>24015</v>
      </c>
      <c r="Z208">
        <v>3.3414267545380974E-2</v>
      </c>
    </row>
    <row r="209" spans="1:26" x14ac:dyDescent="0.25">
      <c r="A209" s="1">
        <v>31716</v>
      </c>
      <c r="B209">
        <v>-7.5723013606853032E-2</v>
      </c>
      <c r="C209" s="13">
        <v>31259</v>
      </c>
      <c r="E209">
        <v>34.61</v>
      </c>
      <c r="F209">
        <v>34.370833333333337</v>
      </c>
      <c r="H209" s="1">
        <v>34972</v>
      </c>
      <c r="I209">
        <v>3.516302695355112E-2</v>
      </c>
      <c r="N209" s="1">
        <v>24076</v>
      </c>
      <c r="O209">
        <v>4.5327999999999999</v>
      </c>
      <c r="Y209" s="1">
        <v>24046</v>
      </c>
      <c r="Z209">
        <v>2.2488252405459892E-2</v>
      </c>
    </row>
    <row r="210" spans="1:26" x14ac:dyDescent="0.25">
      <c r="A210" s="1">
        <v>31746</v>
      </c>
      <c r="B210">
        <v>-8.391535827459877E-2</v>
      </c>
      <c r="C210" s="13">
        <v>31290</v>
      </c>
      <c r="E210">
        <v>34.28</v>
      </c>
      <c r="F210">
        <v>34.380000000000003</v>
      </c>
      <c r="H210" s="1">
        <v>35003</v>
      </c>
      <c r="I210">
        <v>7.1703785614319632E-3</v>
      </c>
      <c r="N210" s="1">
        <v>24107</v>
      </c>
      <c r="O210">
        <v>4.5804</v>
      </c>
      <c r="Y210" s="1">
        <v>24076</v>
      </c>
      <c r="Z210">
        <v>8.316008316008372E-3</v>
      </c>
    </row>
    <row r="211" spans="1:26" x14ac:dyDescent="0.25">
      <c r="A211" s="1">
        <v>31777</v>
      </c>
      <c r="B211">
        <v>-9.094978497546026E-2</v>
      </c>
      <c r="C211" s="13">
        <v>31320</v>
      </c>
      <c r="E211">
        <v>33.9</v>
      </c>
      <c r="F211">
        <v>34.394166666666663</v>
      </c>
      <c r="H211" s="1">
        <v>35033</v>
      </c>
      <c r="I211">
        <v>2.1632471008028571E-2</v>
      </c>
      <c r="N211" s="1">
        <v>24138</v>
      </c>
      <c r="O211">
        <v>4.6292</v>
      </c>
      <c r="Y211" s="1">
        <v>24107</v>
      </c>
      <c r="Z211">
        <v>-4.5577862181226444E-3</v>
      </c>
    </row>
    <row r="212" spans="1:26" x14ac:dyDescent="0.25">
      <c r="A212" s="1">
        <v>31808</v>
      </c>
      <c r="B212">
        <v>-8.2053335468887614E-2</v>
      </c>
      <c r="C212" s="13">
        <v>31351</v>
      </c>
      <c r="E212">
        <v>33.31</v>
      </c>
      <c r="F212">
        <v>34.416111111111107</v>
      </c>
      <c r="H212" s="1">
        <v>35064</v>
      </c>
      <c r="I212">
        <v>3.1971521166020318E-2</v>
      </c>
      <c r="N212" s="1">
        <v>24166</v>
      </c>
      <c r="O212">
        <v>4.6778668000000003</v>
      </c>
      <c r="Y212" s="1">
        <v>24138</v>
      </c>
      <c r="Z212">
        <v>1.7333478687452188E-2</v>
      </c>
    </row>
    <row r="213" spans="1:26" x14ac:dyDescent="0.25">
      <c r="A213" s="1">
        <v>31836</v>
      </c>
      <c r="B213">
        <v>-7.0744040452684925E-2</v>
      </c>
      <c r="C213" s="13">
        <v>31381</v>
      </c>
      <c r="E213">
        <v>32.770000000000003</v>
      </c>
      <c r="F213">
        <v>34.441666666666663</v>
      </c>
      <c r="H213" s="1">
        <v>35095</v>
      </c>
      <c r="I213">
        <v>-2.4407309175535893E-4</v>
      </c>
      <c r="N213" s="1">
        <v>24197</v>
      </c>
      <c r="O213">
        <v>4.7263999999999999</v>
      </c>
      <c r="Y213" s="1">
        <v>24166</v>
      </c>
      <c r="Z213">
        <v>-6.7509644234890216E-3</v>
      </c>
    </row>
    <row r="214" spans="1:26" x14ac:dyDescent="0.25">
      <c r="A214" s="1">
        <v>31867</v>
      </c>
      <c r="B214">
        <v>-5.9234459002672372E-2</v>
      </c>
      <c r="C214" s="13">
        <v>31412</v>
      </c>
      <c r="E214">
        <v>32.22</v>
      </c>
      <c r="F214">
        <v>34.469444444444441</v>
      </c>
      <c r="H214" s="1">
        <v>35124</v>
      </c>
      <c r="I214">
        <v>5.7159597669346709E-2</v>
      </c>
      <c r="N214" s="1">
        <v>24227</v>
      </c>
      <c r="O214">
        <v>4.7743999999999991</v>
      </c>
      <c r="Y214" s="1">
        <v>24197</v>
      </c>
      <c r="Z214">
        <v>-4.1104757794799898E-2</v>
      </c>
    </row>
    <row r="215" spans="1:26" x14ac:dyDescent="0.25">
      <c r="A215" s="1">
        <v>31897</v>
      </c>
      <c r="B215">
        <v>-7.5222954633578989E-2</v>
      </c>
      <c r="C215" s="13">
        <v>31443</v>
      </c>
      <c r="E215">
        <v>32.07</v>
      </c>
      <c r="F215">
        <v>34.499722222222218</v>
      </c>
      <c r="H215" s="1">
        <v>35155</v>
      </c>
      <c r="I215">
        <v>-3.8026911352648241E-3</v>
      </c>
      <c r="N215" s="1">
        <v>24258</v>
      </c>
      <c r="O215">
        <v>4.8219999999999992</v>
      </c>
      <c r="Y215" s="1">
        <v>24227</v>
      </c>
      <c r="Z215">
        <v>3.0603060306030591E-2</v>
      </c>
    </row>
    <row r="216" spans="1:26" x14ac:dyDescent="0.25">
      <c r="A216" s="1">
        <v>31928</v>
      </c>
      <c r="B216">
        <v>-8.7801314828342122E-2</v>
      </c>
      <c r="C216" s="13">
        <v>31471</v>
      </c>
      <c r="E216">
        <v>32.090000000000003</v>
      </c>
      <c r="F216">
        <v>34.536944444444444</v>
      </c>
      <c r="H216" s="1">
        <v>35185</v>
      </c>
      <c r="I216">
        <v>1.5454278516993376E-4</v>
      </c>
      <c r="N216" s="1">
        <v>24288</v>
      </c>
      <c r="O216">
        <v>4.8691999999999984</v>
      </c>
      <c r="Y216" s="1">
        <v>24258</v>
      </c>
      <c r="Z216">
        <v>-5.2620087336244473E-2</v>
      </c>
    </row>
    <row r="217" spans="1:26" x14ac:dyDescent="0.25">
      <c r="A217" s="1">
        <v>31958</v>
      </c>
      <c r="B217">
        <v>-0.10019835601230957</v>
      </c>
      <c r="C217" s="13">
        <v>31502</v>
      </c>
      <c r="E217">
        <v>32.17</v>
      </c>
      <c r="F217">
        <v>34.581111111111106</v>
      </c>
      <c r="H217" s="1">
        <v>35216</v>
      </c>
      <c r="I217">
        <v>2.1725358097563329E-2</v>
      </c>
      <c r="N217" s="1">
        <v>24319</v>
      </c>
      <c r="O217">
        <v>4.9150667999999991</v>
      </c>
      <c r="Y217" s="1">
        <v>24288</v>
      </c>
      <c r="Z217">
        <v>-8.2968425904586182E-3</v>
      </c>
    </row>
    <row r="218" spans="1:26" x14ac:dyDescent="0.25">
      <c r="A218" s="1">
        <v>31989</v>
      </c>
      <c r="B218">
        <v>-6.7834990646844645E-2</v>
      </c>
      <c r="C218" s="13">
        <v>31532</v>
      </c>
      <c r="E218">
        <v>32.36</v>
      </c>
      <c r="F218">
        <v>34.632499999999993</v>
      </c>
      <c r="H218" s="1">
        <v>35246</v>
      </c>
      <c r="I218">
        <v>1.0994661464240857E-2</v>
      </c>
      <c r="N218" s="1">
        <v>24350</v>
      </c>
      <c r="O218">
        <v>4.9597331999999987</v>
      </c>
      <c r="Y218" s="1">
        <v>24319</v>
      </c>
      <c r="Z218">
        <v>-2.5563560306762589E-3</v>
      </c>
    </row>
    <row r="219" spans="1:26" x14ac:dyDescent="0.25">
      <c r="A219" s="1">
        <v>32020</v>
      </c>
      <c r="B219">
        <v>-3.8381973576850505E-2</v>
      </c>
      <c r="C219" s="13">
        <v>31563</v>
      </c>
      <c r="E219">
        <v>32.43</v>
      </c>
      <c r="F219">
        <v>34.6875</v>
      </c>
      <c r="H219" s="1">
        <v>35277</v>
      </c>
      <c r="I219">
        <v>-3.654450261780097E-2</v>
      </c>
      <c r="N219" s="1">
        <v>24380</v>
      </c>
      <c r="O219">
        <v>5.0031999999999979</v>
      </c>
      <c r="Y219" s="1">
        <v>24350</v>
      </c>
      <c r="Z219">
        <v>-6.0461323392357845E-2</v>
      </c>
    </row>
    <row r="220" spans="1:26" x14ac:dyDescent="0.25">
      <c r="A220" s="1">
        <v>32050</v>
      </c>
      <c r="B220">
        <v>-9.8547846593021876E-3</v>
      </c>
      <c r="C220" s="13">
        <v>31593</v>
      </c>
      <c r="E220">
        <v>32.380000000000003</v>
      </c>
      <c r="F220">
        <v>34.739722222222227</v>
      </c>
      <c r="H220" s="1">
        <v>35308</v>
      </c>
      <c r="I220">
        <v>2.88943748350333E-2</v>
      </c>
      <c r="N220" s="1">
        <v>24411</v>
      </c>
      <c r="O220">
        <v>5.0453331999999991</v>
      </c>
      <c r="Y220" s="1">
        <v>24380</v>
      </c>
      <c r="Z220">
        <v>-3.5213887166770035E-2</v>
      </c>
    </row>
    <row r="221" spans="1:26" x14ac:dyDescent="0.25">
      <c r="A221" s="1">
        <v>32081</v>
      </c>
      <c r="B221">
        <v>2.5131133390877317E-2</v>
      </c>
      <c r="C221" s="13">
        <v>31624</v>
      </c>
      <c r="E221">
        <v>32.49</v>
      </c>
      <c r="F221">
        <v>34.782222222222224</v>
      </c>
      <c r="H221" s="1">
        <v>35338</v>
      </c>
      <c r="I221">
        <v>1.8410092352266625E-2</v>
      </c>
      <c r="N221" s="1">
        <v>24441</v>
      </c>
      <c r="O221">
        <v>5.0869331999999998</v>
      </c>
      <c r="Y221" s="1">
        <v>24411</v>
      </c>
      <c r="Z221">
        <v>-8.7392366019792677E-3</v>
      </c>
    </row>
    <row r="222" spans="1:26" x14ac:dyDescent="0.25">
      <c r="A222" s="1">
        <v>32111</v>
      </c>
      <c r="B222">
        <v>6.000365977409209E-2</v>
      </c>
      <c r="C222" s="13">
        <v>31655</v>
      </c>
      <c r="E222">
        <v>32.520000000000003</v>
      </c>
      <c r="F222">
        <v>34.812777777777775</v>
      </c>
      <c r="H222" s="1">
        <v>35369</v>
      </c>
      <c r="I222">
        <v>3.9384779516358527E-2</v>
      </c>
      <c r="N222" s="1">
        <v>24472</v>
      </c>
      <c r="O222">
        <v>5.1279999999999992</v>
      </c>
      <c r="Y222" s="1">
        <v>24441</v>
      </c>
      <c r="Z222">
        <v>5.004537793335926E-2</v>
      </c>
    </row>
    <row r="223" spans="1:26" x14ac:dyDescent="0.25">
      <c r="A223" s="1">
        <v>32142</v>
      </c>
      <c r="B223">
        <v>9.5842494503297987E-2</v>
      </c>
      <c r="C223" s="13">
        <v>31685</v>
      </c>
      <c r="E223">
        <v>32.479999999999997</v>
      </c>
      <c r="F223">
        <v>34.830555555555556</v>
      </c>
      <c r="H223" s="1">
        <v>35399</v>
      </c>
      <c r="I223">
        <v>4.8769708892880452E-2</v>
      </c>
      <c r="N223" s="1">
        <v>24503</v>
      </c>
      <c r="O223">
        <v>5.1666667999999989</v>
      </c>
      <c r="Y223" s="1">
        <v>24472</v>
      </c>
      <c r="Z223">
        <v>4.1980491418694092E-3</v>
      </c>
    </row>
    <row r="224" spans="1:26" x14ac:dyDescent="0.25">
      <c r="A224" s="1">
        <v>32173</v>
      </c>
      <c r="B224">
        <v>0.1162069827514375</v>
      </c>
      <c r="C224" s="13">
        <v>31716</v>
      </c>
      <c r="E224">
        <v>32.19</v>
      </c>
      <c r="F224">
        <v>34.827222222222225</v>
      </c>
      <c r="H224" s="1">
        <v>35430</v>
      </c>
      <c r="I224">
        <v>1.0303532834015307E-2</v>
      </c>
      <c r="N224" s="1">
        <v>24531</v>
      </c>
      <c r="O224">
        <v>5.2022668000000003</v>
      </c>
      <c r="Y224" s="1">
        <v>24503</v>
      </c>
      <c r="Z224">
        <v>3.8362227960162358E-2</v>
      </c>
    </row>
    <row r="225" spans="1:26" x14ac:dyDescent="0.25">
      <c r="A225" s="1">
        <v>32202</v>
      </c>
      <c r="B225">
        <v>0.13589831157905272</v>
      </c>
      <c r="C225" s="13">
        <v>31746</v>
      </c>
      <c r="E225">
        <v>31.88</v>
      </c>
      <c r="F225">
        <v>34.800277777777779</v>
      </c>
      <c r="H225" s="1">
        <v>35461</v>
      </c>
      <c r="I225">
        <v>3.0904809956273163E-2</v>
      </c>
      <c r="N225" s="1">
        <v>24562</v>
      </c>
      <c r="O225">
        <v>5.2347999999999999</v>
      </c>
      <c r="Y225" s="1">
        <v>24531</v>
      </c>
      <c r="Z225">
        <v>3.4458259325044364E-2</v>
      </c>
    </row>
    <row r="226" spans="1:26" x14ac:dyDescent="0.25">
      <c r="A226" s="1">
        <v>32233</v>
      </c>
      <c r="B226">
        <v>0.15201437771454254</v>
      </c>
      <c r="C226" s="13">
        <v>31777</v>
      </c>
      <c r="E226">
        <v>31.59</v>
      </c>
      <c r="F226">
        <v>34.750555555555565</v>
      </c>
      <c r="H226" s="1">
        <v>35489</v>
      </c>
      <c r="I226">
        <v>4.1985330583905349E-2</v>
      </c>
      <c r="N226" s="1">
        <v>24592</v>
      </c>
      <c r="O226">
        <v>5.2639999999999993</v>
      </c>
      <c r="Y226" s="1">
        <v>24562</v>
      </c>
      <c r="Z226">
        <v>2.3580586080586108E-2</v>
      </c>
    </row>
    <row r="227" spans="1:26" x14ac:dyDescent="0.25">
      <c r="A227" s="1">
        <v>32263</v>
      </c>
      <c r="B227">
        <v>0.20579162105682147</v>
      </c>
      <c r="C227" s="13">
        <v>31808</v>
      </c>
      <c r="E227">
        <v>31.84</v>
      </c>
      <c r="F227">
        <v>34.68611111111111</v>
      </c>
      <c r="H227" s="1">
        <v>35520</v>
      </c>
      <c r="I227">
        <v>-7.803203947945263E-3</v>
      </c>
      <c r="N227" s="1">
        <v>24623</v>
      </c>
      <c r="O227">
        <v>5.2894668000000005</v>
      </c>
      <c r="Y227" s="1">
        <v>24592</v>
      </c>
      <c r="Z227">
        <v>1.7222097964661062E-2</v>
      </c>
    </row>
    <row r="228" spans="1:26" x14ac:dyDescent="0.25">
      <c r="A228" s="1">
        <v>32294</v>
      </c>
      <c r="B228">
        <v>0.25703258368589049</v>
      </c>
      <c r="C228" s="13">
        <v>31836</v>
      </c>
      <c r="E228">
        <v>32.159999999999997</v>
      </c>
      <c r="F228">
        <v>34.608333333333334</v>
      </c>
      <c r="H228" s="1">
        <v>35550</v>
      </c>
      <c r="I228">
        <v>-3.5636740052514666E-2</v>
      </c>
      <c r="N228" s="1">
        <v>24653</v>
      </c>
      <c r="O228">
        <v>5.3111999999999986</v>
      </c>
      <c r="Y228" s="1">
        <v>24623</v>
      </c>
      <c r="Z228">
        <v>1.7919964819701074E-2</v>
      </c>
    </row>
    <row r="229" spans="1:26" x14ac:dyDescent="0.25">
      <c r="A229" s="1">
        <v>32324</v>
      </c>
      <c r="B229">
        <v>0.30432861106337028</v>
      </c>
      <c r="C229" s="13">
        <v>31867</v>
      </c>
      <c r="E229">
        <v>32.47</v>
      </c>
      <c r="F229">
        <v>34.514444444444457</v>
      </c>
      <c r="H229" s="1">
        <v>35581</v>
      </c>
      <c r="I229">
        <v>9.0531855012893958E-2</v>
      </c>
      <c r="N229" s="1">
        <v>24684</v>
      </c>
      <c r="O229">
        <v>5.3304</v>
      </c>
      <c r="Y229" s="1">
        <v>24653</v>
      </c>
      <c r="Z229">
        <v>-1.2528350793822189E-2</v>
      </c>
    </row>
    <row r="230" spans="1:26" x14ac:dyDescent="0.25">
      <c r="A230" s="1">
        <v>32355</v>
      </c>
      <c r="B230">
        <v>0.30874558662391971</v>
      </c>
      <c r="C230" s="13">
        <v>31897</v>
      </c>
      <c r="E230">
        <v>31.8</v>
      </c>
      <c r="F230">
        <v>34.38666666666667</v>
      </c>
      <c r="H230" s="1">
        <v>35611</v>
      </c>
      <c r="I230">
        <v>5.1855141701376721E-2</v>
      </c>
      <c r="N230" s="1">
        <v>24715</v>
      </c>
      <c r="O230">
        <v>5.3473332000000005</v>
      </c>
      <c r="Y230" s="1">
        <v>24684</v>
      </c>
      <c r="Z230">
        <v>1.7280979984687719E-2</v>
      </c>
    </row>
    <row r="231" spans="1:26" x14ac:dyDescent="0.25">
      <c r="A231" s="1">
        <v>32386</v>
      </c>
      <c r="B231">
        <v>0.31275038210924311</v>
      </c>
      <c r="C231" s="13">
        <v>31928</v>
      </c>
      <c r="E231">
        <v>31.22</v>
      </c>
      <c r="F231">
        <v>34.225000000000009</v>
      </c>
      <c r="H231" s="1">
        <v>35642</v>
      </c>
      <c r="I231">
        <v>5.5917561537847063E-2</v>
      </c>
      <c r="N231" s="1">
        <v>24745</v>
      </c>
      <c r="O231">
        <v>5.3619999999999992</v>
      </c>
      <c r="Y231" s="1">
        <v>24715</v>
      </c>
      <c r="Z231">
        <v>1.591226749811837E-2</v>
      </c>
    </row>
    <row r="232" spans="1:26" x14ac:dyDescent="0.25">
      <c r="A232" s="1">
        <v>32416</v>
      </c>
      <c r="B232">
        <v>0.31185006335014748</v>
      </c>
      <c r="C232" s="13">
        <v>31958</v>
      </c>
      <c r="E232">
        <v>30.62</v>
      </c>
      <c r="F232">
        <v>34.029722222222226</v>
      </c>
      <c r="H232" s="1">
        <v>35673</v>
      </c>
      <c r="I232">
        <v>2.1074473948708467E-3</v>
      </c>
      <c r="N232" s="1">
        <v>24776</v>
      </c>
      <c r="O232">
        <v>5.3751999999999995</v>
      </c>
      <c r="Y232" s="1">
        <v>24745</v>
      </c>
      <c r="Z232">
        <v>1.3969732246798683E-2</v>
      </c>
    </row>
    <row r="233" spans="1:26" x14ac:dyDescent="0.25">
      <c r="A233" s="1">
        <v>32447</v>
      </c>
      <c r="B233">
        <v>0.31349970028709356</v>
      </c>
      <c r="C233" s="13">
        <v>31989</v>
      </c>
      <c r="E233">
        <v>31.56</v>
      </c>
      <c r="F233">
        <v>33.856666666666669</v>
      </c>
      <c r="H233" s="1">
        <v>35703</v>
      </c>
      <c r="I233">
        <v>1.0547431085803E-2</v>
      </c>
      <c r="N233" s="1">
        <v>24806</v>
      </c>
      <c r="O233">
        <v>5.3860000000000001</v>
      </c>
      <c r="Y233" s="1">
        <v>24776</v>
      </c>
      <c r="Z233">
        <v>-1.5655985805240131E-3</v>
      </c>
    </row>
    <row r="234" spans="1:26" x14ac:dyDescent="0.25">
      <c r="A234" s="1">
        <v>32477</v>
      </c>
      <c r="B234">
        <v>0.31780599669277088</v>
      </c>
      <c r="C234" s="13">
        <v>32020</v>
      </c>
      <c r="E234">
        <v>32.409999999999997</v>
      </c>
      <c r="F234">
        <v>33.703611111111108</v>
      </c>
      <c r="H234" s="1">
        <v>35734</v>
      </c>
      <c r="I234">
        <v>1.5090392947855955E-2</v>
      </c>
      <c r="N234" s="1">
        <v>24837</v>
      </c>
      <c r="O234">
        <v>5.394400000000001</v>
      </c>
      <c r="Y234" s="1">
        <v>24806</v>
      </c>
      <c r="Z234">
        <v>-3.1361070457871627E-2</v>
      </c>
    </row>
    <row r="235" spans="1:26" x14ac:dyDescent="0.25">
      <c r="A235" s="1">
        <v>32508</v>
      </c>
      <c r="B235">
        <v>0.31836926610808347</v>
      </c>
      <c r="C235" s="13">
        <v>32050</v>
      </c>
      <c r="E235">
        <v>33.24</v>
      </c>
      <c r="F235">
        <v>33.570833333333326</v>
      </c>
      <c r="H235" s="1">
        <v>35764</v>
      </c>
      <c r="I235">
        <v>-1.2868497413684354E-2</v>
      </c>
      <c r="N235" s="1">
        <v>24868</v>
      </c>
      <c r="O235">
        <v>5.4014668000000006</v>
      </c>
      <c r="Y235" s="1">
        <v>24837</v>
      </c>
      <c r="Z235">
        <v>2.849125836391108E-2</v>
      </c>
    </row>
    <row r="236" spans="1:26" x14ac:dyDescent="0.25">
      <c r="A236" s="1">
        <v>32539</v>
      </c>
      <c r="B236">
        <v>0.31765816664509283</v>
      </c>
      <c r="C236" s="13">
        <v>32081</v>
      </c>
      <c r="E236">
        <v>34.31</v>
      </c>
      <c r="F236">
        <v>33.468888888888884</v>
      </c>
      <c r="H236" s="1">
        <v>35795</v>
      </c>
      <c r="I236">
        <v>2.4975503770289318E-2</v>
      </c>
      <c r="N236" s="1">
        <v>24897</v>
      </c>
      <c r="O236">
        <v>5.4079999999999995</v>
      </c>
      <c r="Y236" s="1">
        <v>24868</v>
      </c>
      <c r="Z236">
        <v>-2.7282266526756655E-3</v>
      </c>
    </row>
    <row r="237" spans="1:26" x14ac:dyDescent="0.25">
      <c r="A237" s="1">
        <v>32567</v>
      </c>
      <c r="B237">
        <v>0.31773339749759366</v>
      </c>
      <c r="C237" s="13">
        <v>32111</v>
      </c>
      <c r="E237">
        <v>35.4</v>
      </c>
      <c r="F237">
        <v>33.396111111111111</v>
      </c>
      <c r="H237" s="1">
        <v>35826</v>
      </c>
      <c r="I237">
        <v>1.0287103712709343E-3</v>
      </c>
      <c r="N237" s="1">
        <v>24928</v>
      </c>
      <c r="O237">
        <v>5.4139999999999997</v>
      </c>
      <c r="Y237" s="1">
        <v>24897</v>
      </c>
      <c r="Z237">
        <v>-4.5138888888888951E-2</v>
      </c>
    </row>
    <row r="238" spans="1:26" x14ac:dyDescent="0.25">
      <c r="A238" s="1">
        <v>32598</v>
      </c>
      <c r="B238">
        <v>0.31471335026059066</v>
      </c>
      <c r="C238" s="13">
        <v>32142</v>
      </c>
      <c r="E238">
        <v>36.549999999999997</v>
      </c>
      <c r="F238">
        <v>33.353333333333332</v>
      </c>
      <c r="H238" s="1">
        <v>35854</v>
      </c>
      <c r="I238">
        <v>6.2676465703371528E-2</v>
      </c>
      <c r="N238" s="1">
        <v>24958</v>
      </c>
      <c r="O238">
        <v>5.4197331999999996</v>
      </c>
      <c r="Y238" s="1">
        <v>24928</v>
      </c>
      <c r="Z238">
        <v>-1.829201101928371E-2</v>
      </c>
    </row>
    <row r="239" spans="1:26" x14ac:dyDescent="0.25">
      <c r="A239" s="1">
        <v>32628</v>
      </c>
      <c r="B239">
        <v>0.29467153605843255</v>
      </c>
      <c r="C239" s="13">
        <v>32173</v>
      </c>
      <c r="E239">
        <v>37.21</v>
      </c>
      <c r="F239">
        <v>33.336111111111109</v>
      </c>
      <c r="H239" s="1">
        <v>35885</v>
      </c>
      <c r="I239">
        <v>5.1858870416316566E-2</v>
      </c>
      <c r="N239" s="1">
        <v>24989</v>
      </c>
      <c r="O239">
        <v>5.4255999999999993</v>
      </c>
      <c r="Y239" s="1">
        <v>24958</v>
      </c>
      <c r="Z239">
        <v>7.3857896509148036E-2</v>
      </c>
    </row>
    <row r="240" spans="1:26" x14ac:dyDescent="0.25">
      <c r="A240" s="1">
        <v>32659</v>
      </c>
      <c r="B240">
        <v>0.27632379793061451</v>
      </c>
      <c r="C240" s="13">
        <v>32202</v>
      </c>
      <c r="E240">
        <v>37.880000000000003</v>
      </c>
      <c r="F240">
        <v>33.348055555555554</v>
      </c>
      <c r="H240" s="1">
        <v>35915</v>
      </c>
      <c r="I240">
        <v>3.2846410296890061E-2</v>
      </c>
      <c r="N240" s="1">
        <v>25019</v>
      </c>
      <c r="O240">
        <v>5.4316000000000004</v>
      </c>
      <c r="Y240" s="1">
        <v>24989</v>
      </c>
      <c r="Z240">
        <v>2.2995714435037135E-2</v>
      </c>
    </row>
    <row r="241" spans="1:26" x14ac:dyDescent="0.25">
      <c r="A241" s="1">
        <v>32689</v>
      </c>
      <c r="B241">
        <v>0.26244343891402694</v>
      </c>
      <c r="C241" s="13">
        <v>32233</v>
      </c>
      <c r="E241">
        <v>38.46</v>
      </c>
      <c r="F241">
        <v>33.384999999999998</v>
      </c>
      <c r="H241" s="1">
        <v>35946</v>
      </c>
      <c r="I241">
        <v>-3.3986693040819749E-3</v>
      </c>
      <c r="N241" s="1">
        <v>25050</v>
      </c>
      <c r="O241">
        <v>5.4372000000000007</v>
      </c>
      <c r="Y241" s="1">
        <v>25019</v>
      </c>
      <c r="Z241">
        <v>2.687238173086743E-2</v>
      </c>
    </row>
    <row r="242" spans="1:26" x14ac:dyDescent="0.25">
      <c r="A242" s="1">
        <v>32720</v>
      </c>
      <c r="B242">
        <v>0.22064145144500086</v>
      </c>
      <c r="C242" s="13">
        <v>32263</v>
      </c>
      <c r="E242">
        <v>40.39</v>
      </c>
      <c r="F242">
        <v>33.49666666666667</v>
      </c>
      <c r="H242" s="1">
        <v>35976</v>
      </c>
      <c r="I242">
        <v>-2.7065552768781431E-5</v>
      </c>
      <c r="N242" s="1">
        <v>25081</v>
      </c>
      <c r="O242">
        <v>5.4433331999999996</v>
      </c>
      <c r="Y242" s="1">
        <v>25050</v>
      </c>
      <c r="Z242">
        <v>-1.9900497512438092E-3</v>
      </c>
    </row>
    <row r="243" spans="1:26" x14ac:dyDescent="0.25">
      <c r="A243" s="1">
        <v>32751</v>
      </c>
      <c r="B243">
        <v>0.18140773976444186</v>
      </c>
      <c r="C243" s="13">
        <v>32294</v>
      </c>
      <c r="E243">
        <v>42.34</v>
      </c>
      <c r="F243">
        <v>33.682499999999997</v>
      </c>
      <c r="H243" s="1">
        <v>36007</v>
      </c>
      <c r="I243">
        <v>4.3477476339555413E-2</v>
      </c>
      <c r="N243" s="1">
        <v>25111</v>
      </c>
      <c r="O243">
        <v>5.4499999999999993</v>
      </c>
      <c r="Y243" s="1">
        <v>25081</v>
      </c>
      <c r="Z243">
        <v>-2.1834496510468572E-2</v>
      </c>
    </row>
    <row r="244" spans="1:26" x14ac:dyDescent="0.25">
      <c r="A244" s="1">
        <v>32781</v>
      </c>
      <c r="B244">
        <v>0.14231731036399003</v>
      </c>
      <c r="C244" s="13">
        <v>32324</v>
      </c>
      <c r="E244">
        <v>44.27</v>
      </c>
      <c r="F244">
        <v>33.94083333333333</v>
      </c>
      <c r="H244" s="1">
        <v>36038</v>
      </c>
      <c r="I244">
        <v>-7.0864099327327151E-2</v>
      </c>
      <c r="N244" s="1">
        <v>25142</v>
      </c>
      <c r="O244">
        <v>5.457333199999999</v>
      </c>
      <c r="Y244" s="1">
        <v>25111</v>
      </c>
      <c r="Z244">
        <v>3.2514524513301377E-2</v>
      </c>
    </row>
    <row r="245" spans="1:26" x14ac:dyDescent="0.25">
      <c r="A245" s="1">
        <v>32812</v>
      </c>
      <c r="B245">
        <v>0.11394636279133803</v>
      </c>
      <c r="C245" s="13">
        <v>32355</v>
      </c>
      <c r="E245">
        <v>44.79</v>
      </c>
      <c r="F245">
        <v>34.223611111111104</v>
      </c>
      <c r="H245" s="1">
        <v>36068</v>
      </c>
      <c r="I245">
        <v>-5.0231709813701501E-2</v>
      </c>
      <c r="N245" s="1">
        <v>25172</v>
      </c>
      <c r="O245">
        <v>5.4654668000000006</v>
      </c>
      <c r="Y245" s="1">
        <v>25142</v>
      </c>
      <c r="Z245">
        <v>2.4679170779861797E-2</v>
      </c>
    </row>
    <row r="246" spans="1:26" x14ac:dyDescent="0.25">
      <c r="A246" s="1">
        <v>32842</v>
      </c>
      <c r="B246">
        <v>8.900995371318568E-2</v>
      </c>
      <c r="C246" s="13">
        <v>32386</v>
      </c>
      <c r="E246">
        <v>45.33</v>
      </c>
      <c r="F246">
        <v>34.530555555555551</v>
      </c>
      <c r="H246" s="1">
        <v>36099</v>
      </c>
      <c r="I246">
        <v>1.1590766577833556E-2</v>
      </c>
      <c r="N246" s="1">
        <v>25203</v>
      </c>
      <c r="O246">
        <v>5.4744000000000002</v>
      </c>
      <c r="Y246" s="1">
        <v>25172</v>
      </c>
      <c r="Z246">
        <v>1.5414258188824746E-2</v>
      </c>
    </row>
    <row r="247" spans="1:26" x14ac:dyDescent="0.25">
      <c r="A247" s="1">
        <v>32873</v>
      </c>
      <c r="B247">
        <v>6.5684435747608072E-2</v>
      </c>
      <c r="C247" s="13">
        <v>32416</v>
      </c>
      <c r="E247">
        <v>45.73</v>
      </c>
      <c r="F247">
        <v>34.859166666666653</v>
      </c>
      <c r="H247" s="1">
        <v>36129</v>
      </c>
      <c r="I247">
        <v>0.10843898612066213</v>
      </c>
      <c r="N247" s="1">
        <v>25234</v>
      </c>
      <c r="O247">
        <v>5.4836</v>
      </c>
      <c r="Y247" s="1">
        <v>25203</v>
      </c>
      <c r="Z247">
        <v>1.0436432637571103E-2</v>
      </c>
    </row>
    <row r="248" spans="1:26" x14ac:dyDescent="0.25">
      <c r="A248" s="1">
        <v>32904</v>
      </c>
      <c r="B248">
        <v>2.8758117210502771E-2</v>
      </c>
      <c r="C248" s="13">
        <v>32447</v>
      </c>
      <c r="E248">
        <v>46.26</v>
      </c>
      <c r="F248">
        <v>35.218888888888884</v>
      </c>
      <c r="H248" s="1">
        <v>36160</v>
      </c>
      <c r="I248">
        <v>3.9862639043016949E-2</v>
      </c>
      <c r="N248" s="1">
        <v>25262</v>
      </c>
      <c r="O248">
        <v>5.4949332000000002</v>
      </c>
      <c r="Y248" s="1">
        <v>25234</v>
      </c>
      <c r="Z248">
        <v>-4.2253521126760563E-2</v>
      </c>
    </row>
    <row r="249" spans="1:26" x14ac:dyDescent="0.25">
      <c r="A249" s="1">
        <v>32932</v>
      </c>
      <c r="B249">
        <v>-5.477695092786385E-4</v>
      </c>
      <c r="C249" s="13">
        <v>32477</v>
      </c>
      <c r="E249">
        <v>46.93</v>
      </c>
      <c r="F249">
        <v>35.612222222222222</v>
      </c>
      <c r="H249" s="1">
        <v>36191</v>
      </c>
      <c r="I249">
        <v>4.9342464602327656E-2</v>
      </c>
      <c r="N249" s="1">
        <v>25293</v>
      </c>
      <c r="O249">
        <v>5.5084</v>
      </c>
      <c r="Y249" s="1">
        <v>25262</v>
      </c>
      <c r="Z249">
        <v>-4.9019607843137254E-3</v>
      </c>
    </row>
    <row r="250" spans="1:26" x14ac:dyDescent="0.25">
      <c r="A250" s="1">
        <v>32963</v>
      </c>
      <c r="B250">
        <v>-2.9140920869045253E-2</v>
      </c>
      <c r="C250" s="13">
        <v>32508</v>
      </c>
      <c r="E250">
        <v>47.51</v>
      </c>
      <c r="F250">
        <v>36.036944444444444</v>
      </c>
      <c r="H250" s="1">
        <v>36219</v>
      </c>
      <c r="I250">
        <v>-1.7537256660554422E-3</v>
      </c>
      <c r="N250" s="1">
        <v>25323</v>
      </c>
      <c r="O250">
        <v>5.5234667999999996</v>
      </c>
      <c r="Y250" s="1">
        <v>25293</v>
      </c>
      <c r="Z250">
        <v>-2.1674876847290667E-2</v>
      </c>
    </row>
    <row r="251" spans="1:26" x14ac:dyDescent="0.25">
      <c r="A251" s="1">
        <v>32993</v>
      </c>
      <c r="B251">
        <v>-4.2185032737170995E-2</v>
      </c>
      <c r="C251" s="13">
        <v>32539</v>
      </c>
      <c r="E251">
        <v>48.07</v>
      </c>
      <c r="F251">
        <v>36.481388888888894</v>
      </c>
      <c r="H251" s="1">
        <v>36250</v>
      </c>
      <c r="I251">
        <v>2.8140993758924544E-2</v>
      </c>
      <c r="N251" s="1">
        <v>25354</v>
      </c>
      <c r="O251">
        <v>5.5404</v>
      </c>
      <c r="Y251" s="1">
        <v>25323</v>
      </c>
      <c r="Z251">
        <v>2.014098690835851E-2</v>
      </c>
    </row>
    <row r="252" spans="1:26" x14ac:dyDescent="0.25">
      <c r="A252" s="1">
        <v>33024</v>
      </c>
      <c r="B252">
        <v>-5.5936200542610691E-2</v>
      </c>
      <c r="C252" s="13">
        <v>32567</v>
      </c>
      <c r="E252">
        <v>48.68</v>
      </c>
      <c r="F252">
        <v>36.942222222222227</v>
      </c>
      <c r="H252" s="1">
        <v>36280</v>
      </c>
      <c r="I252">
        <v>4.1430644632741841E-2</v>
      </c>
      <c r="N252" s="1">
        <v>25384</v>
      </c>
      <c r="O252">
        <v>5.5591999999999988</v>
      </c>
      <c r="Y252" s="1">
        <v>25354</v>
      </c>
      <c r="Z252">
        <v>3.2576505429417542E-2</v>
      </c>
    </row>
    <row r="253" spans="1:26" x14ac:dyDescent="0.25">
      <c r="A253" s="1">
        <v>33054</v>
      </c>
      <c r="B253">
        <v>-7.2431585134870358E-2</v>
      </c>
      <c r="C253" s="13">
        <v>32598</v>
      </c>
      <c r="E253">
        <v>49.19</v>
      </c>
      <c r="F253">
        <v>37.414999999999999</v>
      </c>
      <c r="H253" s="1">
        <v>36311</v>
      </c>
      <c r="I253">
        <v>-2.0153435823669083E-3</v>
      </c>
      <c r="N253" s="1">
        <v>25415</v>
      </c>
      <c r="O253">
        <v>5.5802667999999986</v>
      </c>
      <c r="Y253" s="1">
        <v>25384</v>
      </c>
      <c r="Z253">
        <v>-5.2198852772466484E-2</v>
      </c>
    </row>
    <row r="254" spans="1:26" x14ac:dyDescent="0.25">
      <c r="A254" s="1">
        <v>33085</v>
      </c>
      <c r="B254">
        <v>-7.3996348586538946E-2</v>
      </c>
      <c r="C254" s="13">
        <v>32628</v>
      </c>
      <c r="E254">
        <v>49.04</v>
      </c>
      <c r="F254">
        <v>37.878333333333337</v>
      </c>
      <c r="H254" s="1">
        <v>36341</v>
      </c>
      <c r="I254">
        <v>-7.1467715660588271E-3</v>
      </c>
      <c r="N254" s="1">
        <v>25446</v>
      </c>
      <c r="O254">
        <v>5.6023999999999994</v>
      </c>
      <c r="Y254" s="1">
        <v>25415</v>
      </c>
      <c r="Z254">
        <v>-4.4684284849707552E-2</v>
      </c>
    </row>
    <row r="255" spans="1:26" x14ac:dyDescent="0.25">
      <c r="A255" s="1">
        <v>33116</v>
      </c>
      <c r="B255">
        <v>-7.9657235246564179E-2</v>
      </c>
      <c r="C255" s="13">
        <v>32659</v>
      </c>
      <c r="E255">
        <v>48.93</v>
      </c>
      <c r="F255">
        <v>38.336666666666673</v>
      </c>
      <c r="H255" s="1">
        <v>36372</v>
      </c>
      <c r="I255">
        <v>4.4187365317001293E-2</v>
      </c>
      <c r="N255" s="1">
        <v>25476</v>
      </c>
      <c r="O255">
        <v>5.6255999999999995</v>
      </c>
      <c r="Y255" s="1">
        <v>25446</v>
      </c>
      <c r="Z255">
        <v>-5.5960299862737508E-3</v>
      </c>
    </row>
    <row r="256" spans="1:26" x14ac:dyDescent="0.25">
      <c r="A256" s="1">
        <v>33146</v>
      </c>
      <c r="B256">
        <v>-8.4289855072463726E-2</v>
      </c>
      <c r="C256" s="13">
        <v>32689</v>
      </c>
      <c r="E256">
        <v>48.98</v>
      </c>
      <c r="F256">
        <v>38.797777777777782</v>
      </c>
      <c r="H256" s="1">
        <v>36403</v>
      </c>
      <c r="I256">
        <v>-3.8740323970484943E-2</v>
      </c>
      <c r="N256" s="1">
        <v>25507</v>
      </c>
      <c r="O256">
        <v>5.6477331999999993</v>
      </c>
      <c r="Y256" s="1">
        <v>25476</v>
      </c>
      <c r="Z256">
        <v>3.5039286472711645E-3</v>
      </c>
    </row>
    <row r="257" spans="1:26" x14ac:dyDescent="0.25">
      <c r="A257" s="1">
        <v>33177</v>
      </c>
      <c r="B257">
        <v>-9.8150526586180467E-2</v>
      </c>
      <c r="C257" s="13">
        <v>32720</v>
      </c>
      <c r="E257">
        <v>47.88</v>
      </c>
      <c r="F257">
        <v>39.225277777777777</v>
      </c>
      <c r="H257" s="1">
        <v>36433</v>
      </c>
      <c r="I257">
        <v>-7.0207685180302196E-3</v>
      </c>
      <c r="N257" s="1">
        <v>25537</v>
      </c>
      <c r="O257">
        <v>5.6679999999999993</v>
      </c>
      <c r="Y257" s="17">
        <v>25507</v>
      </c>
      <c r="Z257">
        <v>1.0686699820124757E-2</v>
      </c>
    </row>
    <row r="258" spans="1:26" x14ac:dyDescent="0.25">
      <c r="A258" s="1">
        <v>33207</v>
      </c>
      <c r="B258">
        <v>-0.10765918179021834</v>
      </c>
      <c r="C258" s="13">
        <v>32751</v>
      </c>
      <c r="E258">
        <v>46.81</v>
      </c>
      <c r="F258">
        <v>39.622222222222227</v>
      </c>
      <c r="H258" s="1">
        <v>36464</v>
      </c>
      <c r="I258">
        <v>-1.3776675239157378E-2</v>
      </c>
      <c r="N258" s="1">
        <v>25568</v>
      </c>
      <c r="O258">
        <v>5.6863999999999999</v>
      </c>
      <c r="Y258" s="1">
        <v>25537</v>
      </c>
      <c r="Z258">
        <v>7.2236180904522379E-3</v>
      </c>
    </row>
    <row r="259" spans="1:26" x14ac:dyDescent="0.25">
      <c r="A259" s="1">
        <v>33238</v>
      </c>
      <c r="B259">
        <v>-0.1142687071564356</v>
      </c>
      <c r="C259" s="13">
        <v>32781</v>
      </c>
      <c r="E259">
        <v>45.68</v>
      </c>
      <c r="F259">
        <v>39.988888888888887</v>
      </c>
      <c r="H259" s="1">
        <v>36494</v>
      </c>
      <c r="I259">
        <v>6.9991769294082365E-2</v>
      </c>
      <c r="N259" s="1">
        <v>25599</v>
      </c>
      <c r="O259">
        <v>5.7023999999999999</v>
      </c>
      <c r="Y259" s="1">
        <v>25568</v>
      </c>
      <c r="Z259">
        <v>-5.3009042719052019E-2</v>
      </c>
    </row>
    <row r="260" spans="1:26" x14ac:dyDescent="0.25">
      <c r="A260" s="1">
        <v>33269</v>
      </c>
      <c r="B260">
        <v>-0.12529907749785715</v>
      </c>
      <c r="C260" s="13">
        <v>32812</v>
      </c>
      <c r="E260">
        <v>44.94</v>
      </c>
      <c r="F260">
        <v>40.343055555555559</v>
      </c>
      <c r="H260" s="1">
        <v>36525</v>
      </c>
      <c r="I260">
        <v>2.7088425593098535E-2</v>
      </c>
      <c r="N260" s="1">
        <v>25627</v>
      </c>
      <c r="O260">
        <v>5.7149332000000008</v>
      </c>
      <c r="Y260" s="1">
        <v>25599</v>
      </c>
      <c r="Z260">
        <v>-8.7805948853034478E-3</v>
      </c>
    </row>
    <row r="261" spans="1:26" x14ac:dyDescent="0.25">
      <c r="A261" s="1">
        <v>33297</v>
      </c>
      <c r="B261">
        <v>-0.13209720142807785</v>
      </c>
      <c r="C261" s="13">
        <v>32842</v>
      </c>
      <c r="E261">
        <v>44.31</v>
      </c>
      <c r="F261">
        <v>40.688333333333333</v>
      </c>
      <c r="H261" s="1">
        <v>36556</v>
      </c>
      <c r="I261">
        <v>-2.1628356244926404E-3</v>
      </c>
      <c r="N261" s="1">
        <v>25658</v>
      </c>
      <c r="O261">
        <v>5.7240000000000002</v>
      </c>
      <c r="Y261" s="1">
        <v>25627</v>
      </c>
      <c r="Z261">
        <v>-3.487985826597282E-2</v>
      </c>
    </row>
    <row r="262" spans="1:26" x14ac:dyDescent="0.25">
      <c r="A262" s="1">
        <v>33328</v>
      </c>
      <c r="B262">
        <v>-0.13818691696492016</v>
      </c>
      <c r="C262" s="13">
        <v>32873</v>
      </c>
      <c r="E262">
        <v>43.72</v>
      </c>
      <c r="F262">
        <v>41.025277777777781</v>
      </c>
      <c r="H262" s="1">
        <v>36585</v>
      </c>
      <c r="I262">
        <v>-2.5757756437685471E-2</v>
      </c>
      <c r="N262" s="1">
        <v>25688</v>
      </c>
      <c r="O262">
        <v>5.7301332</v>
      </c>
      <c r="Y262" s="1">
        <v>25658</v>
      </c>
      <c r="Z262">
        <v>1.7094997705369541E-2</v>
      </c>
    </row>
    <row r="263" spans="1:26" x14ac:dyDescent="0.25">
      <c r="A263" s="1">
        <v>33358</v>
      </c>
      <c r="B263">
        <v>-0.15840554592720965</v>
      </c>
      <c r="C263" s="13">
        <v>32904</v>
      </c>
      <c r="E263">
        <v>42.51</v>
      </c>
      <c r="F263">
        <v>41.321666666666673</v>
      </c>
      <c r="H263" s="1">
        <v>36616</v>
      </c>
      <c r="I263">
        <v>3.8405322312383555E-2</v>
      </c>
      <c r="N263" s="1">
        <v>25719</v>
      </c>
      <c r="O263">
        <v>5.7330668000000005</v>
      </c>
      <c r="Y263" s="1">
        <v>25688</v>
      </c>
      <c r="Z263">
        <v>-3.0456852791878201E-2</v>
      </c>
    </row>
    <row r="264" spans="1:26" x14ac:dyDescent="0.25">
      <c r="A264" s="1">
        <v>33389</v>
      </c>
      <c r="B264">
        <v>-0.17808855103580354</v>
      </c>
      <c r="C264" s="13">
        <v>32932</v>
      </c>
      <c r="E264">
        <v>41.56</v>
      </c>
      <c r="F264">
        <v>41.582777777777778</v>
      </c>
      <c r="H264" s="1">
        <v>36646</v>
      </c>
      <c r="I264">
        <v>1.3278232712295618E-2</v>
      </c>
      <c r="N264" s="1">
        <v>25749</v>
      </c>
      <c r="O264">
        <v>5.7328000000000001</v>
      </c>
      <c r="Y264" s="1">
        <v>25719</v>
      </c>
      <c r="Z264">
        <v>-0.11506689936009308</v>
      </c>
    </row>
    <row r="265" spans="1:26" x14ac:dyDescent="0.25">
      <c r="A265" s="1">
        <v>33419</v>
      </c>
      <c r="B265">
        <v>-0.19641814288495241</v>
      </c>
      <c r="C265" s="13">
        <v>32963</v>
      </c>
      <c r="E265">
        <v>40.590000000000003</v>
      </c>
      <c r="F265">
        <v>41.808333333333337</v>
      </c>
      <c r="H265" s="1">
        <v>36677</v>
      </c>
      <c r="I265">
        <v>-2.9342530245798356E-2</v>
      </c>
      <c r="N265" s="1">
        <v>25780</v>
      </c>
      <c r="O265">
        <v>5.7286668000000001</v>
      </c>
      <c r="Y265" s="1">
        <v>25749</v>
      </c>
      <c r="Z265">
        <v>-6.179332106231907E-3</v>
      </c>
    </row>
    <row r="266" spans="1:26" x14ac:dyDescent="0.25">
      <c r="A266" s="1">
        <v>33450</v>
      </c>
      <c r="B266">
        <v>-0.21373846194074744</v>
      </c>
      <c r="C266" s="13">
        <v>32993</v>
      </c>
      <c r="E266">
        <v>40.270000000000003</v>
      </c>
      <c r="F266">
        <v>42.043611111111112</v>
      </c>
      <c r="H266" s="1">
        <v>36707</v>
      </c>
      <c r="I266">
        <v>3.0652529468163117E-2</v>
      </c>
      <c r="N266" s="1">
        <v>25811</v>
      </c>
      <c r="O266">
        <v>5.7211999999999987</v>
      </c>
      <c r="Y266" s="1">
        <v>25780</v>
      </c>
      <c r="Z266">
        <v>1.7198042069056152E-3</v>
      </c>
    </row>
    <row r="267" spans="1:26" x14ac:dyDescent="0.25">
      <c r="A267" s="1">
        <v>33481</v>
      </c>
      <c r="B267">
        <v>-0.23147214145849423</v>
      </c>
      <c r="C267" s="13">
        <v>33024</v>
      </c>
      <c r="E267">
        <v>39.92</v>
      </c>
      <c r="F267">
        <v>42.285277777777779</v>
      </c>
      <c r="H267" s="1">
        <v>36738</v>
      </c>
      <c r="I267">
        <v>7.5515061971599519E-3</v>
      </c>
      <c r="N267" s="1">
        <v>25841</v>
      </c>
      <c r="O267">
        <v>5.7104000000000008</v>
      </c>
      <c r="Y267" s="1">
        <v>25811</v>
      </c>
      <c r="Z267">
        <v>2.9054410987850013E-2</v>
      </c>
    </row>
    <row r="268" spans="1:26" x14ac:dyDescent="0.25">
      <c r="A268" s="1">
        <v>33511</v>
      </c>
      <c r="B268">
        <v>-0.24973541451725645</v>
      </c>
      <c r="C268" s="13">
        <v>33054</v>
      </c>
      <c r="E268">
        <v>39.450000000000003</v>
      </c>
      <c r="F268">
        <v>42.530555555555559</v>
      </c>
      <c r="H268" s="1">
        <v>36769</v>
      </c>
      <c r="I268">
        <v>8.4589273591310493E-3</v>
      </c>
      <c r="N268" s="1">
        <v>25872</v>
      </c>
      <c r="O268">
        <v>5.6953332000000012</v>
      </c>
      <c r="Y268" s="1">
        <v>25841</v>
      </c>
      <c r="Z268">
        <v>5.9804928131416794E-2</v>
      </c>
    </row>
    <row r="269" spans="1:26" x14ac:dyDescent="0.25">
      <c r="A269" s="1">
        <v>33542</v>
      </c>
      <c r="B269">
        <v>-0.26898881091591731</v>
      </c>
      <c r="C269" s="13">
        <v>33085</v>
      </c>
      <c r="E269">
        <v>39.590000000000003</v>
      </c>
      <c r="F269">
        <v>42.753611111111105</v>
      </c>
      <c r="H269" s="1">
        <v>36799</v>
      </c>
      <c r="I269">
        <v>-1.172027520094791E-2</v>
      </c>
      <c r="N269" s="1">
        <v>25902</v>
      </c>
      <c r="O269">
        <v>5.6758667999999988</v>
      </c>
      <c r="Y269" s="1">
        <v>25872</v>
      </c>
      <c r="Z269">
        <v>2.1675950593364086E-2</v>
      </c>
    </row>
    <row r="270" spans="1:26" x14ac:dyDescent="0.25">
      <c r="A270" s="1">
        <v>33572</v>
      </c>
      <c r="B270">
        <v>-0.2887526815813668</v>
      </c>
      <c r="C270" s="13">
        <v>33116</v>
      </c>
      <c r="E270">
        <v>39.53</v>
      </c>
      <c r="F270">
        <v>42.951388888888886</v>
      </c>
      <c r="H270" s="1">
        <v>36830</v>
      </c>
      <c r="I270">
        <v>-5.307039950955339E-2</v>
      </c>
      <c r="N270" s="1">
        <v>25933</v>
      </c>
      <c r="O270">
        <v>5.6519999999999992</v>
      </c>
      <c r="Y270" s="1">
        <v>25902</v>
      </c>
      <c r="Z270">
        <v>-1.0667298802892427E-3</v>
      </c>
    </row>
    <row r="271" spans="1:26" x14ac:dyDescent="0.25">
      <c r="A271" s="1">
        <v>33603</v>
      </c>
      <c r="B271">
        <v>-0.30646419327006053</v>
      </c>
      <c r="C271" s="13">
        <v>33146</v>
      </c>
      <c r="E271">
        <v>39.49</v>
      </c>
      <c r="F271">
        <v>43.125</v>
      </c>
      <c r="H271" s="1">
        <v>36860</v>
      </c>
      <c r="I271">
        <v>-8.7041592933086859E-3</v>
      </c>
      <c r="N271" s="1">
        <v>25964</v>
      </c>
      <c r="O271">
        <v>5.628000000000001</v>
      </c>
      <c r="Y271" s="1">
        <v>25933</v>
      </c>
      <c r="Z271">
        <v>6.8462268628381534E-2</v>
      </c>
    </row>
    <row r="272" spans="1:26" x14ac:dyDescent="0.25">
      <c r="A272" s="1">
        <v>33634</v>
      </c>
      <c r="B272">
        <v>-0.29445362152476434</v>
      </c>
      <c r="C272" s="13">
        <v>33177</v>
      </c>
      <c r="E272">
        <v>39.01</v>
      </c>
      <c r="F272">
        <v>43.25555555555556</v>
      </c>
      <c r="H272" s="1">
        <v>36891</v>
      </c>
      <c r="I272">
        <v>-3.4186235522916532E-2</v>
      </c>
      <c r="N272" s="1">
        <v>25992</v>
      </c>
      <c r="O272">
        <v>5.6044000000000009</v>
      </c>
      <c r="Y272" s="1">
        <v>25964</v>
      </c>
      <c r="Z272">
        <v>3.8200999444752894E-2</v>
      </c>
    </row>
    <row r="273" spans="1:26" x14ac:dyDescent="0.25">
      <c r="A273" s="1">
        <v>33663</v>
      </c>
      <c r="B273">
        <v>-0.28333913339914635</v>
      </c>
      <c r="C273" s="13">
        <v>33207</v>
      </c>
      <c r="E273">
        <v>38.68</v>
      </c>
      <c r="F273">
        <v>43.346666666666664</v>
      </c>
      <c r="H273" s="1">
        <v>36922</v>
      </c>
      <c r="I273">
        <v>3.5313652859279192E-3</v>
      </c>
      <c r="N273" s="1">
        <v>26023</v>
      </c>
      <c r="O273">
        <v>5.5811999999999999</v>
      </c>
      <c r="Y273" s="1">
        <v>25992</v>
      </c>
      <c r="Z273">
        <v>3.8720718793453894E-2</v>
      </c>
    </row>
    <row r="274" spans="1:26" x14ac:dyDescent="0.25">
      <c r="A274" s="1">
        <v>33694</v>
      </c>
      <c r="B274">
        <v>-0.27291343692540654</v>
      </c>
      <c r="C274" s="13">
        <v>33238</v>
      </c>
      <c r="E274">
        <v>38.44</v>
      </c>
      <c r="F274">
        <v>43.399166666666673</v>
      </c>
      <c r="H274" s="1">
        <v>36950</v>
      </c>
      <c r="I274">
        <v>-2.2371465151277005E-2</v>
      </c>
      <c r="N274" s="1">
        <v>26053</v>
      </c>
      <c r="O274">
        <v>5.5585332000000003</v>
      </c>
      <c r="Y274" s="1">
        <v>26023</v>
      </c>
      <c r="Z274">
        <v>2.5641025641025588E-2</v>
      </c>
    </row>
    <row r="275" spans="1:26" x14ac:dyDescent="0.25">
      <c r="A275" s="1">
        <v>33724</v>
      </c>
      <c r="B275">
        <v>-0.24984629797698871</v>
      </c>
      <c r="C275" s="13">
        <v>33269</v>
      </c>
      <c r="E275">
        <v>37.979999999999997</v>
      </c>
      <c r="F275">
        <v>43.420555555555566</v>
      </c>
      <c r="H275" s="1">
        <v>36981</v>
      </c>
      <c r="I275">
        <v>-9.1824621864828718E-2</v>
      </c>
      <c r="N275" s="1">
        <v>26084</v>
      </c>
      <c r="O275">
        <v>5.5369331999999982</v>
      </c>
      <c r="Y275" s="1">
        <v>26053</v>
      </c>
      <c r="Z275">
        <v>3.4136546184739013E-2</v>
      </c>
    </row>
    <row r="276" spans="1:26" x14ac:dyDescent="0.25">
      <c r="A276" s="1">
        <v>33755</v>
      </c>
      <c r="B276">
        <v>-0.22666329933817128</v>
      </c>
      <c r="C276" s="13">
        <v>33297</v>
      </c>
      <c r="E276">
        <v>37.68</v>
      </c>
      <c r="F276">
        <v>43.414999999999999</v>
      </c>
      <c r="H276" s="1">
        <v>37011</v>
      </c>
      <c r="I276">
        <v>3.3646751275456504E-3</v>
      </c>
      <c r="N276" s="1">
        <v>26114</v>
      </c>
      <c r="O276">
        <v>5.5164</v>
      </c>
      <c r="Y276" s="1">
        <v>26084</v>
      </c>
      <c r="Z276">
        <v>-1.3592233009708793E-2</v>
      </c>
    </row>
    <row r="277" spans="1:26" x14ac:dyDescent="0.25">
      <c r="A277" s="1">
        <v>33785</v>
      </c>
      <c r="B277">
        <v>-0.2046132971506105</v>
      </c>
      <c r="C277" s="13">
        <v>33328</v>
      </c>
      <c r="E277">
        <v>37.39</v>
      </c>
      <c r="F277">
        <v>43.385277777777773</v>
      </c>
      <c r="H277" s="1">
        <v>37042</v>
      </c>
      <c r="I277">
        <v>6.7681368923552726E-2</v>
      </c>
      <c r="N277" s="1">
        <v>26145</v>
      </c>
      <c r="O277">
        <v>5.4970667999999998</v>
      </c>
      <c r="Y277" s="1">
        <v>26114</v>
      </c>
      <c r="Z277">
        <v>-1.850393700787397E-2</v>
      </c>
    </row>
    <row r="278" spans="1:26" x14ac:dyDescent="0.25">
      <c r="A278" s="1">
        <v>33816</v>
      </c>
      <c r="B278">
        <v>-0.17960475033243145</v>
      </c>
      <c r="C278" s="13">
        <v>33358</v>
      </c>
      <c r="E278">
        <v>36.42</v>
      </c>
      <c r="F278">
        <v>43.274999999999999</v>
      </c>
      <c r="H278" s="1">
        <v>37072</v>
      </c>
      <c r="I278">
        <v>-2.4921873155064948E-2</v>
      </c>
      <c r="N278" s="1">
        <v>26176</v>
      </c>
      <c r="O278">
        <v>5.4785331999999993</v>
      </c>
      <c r="Y278" s="1">
        <v>26145</v>
      </c>
      <c r="Z278">
        <v>-7.2202166064981839E-3</v>
      </c>
    </row>
    <row r="279" spans="1:26" x14ac:dyDescent="0.25">
      <c r="A279" s="1">
        <v>33847</v>
      </c>
      <c r="B279">
        <v>-0.15574715757374044</v>
      </c>
      <c r="C279" s="13">
        <v>33389</v>
      </c>
      <c r="E279">
        <v>35.409999999999997</v>
      </c>
      <c r="F279">
        <v>43.082500000000003</v>
      </c>
      <c r="H279" s="1">
        <v>37103</v>
      </c>
      <c r="I279">
        <v>-2.765780529744653E-2</v>
      </c>
      <c r="N279" s="1">
        <v>26206</v>
      </c>
      <c r="O279">
        <v>5.460799999999999</v>
      </c>
      <c r="Y279" s="1">
        <v>26176</v>
      </c>
      <c r="Z279">
        <v>-1.777777777777783E-2</v>
      </c>
    </row>
    <row r="280" spans="1:26" x14ac:dyDescent="0.25">
      <c r="A280" s="1">
        <v>33877</v>
      </c>
      <c r="B280">
        <v>-0.13264219493861179</v>
      </c>
      <c r="C280" s="13">
        <v>33419</v>
      </c>
      <c r="E280">
        <v>34.4</v>
      </c>
      <c r="F280">
        <v>42.808333333333337</v>
      </c>
      <c r="H280" s="1">
        <v>37134</v>
      </c>
      <c r="I280">
        <v>-2.1545103574245543E-2</v>
      </c>
      <c r="N280" s="1">
        <v>26237</v>
      </c>
      <c r="O280">
        <v>5.4459999999999988</v>
      </c>
      <c r="Y280" s="1">
        <v>26206</v>
      </c>
      <c r="Z280">
        <v>2.2213081036610561E-2</v>
      </c>
    </row>
    <row r="281" spans="1:26" x14ac:dyDescent="0.25">
      <c r="A281" s="1">
        <v>33908</v>
      </c>
      <c r="B281">
        <v>-0.10928892547331076</v>
      </c>
      <c r="C281" s="13">
        <v>33450</v>
      </c>
      <c r="E281">
        <v>33.409999999999997</v>
      </c>
      <c r="F281">
        <v>42.492222222222225</v>
      </c>
      <c r="H281" s="1">
        <v>37164</v>
      </c>
      <c r="I281">
        <v>-0.11358506576156122</v>
      </c>
      <c r="N281" s="1">
        <v>26267</v>
      </c>
      <c r="O281">
        <v>5.4362667999999985</v>
      </c>
      <c r="Y281" s="1">
        <v>26237</v>
      </c>
      <c r="Z281">
        <v>-2.1227364185110658E-2</v>
      </c>
    </row>
    <row r="282" spans="1:26" x14ac:dyDescent="0.25">
      <c r="A282" s="1">
        <v>33938</v>
      </c>
      <c r="B282">
        <v>-8.4560410571250313E-2</v>
      </c>
      <c r="C282" s="13">
        <v>33481</v>
      </c>
      <c r="E282">
        <v>32.380000000000003</v>
      </c>
      <c r="F282">
        <v>42.132500000000014</v>
      </c>
      <c r="H282" s="1">
        <v>37195</v>
      </c>
      <c r="I282">
        <v>3.0584699035074107E-2</v>
      </c>
      <c r="N282" s="1">
        <v>26298</v>
      </c>
      <c r="O282">
        <v>5.4315999999999987</v>
      </c>
      <c r="Y282" s="1">
        <v>26267</v>
      </c>
      <c r="Z282">
        <v>-4.635625449686509E-2</v>
      </c>
    </row>
    <row r="283" spans="1:26" x14ac:dyDescent="0.25">
      <c r="A283" s="1">
        <v>33969</v>
      </c>
      <c r="B283">
        <v>-5.8218045416044799E-2</v>
      </c>
      <c r="C283" s="13">
        <v>33511</v>
      </c>
      <c r="E283">
        <v>31.31</v>
      </c>
      <c r="F283">
        <v>41.731944444444451</v>
      </c>
      <c r="H283" s="1">
        <v>37225</v>
      </c>
      <c r="I283">
        <v>4.9313108982992737E-2</v>
      </c>
      <c r="N283" s="1">
        <v>26329</v>
      </c>
      <c r="O283">
        <v>5.4298667999999983</v>
      </c>
      <c r="Y283" s="1">
        <v>26298</v>
      </c>
      <c r="Z283">
        <v>6.8872601853847817E-2</v>
      </c>
    </row>
    <row r="284" spans="1:26" x14ac:dyDescent="0.25">
      <c r="A284" s="1">
        <v>34000</v>
      </c>
      <c r="B284">
        <v>-4.3087255962206014E-2</v>
      </c>
      <c r="C284" s="13">
        <v>33542</v>
      </c>
      <c r="E284">
        <v>30.18</v>
      </c>
      <c r="F284">
        <v>41.285277777777793</v>
      </c>
      <c r="H284" s="1">
        <v>37256</v>
      </c>
      <c r="I284">
        <v>1.3499398059627504E-2</v>
      </c>
      <c r="N284" s="1">
        <v>26358</v>
      </c>
      <c r="O284">
        <v>5.4315999999999995</v>
      </c>
      <c r="Y284" s="1">
        <v>26329</v>
      </c>
      <c r="Z284">
        <v>4.1645658969446359E-2</v>
      </c>
    </row>
    <row r="285" spans="1:26" x14ac:dyDescent="0.25">
      <c r="A285" s="1">
        <v>34028</v>
      </c>
      <c r="B285">
        <v>-2.7242133189220794E-2</v>
      </c>
      <c r="C285" s="13">
        <v>33572</v>
      </c>
      <c r="E285">
        <v>29.01</v>
      </c>
      <c r="F285">
        <v>40.787500000000001</v>
      </c>
      <c r="H285" s="1">
        <v>37287</v>
      </c>
      <c r="I285">
        <v>-4.1225227743181044E-3</v>
      </c>
      <c r="N285" s="1">
        <v>26389</v>
      </c>
      <c r="O285">
        <v>5.4367999999999999</v>
      </c>
      <c r="Y285" s="1">
        <v>26358</v>
      </c>
      <c r="Z285">
        <v>1.8393030009680598E-2</v>
      </c>
    </row>
    <row r="286" spans="1:26" x14ac:dyDescent="0.25">
      <c r="A286" s="1">
        <v>34059</v>
      </c>
      <c r="B286">
        <v>-1.2504324618198E-2</v>
      </c>
      <c r="C286" s="13">
        <v>33603</v>
      </c>
      <c r="E286">
        <v>27.91</v>
      </c>
      <c r="F286">
        <v>40.243055555555564</v>
      </c>
      <c r="H286" s="1">
        <v>37315</v>
      </c>
      <c r="I286">
        <v>-3.4677822506380372E-2</v>
      </c>
      <c r="N286" s="1">
        <v>26419</v>
      </c>
      <c r="O286">
        <v>5.4461332000000002</v>
      </c>
      <c r="Y286" s="1">
        <v>26389</v>
      </c>
      <c r="Z286">
        <v>2.3764258555133078E-2</v>
      </c>
    </row>
    <row r="287" spans="1:26" x14ac:dyDescent="0.25">
      <c r="A287" s="1">
        <v>34089</v>
      </c>
      <c r="B287">
        <v>-1.7536299144731947E-2</v>
      </c>
      <c r="C287" s="13">
        <v>33634</v>
      </c>
      <c r="E287">
        <v>28</v>
      </c>
      <c r="F287">
        <v>39.685555555555567</v>
      </c>
      <c r="H287" s="1">
        <v>37346</v>
      </c>
      <c r="I287">
        <v>4.8261513441812613E-2</v>
      </c>
      <c r="N287" s="1">
        <v>26450</v>
      </c>
      <c r="O287">
        <v>5.4590667999999996</v>
      </c>
      <c r="Y287" s="1">
        <v>26419</v>
      </c>
      <c r="Z287">
        <v>1.0213556174558908E-2</v>
      </c>
    </row>
    <row r="288" spans="1:26" x14ac:dyDescent="0.25">
      <c r="A288" s="1">
        <v>34120</v>
      </c>
      <c r="B288">
        <v>-2.1445485775272281E-2</v>
      </c>
      <c r="C288" s="13">
        <v>33663</v>
      </c>
      <c r="E288">
        <v>28.03</v>
      </c>
      <c r="F288">
        <v>39.111944444444447</v>
      </c>
      <c r="H288" s="1">
        <v>37376</v>
      </c>
      <c r="I288">
        <v>-3.628043231437255E-2</v>
      </c>
      <c r="N288" s="1">
        <v>26480</v>
      </c>
      <c r="O288">
        <v>5.4755999999999991</v>
      </c>
      <c r="Y288" s="1">
        <v>26450</v>
      </c>
      <c r="Z288">
        <v>-1.0110294117647007E-2</v>
      </c>
    </row>
    <row r="289" spans="1:26" x14ac:dyDescent="0.25">
      <c r="A289" s="1">
        <v>34150</v>
      </c>
      <c r="B289">
        <v>-2.551713724898037E-2</v>
      </c>
      <c r="C289" s="13">
        <v>33694</v>
      </c>
      <c r="E289">
        <v>28.01</v>
      </c>
      <c r="F289">
        <v>38.523611111111116</v>
      </c>
      <c r="H289" s="1">
        <v>37407</v>
      </c>
      <c r="I289">
        <v>-2.9390339319921275E-2</v>
      </c>
      <c r="N289" s="1">
        <v>26511</v>
      </c>
      <c r="O289">
        <v>5.4958667999999999</v>
      </c>
      <c r="Y289" s="1">
        <v>26480</v>
      </c>
      <c r="Z289">
        <v>2.7855153203342354E-3</v>
      </c>
    </row>
    <row r="290" spans="1:26" x14ac:dyDescent="0.25">
      <c r="A290" s="1">
        <v>34181</v>
      </c>
      <c r="B290">
        <v>-1.771524016803855E-3</v>
      </c>
      <c r="C290" s="13">
        <v>33724</v>
      </c>
      <c r="E290">
        <v>28.47</v>
      </c>
      <c r="F290">
        <v>37.952222222222225</v>
      </c>
      <c r="H290" s="1">
        <v>37437</v>
      </c>
      <c r="I290">
        <v>-6.044012045401901E-2</v>
      </c>
      <c r="N290" s="1">
        <v>26542</v>
      </c>
      <c r="O290">
        <v>5.5205332</v>
      </c>
      <c r="Y290" s="1">
        <v>26511</v>
      </c>
      <c r="Z290">
        <v>-7.4074074074073808E-3</v>
      </c>
    </row>
    <row r="291" spans="1:26" x14ac:dyDescent="0.25">
      <c r="A291" s="1">
        <v>34212</v>
      </c>
      <c r="B291">
        <v>1.9003281691216043E-2</v>
      </c>
      <c r="C291" s="13">
        <v>33755</v>
      </c>
      <c r="E291">
        <v>28.92</v>
      </c>
      <c r="F291">
        <v>37.396388888888886</v>
      </c>
      <c r="H291" s="1">
        <v>37468</v>
      </c>
      <c r="I291">
        <v>-0.10890317745212122</v>
      </c>
      <c r="N291" s="1">
        <v>26572</v>
      </c>
      <c r="O291">
        <v>5.5496000000000008</v>
      </c>
      <c r="Y291" s="1">
        <v>26542</v>
      </c>
      <c r="Z291">
        <v>3.5447761194029821E-2</v>
      </c>
    </row>
    <row r="292" spans="1:26" x14ac:dyDescent="0.25">
      <c r="A292" s="1">
        <v>34242</v>
      </c>
      <c r="B292">
        <v>3.9806420830209611E-2</v>
      </c>
      <c r="C292" s="13">
        <v>33785</v>
      </c>
      <c r="E292">
        <v>29.31</v>
      </c>
      <c r="F292">
        <v>36.849999999999994</v>
      </c>
      <c r="H292" s="1">
        <v>37499</v>
      </c>
      <c r="I292">
        <v>9.9160017264466431E-3</v>
      </c>
      <c r="N292" s="1">
        <v>26603</v>
      </c>
      <c r="O292">
        <v>5.584533200000001</v>
      </c>
      <c r="Y292" s="1">
        <v>26572</v>
      </c>
      <c r="Z292">
        <v>-1.4414414414414363E-2</v>
      </c>
    </row>
    <row r="293" spans="1:26" x14ac:dyDescent="0.25">
      <c r="A293" s="1">
        <v>34273</v>
      </c>
      <c r="B293">
        <v>6.468248877485594E-2</v>
      </c>
      <c r="C293" s="13">
        <v>33816</v>
      </c>
      <c r="E293">
        <v>29.82</v>
      </c>
      <c r="F293">
        <v>36.348333333333329</v>
      </c>
      <c r="H293" s="1">
        <v>37529</v>
      </c>
      <c r="I293">
        <v>-4.9027450550654772E-2</v>
      </c>
      <c r="N293" s="1">
        <v>26633</v>
      </c>
      <c r="O293">
        <v>5.6262667999999998</v>
      </c>
      <c r="Y293" s="1">
        <v>26603</v>
      </c>
      <c r="Z293">
        <v>1.8281535648993475E-3</v>
      </c>
    </row>
    <row r="294" spans="1:26" x14ac:dyDescent="0.25">
      <c r="A294" s="1">
        <v>34303</v>
      </c>
      <c r="B294">
        <v>9.2097363500694696E-2</v>
      </c>
      <c r="C294" s="13">
        <v>33847</v>
      </c>
      <c r="E294">
        <v>30.3</v>
      </c>
      <c r="F294">
        <v>35.889722222222218</v>
      </c>
      <c r="H294" s="1">
        <v>37560</v>
      </c>
      <c r="I294">
        <v>-1.518765628420962E-2</v>
      </c>
      <c r="N294" s="1">
        <v>26664</v>
      </c>
      <c r="O294">
        <v>5.6748000000000003</v>
      </c>
      <c r="Y294" s="1">
        <v>26633</v>
      </c>
      <c r="Z294">
        <v>5.0182481751824819E-2</v>
      </c>
    </row>
    <row r="295" spans="1:26" x14ac:dyDescent="0.25">
      <c r="A295" s="1">
        <v>34334</v>
      </c>
      <c r="B295">
        <v>0.11957651951980337</v>
      </c>
      <c r="C295" s="13">
        <v>33877</v>
      </c>
      <c r="E295">
        <v>30.77</v>
      </c>
      <c r="F295">
        <v>35.475555555555552</v>
      </c>
      <c r="H295" s="1">
        <v>37590</v>
      </c>
      <c r="I295">
        <v>6.4706364157588611E-2</v>
      </c>
      <c r="N295" s="1">
        <v>26695</v>
      </c>
      <c r="O295">
        <v>5.7314668000000006</v>
      </c>
      <c r="Y295" s="1">
        <v>26664</v>
      </c>
      <c r="Z295">
        <v>2.0851433536055654E-2</v>
      </c>
    </row>
    <row r="296" spans="1:26" x14ac:dyDescent="0.25">
      <c r="A296" s="1">
        <v>34365</v>
      </c>
      <c r="B296">
        <v>0.13180468918046892</v>
      </c>
      <c r="C296" s="13">
        <v>33908</v>
      </c>
      <c r="E296">
        <v>31.26</v>
      </c>
      <c r="F296">
        <v>35.095555555555549</v>
      </c>
      <c r="H296" s="1">
        <v>37621</v>
      </c>
      <c r="I296">
        <v>-1.1814095589770642E-2</v>
      </c>
      <c r="N296" s="1">
        <v>26723</v>
      </c>
      <c r="O296">
        <v>5.7920000000000007</v>
      </c>
      <c r="Y296" s="1">
        <v>26695</v>
      </c>
      <c r="Z296">
        <v>7.6595744680851546E-3</v>
      </c>
    </row>
    <row r="297" spans="1:26" x14ac:dyDescent="0.25">
      <c r="A297" s="1">
        <v>34393</v>
      </c>
      <c r="B297">
        <v>0.14252257992302586</v>
      </c>
      <c r="C297" s="13">
        <v>33938</v>
      </c>
      <c r="E297">
        <v>31.81</v>
      </c>
      <c r="F297">
        <v>34.748333333333328</v>
      </c>
      <c r="H297" s="1">
        <v>37652</v>
      </c>
      <c r="I297">
        <v>-3.7144954291687075E-3</v>
      </c>
      <c r="N297" s="1">
        <v>26754</v>
      </c>
      <c r="O297">
        <v>5.8563999999999998</v>
      </c>
      <c r="Y297" s="1">
        <v>26723</v>
      </c>
      <c r="Z297">
        <v>-3.5472972972972992E-2</v>
      </c>
    </row>
    <row r="298" spans="1:26" x14ac:dyDescent="0.25">
      <c r="A298" s="1">
        <v>34424</v>
      </c>
      <c r="B298">
        <v>0.15294988934147394</v>
      </c>
      <c r="C298" s="13">
        <v>33969</v>
      </c>
      <c r="E298">
        <v>32.43</v>
      </c>
      <c r="F298">
        <v>34.43472222222222</v>
      </c>
      <c r="H298" s="1">
        <v>37680</v>
      </c>
      <c r="I298">
        <v>-6.5647883550634112E-2</v>
      </c>
      <c r="N298" s="1">
        <v>26784</v>
      </c>
      <c r="O298">
        <v>5.9253331999999999</v>
      </c>
      <c r="Y298" s="1">
        <v>26754</v>
      </c>
      <c r="Z298">
        <v>-1.5761821366024494E-2</v>
      </c>
    </row>
    <row r="299" spans="1:26" x14ac:dyDescent="0.25">
      <c r="A299" s="1">
        <v>34454</v>
      </c>
      <c r="B299">
        <v>0.19112868563569133</v>
      </c>
      <c r="C299" s="13">
        <v>34000</v>
      </c>
      <c r="E299">
        <v>32.69</v>
      </c>
      <c r="F299">
        <v>34.161944444444437</v>
      </c>
      <c r="H299" s="1">
        <v>37711</v>
      </c>
      <c r="I299">
        <v>1.1469122970502878E-2</v>
      </c>
      <c r="N299" s="1">
        <v>26815</v>
      </c>
      <c r="O299">
        <v>5.9986667999999996</v>
      </c>
      <c r="Y299" s="1">
        <v>26784</v>
      </c>
      <c r="Z299">
        <v>-1.8683274021352388E-2</v>
      </c>
    </row>
    <row r="300" spans="1:26" x14ac:dyDescent="0.25">
      <c r="A300" s="1">
        <v>34485</v>
      </c>
      <c r="B300">
        <v>0.22763357340435542</v>
      </c>
      <c r="C300" s="13">
        <v>34028</v>
      </c>
      <c r="E300">
        <v>33</v>
      </c>
      <c r="F300">
        <v>33.924166666666657</v>
      </c>
      <c r="H300" s="1">
        <v>37741</v>
      </c>
      <c r="I300">
        <v>5.1262062530267029E-2</v>
      </c>
      <c r="N300" s="1">
        <v>26845</v>
      </c>
      <c r="O300">
        <v>6.0763999999999996</v>
      </c>
      <c r="Y300" s="1">
        <v>26815</v>
      </c>
      <c r="Z300">
        <v>-2.810516772438798E-2</v>
      </c>
    </row>
    <row r="301" spans="1:26" x14ac:dyDescent="0.25">
      <c r="A301" s="1">
        <v>34515</v>
      </c>
      <c r="B301">
        <v>0.25809171030782996</v>
      </c>
      <c r="C301" s="13">
        <v>34059</v>
      </c>
      <c r="E301">
        <v>33.299999999999997</v>
      </c>
      <c r="F301">
        <v>33.721666666666664</v>
      </c>
      <c r="H301" s="1">
        <v>37772</v>
      </c>
      <c r="I301">
        <v>5.1605002078581694E-2</v>
      </c>
      <c r="N301" s="1">
        <v>26876</v>
      </c>
      <c r="O301">
        <v>6.1589332000000017</v>
      </c>
      <c r="Y301" s="1">
        <v>26845</v>
      </c>
      <c r="Z301">
        <v>-2.2388059701492588E-2</v>
      </c>
    </row>
    <row r="302" spans="1:26" x14ac:dyDescent="0.25">
      <c r="A302" s="1">
        <v>34546</v>
      </c>
      <c r="B302">
        <v>0.28051934878531248</v>
      </c>
      <c r="C302" s="13">
        <v>34089</v>
      </c>
      <c r="E302">
        <v>32.93</v>
      </c>
      <c r="F302">
        <v>33.517777777777759</v>
      </c>
      <c r="H302" s="1">
        <v>37802</v>
      </c>
      <c r="I302">
        <v>5.5600666695157869E-2</v>
      </c>
      <c r="N302" s="1">
        <v>26907</v>
      </c>
      <c r="O302">
        <v>6.2461331999999992</v>
      </c>
      <c r="Y302" s="1">
        <v>26876</v>
      </c>
      <c r="Z302">
        <v>9.5419847328244278E-3</v>
      </c>
    </row>
    <row r="303" spans="1:26" x14ac:dyDescent="0.25">
      <c r="A303" s="1">
        <v>34577</v>
      </c>
      <c r="B303">
        <v>0.29861774315154577</v>
      </c>
      <c r="C303" s="13">
        <v>34120</v>
      </c>
      <c r="E303">
        <v>32.6</v>
      </c>
      <c r="F303">
        <v>33.314444444444433</v>
      </c>
      <c r="H303" s="1">
        <v>37833</v>
      </c>
      <c r="I303">
        <v>4.5951417004048214E-3</v>
      </c>
      <c r="N303" s="1">
        <v>26937</v>
      </c>
      <c r="O303">
        <v>6.338000000000001</v>
      </c>
      <c r="Y303" s="1">
        <v>26907</v>
      </c>
      <c r="Z303">
        <v>-1.890359168241966E-2</v>
      </c>
    </row>
    <row r="304" spans="1:26" x14ac:dyDescent="0.25">
      <c r="A304" s="1">
        <v>34607</v>
      </c>
      <c r="B304">
        <v>0.31559578277302597</v>
      </c>
      <c r="C304" s="13">
        <v>34150</v>
      </c>
      <c r="E304">
        <v>32.270000000000003</v>
      </c>
      <c r="F304">
        <v>33.114999999999988</v>
      </c>
      <c r="H304" s="1">
        <v>37864</v>
      </c>
      <c r="I304">
        <v>-3.0326233703427477E-3</v>
      </c>
      <c r="N304" s="1">
        <v>26968</v>
      </c>
      <c r="O304">
        <v>6.4346667999999996</v>
      </c>
      <c r="Y304" s="1">
        <v>26937</v>
      </c>
      <c r="Z304">
        <v>1.734104046242772E-2</v>
      </c>
    </row>
    <row r="305" spans="1:26" x14ac:dyDescent="0.25">
      <c r="A305" s="1">
        <v>34638</v>
      </c>
      <c r="B305">
        <v>0.34972015841324933</v>
      </c>
      <c r="C305" s="13">
        <v>34181</v>
      </c>
      <c r="E305">
        <v>32.869999999999997</v>
      </c>
      <c r="F305">
        <v>32.92833333333332</v>
      </c>
      <c r="H305" s="1">
        <v>37894</v>
      </c>
      <c r="I305">
        <v>3.0226471152971696E-2</v>
      </c>
      <c r="N305" s="1">
        <v>26998</v>
      </c>
      <c r="O305">
        <v>6.5339999999999998</v>
      </c>
      <c r="Y305" s="1">
        <v>26968</v>
      </c>
      <c r="Z305">
        <v>3.97727272727273E-2</v>
      </c>
    </row>
    <row r="306" spans="1:26" x14ac:dyDescent="0.25">
      <c r="A306" s="1">
        <v>34668</v>
      </c>
      <c r="B306">
        <v>0.37891232680170583</v>
      </c>
      <c r="C306" s="13">
        <v>34212</v>
      </c>
      <c r="E306">
        <v>33.380000000000003</v>
      </c>
      <c r="F306">
        <v>32.757499999999993</v>
      </c>
      <c r="H306" s="1">
        <v>37925</v>
      </c>
      <c r="I306">
        <v>1.8922153339088092E-2</v>
      </c>
      <c r="N306" s="1">
        <v>27029</v>
      </c>
      <c r="O306">
        <v>6.6359999999999992</v>
      </c>
      <c r="Y306" s="1">
        <v>26998</v>
      </c>
      <c r="Z306">
        <v>-7.10382513661202E-2</v>
      </c>
    </row>
    <row r="307" spans="1:26" x14ac:dyDescent="0.25">
      <c r="A307" s="1">
        <v>34699</v>
      </c>
      <c r="B307">
        <v>0.40549449678682103</v>
      </c>
      <c r="C307" s="13">
        <v>34242</v>
      </c>
      <c r="E307">
        <v>33.9</v>
      </c>
      <c r="F307">
        <v>32.60222222222221</v>
      </c>
      <c r="H307" s="1">
        <v>37955</v>
      </c>
      <c r="I307">
        <v>1.0753516313190216E-2</v>
      </c>
      <c r="N307" s="1">
        <v>27060</v>
      </c>
      <c r="O307">
        <v>6.7370668</v>
      </c>
      <c r="Y307" s="1">
        <v>27029</v>
      </c>
      <c r="Z307">
        <v>-7.0784313725490183E-2</v>
      </c>
    </row>
    <row r="308" spans="1:26" x14ac:dyDescent="0.25">
      <c r="A308" s="1">
        <v>34730</v>
      </c>
      <c r="B308">
        <v>0.40511326911245954</v>
      </c>
      <c r="C308" s="13">
        <v>34273</v>
      </c>
      <c r="E308">
        <v>34.58</v>
      </c>
      <c r="F308">
        <v>32.479166666666657</v>
      </c>
      <c r="H308" s="1">
        <v>37986</v>
      </c>
      <c r="I308">
        <v>2.9278978950376233E-2</v>
      </c>
      <c r="N308" s="1">
        <v>27088</v>
      </c>
      <c r="O308">
        <v>6.8393331999999987</v>
      </c>
      <c r="Y308" s="1">
        <v>27060</v>
      </c>
      <c r="Z308">
        <v>1.4032496307237796E-2</v>
      </c>
    </row>
    <row r="309" spans="1:26" x14ac:dyDescent="0.25">
      <c r="A309" s="1">
        <v>34758</v>
      </c>
      <c r="B309">
        <v>0.40359897172236542</v>
      </c>
      <c r="C309" s="13">
        <v>34303</v>
      </c>
      <c r="E309">
        <v>35.369999999999997</v>
      </c>
      <c r="F309">
        <v>32.387222222222221</v>
      </c>
      <c r="H309" s="1">
        <v>38017</v>
      </c>
      <c r="I309">
        <v>4.8008587503701398E-2</v>
      </c>
      <c r="N309" s="1">
        <v>27119</v>
      </c>
      <c r="O309">
        <v>6.9427999999999983</v>
      </c>
      <c r="Y309" s="1">
        <v>27088</v>
      </c>
      <c r="Z309">
        <v>-2.7676620538965732E-2</v>
      </c>
    </row>
    <row r="310" spans="1:26" x14ac:dyDescent="0.25">
      <c r="A310" s="1">
        <v>34789</v>
      </c>
      <c r="B310">
        <v>0.40175076079197547</v>
      </c>
      <c r="C310" s="13">
        <v>34334</v>
      </c>
      <c r="E310">
        <v>36.19</v>
      </c>
      <c r="F310">
        <v>32.324722222222221</v>
      </c>
      <c r="H310" s="1">
        <v>38046</v>
      </c>
      <c r="I310">
        <v>9.571574894924521E-3</v>
      </c>
      <c r="N310" s="1">
        <v>27149</v>
      </c>
      <c r="O310">
        <v>7.0498667999999984</v>
      </c>
      <c r="Y310" s="1">
        <v>27119</v>
      </c>
      <c r="Z310">
        <v>4.2696629213483092E-2</v>
      </c>
    </row>
    <row r="311" spans="1:26" x14ac:dyDescent="0.25">
      <c r="A311" s="1">
        <v>34819</v>
      </c>
      <c r="B311">
        <v>0.39878821871102493</v>
      </c>
      <c r="C311" s="13">
        <v>34365</v>
      </c>
      <c r="E311">
        <v>36.54</v>
      </c>
      <c r="F311">
        <v>32.284722222222221</v>
      </c>
      <c r="H311" s="1">
        <v>38077</v>
      </c>
      <c r="I311">
        <v>-1.6950041981528025E-2</v>
      </c>
      <c r="N311" s="1">
        <v>27180</v>
      </c>
      <c r="O311">
        <v>7.1598667999999988</v>
      </c>
      <c r="Y311" s="1">
        <v>27149</v>
      </c>
      <c r="Z311">
        <v>-5.1108374384236495E-2</v>
      </c>
    </row>
    <row r="312" spans="1:26" x14ac:dyDescent="0.25">
      <c r="A312" s="1">
        <v>34850</v>
      </c>
      <c r="B312">
        <v>0.39679916499956525</v>
      </c>
      <c r="C312" s="13">
        <v>34393</v>
      </c>
      <c r="E312">
        <v>36.86</v>
      </c>
      <c r="F312">
        <v>32.261944444444445</v>
      </c>
      <c r="H312" s="1">
        <v>38107</v>
      </c>
      <c r="I312">
        <v>8.3453442232067129E-3</v>
      </c>
      <c r="N312" s="1">
        <v>27210</v>
      </c>
      <c r="O312">
        <v>7.2727999999999984</v>
      </c>
      <c r="Y312" s="1">
        <v>27180</v>
      </c>
      <c r="Z312">
        <v>-3.0175210902011598E-2</v>
      </c>
    </row>
    <row r="313" spans="1:26" x14ac:dyDescent="0.25">
      <c r="A313" s="1">
        <v>34880</v>
      </c>
      <c r="B313">
        <v>0.39463961558996258</v>
      </c>
      <c r="C313" s="13">
        <v>34424</v>
      </c>
      <c r="E313">
        <v>37.19</v>
      </c>
      <c r="F313">
        <v>32.256388888888893</v>
      </c>
      <c r="H313" s="1">
        <v>38138</v>
      </c>
      <c r="I313">
        <v>-2.6981718077221651E-2</v>
      </c>
      <c r="N313" s="1">
        <v>27241</v>
      </c>
      <c r="O313">
        <v>7.3885331999999986</v>
      </c>
      <c r="Y313" s="1">
        <v>27210</v>
      </c>
      <c r="Z313">
        <v>1.338240214118485E-3</v>
      </c>
    </row>
    <row r="314" spans="1:26" x14ac:dyDescent="0.25">
      <c r="A314" s="1">
        <v>34911</v>
      </c>
      <c r="B314">
        <v>0.38008309203071905</v>
      </c>
      <c r="C314" s="13">
        <v>34454</v>
      </c>
      <c r="E314">
        <v>38.49</v>
      </c>
      <c r="F314">
        <v>32.313888888888897</v>
      </c>
      <c r="H314" s="1">
        <v>38168</v>
      </c>
      <c r="I314">
        <v>2.7185839424001178E-2</v>
      </c>
      <c r="N314" s="1">
        <v>27272</v>
      </c>
      <c r="O314">
        <v>7.5069331999999998</v>
      </c>
      <c r="Y314" s="1">
        <v>27241</v>
      </c>
      <c r="Z314">
        <v>-0.11671678360619227</v>
      </c>
    </row>
    <row r="315" spans="1:26" x14ac:dyDescent="0.25">
      <c r="A315" s="1">
        <v>34942</v>
      </c>
      <c r="B315">
        <v>0.36301572350826034</v>
      </c>
      <c r="C315" s="13">
        <v>34485</v>
      </c>
      <c r="E315">
        <v>39.82</v>
      </c>
      <c r="F315">
        <v>32.436388888888892</v>
      </c>
      <c r="H315" s="1">
        <v>38199</v>
      </c>
      <c r="I315">
        <v>-2.3756135456760551E-2</v>
      </c>
      <c r="N315" s="1">
        <v>27302</v>
      </c>
      <c r="O315">
        <v>7.6279999999999992</v>
      </c>
      <c r="Y315" s="1">
        <v>27272</v>
      </c>
      <c r="Z315">
        <v>-4.1356701550876319E-2</v>
      </c>
    </row>
    <row r="316" spans="1:26" x14ac:dyDescent="0.25">
      <c r="A316" s="1">
        <v>34972</v>
      </c>
      <c r="B316">
        <v>0.34717968480619843</v>
      </c>
      <c r="C316" s="13">
        <v>34515</v>
      </c>
      <c r="E316">
        <v>41.04</v>
      </c>
      <c r="F316">
        <v>32.62083333333333</v>
      </c>
      <c r="H316" s="1">
        <v>38230</v>
      </c>
      <c r="I316">
        <v>-1.529140480173609E-2</v>
      </c>
      <c r="N316" s="1">
        <v>27333</v>
      </c>
      <c r="O316">
        <v>7.7438667999999993</v>
      </c>
      <c r="Y316" s="1">
        <v>27302</v>
      </c>
      <c r="Z316">
        <v>-0.10403787978429563</v>
      </c>
    </row>
    <row r="317" spans="1:26" x14ac:dyDescent="0.25">
      <c r="A317" s="1">
        <v>35003</v>
      </c>
      <c r="B317">
        <v>0.30666418168747828</v>
      </c>
      <c r="C317" s="13">
        <v>34546</v>
      </c>
      <c r="E317">
        <v>42.08</v>
      </c>
      <c r="F317">
        <v>32.861666666666657</v>
      </c>
      <c r="H317" s="1">
        <v>38260</v>
      </c>
      <c r="I317">
        <v>2.6374272228038301E-2</v>
      </c>
      <c r="N317" s="1">
        <v>27363</v>
      </c>
      <c r="O317">
        <v>7.8530667999999988</v>
      </c>
      <c r="Y317" s="1">
        <v>27333</v>
      </c>
      <c r="Z317">
        <v>1.9377568995889504E-2</v>
      </c>
    </row>
    <row r="318" spans="1:26" x14ac:dyDescent="0.25">
      <c r="A318" s="1">
        <v>35033</v>
      </c>
      <c r="B318">
        <v>0.27353589420654917</v>
      </c>
      <c r="C318" s="13">
        <v>34577</v>
      </c>
      <c r="E318">
        <v>43.06</v>
      </c>
      <c r="F318">
        <v>33.158333333333331</v>
      </c>
      <c r="H318" s="1">
        <v>38291</v>
      </c>
      <c r="I318">
        <v>-4.026269169515286E-4</v>
      </c>
      <c r="N318" s="1">
        <v>27394</v>
      </c>
      <c r="O318">
        <v>7.9555999999999996</v>
      </c>
      <c r="Y318" s="1">
        <v>27363</v>
      </c>
      <c r="Z318">
        <v>3.3122119815668163E-2</v>
      </c>
    </row>
    <row r="319" spans="1:26" x14ac:dyDescent="0.25">
      <c r="A319" s="1">
        <v>35064</v>
      </c>
      <c r="B319">
        <v>0.24233521852230502</v>
      </c>
      <c r="C319" s="13">
        <v>34607</v>
      </c>
      <c r="E319">
        <v>44.09</v>
      </c>
      <c r="F319">
        <v>33.513333333333328</v>
      </c>
      <c r="H319" s="1">
        <v>38321</v>
      </c>
      <c r="I319">
        <v>4.6302843690980228E-2</v>
      </c>
      <c r="N319" s="1">
        <v>27425</v>
      </c>
      <c r="O319">
        <v>8.0485331999999996</v>
      </c>
      <c r="Y319" s="1">
        <v>27394</v>
      </c>
      <c r="Z319">
        <v>-6.5096180652355756E-2</v>
      </c>
    </row>
    <row r="320" spans="1:26" x14ac:dyDescent="0.25">
      <c r="A320" s="1">
        <v>35095</v>
      </c>
      <c r="B320">
        <v>0.21996487306402684</v>
      </c>
      <c r="C320" s="13">
        <v>34638</v>
      </c>
      <c r="E320">
        <v>45.82</v>
      </c>
      <c r="F320">
        <v>33.947777777777773</v>
      </c>
      <c r="H320" s="1">
        <v>38352</v>
      </c>
      <c r="I320">
        <v>2.5895255530651685E-2</v>
      </c>
      <c r="N320" s="1">
        <v>27453</v>
      </c>
      <c r="O320">
        <v>8.1305332000000003</v>
      </c>
      <c r="Y320" s="1">
        <v>27425</v>
      </c>
      <c r="Z320">
        <v>8.1854778589533467E-2</v>
      </c>
    </row>
    <row r="321" spans="1:26" x14ac:dyDescent="0.25">
      <c r="A321" s="1">
        <v>35124</v>
      </c>
      <c r="B321">
        <v>0.20168003632510972</v>
      </c>
      <c r="C321" s="13">
        <v>34668</v>
      </c>
      <c r="E321">
        <v>47.52</v>
      </c>
      <c r="F321">
        <v>34.461944444444441</v>
      </c>
      <c r="H321" s="1">
        <v>38383</v>
      </c>
      <c r="I321">
        <v>-1.484310504415403E-2</v>
      </c>
      <c r="N321" s="1">
        <v>27484</v>
      </c>
      <c r="O321">
        <v>8.2015999999999991</v>
      </c>
      <c r="Y321" s="1">
        <v>27453</v>
      </c>
      <c r="Z321">
        <v>0.10391400220507155</v>
      </c>
    </row>
    <row r="322" spans="1:26" x14ac:dyDescent="0.25">
      <c r="A322" s="1">
        <v>35155</v>
      </c>
      <c r="B322">
        <v>0.18199715902011152</v>
      </c>
      <c r="C322" s="13">
        <v>34699</v>
      </c>
      <c r="E322">
        <v>49.27</v>
      </c>
      <c r="F322">
        <v>35.055277777777775</v>
      </c>
      <c r="H322" s="1">
        <v>38411</v>
      </c>
      <c r="I322">
        <v>1.5422249684698814E-2</v>
      </c>
      <c r="N322" s="1">
        <v>27514</v>
      </c>
      <c r="O322">
        <v>8.2610668</v>
      </c>
      <c r="Y322" s="1">
        <v>27484</v>
      </c>
      <c r="Z322">
        <v>4.5942571785268504E-2</v>
      </c>
    </row>
    <row r="323" spans="1:26" x14ac:dyDescent="0.25">
      <c r="A323" s="1">
        <v>35185</v>
      </c>
      <c r="B323">
        <v>0.17275966254176719</v>
      </c>
      <c r="C323" s="13">
        <v>34730</v>
      </c>
      <c r="E323">
        <v>50.12</v>
      </c>
      <c r="F323">
        <v>35.669722222222212</v>
      </c>
      <c r="H323" s="1">
        <v>38442</v>
      </c>
      <c r="I323">
        <v>-3.9428823887365421E-3</v>
      </c>
      <c r="N323" s="1">
        <v>27545</v>
      </c>
      <c r="O323">
        <v>8.3082667999999984</v>
      </c>
      <c r="Y323" s="1">
        <v>27514</v>
      </c>
      <c r="Z323">
        <v>1.1219861542134134E-2</v>
      </c>
    </row>
    <row r="324" spans="1:26" x14ac:dyDescent="0.25">
      <c r="A324" s="1">
        <v>35216</v>
      </c>
      <c r="B324">
        <v>0.16567220406129651</v>
      </c>
      <c r="C324" s="13">
        <v>34758</v>
      </c>
      <c r="E324">
        <v>50.96</v>
      </c>
      <c r="F324">
        <v>36.306666666666658</v>
      </c>
      <c r="H324" s="1">
        <v>38472</v>
      </c>
      <c r="I324">
        <v>-2.5500041844505838E-2</v>
      </c>
      <c r="N324" s="1">
        <v>27575</v>
      </c>
      <c r="O324">
        <v>8.3431999999999977</v>
      </c>
      <c r="Y324" s="1">
        <v>27545</v>
      </c>
      <c r="Z324">
        <v>6.3503305004721386E-2</v>
      </c>
    </row>
    <row r="325" spans="1:26" x14ac:dyDescent="0.25">
      <c r="A325" s="1">
        <v>35246</v>
      </c>
      <c r="B325">
        <v>0.15954198931148478</v>
      </c>
      <c r="C325" s="13">
        <v>34789</v>
      </c>
      <c r="E325">
        <v>51.82</v>
      </c>
      <c r="F325">
        <v>36.968055555555544</v>
      </c>
      <c r="H325" s="1">
        <v>38503</v>
      </c>
      <c r="I325">
        <v>1.1894231512413721E-2</v>
      </c>
      <c r="N325" s="1">
        <v>27606</v>
      </c>
      <c r="O325">
        <v>8.3697332000000007</v>
      </c>
      <c r="Y325" s="1">
        <v>27575</v>
      </c>
      <c r="Z325">
        <v>2.5527192008879152E-2</v>
      </c>
    </row>
    <row r="326" spans="1:26" x14ac:dyDescent="0.25">
      <c r="A326" s="1">
        <v>35277</v>
      </c>
      <c r="B326">
        <v>0.1545226800277173</v>
      </c>
      <c r="C326" s="13">
        <v>34819</v>
      </c>
      <c r="E326">
        <v>52.65</v>
      </c>
      <c r="F326">
        <v>37.639722222222218</v>
      </c>
      <c r="H326" s="1">
        <v>38533</v>
      </c>
      <c r="I326">
        <v>2.034321213972912E-2</v>
      </c>
      <c r="N326" s="1">
        <v>27637</v>
      </c>
      <c r="O326">
        <v>8.3874668000000003</v>
      </c>
      <c r="Y326" s="1">
        <v>27606</v>
      </c>
      <c r="Z326">
        <v>9.7402597402585704E-4</v>
      </c>
    </row>
    <row r="327" spans="1:26" x14ac:dyDescent="0.25">
      <c r="A327" s="1">
        <v>35308</v>
      </c>
      <c r="B327">
        <v>0.14987249374166575</v>
      </c>
      <c r="C327" s="13">
        <v>34850</v>
      </c>
      <c r="E327">
        <v>53.53</v>
      </c>
      <c r="F327">
        <v>38.323333333333331</v>
      </c>
      <c r="H327" s="1">
        <v>38564</v>
      </c>
      <c r="I327">
        <v>1.6627157413183623E-2</v>
      </c>
      <c r="N327" s="1">
        <v>27667</v>
      </c>
      <c r="O327">
        <v>8.3963999999999999</v>
      </c>
      <c r="Y327" s="1">
        <v>27637</v>
      </c>
      <c r="Z327">
        <v>-7.3305222186182309E-2</v>
      </c>
    </row>
    <row r="328" spans="1:26" x14ac:dyDescent="0.25">
      <c r="A328" s="1">
        <v>35338</v>
      </c>
      <c r="B328">
        <v>0.14376505797863476</v>
      </c>
      <c r="C328" s="13">
        <v>34880</v>
      </c>
      <c r="E328">
        <v>54.42</v>
      </c>
      <c r="F328">
        <v>39.020833333333336</v>
      </c>
      <c r="H328" s="1">
        <v>38595</v>
      </c>
      <c r="I328">
        <v>1.6608849325827765E-3</v>
      </c>
      <c r="N328" s="1">
        <v>27698</v>
      </c>
      <c r="O328">
        <v>8.4018668000000005</v>
      </c>
      <c r="Y328" s="1">
        <v>27667</v>
      </c>
      <c r="Z328">
        <v>-1.2133940030334758E-2</v>
      </c>
    </row>
    <row r="329" spans="1:26" x14ac:dyDescent="0.25">
      <c r="A329" s="1">
        <v>35369</v>
      </c>
      <c r="B329">
        <v>0.15451116449729846</v>
      </c>
      <c r="C329" s="13">
        <v>34911</v>
      </c>
      <c r="E329">
        <v>54.81</v>
      </c>
      <c r="F329">
        <v>39.714999999999996</v>
      </c>
      <c r="H329" s="1">
        <v>38625</v>
      </c>
      <c r="I329">
        <v>1.3477419196746558E-3</v>
      </c>
      <c r="N329" s="1">
        <v>27728</v>
      </c>
      <c r="O329">
        <v>8.4037331999999996</v>
      </c>
      <c r="Y329" s="1">
        <v>27698</v>
      </c>
      <c r="Z329">
        <v>4.6061178693752113E-2</v>
      </c>
    </row>
    <row r="330" spans="1:26" x14ac:dyDescent="0.25">
      <c r="A330" s="1">
        <v>35399</v>
      </c>
      <c r="B330">
        <v>0.16609374823898049</v>
      </c>
      <c r="C330" s="13">
        <v>34942</v>
      </c>
      <c r="E330">
        <v>55.07</v>
      </c>
      <c r="F330">
        <v>40.403055555555561</v>
      </c>
      <c r="H330" s="1">
        <v>38656</v>
      </c>
      <c r="I330">
        <v>-2.7701644479248267E-2</v>
      </c>
      <c r="N330" s="1">
        <v>27759</v>
      </c>
      <c r="O330">
        <v>8.402000000000001</v>
      </c>
      <c r="Y330" s="1">
        <v>27728</v>
      </c>
      <c r="Z330">
        <v>1.6935757028339167E-2</v>
      </c>
    </row>
    <row r="331" spans="1:26" x14ac:dyDescent="0.25">
      <c r="A331" s="1">
        <v>35430</v>
      </c>
      <c r="B331">
        <v>0.17902749261355133</v>
      </c>
      <c r="C331" s="13">
        <v>34972</v>
      </c>
      <c r="E331">
        <v>55.35</v>
      </c>
      <c r="F331">
        <v>41.085833333333333</v>
      </c>
      <c r="H331" s="1">
        <v>38686</v>
      </c>
      <c r="I331">
        <v>3.8096916003892624E-2</v>
      </c>
      <c r="N331" s="1">
        <v>27790</v>
      </c>
      <c r="O331">
        <v>8.4033332000000005</v>
      </c>
      <c r="Y331" s="1">
        <v>27759</v>
      </c>
      <c r="Z331">
        <v>-1.5210391917397474E-2</v>
      </c>
    </row>
    <row r="332" spans="1:26" x14ac:dyDescent="0.25">
      <c r="A332" s="1">
        <v>35461</v>
      </c>
      <c r="B332">
        <v>0.17566520704792576</v>
      </c>
      <c r="C332" s="13">
        <v>35003</v>
      </c>
      <c r="E332">
        <v>54.53</v>
      </c>
      <c r="F332">
        <v>41.732222222222227</v>
      </c>
      <c r="H332" s="1">
        <v>38717</v>
      </c>
      <c r="I332">
        <v>1.9961692945521588E-2</v>
      </c>
      <c r="N332" s="1">
        <v>27819</v>
      </c>
      <c r="O332">
        <v>8.4113331999999996</v>
      </c>
      <c r="Y332" s="1">
        <v>27790</v>
      </c>
      <c r="Z332">
        <v>9.199549041713638E-2</v>
      </c>
    </row>
    <row r="333" spans="1:26" x14ac:dyDescent="0.25">
      <c r="A333" s="1">
        <v>35489</v>
      </c>
      <c r="B333">
        <v>0.17203216041144503</v>
      </c>
      <c r="C333" s="13">
        <v>35033</v>
      </c>
      <c r="E333">
        <v>53.93</v>
      </c>
      <c r="F333">
        <v>42.346666666666664</v>
      </c>
      <c r="H333" s="1">
        <v>38748</v>
      </c>
      <c r="I333">
        <v>1.3200535627976327E-2</v>
      </c>
      <c r="N333" s="1">
        <v>27850</v>
      </c>
      <c r="O333">
        <v>8.4260000000000019</v>
      </c>
      <c r="Y333" s="1">
        <v>27819</v>
      </c>
      <c r="Z333">
        <v>3.8612430311790159E-2</v>
      </c>
    </row>
    <row r="334" spans="1:26" x14ac:dyDescent="0.25">
      <c r="A334" s="1">
        <v>35520</v>
      </c>
      <c r="B334">
        <v>0.16908538643266988</v>
      </c>
      <c r="C334" s="13">
        <v>35064</v>
      </c>
      <c r="E334">
        <v>53.33</v>
      </c>
      <c r="F334">
        <v>42.927222222222227</v>
      </c>
      <c r="H334" s="1">
        <v>38776</v>
      </c>
      <c r="I334">
        <v>-1.6266139059847875E-3</v>
      </c>
      <c r="N334" s="1">
        <v>27880</v>
      </c>
      <c r="O334">
        <v>8.4458667999999992</v>
      </c>
      <c r="Y334" s="1">
        <v>27850</v>
      </c>
      <c r="Z334">
        <v>4.970178926441352E-3</v>
      </c>
    </row>
    <row r="335" spans="1:26" x14ac:dyDescent="0.25">
      <c r="A335" s="1">
        <v>35550</v>
      </c>
      <c r="B335">
        <v>0.15686378315421717</v>
      </c>
      <c r="C335" s="13">
        <v>35095</v>
      </c>
      <c r="E335">
        <v>53.06</v>
      </c>
      <c r="F335">
        <v>43.493055555555557</v>
      </c>
      <c r="H335" s="1">
        <v>38807</v>
      </c>
      <c r="I335">
        <v>1.3386597736262811E-2</v>
      </c>
      <c r="N335" s="1">
        <v>27911</v>
      </c>
      <c r="O335">
        <v>8.4685331999999995</v>
      </c>
      <c r="Y335" s="1">
        <v>27880</v>
      </c>
      <c r="Z335">
        <v>7.9129574678537228E-3</v>
      </c>
    </row>
    <row r="336" spans="1:26" x14ac:dyDescent="0.25">
      <c r="A336" s="1">
        <v>35581</v>
      </c>
      <c r="B336">
        <v>0.14768294789970565</v>
      </c>
      <c r="C336" s="13">
        <v>35124</v>
      </c>
      <c r="E336">
        <v>52.93</v>
      </c>
      <c r="F336">
        <v>44.046666666666667</v>
      </c>
      <c r="H336" s="1">
        <v>38837</v>
      </c>
      <c r="I336">
        <v>6.5159923941441582E-3</v>
      </c>
      <c r="N336" s="1">
        <v>27941</v>
      </c>
      <c r="O336">
        <v>8.4939999999999998</v>
      </c>
      <c r="Y336" s="1">
        <v>27911</v>
      </c>
      <c r="Z336">
        <v>-6.8694798822375152E-3</v>
      </c>
    </row>
    <row r="337" spans="1:26" x14ac:dyDescent="0.25">
      <c r="A337" s="1">
        <v>35611</v>
      </c>
      <c r="B337">
        <v>0.13732317736670319</v>
      </c>
      <c r="C337" s="13">
        <v>35155</v>
      </c>
      <c r="E337">
        <v>52.7</v>
      </c>
      <c r="F337">
        <v>44.585555555555544</v>
      </c>
      <c r="H337" s="1">
        <v>38868</v>
      </c>
      <c r="I337">
        <v>-9.3382584455179284E-3</v>
      </c>
      <c r="N337" s="1">
        <v>27972</v>
      </c>
      <c r="O337">
        <v>8.518399999999998</v>
      </c>
      <c r="Y337" s="1">
        <v>27941</v>
      </c>
      <c r="Z337">
        <v>5.9288537549406556E-3</v>
      </c>
    </row>
    <row r="338" spans="1:26" x14ac:dyDescent="0.25">
      <c r="A338" s="1">
        <v>35642</v>
      </c>
      <c r="B338">
        <v>0.12576202303002953</v>
      </c>
      <c r="C338" s="13">
        <v>35185</v>
      </c>
      <c r="E338">
        <v>52.94</v>
      </c>
      <c r="F338">
        <v>45.141388888888876</v>
      </c>
      <c r="H338" s="1">
        <v>38898</v>
      </c>
      <c r="I338">
        <v>-2.855791815567315E-2</v>
      </c>
      <c r="N338" s="1">
        <v>28003</v>
      </c>
      <c r="O338">
        <v>8.5418668000000011</v>
      </c>
      <c r="Y338" s="1">
        <v>27972</v>
      </c>
      <c r="Z338">
        <v>2.3575638506876283E-2</v>
      </c>
    </row>
    <row r="339" spans="1:26" x14ac:dyDescent="0.25">
      <c r="A339" s="1">
        <v>35673</v>
      </c>
      <c r="B339">
        <v>0.11428527842893992</v>
      </c>
      <c r="C339" s="13">
        <v>35216</v>
      </c>
      <c r="E339">
        <v>53.29</v>
      </c>
      <c r="F339">
        <v>45.716111111111097</v>
      </c>
      <c r="H339" s="1">
        <v>38929</v>
      </c>
      <c r="I339">
        <v>5.6416926673954343E-3</v>
      </c>
      <c r="N339" s="1">
        <v>28033</v>
      </c>
      <c r="O339">
        <v>8.5643999999999991</v>
      </c>
      <c r="Y339" s="1">
        <v>28003</v>
      </c>
      <c r="Z339">
        <v>-8.6372360844530292E-3</v>
      </c>
    </row>
    <row r="340" spans="1:26" x14ac:dyDescent="0.25">
      <c r="A340" s="1">
        <v>35703</v>
      </c>
      <c r="B340">
        <v>0.10309844951468568</v>
      </c>
      <c r="C340" s="13">
        <v>35246</v>
      </c>
      <c r="E340">
        <v>53.7</v>
      </c>
      <c r="F340">
        <v>46.311388888888878</v>
      </c>
      <c r="H340" s="1">
        <v>38960</v>
      </c>
      <c r="I340">
        <v>2.1353075604646797E-2</v>
      </c>
      <c r="N340" s="1">
        <v>28064</v>
      </c>
      <c r="O340">
        <v>8.5867999999999984</v>
      </c>
      <c r="Y340" s="1">
        <v>28033</v>
      </c>
      <c r="Z340">
        <v>2.1297192642788024E-2</v>
      </c>
    </row>
    <row r="341" spans="1:26" x14ac:dyDescent="0.25">
      <c r="A341" s="1">
        <v>35734</v>
      </c>
      <c r="B341">
        <v>8.4186444665822244E-2</v>
      </c>
      <c r="C341" s="13">
        <v>35277</v>
      </c>
      <c r="E341">
        <v>54.15</v>
      </c>
      <c r="F341">
        <v>46.902499999999989</v>
      </c>
      <c r="H341" s="1">
        <v>38990</v>
      </c>
      <c r="I341">
        <v>2.3765683875228153E-2</v>
      </c>
      <c r="N341" s="1">
        <v>28094</v>
      </c>
      <c r="O341">
        <v>8.6169331999999983</v>
      </c>
      <c r="Y341" s="1">
        <v>28064</v>
      </c>
      <c r="Z341">
        <v>-3.4123222748815109E-2</v>
      </c>
    </row>
    <row r="342" spans="1:26" x14ac:dyDescent="0.25">
      <c r="A342" s="1">
        <v>35764</v>
      </c>
      <c r="B342">
        <v>7.0071300272165155E-2</v>
      </c>
      <c r="C342" s="13">
        <v>35308</v>
      </c>
      <c r="E342">
        <v>54.61</v>
      </c>
      <c r="F342">
        <v>47.492222222222203</v>
      </c>
      <c r="H342" s="1">
        <v>39021</v>
      </c>
      <c r="I342">
        <v>3.4635056991515853E-2</v>
      </c>
      <c r="N342" s="1">
        <v>28125</v>
      </c>
      <c r="O342">
        <v>8.6547999999999981</v>
      </c>
      <c r="Y342" s="1">
        <v>28094</v>
      </c>
      <c r="Z342">
        <v>-6.8694798822375152E-3</v>
      </c>
    </row>
    <row r="343" spans="1:26" x14ac:dyDescent="0.25">
      <c r="A343" s="1">
        <v>35795</v>
      </c>
      <c r="B343">
        <v>5.7953364027922144E-2</v>
      </c>
      <c r="C343" s="13">
        <v>35338</v>
      </c>
      <c r="E343">
        <v>54.99</v>
      </c>
      <c r="F343">
        <v>48.078055555555537</v>
      </c>
      <c r="H343" s="1">
        <v>39051</v>
      </c>
      <c r="I343">
        <v>1.8527483166835355E-2</v>
      </c>
      <c r="N343" s="1">
        <v>28156</v>
      </c>
      <c r="O343">
        <v>8.6978667999999999</v>
      </c>
      <c r="Y343" s="1">
        <v>28125</v>
      </c>
      <c r="Z343">
        <v>3.4584980237154152E-2</v>
      </c>
    </row>
    <row r="344" spans="1:26" x14ac:dyDescent="0.25">
      <c r="A344" s="1">
        <v>35826</v>
      </c>
      <c r="B344">
        <v>4.9690971640363783E-2</v>
      </c>
      <c r="C344" s="13">
        <v>35369</v>
      </c>
      <c r="E344">
        <v>56.2</v>
      </c>
      <c r="F344">
        <v>48.678611111111096</v>
      </c>
      <c r="H344" s="1">
        <v>39082</v>
      </c>
      <c r="I344">
        <v>2.0005184929139282E-2</v>
      </c>
      <c r="N344" s="1">
        <v>28184</v>
      </c>
      <c r="O344">
        <v>8.7490655999999998</v>
      </c>
      <c r="Y344" s="1">
        <v>28156</v>
      </c>
      <c r="Z344">
        <v>-8.5959885386820024E-3</v>
      </c>
    </row>
    <row r="345" spans="1:26" x14ac:dyDescent="0.25">
      <c r="A345" s="1">
        <v>35854</v>
      </c>
      <c r="B345">
        <v>4.2033638693334194E-2</v>
      </c>
      <c r="C345" s="13">
        <v>35399</v>
      </c>
      <c r="E345">
        <v>57.48</v>
      </c>
      <c r="F345">
        <v>49.292777777777765</v>
      </c>
      <c r="H345" s="1">
        <v>39113</v>
      </c>
      <c r="I345">
        <v>5.464480874316946E-3</v>
      </c>
      <c r="N345" s="1">
        <v>28215</v>
      </c>
      <c r="O345">
        <v>8.8083987999999991</v>
      </c>
      <c r="Y345" s="1">
        <v>28184</v>
      </c>
      <c r="Z345">
        <v>-2.6974951830443135E-2</v>
      </c>
    </row>
    <row r="346" spans="1:26" x14ac:dyDescent="0.25">
      <c r="A346" s="1">
        <v>35885</v>
      </c>
      <c r="B346">
        <v>3.4972698984284685E-2</v>
      </c>
      <c r="C346" s="13">
        <v>35430</v>
      </c>
      <c r="E346">
        <v>58.86</v>
      </c>
      <c r="F346">
        <v>49.922499999999985</v>
      </c>
      <c r="H346" s="1">
        <v>39141</v>
      </c>
      <c r="I346">
        <v>1.4492753623188316E-2</v>
      </c>
      <c r="N346" s="1">
        <v>28245</v>
      </c>
      <c r="O346">
        <v>8.878130800000001</v>
      </c>
      <c r="Y346" s="1">
        <v>28215</v>
      </c>
      <c r="Z346">
        <v>-3.9603960396040168E-3</v>
      </c>
    </row>
    <row r="347" spans="1:26" x14ac:dyDescent="0.25">
      <c r="A347" s="1">
        <v>35915</v>
      </c>
      <c r="B347">
        <v>2.5234192037470741E-2</v>
      </c>
      <c r="C347" s="13">
        <v>35461</v>
      </c>
      <c r="E347">
        <v>59.44</v>
      </c>
      <c r="F347">
        <v>50.558611111111105</v>
      </c>
      <c r="H347" s="1">
        <v>39172</v>
      </c>
      <c r="I347">
        <v>-2.6197397563676571E-2</v>
      </c>
      <c r="N347" s="1">
        <v>28276</v>
      </c>
      <c r="O347">
        <v>8.9589320000000008</v>
      </c>
      <c r="Y347" s="1">
        <v>28245</v>
      </c>
      <c r="Z347">
        <v>-1.5407554671968164E-2</v>
      </c>
    </row>
    <row r="348" spans="1:26" x14ac:dyDescent="0.25">
      <c r="A348" s="1">
        <v>35946</v>
      </c>
      <c r="B348">
        <v>1.6177795087753487E-2</v>
      </c>
      <c r="C348" s="13">
        <v>35489</v>
      </c>
      <c r="E348">
        <v>60.01</v>
      </c>
      <c r="F348">
        <v>51.201666666666661</v>
      </c>
      <c r="H348" s="1">
        <v>39202</v>
      </c>
      <c r="I348">
        <v>4.0292832012509369E-2</v>
      </c>
      <c r="N348" s="1">
        <v>28306</v>
      </c>
      <c r="O348">
        <v>9.0507988000000008</v>
      </c>
      <c r="Y348" s="1">
        <v>28276</v>
      </c>
      <c r="Z348">
        <v>-2.9278142352346498E-3</v>
      </c>
    </row>
    <row r="349" spans="1:26" x14ac:dyDescent="0.25">
      <c r="A349" s="1">
        <v>35976</v>
      </c>
      <c r="B349">
        <v>8.4675733742938884E-3</v>
      </c>
      <c r="C349" s="13">
        <v>35520</v>
      </c>
      <c r="E349">
        <v>60.62</v>
      </c>
      <c r="F349">
        <v>51.852499999999985</v>
      </c>
      <c r="H349" s="1">
        <v>39233</v>
      </c>
      <c r="I349">
        <v>3.2453335519663305E-2</v>
      </c>
      <c r="N349" s="1">
        <v>28337</v>
      </c>
      <c r="O349">
        <v>9.1530667999999995</v>
      </c>
      <c r="Y349" s="1">
        <v>28306</v>
      </c>
      <c r="Z349">
        <v>5.3665451599838104E-3</v>
      </c>
    </row>
    <row r="350" spans="1:26" x14ac:dyDescent="0.25">
      <c r="A350" s="1">
        <v>36007</v>
      </c>
      <c r="B350">
        <v>-1.5779992911143024E-3</v>
      </c>
      <c r="C350" s="13">
        <v>35550</v>
      </c>
      <c r="E350">
        <v>60.7</v>
      </c>
      <c r="F350">
        <v>52.469444444444427</v>
      </c>
      <c r="H350" s="1">
        <v>39263</v>
      </c>
      <c r="I350">
        <v>2.0183437669573662E-3</v>
      </c>
      <c r="N350" s="1">
        <v>28368</v>
      </c>
      <c r="O350">
        <v>9.2618655999999984</v>
      </c>
      <c r="Y350" s="1">
        <v>28337</v>
      </c>
      <c r="Z350">
        <v>9.1650720112800531E-3</v>
      </c>
    </row>
    <row r="351" spans="1:26" x14ac:dyDescent="0.25">
      <c r="A351" s="1">
        <v>36038</v>
      </c>
      <c r="B351">
        <v>-1.106194690265486E-2</v>
      </c>
      <c r="C351" s="13">
        <v>35581</v>
      </c>
      <c r="E351">
        <v>60.89</v>
      </c>
      <c r="F351">
        <v>53.054722222222203</v>
      </c>
      <c r="H351" s="1">
        <v>39294</v>
      </c>
      <c r="I351">
        <v>4.3059325447929132E-3</v>
      </c>
      <c r="N351" s="1">
        <v>28398</v>
      </c>
      <c r="O351">
        <v>9.3771987999999986</v>
      </c>
      <c r="Y351" s="1">
        <v>28368</v>
      </c>
      <c r="Z351">
        <v>-2.4451097804391246E-2</v>
      </c>
    </row>
    <row r="352" spans="1:26" x14ac:dyDescent="0.25">
      <c r="A352" s="1">
        <v>36068</v>
      </c>
      <c r="B352">
        <v>-2.0161114317446559E-2</v>
      </c>
      <c r="C352" s="13">
        <v>35611</v>
      </c>
      <c r="E352">
        <v>60.97</v>
      </c>
      <c r="F352">
        <v>53.60833333333332</v>
      </c>
      <c r="H352" s="1">
        <v>39325</v>
      </c>
      <c r="I352">
        <v>-4.3459962780543392E-2</v>
      </c>
      <c r="N352" s="1">
        <v>28429</v>
      </c>
      <c r="O352">
        <v>9.4975987999999987</v>
      </c>
      <c r="Y352" s="1">
        <v>28398</v>
      </c>
      <c r="Z352">
        <v>-1.5549872122762107E-2</v>
      </c>
    </row>
    <row r="353" spans="1:26" x14ac:dyDescent="0.25">
      <c r="A353" s="1">
        <v>36099</v>
      </c>
      <c r="B353">
        <v>-2.6347932298028235E-2</v>
      </c>
      <c r="C353" s="13">
        <v>35642</v>
      </c>
      <c r="E353">
        <v>60.94</v>
      </c>
      <c r="F353">
        <v>54.132222222222211</v>
      </c>
      <c r="H353" s="1">
        <v>39355</v>
      </c>
      <c r="I353">
        <v>2.9217252615803442E-2</v>
      </c>
      <c r="N353" s="1">
        <v>28459</v>
      </c>
      <c r="O353">
        <v>9.6177320000000002</v>
      </c>
      <c r="Y353" s="1">
        <v>28429</v>
      </c>
      <c r="Z353">
        <v>-2.5875506598773863E-2</v>
      </c>
    </row>
    <row r="354" spans="1:26" x14ac:dyDescent="0.25">
      <c r="A354" s="1">
        <v>36129</v>
      </c>
      <c r="B354">
        <v>-3.0452722729121921E-2</v>
      </c>
      <c r="C354" s="13">
        <v>35673</v>
      </c>
      <c r="E354">
        <v>60.87</v>
      </c>
      <c r="F354">
        <v>54.626944444444433</v>
      </c>
      <c r="H354" s="1">
        <v>39386</v>
      </c>
      <c r="I354">
        <v>2.8414555947419175E-2</v>
      </c>
      <c r="N354" s="1">
        <v>28490</v>
      </c>
      <c r="O354">
        <v>9.7375987999999989</v>
      </c>
      <c r="Y354" s="1">
        <v>28459</v>
      </c>
      <c r="Z354">
        <v>5.7606144655430579E-3</v>
      </c>
    </row>
    <row r="355" spans="1:26" x14ac:dyDescent="0.25">
      <c r="A355" s="1">
        <v>36160</v>
      </c>
      <c r="B355">
        <v>-3.4064355070465541E-2</v>
      </c>
      <c r="C355" s="13">
        <v>35703</v>
      </c>
      <c r="E355">
        <v>60.77</v>
      </c>
      <c r="F355">
        <v>55.090277777777771</v>
      </c>
      <c r="H355" s="1">
        <v>39416</v>
      </c>
      <c r="I355">
        <v>-4.953691074652844E-2</v>
      </c>
      <c r="N355" s="1">
        <v>28521</v>
      </c>
      <c r="O355">
        <v>9.8551988000000001</v>
      </c>
      <c r="Y355" s="1">
        <v>28490</v>
      </c>
      <c r="Z355">
        <v>-4.8790835808231649E-3</v>
      </c>
    </row>
    <row r="356" spans="1:26" x14ac:dyDescent="0.25">
      <c r="A356" s="1">
        <v>36191</v>
      </c>
      <c r="B356">
        <v>-3.19681478188601E-2</v>
      </c>
      <c r="C356" s="13">
        <v>35734</v>
      </c>
      <c r="E356">
        <v>60.16</v>
      </c>
      <c r="F356">
        <v>55.488611111111112</v>
      </c>
      <c r="H356" s="1">
        <v>39447</v>
      </c>
      <c r="I356">
        <v>1.0817348758704054E-2</v>
      </c>
      <c r="N356" s="1">
        <v>28549</v>
      </c>
      <c r="O356">
        <v>9.9638655999999965</v>
      </c>
      <c r="Y356" s="1">
        <v>28521</v>
      </c>
      <c r="Z356">
        <v>-3.8051588147516448E-2</v>
      </c>
    </row>
    <row r="357" spans="1:26" x14ac:dyDescent="0.25">
      <c r="A357" s="1">
        <v>36219</v>
      </c>
      <c r="B357">
        <v>-2.8843834135891321E-2</v>
      </c>
      <c r="C357" s="13">
        <v>35764</v>
      </c>
      <c r="E357">
        <v>59.74</v>
      </c>
      <c r="F357">
        <v>55.828055555555551</v>
      </c>
      <c r="H357" s="1">
        <v>39478</v>
      </c>
      <c r="I357">
        <v>-6.7914170982004057E-2</v>
      </c>
      <c r="N357" s="1">
        <v>28580</v>
      </c>
      <c r="O357">
        <v>10.063598799999999</v>
      </c>
      <c r="Y357" s="1">
        <v>28549</v>
      </c>
      <c r="Z357">
        <v>-1.4072022160664777E-2</v>
      </c>
    </row>
    <row r="358" spans="1:26" x14ac:dyDescent="0.25">
      <c r="A358" s="1">
        <v>36250</v>
      </c>
      <c r="B358">
        <v>-2.7645707183837322E-2</v>
      </c>
      <c r="C358" s="13">
        <v>35795</v>
      </c>
      <c r="E358">
        <v>59.36</v>
      </c>
      <c r="F358">
        <v>56.108333333333334</v>
      </c>
      <c r="H358" s="1">
        <v>39507</v>
      </c>
      <c r="I358">
        <v>-1.7327163538251835E-2</v>
      </c>
      <c r="N358" s="1">
        <v>28610</v>
      </c>
      <c r="O358">
        <v>10.158130799999999</v>
      </c>
      <c r="Y358" s="1">
        <v>28580</v>
      </c>
      <c r="Z358">
        <v>-1.7981568891887031E-3</v>
      </c>
    </row>
    <row r="359" spans="1:26" x14ac:dyDescent="0.25">
      <c r="A359" s="1">
        <v>36280</v>
      </c>
      <c r="B359">
        <v>-1.4457356327918247E-2</v>
      </c>
      <c r="C359" s="13">
        <v>35826</v>
      </c>
      <c r="E359">
        <v>59.16</v>
      </c>
      <c r="F359">
        <v>56.359444444444449</v>
      </c>
      <c r="H359" s="1">
        <v>39538</v>
      </c>
      <c r="I359">
        <v>-2.7995305822698737E-2</v>
      </c>
      <c r="N359" s="1">
        <v>28641</v>
      </c>
      <c r="O359">
        <v>10.248932</v>
      </c>
      <c r="Y359" s="1">
        <v>28610</v>
      </c>
      <c r="Z359">
        <v>4.3796442242738133E-2</v>
      </c>
    </row>
    <row r="360" spans="1:26" x14ac:dyDescent="0.25">
      <c r="A360" s="1">
        <v>36311</v>
      </c>
      <c r="B360">
        <v>5.1467026088458274E-3</v>
      </c>
      <c r="C360" s="13">
        <v>35854</v>
      </c>
      <c r="E360">
        <v>58.96</v>
      </c>
      <c r="F360">
        <v>56.581666666666663</v>
      </c>
      <c r="H360" s="1">
        <v>39568</v>
      </c>
      <c r="I360">
        <v>4.0647258037571923E-2</v>
      </c>
      <c r="N360" s="1">
        <v>28671</v>
      </c>
      <c r="O360">
        <v>10.335998799999997</v>
      </c>
      <c r="Y360" s="1">
        <v>28641</v>
      </c>
      <c r="Z360">
        <v>5.0695717829791861E-2</v>
      </c>
    </row>
    <row r="361" spans="1:26" x14ac:dyDescent="0.25">
      <c r="A361" s="1">
        <v>36341</v>
      </c>
      <c r="B361">
        <v>2.4404243717174926E-2</v>
      </c>
      <c r="C361" s="13">
        <v>35885</v>
      </c>
      <c r="E361">
        <v>58.76</v>
      </c>
      <c r="F361">
        <v>56.774444444444448</v>
      </c>
      <c r="H361" s="1">
        <v>39599</v>
      </c>
      <c r="I361">
        <v>2.3896911278612445E-2</v>
      </c>
      <c r="N361" s="1">
        <v>28702</v>
      </c>
      <c r="O361">
        <v>10.4197308</v>
      </c>
      <c r="Y361" s="1">
        <v>28671</v>
      </c>
      <c r="Z361">
        <v>2.5664716148239403E-3</v>
      </c>
    </row>
    <row r="362" spans="1:26" x14ac:dyDescent="0.25">
      <c r="A362" s="1">
        <v>36372</v>
      </c>
      <c r="B362">
        <v>4.2475681861529654E-2</v>
      </c>
      <c r="C362" s="13">
        <v>35915</v>
      </c>
      <c r="E362">
        <v>58.37</v>
      </c>
      <c r="F362">
        <v>56.93333333333333</v>
      </c>
      <c r="H362" s="1">
        <v>39629</v>
      </c>
      <c r="I362">
        <v>-4.4162711477886592E-2</v>
      </c>
      <c r="N362" s="1">
        <v>28733</v>
      </c>
      <c r="O362">
        <v>10.5039988</v>
      </c>
      <c r="Y362" s="1">
        <v>28702</v>
      </c>
      <c r="Z362">
        <v>-4.8126151955764787E-3</v>
      </c>
    </row>
    <row r="363" spans="1:26" x14ac:dyDescent="0.25">
      <c r="A363" s="1">
        <v>36403</v>
      </c>
      <c r="B363">
        <v>6.0539107379584747E-2</v>
      </c>
      <c r="C363" s="13">
        <v>35946</v>
      </c>
      <c r="E363">
        <v>57.98</v>
      </c>
      <c r="F363">
        <v>57.05694444444444</v>
      </c>
      <c r="H363" s="1">
        <v>39660</v>
      </c>
      <c r="I363">
        <v>-6.256849953401683E-2</v>
      </c>
      <c r="N363" s="1">
        <v>28763</v>
      </c>
      <c r="O363">
        <v>10.588798799999999</v>
      </c>
      <c r="Y363" s="1">
        <v>28733</v>
      </c>
      <c r="Z363">
        <v>6.9040024693898638E-2</v>
      </c>
    </row>
    <row r="364" spans="1:26" x14ac:dyDescent="0.25">
      <c r="A364" s="1">
        <v>36433</v>
      </c>
      <c r="B364">
        <v>7.5377122274235653E-2</v>
      </c>
      <c r="C364" s="13">
        <v>35976</v>
      </c>
      <c r="E364">
        <v>57.63</v>
      </c>
      <c r="F364">
        <v>57.146111111111118</v>
      </c>
      <c r="H364" s="1">
        <v>39691</v>
      </c>
      <c r="I364">
        <v>1.9199414632594548E-2</v>
      </c>
      <c r="N364" s="1">
        <v>28794</v>
      </c>
      <c r="O364">
        <v>10.679730800000002</v>
      </c>
      <c r="Y364" s="1">
        <v>28763</v>
      </c>
      <c r="Z364">
        <v>0</v>
      </c>
    </row>
    <row r="365" spans="1:26" x14ac:dyDescent="0.25">
      <c r="A365" s="1">
        <v>36464</v>
      </c>
      <c r="B365">
        <v>0.10315245672913775</v>
      </c>
      <c r="C365" s="13">
        <v>36007</v>
      </c>
      <c r="E365">
        <v>57.12</v>
      </c>
      <c r="F365">
        <v>57.210277777777783</v>
      </c>
      <c r="H365" s="1">
        <v>39721</v>
      </c>
      <c r="I365">
        <v>-5.034842797724487E-2</v>
      </c>
      <c r="N365" s="1">
        <v>28824</v>
      </c>
      <c r="O365">
        <v>10.775998800000002</v>
      </c>
      <c r="Y365" s="1">
        <v>28794</v>
      </c>
      <c r="Z365">
        <v>-3.1761308950914446E-2</v>
      </c>
    </row>
    <row r="366" spans="1:26" x14ac:dyDescent="0.25">
      <c r="A366" s="1">
        <v>36494</v>
      </c>
      <c r="B366">
        <v>0.13151448602077884</v>
      </c>
      <c r="C366" s="13">
        <v>36038</v>
      </c>
      <c r="E366">
        <v>56.62</v>
      </c>
      <c r="F366">
        <v>57.25333333333333</v>
      </c>
      <c r="H366" s="1">
        <v>39752</v>
      </c>
      <c r="I366">
        <v>-0.20391141788898481</v>
      </c>
      <c r="N366" s="1">
        <v>28855</v>
      </c>
      <c r="O366">
        <v>10.877598800000005</v>
      </c>
      <c r="Y366" s="1">
        <v>28824</v>
      </c>
      <c r="Z366">
        <v>-5.8548707753479132E-2</v>
      </c>
    </row>
    <row r="367" spans="1:26" x14ac:dyDescent="0.25">
      <c r="A367" s="1">
        <v>36525</v>
      </c>
      <c r="B367">
        <v>0.15995609835835869</v>
      </c>
      <c r="C367" s="13">
        <v>36068</v>
      </c>
      <c r="E367">
        <v>56.12</v>
      </c>
      <c r="F367">
        <v>57.274722222222216</v>
      </c>
      <c r="H367" s="1">
        <v>39782</v>
      </c>
      <c r="I367">
        <v>-8.8521882741535912E-2</v>
      </c>
      <c r="N367" s="1">
        <v>28886</v>
      </c>
      <c r="O367">
        <v>10.987330800000004</v>
      </c>
      <c r="Y367" s="1">
        <v>28855</v>
      </c>
      <c r="Z367">
        <v>1.4781966001478257E-2</v>
      </c>
    </row>
    <row r="368" spans="1:26" x14ac:dyDescent="0.25">
      <c r="A368" s="1">
        <v>36556</v>
      </c>
      <c r="B368">
        <v>0.17294197470048597</v>
      </c>
      <c r="C368" s="13">
        <v>36099</v>
      </c>
      <c r="E368">
        <v>55.8</v>
      </c>
      <c r="F368">
        <v>57.309999999999995</v>
      </c>
      <c r="H368" s="1">
        <v>39813</v>
      </c>
      <c r="I368">
        <v>-6.2058343902881164E-3</v>
      </c>
      <c r="N368" s="1">
        <v>28914</v>
      </c>
      <c r="O368">
        <v>11.107732000000004</v>
      </c>
      <c r="Y368" s="1">
        <v>28886</v>
      </c>
      <c r="Z368">
        <v>3.7457080428675418E-2</v>
      </c>
    </row>
    <row r="369" spans="1:26" x14ac:dyDescent="0.25">
      <c r="A369" s="1">
        <v>36585</v>
      </c>
      <c r="B369">
        <v>0.18195688961633447</v>
      </c>
      <c r="C369" s="13">
        <v>36129</v>
      </c>
      <c r="E369">
        <v>55.61</v>
      </c>
      <c r="F369">
        <v>57.356666666666669</v>
      </c>
      <c r="H369" s="1">
        <v>39844</v>
      </c>
      <c r="I369">
        <v>-1.3651488217329762E-2</v>
      </c>
      <c r="N369" s="1">
        <v>28945</v>
      </c>
      <c r="O369">
        <v>11.238800000000001</v>
      </c>
      <c r="Y369" s="1">
        <v>28914</v>
      </c>
      <c r="Z369">
        <v>-1.4843044830006919E-2</v>
      </c>
    </row>
    <row r="370" spans="1:26" x14ac:dyDescent="0.25">
      <c r="A370" s="1">
        <v>36616</v>
      </c>
      <c r="B370">
        <v>0.18783953485162863</v>
      </c>
      <c r="C370" s="13">
        <v>36160</v>
      </c>
      <c r="E370">
        <v>55.46</v>
      </c>
      <c r="F370">
        <v>57.415833333333339</v>
      </c>
      <c r="H370" s="1">
        <v>39872</v>
      </c>
      <c r="I370">
        <v>-6.9722036091406939E-2</v>
      </c>
      <c r="N370" s="1">
        <v>28975</v>
      </c>
      <c r="O370">
        <v>11.376668000000004</v>
      </c>
      <c r="Y370" s="1">
        <v>28945</v>
      </c>
      <c r="Z370">
        <v>1.9036954087345924E-2</v>
      </c>
    </row>
    <row r="371" spans="1:26" x14ac:dyDescent="0.25">
      <c r="A371" s="1">
        <v>36646</v>
      </c>
      <c r="B371">
        <v>0.18853471707437663</v>
      </c>
      <c r="C371" s="13">
        <v>36191</v>
      </c>
      <c r="E371">
        <v>55.65</v>
      </c>
      <c r="F371">
        <v>57.487777777777779</v>
      </c>
      <c r="H371" s="1">
        <v>39903</v>
      </c>
      <c r="I371">
        <v>-5.9734485799088487E-2</v>
      </c>
      <c r="N371" s="1">
        <v>29006</v>
      </c>
      <c r="O371">
        <v>11.519068000000003</v>
      </c>
      <c r="Y371" s="1">
        <v>28975</v>
      </c>
      <c r="Z371">
        <v>1.998001998001998E-2</v>
      </c>
    </row>
    <row r="372" spans="1:26" x14ac:dyDescent="0.25">
      <c r="A372" s="1">
        <v>36677</v>
      </c>
      <c r="B372">
        <v>0.18830592487061973</v>
      </c>
      <c r="C372" s="13">
        <v>36219</v>
      </c>
      <c r="E372">
        <v>55.91</v>
      </c>
      <c r="F372">
        <v>57.570555555555558</v>
      </c>
      <c r="H372" s="1">
        <v>39933</v>
      </c>
      <c r="I372">
        <v>0.12021713576268274</v>
      </c>
      <c r="N372" s="1">
        <v>29036</v>
      </c>
      <c r="O372">
        <v>11.666000000000002</v>
      </c>
      <c r="Y372" s="1">
        <v>29006</v>
      </c>
      <c r="Z372">
        <v>-2.3212536728697261E-2</v>
      </c>
    </row>
    <row r="373" spans="1:26" x14ac:dyDescent="0.25">
      <c r="A373" s="1">
        <v>36707</v>
      </c>
      <c r="B373">
        <v>0.18319501229268828</v>
      </c>
      <c r="C373" s="13">
        <v>36250</v>
      </c>
      <c r="E373">
        <v>56.07</v>
      </c>
      <c r="F373">
        <v>57.664166666666659</v>
      </c>
      <c r="H373" s="1">
        <v>39964</v>
      </c>
      <c r="I373">
        <v>6.3974532806696918E-2</v>
      </c>
      <c r="N373" s="1">
        <v>29067</v>
      </c>
      <c r="O373">
        <v>11.817067999999999</v>
      </c>
      <c r="Y373" s="1">
        <v>29036</v>
      </c>
      <c r="Z373">
        <v>1.9753334001804863E-2</v>
      </c>
    </row>
    <row r="374" spans="1:26" x14ac:dyDescent="0.25">
      <c r="A374" s="1">
        <v>36738</v>
      </c>
      <c r="B374">
        <v>0.18733509234828524</v>
      </c>
      <c r="C374" s="13">
        <v>36280</v>
      </c>
      <c r="E374">
        <v>56.94</v>
      </c>
      <c r="F374">
        <v>57.775277777777788</v>
      </c>
      <c r="H374" s="1">
        <v>39994</v>
      </c>
      <c r="I374">
        <v>2.6274088274731041E-2</v>
      </c>
      <c r="N374" s="1">
        <v>29098</v>
      </c>
      <c r="O374">
        <v>11.972931999999997</v>
      </c>
      <c r="Y374" s="1">
        <v>29067</v>
      </c>
      <c r="Z374">
        <v>9.8328416912487702E-3</v>
      </c>
    </row>
    <row r="375" spans="1:26" x14ac:dyDescent="0.25">
      <c r="A375" s="1">
        <v>36769</v>
      </c>
      <c r="B375">
        <v>0.19368887496363285</v>
      </c>
      <c r="C375" s="13">
        <v>36311</v>
      </c>
      <c r="E375">
        <v>58.21</v>
      </c>
      <c r="F375">
        <v>57.911944444444444</v>
      </c>
      <c r="H375" s="1">
        <v>40025</v>
      </c>
      <c r="I375">
        <v>1.0473804690536912E-2</v>
      </c>
      <c r="N375" s="1">
        <v>29128</v>
      </c>
      <c r="O375">
        <v>12.133599999999994</v>
      </c>
      <c r="Y375" s="1">
        <v>29098</v>
      </c>
      <c r="Z375">
        <v>4.5764362220058447E-2</v>
      </c>
    </row>
    <row r="376" spans="1:26" x14ac:dyDescent="0.25">
      <c r="A376" s="1">
        <v>36799</v>
      </c>
      <c r="B376">
        <v>0.19343387161350609</v>
      </c>
      <c r="C376" s="13">
        <v>36341</v>
      </c>
      <c r="E376">
        <v>59.49</v>
      </c>
      <c r="F376">
        <v>58.072777777777773</v>
      </c>
      <c r="H376" s="1">
        <v>40056</v>
      </c>
      <c r="I376">
        <v>7.8978863456647605E-2</v>
      </c>
      <c r="N376" s="1">
        <v>29159</v>
      </c>
      <c r="O376">
        <v>12.293467999999995</v>
      </c>
      <c r="Y376" s="1">
        <v>29128</v>
      </c>
      <c r="Z376">
        <v>1.1173184357541792E-2</v>
      </c>
    </row>
    <row r="377" spans="1:26" x14ac:dyDescent="0.25">
      <c r="A377" s="1">
        <v>36830</v>
      </c>
      <c r="B377">
        <v>0.15751939904973442</v>
      </c>
      <c r="C377" s="13">
        <v>36372</v>
      </c>
      <c r="E377">
        <v>60.73</v>
      </c>
      <c r="F377">
        <v>58.255555555555553</v>
      </c>
      <c r="H377" s="1">
        <v>40086</v>
      </c>
      <c r="I377">
        <v>3.4484466144414777E-2</v>
      </c>
      <c r="N377" s="1">
        <v>29189</v>
      </c>
      <c r="O377">
        <v>12.453999999999999</v>
      </c>
      <c r="Y377" s="1">
        <v>29159</v>
      </c>
      <c r="Z377">
        <v>-3.7753222836095716E-2</v>
      </c>
    </row>
    <row r="378" spans="1:26" x14ac:dyDescent="0.25">
      <c r="A378" s="1">
        <v>36860</v>
      </c>
      <c r="B378">
        <v>0.12408379959588159</v>
      </c>
      <c r="C378" s="13">
        <v>36403</v>
      </c>
      <c r="E378">
        <v>62</v>
      </c>
      <c r="F378">
        <v>58.460833333333326</v>
      </c>
      <c r="H378" s="1">
        <v>40117</v>
      </c>
      <c r="I378">
        <v>2.2124359772150808E-2</v>
      </c>
      <c r="N378" s="1">
        <v>29220</v>
      </c>
      <c r="O378">
        <v>12.6152</v>
      </c>
      <c r="Y378" s="1">
        <v>29189</v>
      </c>
      <c r="Z378">
        <v>-7.6555023923444701E-3</v>
      </c>
    </row>
    <row r="379" spans="1:26" x14ac:dyDescent="0.25">
      <c r="A379" s="1">
        <v>36891</v>
      </c>
      <c r="B379">
        <v>9.285517047920043E-2</v>
      </c>
      <c r="C379" s="13">
        <v>36433</v>
      </c>
      <c r="E379">
        <v>63.11</v>
      </c>
      <c r="F379">
        <v>58.686388888888878</v>
      </c>
      <c r="H379" s="1">
        <v>40147</v>
      </c>
      <c r="I379">
        <v>1.9116572691680735E-2</v>
      </c>
      <c r="N379" s="1">
        <v>29251</v>
      </c>
      <c r="O379">
        <v>14.038399999999999</v>
      </c>
      <c r="Y379" s="1">
        <v>29220</v>
      </c>
      <c r="Z379">
        <v>3.9537126325940156E-2</v>
      </c>
    </row>
    <row r="380" spans="1:26" x14ac:dyDescent="0.25">
      <c r="A380" s="1">
        <v>36922</v>
      </c>
      <c r="B380">
        <v>4.9604864815275977E-2</v>
      </c>
      <c r="C380" s="13">
        <v>36464</v>
      </c>
      <c r="E380">
        <v>65.010000000000005</v>
      </c>
      <c r="F380">
        <v>58.931111111111107</v>
      </c>
      <c r="H380" s="1">
        <v>40178</v>
      </c>
      <c r="I380">
        <v>2.050419550212778E-2</v>
      </c>
      <c r="N380" s="1">
        <v>29280</v>
      </c>
      <c r="O380">
        <v>15.453600000000003</v>
      </c>
      <c r="Y380" s="1">
        <v>29251</v>
      </c>
      <c r="Z380">
        <v>2.8756957328385981E-2</v>
      </c>
    </row>
    <row r="381" spans="1:26" x14ac:dyDescent="0.25">
      <c r="A381" s="1">
        <v>36950</v>
      </c>
      <c r="B381">
        <v>1.0250509910569573E-2</v>
      </c>
      <c r="C381" s="13">
        <v>36494</v>
      </c>
      <c r="E381">
        <v>66.98</v>
      </c>
      <c r="F381">
        <v>59.195</v>
      </c>
      <c r="H381" s="1">
        <v>40209</v>
      </c>
      <c r="I381">
        <v>1.1887822186998881E-2</v>
      </c>
      <c r="N381" s="1">
        <v>29311</v>
      </c>
      <c r="O381">
        <v>16.857600000000001</v>
      </c>
      <c r="Y381" s="1">
        <v>29280</v>
      </c>
      <c r="Z381">
        <v>3.9675383228133375E-2</v>
      </c>
    </row>
    <row r="382" spans="1:26" x14ac:dyDescent="0.25">
      <c r="A382" s="1">
        <v>36981</v>
      </c>
      <c r="B382">
        <v>-2.6180197744046656E-2</v>
      </c>
      <c r="C382" s="13">
        <v>36525</v>
      </c>
      <c r="E382">
        <v>68.989999999999995</v>
      </c>
      <c r="F382">
        <v>59.476388888888891</v>
      </c>
      <c r="H382" s="1">
        <v>40237</v>
      </c>
      <c r="I382">
        <v>-3.0634222752273847E-2</v>
      </c>
      <c r="N382" s="1">
        <v>29341</v>
      </c>
      <c r="O382">
        <v>18.226400000000005</v>
      </c>
      <c r="Y382" s="1">
        <v>29311</v>
      </c>
      <c r="Z382">
        <v>-9.193408499566344E-2</v>
      </c>
    </row>
    <row r="383" spans="1:26" x14ac:dyDescent="0.25">
      <c r="A383" s="1">
        <v>37011</v>
      </c>
      <c r="B383">
        <v>-9.1358583528469581E-2</v>
      </c>
      <c r="C383" s="13">
        <v>36556</v>
      </c>
      <c r="E383">
        <v>70.11</v>
      </c>
      <c r="F383">
        <v>59.772777777777783</v>
      </c>
      <c r="H383" s="1">
        <v>40268</v>
      </c>
      <c r="I383">
        <v>5.7741745932645222E-2</v>
      </c>
      <c r="N383" s="1">
        <v>29372</v>
      </c>
      <c r="O383">
        <v>19.560668000000007</v>
      </c>
      <c r="Y383" s="1">
        <v>29341</v>
      </c>
      <c r="Z383">
        <v>-1.6236867239732597E-2</v>
      </c>
    </row>
    <row r="384" spans="1:26" x14ac:dyDescent="0.25">
      <c r="A384" s="1">
        <v>37042</v>
      </c>
      <c r="B384">
        <v>-0.1553216445667292</v>
      </c>
      <c r="C384" s="13">
        <v>36585</v>
      </c>
      <c r="E384">
        <v>71.010000000000005</v>
      </c>
      <c r="F384">
        <v>60.078333333333326</v>
      </c>
      <c r="H384" s="1">
        <v>40298</v>
      </c>
      <c r="I384">
        <v>3.9295169480491283E-2</v>
      </c>
      <c r="N384" s="1">
        <v>29402</v>
      </c>
      <c r="O384">
        <v>20.857200000000002</v>
      </c>
      <c r="Y384" s="1">
        <v>29372</v>
      </c>
      <c r="Z384">
        <v>4.5631067961165075E-2</v>
      </c>
    </row>
    <row r="385" spans="1:26" x14ac:dyDescent="0.25">
      <c r="A385" s="1">
        <v>37072</v>
      </c>
      <c r="B385">
        <v>-0.21528203153712877</v>
      </c>
      <c r="C385" s="13">
        <v>36616</v>
      </c>
      <c r="E385">
        <v>71.73</v>
      </c>
      <c r="F385">
        <v>60.386944444444424</v>
      </c>
      <c r="H385" s="1">
        <v>40329</v>
      </c>
      <c r="I385">
        <v>-6.0351451575184574E-2</v>
      </c>
      <c r="N385" s="1">
        <v>29433</v>
      </c>
      <c r="O385">
        <v>22.138000000000005</v>
      </c>
      <c r="Y385" s="1">
        <v>29402</v>
      </c>
      <c r="Z385">
        <v>6.4066852367687943E-2</v>
      </c>
    </row>
    <row r="386" spans="1:26" x14ac:dyDescent="0.25">
      <c r="A386" s="1">
        <v>37103</v>
      </c>
      <c r="B386">
        <v>-0.27004783342712457</v>
      </c>
      <c r="C386" s="13">
        <v>36646</v>
      </c>
      <c r="E386">
        <v>72.150000000000006</v>
      </c>
      <c r="F386">
        <v>60.704999999999977</v>
      </c>
      <c r="H386" s="1">
        <v>40359</v>
      </c>
      <c r="I386">
        <v>-3.706468988320627E-2</v>
      </c>
      <c r="N386" s="1">
        <v>29464</v>
      </c>
      <c r="O386">
        <v>23.390268000000006</v>
      </c>
      <c r="Y386" s="1">
        <v>29433</v>
      </c>
      <c r="Z386">
        <v>4.5375218150087285E-2</v>
      </c>
    </row>
    <row r="387" spans="1:26" x14ac:dyDescent="0.25">
      <c r="A387" s="1">
        <v>37134</v>
      </c>
      <c r="B387">
        <v>-0.32657882860960441</v>
      </c>
      <c r="C387" s="13">
        <v>36677</v>
      </c>
      <c r="E387">
        <v>72.52</v>
      </c>
      <c r="F387">
        <v>61.028055555555547</v>
      </c>
      <c r="H387" s="1">
        <v>40390</v>
      </c>
      <c r="I387">
        <v>-3.2860729582040557E-3</v>
      </c>
      <c r="N387" s="1">
        <v>29494</v>
      </c>
      <c r="O387">
        <v>24.612400000000001</v>
      </c>
      <c r="Y387" s="1">
        <v>29464</v>
      </c>
      <c r="Z387">
        <v>3.0884808013355618E-2</v>
      </c>
    </row>
    <row r="388" spans="1:26" x14ac:dyDescent="0.25">
      <c r="A388" s="1">
        <v>37164</v>
      </c>
      <c r="B388">
        <v>-0.3855964894285957</v>
      </c>
      <c r="C388" s="13">
        <v>36707</v>
      </c>
      <c r="E388">
        <v>72.59</v>
      </c>
      <c r="F388">
        <v>61.350833333333334</v>
      </c>
      <c r="H388" s="1">
        <v>40421</v>
      </c>
      <c r="I388">
        <v>6.9272087423597134E-3</v>
      </c>
      <c r="N388" s="1">
        <v>29525</v>
      </c>
      <c r="O388">
        <v>25.820799999999998</v>
      </c>
      <c r="Y388" s="1">
        <v>29494</v>
      </c>
      <c r="Z388">
        <v>2.4291497975708502E-2</v>
      </c>
    </row>
    <row r="389" spans="1:26" x14ac:dyDescent="0.25">
      <c r="A389" s="1">
        <v>37195</v>
      </c>
      <c r="B389">
        <v>-0.40478471481966255</v>
      </c>
      <c r="C389" s="13">
        <v>36738</v>
      </c>
      <c r="E389">
        <v>73.25</v>
      </c>
      <c r="F389">
        <v>61.692777777777764</v>
      </c>
      <c r="H389" s="1">
        <v>40451</v>
      </c>
      <c r="I389">
        <v>3.2006474873077728E-2</v>
      </c>
      <c r="N389" s="1">
        <v>29555</v>
      </c>
      <c r="O389">
        <v>27.012267999999999</v>
      </c>
      <c r="Y389" s="1">
        <v>29525</v>
      </c>
      <c r="Z389">
        <v>2.9249011857707421E-2</v>
      </c>
    </row>
    <row r="390" spans="1:26" x14ac:dyDescent="0.25">
      <c r="A390" s="1">
        <v>37225</v>
      </c>
      <c r="B390">
        <v>-0.42492430466973241</v>
      </c>
      <c r="C390" s="13">
        <v>36769</v>
      </c>
      <c r="E390">
        <v>74.08</v>
      </c>
      <c r="F390">
        <v>62.059722222222213</v>
      </c>
      <c r="H390" s="1">
        <v>40482</v>
      </c>
      <c r="I390">
        <v>4.411450163981178E-2</v>
      </c>
      <c r="N390" s="1">
        <v>29586</v>
      </c>
      <c r="O390">
        <v>28.184799999999999</v>
      </c>
      <c r="Y390" s="1">
        <v>29555</v>
      </c>
      <c r="Z390">
        <v>4.2242703533026116E-2</v>
      </c>
    </row>
    <row r="391" spans="1:26" x14ac:dyDescent="0.25">
      <c r="A391" s="1">
        <v>37256</v>
      </c>
      <c r="B391">
        <v>-0.44410466134526605</v>
      </c>
      <c r="C391" s="13">
        <v>36799</v>
      </c>
      <c r="E391">
        <v>74.52</v>
      </c>
      <c r="F391">
        <v>62.441666666666656</v>
      </c>
      <c r="H391" s="1">
        <v>40512</v>
      </c>
      <c r="I391">
        <v>2.3310401338363727E-2</v>
      </c>
      <c r="N391" s="1">
        <v>29617</v>
      </c>
      <c r="O391">
        <v>29.325199999999999</v>
      </c>
      <c r="Y391" s="1">
        <v>29586</v>
      </c>
      <c r="Z391">
        <v>-1.6212232866617455E-2</v>
      </c>
    </row>
    <row r="392" spans="1:26" x14ac:dyDescent="0.25">
      <c r="A392" s="1">
        <v>37287</v>
      </c>
      <c r="B392">
        <v>-0.43959723772515263</v>
      </c>
      <c r="C392" s="13">
        <v>36830</v>
      </c>
      <c r="E392">
        <v>72.680000000000007</v>
      </c>
      <c r="F392">
        <v>62.789444444444435</v>
      </c>
      <c r="H392" s="1">
        <v>40543</v>
      </c>
      <c r="I392">
        <v>3.5566232098023898E-2</v>
      </c>
      <c r="N392" s="1">
        <v>29645</v>
      </c>
      <c r="O392">
        <v>30.427068000000006</v>
      </c>
      <c r="Y392" s="1">
        <v>29617</v>
      </c>
      <c r="Z392">
        <v>-3.7453183520599251E-3</v>
      </c>
    </row>
    <row r="393" spans="1:26" x14ac:dyDescent="0.25">
      <c r="A393" s="1">
        <v>37315</v>
      </c>
      <c r="B393">
        <v>-0.43590463620791325</v>
      </c>
      <c r="C393" s="13">
        <v>36860</v>
      </c>
      <c r="E393">
        <v>70.930000000000007</v>
      </c>
      <c r="F393">
        <v>63.100277777777769</v>
      </c>
      <c r="H393" s="1">
        <v>40574</v>
      </c>
      <c r="I393">
        <v>3.309626025951843E-2</v>
      </c>
      <c r="N393" s="1">
        <v>29676</v>
      </c>
      <c r="O393">
        <v>31.496399999999998</v>
      </c>
      <c r="Y393" s="1">
        <v>29645</v>
      </c>
      <c r="Z393">
        <v>-3.4586466165413492E-2</v>
      </c>
    </row>
    <row r="394" spans="1:26" x14ac:dyDescent="0.25">
      <c r="A394" s="1">
        <v>37346</v>
      </c>
      <c r="B394">
        <v>-0.43289385918851031</v>
      </c>
      <c r="C394" s="13">
        <v>36891</v>
      </c>
      <c r="E394">
        <v>69.260000000000005</v>
      </c>
      <c r="F394">
        <v>63.375277777777768</v>
      </c>
      <c r="H394" s="1">
        <v>40602</v>
      </c>
      <c r="I394">
        <v>3.0016684598712012E-2</v>
      </c>
      <c r="N394" s="1">
        <v>29706</v>
      </c>
      <c r="O394">
        <v>32.557200000000002</v>
      </c>
      <c r="Y394" s="1">
        <v>29676</v>
      </c>
      <c r="Z394">
        <v>3.7383177570093323E-2</v>
      </c>
    </row>
    <row r="395" spans="1:26" x14ac:dyDescent="0.25">
      <c r="A395" s="1">
        <v>37376</v>
      </c>
      <c r="B395">
        <v>-0.41428141006327196</v>
      </c>
      <c r="C395" s="13">
        <v>36922</v>
      </c>
      <c r="E395">
        <v>66.739999999999995</v>
      </c>
      <c r="F395">
        <v>63.585833333333326</v>
      </c>
      <c r="H395" s="1">
        <v>40633</v>
      </c>
      <c r="I395">
        <v>-1.2587804287271317E-2</v>
      </c>
      <c r="N395" s="1">
        <v>29737</v>
      </c>
      <c r="O395">
        <v>33.612532000000002</v>
      </c>
      <c r="Y395" s="1">
        <v>29706</v>
      </c>
      <c r="Z395">
        <v>9.0090090090091373E-3</v>
      </c>
    </row>
    <row r="396" spans="1:26" x14ac:dyDescent="0.25">
      <c r="A396" s="1">
        <v>37407</v>
      </c>
      <c r="B396">
        <v>-0.39167190598249257</v>
      </c>
      <c r="C396" s="13">
        <v>36950</v>
      </c>
      <c r="E396">
        <v>64.39</v>
      </c>
      <c r="F396">
        <v>63.736666666666665</v>
      </c>
      <c r="H396" s="1">
        <v>40663</v>
      </c>
      <c r="I396">
        <v>2.0713075608092036E-2</v>
      </c>
      <c r="N396" s="1">
        <v>29767</v>
      </c>
      <c r="O396">
        <v>34.659599999999998</v>
      </c>
      <c r="Y396" s="1">
        <v>29737</v>
      </c>
      <c r="Z396">
        <v>-2.0089285714285841E-2</v>
      </c>
    </row>
    <row r="397" spans="1:26" x14ac:dyDescent="0.25">
      <c r="A397" s="1">
        <v>37437</v>
      </c>
      <c r="B397">
        <v>-0.36895559773781328</v>
      </c>
      <c r="C397" s="13">
        <v>36981</v>
      </c>
      <c r="E397">
        <v>62.16</v>
      </c>
      <c r="F397">
        <v>63.831111111111099</v>
      </c>
      <c r="H397" s="1">
        <v>40694</v>
      </c>
      <c r="I397">
        <v>5.1069838003469405E-3</v>
      </c>
      <c r="N397" s="1">
        <v>29798</v>
      </c>
      <c r="O397">
        <v>35.689599999999999</v>
      </c>
      <c r="Y397" s="1">
        <v>29767</v>
      </c>
      <c r="Z397">
        <v>4.5558086560366197E-3</v>
      </c>
    </row>
    <row r="398" spans="1:26" x14ac:dyDescent="0.25">
      <c r="A398" s="1">
        <v>37468</v>
      </c>
      <c r="B398">
        <v>-0.33614772069267579</v>
      </c>
      <c r="C398" s="13">
        <v>37011</v>
      </c>
      <c r="E398">
        <v>57.99</v>
      </c>
      <c r="F398">
        <v>63.820555555555558</v>
      </c>
      <c r="H398" s="1">
        <v>40724</v>
      </c>
      <c r="I398">
        <v>-3.8122706996136908E-2</v>
      </c>
      <c r="N398" s="1">
        <v>29829</v>
      </c>
      <c r="O398">
        <v>36.707331999999994</v>
      </c>
      <c r="Y398" s="1">
        <v>29798</v>
      </c>
      <c r="Z398">
        <v>-2.4187452758881456E-2</v>
      </c>
    </row>
    <row r="399" spans="1:26" x14ac:dyDescent="0.25">
      <c r="A399" s="1">
        <v>37499</v>
      </c>
      <c r="B399">
        <v>-0.30421546488280909</v>
      </c>
      <c r="C399" s="13">
        <v>37042</v>
      </c>
      <c r="E399">
        <v>53.81</v>
      </c>
      <c r="F399">
        <v>63.704722222222216</v>
      </c>
      <c r="H399" s="1">
        <v>40755</v>
      </c>
      <c r="I399">
        <v>2.9441695344483442E-2</v>
      </c>
      <c r="N399" s="1">
        <v>29859</v>
      </c>
      <c r="O399">
        <v>37.710399999999993</v>
      </c>
      <c r="Y399" s="1">
        <v>29829</v>
      </c>
      <c r="Z399">
        <v>3.8729666924864447E-3</v>
      </c>
    </row>
    <row r="400" spans="1:26" x14ac:dyDescent="0.25">
      <c r="A400" s="1">
        <v>37529</v>
      </c>
      <c r="B400">
        <v>-0.27053888939545911</v>
      </c>
      <c r="C400" s="13">
        <v>37072</v>
      </c>
      <c r="E400">
        <v>49.82</v>
      </c>
      <c r="F400">
        <v>63.487777777777779</v>
      </c>
      <c r="H400" s="1">
        <v>40786</v>
      </c>
      <c r="I400">
        <v>-0.1055546751786537</v>
      </c>
      <c r="N400" s="1">
        <v>29890</v>
      </c>
      <c r="O400">
        <v>38.704399999999993</v>
      </c>
      <c r="Y400" s="1">
        <v>29859</v>
      </c>
      <c r="Z400">
        <v>-8.7191358024691343E-2</v>
      </c>
    </row>
    <row r="401" spans="1:26" x14ac:dyDescent="0.25">
      <c r="A401" s="1">
        <v>37560</v>
      </c>
      <c r="B401">
        <v>-0.28199599568766354</v>
      </c>
      <c r="C401" s="13">
        <v>37103</v>
      </c>
      <c r="E401">
        <v>46.12</v>
      </c>
      <c r="F401">
        <v>63.182222222222236</v>
      </c>
      <c r="H401" s="1">
        <v>40816</v>
      </c>
      <c r="I401">
        <v>-9.6430469666161905E-3</v>
      </c>
      <c r="N401" s="1">
        <v>29920</v>
      </c>
      <c r="O401">
        <v>39.693731999999997</v>
      </c>
      <c r="Y401" s="1">
        <v>29890</v>
      </c>
      <c r="Z401">
        <v>1.2679628064243449E-2</v>
      </c>
    </row>
    <row r="402" spans="1:26" x14ac:dyDescent="0.25">
      <c r="A402" s="1">
        <v>37590</v>
      </c>
      <c r="B402">
        <v>-0.29132897966841959</v>
      </c>
      <c r="C402" s="13">
        <v>37134</v>
      </c>
      <c r="E402">
        <v>42.28</v>
      </c>
      <c r="F402">
        <v>62.783888888888896</v>
      </c>
      <c r="H402" s="1">
        <v>40847</v>
      </c>
      <c r="I402">
        <v>2.8401540191501616E-2</v>
      </c>
      <c r="N402" s="1">
        <v>29951</v>
      </c>
      <c r="O402">
        <v>40.67799999999999</v>
      </c>
      <c r="Y402" s="1">
        <v>29920</v>
      </c>
      <c r="Z402">
        <v>2.5876460767946651E-2</v>
      </c>
    </row>
    <row r="403" spans="1:26" x14ac:dyDescent="0.25">
      <c r="A403" s="1">
        <v>37621</v>
      </c>
      <c r="B403">
        <v>-0.29849559492382566</v>
      </c>
      <c r="C403" s="13">
        <v>37164</v>
      </c>
      <c r="E403">
        <v>38.270000000000003</v>
      </c>
      <c r="F403">
        <v>62.288055555555566</v>
      </c>
      <c r="H403" s="1">
        <v>40877</v>
      </c>
      <c r="I403">
        <v>1.5904309073739704E-2</v>
      </c>
      <c r="N403" s="1">
        <v>29982</v>
      </c>
      <c r="O403">
        <v>41.635599999999997</v>
      </c>
      <c r="Y403" s="1">
        <v>29951</v>
      </c>
      <c r="Z403">
        <v>7.3230268510983843E-3</v>
      </c>
    </row>
    <row r="404" spans="1:26" x14ac:dyDescent="0.25">
      <c r="A404" s="1">
        <v>37652</v>
      </c>
      <c r="B404">
        <v>-0.26588859645338048</v>
      </c>
      <c r="C404" s="13">
        <v>37195</v>
      </c>
      <c r="E404">
        <v>36.76</v>
      </c>
      <c r="F404">
        <v>61.75916666666668</v>
      </c>
      <c r="H404" s="1">
        <v>40908</v>
      </c>
      <c r="I404">
        <v>1.3779944880220368E-2</v>
      </c>
      <c r="N404" s="1">
        <v>30010</v>
      </c>
      <c r="O404">
        <v>41.304399999999994</v>
      </c>
      <c r="Y404" s="1">
        <v>29982</v>
      </c>
      <c r="Z404">
        <v>-5.2504038772213248E-2</v>
      </c>
    </row>
    <row r="405" spans="1:26" x14ac:dyDescent="0.25">
      <c r="A405" s="1">
        <v>37680</v>
      </c>
      <c r="B405">
        <v>-0.23489601343674352</v>
      </c>
      <c r="C405" s="13">
        <v>37225</v>
      </c>
      <c r="E405">
        <v>35.19</v>
      </c>
      <c r="F405">
        <v>61.191944444444452</v>
      </c>
      <c r="H405" s="1">
        <v>40939</v>
      </c>
      <c r="I405">
        <v>4.6054113180838394E-2</v>
      </c>
      <c r="N405" s="1">
        <v>30041</v>
      </c>
      <c r="O405">
        <v>40.964399999999998</v>
      </c>
      <c r="Y405" s="1">
        <v>30010</v>
      </c>
      <c r="Z405">
        <v>-2.387041773231029E-2</v>
      </c>
    </row>
    <row r="406" spans="1:26" x14ac:dyDescent="0.25">
      <c r="A406" s="1">
        <v>37711</v>
      </c>
      <c r="B406">
        <v>-0.20188622319562857</v>
      </c>
      <c r="C406" s="13">
        <v>37256</v>
      </c>
      <c r="E406">
        <v>33.68</v>
      </c>
      <c r="F406">
        <v>60.586944444444448</v>
      </c>
      <c r="H406" s="1">
        <v>40968</v>
      </c>
      <c r="I406">
        <v>3.9912961909302068E-2</v>
      </c>
      <c r="N406" s="1">
        <v>30071</v>
      </c>
      <c r="O406">
        <v>40.607199999999999</v>
      </c>
      <c r="Y406" s="1">
        <v>30041</v>
      </c>
      <c r="Z406">
        <v>-3.2314410480349373E-2</v>
      </c>
    </row>
    <row r="407" spans="1:26" x14ac:dyDescent="0.25">
      <c r="A407" s="1">
        <v>37741</v>
      </c>
      <c r="B407">
        <v>-0.14853803828839074</v>
      </c>
      <c r="C407" s="13">
        <v>37287</v>
      </c>
      <c r="E407">
        <v>33.61</v>
      </c>
      <c r="F407">
        <v>59.974722222222212</v>
      </c>
      <c r="H407" s="1">
        <v>40999</v>
      </c>
      <c r="I407">
        <v>2.7172104784508572E-2</v>
      </c>
      <c r="N407" s="1">
        <v>30102</v>
      </c>
      <c r="O407">
        <v>40.248800000000003</v>
      </c>
      <c r="Y407" s="1">
        <v>30071</v>
      </c>
      <c r="Z407">
        <v>4.9638989169675095E-2</v>
      </c>
    </row>
    <row r="408" spans="1:26" x14ac:dyDescent="0.25">
      <c r="A408" s="1">
        <v>37772</v>
      </c>
      <c r="B408">
        <v>-9.4325228718885185E-2</v>
      </c>
      <c r="C408" s="13">
        <v>37315</v>
      </c>
      <c r="E408">
        <v>33.479999999999997</v>
      </c>
      <c r="F408">
        <v>59.351666666666659</v>
      </c>
      <c r="H408" s="1">
        <v>41029</v>
      </c>
      <c r="I408">
        <v>-2.0226886643056243E-3</v>
      </c>
      <c r="N408" s="1">
        <v>30132</v>
      </c>
      <c r="O408">
        <v>39.882000000000005</v>
      </c>
      <c r="Y408" s="1">
        <v>30102</v>
      </c>
      <c r="Z408">
        <v>8.5984522785905869E-4</v>
      </c>
    </row>
    <row r="409" spans="1:26" x14ac:dyDescent="0.25">
      <c r="A409" s="1">
        <v>37802</v>
      </c>
      <c r="B409">
        <v>-4.1778477184782614E-2</v>
      </c>
      <c r="C409" s="13">
        <v>37346</v>
      </c>
      <c r="E409">
        <v>33.299999999999997</v>
      </c>
      <c r="F409">
        <v>58.719166666666666</v>
      </c>
      <c r="H409" s="1">
        <v>41060</v>
      </c>
      <c r="I409">
        <v>-3.2572867003743483E-2</v>
      </c>
      <c r="N409" s="1">
        <v>30163</v>
      </c>
      <c r="O409">
        <v>39.522000000000006</v>
      </c>
      <c r="Y409" s="1">
        <v>30132</v>
      </c>
      <c r="Z409">
        <v>-5.7560137457044698E-2</v>
      </c>
    </row>
    <row r="410" spans="1:26" x14ac:dyDescent="0.25">
      <c r="A410" s="1">
        <v>37833</v>
      </c>
      <c r="B410">
        <v>1.012028649296574E-2</v>
      </c>
      <c r="C410" s="13">
        <v>37376</v>
      </c>
      <c r="E410">
        <v>34.020000000000003</v>
      </c>
      <c r="F410">
        <v>58.082499999999996</v>
      </c>
      <c r="H410" s="1">
        <v>41090</v>
      </c>
      <c r="I410">
        <v>-1.3263548726207225E-2</v>
      </c>
      <c r="N410" s="1">
        <v>30194</v>
      </c>
      <c r="O410">
        <v>39.15</v>
      </c>
      <c r="Y410" s="1">
        <v>30163</v>
      </c>
      <c r="Z410">
        <v>-2.7347310847766378E-3</v>
      </c>
    </row>
    <row r="411" spans="1:26" x14ac:dyDescent="0.25">
      <c r="A411" s="1">
        <v>37864</v>
      </c>
      <c r="B411">
        <v>5.9919945257573826E-2</v>
      </c>
      <c r="C411" s="13">
        <v>37407</v>
      </c>
      <c r="E411">
        <v>34.94</v>
      </c>
      <c r="F411">
        <v>57.436111111111103</v>
      </c>
      <c r="H411" s="1">
        <v>41121</v>
      </c>
      <c r="I411">
        <v>2.7427690633783627E-2</v>
      </c>
      <c r="N411" s="1">
        <v>30224</v>
      </c>
      <c r="O411">
        <v>38.779600000000002</v>
      </c>
      <c r="Y411" s="1">
        <v>30194</v>
      </c>
      <c r="Z411">
        <v>2.7422303473491512E-3</v>
      </c>
    </row>
    <row r="412" spans="1:26" x14ac:dyDescent="0.25">
      <c r="A412" s="1">
        <v>37894</v>
      </c>
      <c r="B412">
        <v>0.11093628999545184</v>
      </c>
      <c r="C412" s="13">
        <v>37437</v>
      </c>
      <c r="E412">
        <v>35.83</v>
      </c>
      <c r="F412">
        <v>56.778888888888879</v>
      </c>
      <c r="H412" s="1">
        <v>41152</v>
      </c>
      <c r="I412">
        <v>3.2115489270323191E-2</v>
      </c>
      <c r="N412" s="1">
        <v>30255</v>
      </c>
      <c r="O412">
        <v>38.4</v>
      </c>
      <c r="Y412" s="1">
        <v>30224</v>
      </c>
      <c r="Z412">
        <v>0.11577028258887878</v>
      </c>
    </row>
    <row r="413" spans="1:26" x14ac:dyDescent="0.25">
      <c r="A413" s="1">
        <v>37925</v>
      </c>
      <c r="B413">
        <v>0.22337265235603404</v>
      </c>
      <c r="C413" s="13">
        <v>37468</v>
      </c>
      <c r="E413">
        <v>37.26</v>
      </c>
      <c r="F413">
        <v>56.12694444444444</v>
      </c>
      <c r="H413" s="1">
        <v>41182</v>
      </c>
      <c r="I413">
        <v>2.8479817592361699E-2</v>
      </c>
      <c r="N413" s="1">
        <v>30285</v>
      </c>
      <c r="O413">
        <v>38.002800000000001</v>
      </c>
      <c r="Y413" s="1">
        <v>30255</v>
      </c>
      <c r="Z413">
        <v>8.4150326797385475E-2</v>
      </c>
    </row>
    <row r="414" spans="1:26" x14ac:dyDescent="0.25">
      <c r="A414" s="1">
        <v>37955</v>
      </c>
      <c r="B414">
        <v>0.33531157270029688</v>
      </c>
      <c r="C414" s="13">
        <v>37499</v>
      </c>
      <c r="E414">
        <v>38.6</v>
      </c>
      <c r="F414">
        <v>55.476944444444442</v>
      </c>
      <c r="H414" s="1">
        <v>41213</v>
      </c>
      <c r="I414">
        <v>-3.8796746615677598E-3</v>
      </c>
      <c r="N414" s="1">
        <v>30316</v>
      </c>
      <c r="O414">
        <v>37.587200000000003</v>
      </c>
      <c r="Y414" s="1">
        <v>30285</v>
      </c>
      <c r="Z414">
        <v>4.0693293142426569E-2</v>
      </c>
    </row>
    <row r="415" spans="1:26" x14ac:dyDescent="0.25">
      <c r="A415" s="1">
        <v>37986</v>
      </c>
      <c r="B415">
        <v>0.44148354754815128</v>
      </c>
      <c r="C415" s="13">
        <v>37529</v>
      </c>
      <c r="E415">
        <v>40</v>
      </c>
      <c r="F415">
        <v>54.835000000000001</v>
      </c>
      <c r="H415" s="1">
        <v>41243</v>
      </c>
      <c r="I415">
        <v>-3.0121990235217166E-2</v>
      </c>
      <c r="N415" s="1">
        <v>30347</v>
      </c>
      <c r="O415">
        <v>37.170800000000007</v>
      </c>
      <c r="Y415" s="1">
        <v>30316</v>
      </c>
      <c r="Z415">
        <v>9.4134685010862518E-3</v>
      </c>
    </row>
    <row r="416" spans="1:26" x14ac:dyDescent="0.25">
      <c r="A416" s="1">
        <v>38017</v>
      </c>
      <c r="B416">
        <v>0.46832959112436101</v>
      </c>
      <c r="C416" s="13">
        <v>37560</v>
      </c>
      <c r="E416">
        <v>38.85</v>
      </c>
      <c r="F416">
        <v>54.108333333333327</v>
      </c>
      <c r="H416" s="1">
        <v>41274</v>
      </c>
      <c r="I416">
        <v>1.9920975826634425E-2</v>
      </c>
      <c r="N416" s="1">
        <v>30375</v>
      </c>
      <c r="O416">
        <v>36.767200000000003</v>
      </c>
      <c r="Y416" s="1">
        <v>30347</v>
      </c>
      <c r="Z416">
        <v>3.515064562410334E-2</v>
      </c>
    </row>
    <row r="417" spans="1:26" x14ac:dyDescent="0.25">
      <c r="A417" s="1">
        <v>38046</v>
      </c>
      <c r="B417">
        <v>0.49090474963713271</v>
      </c>
      <c r="C417" s="13">
        <v>37590</v>
      </c>
      <c r="E417">
        <v>37.770000000000003</v>
      </c>
      <c r="F417">
        <v>53.296944444444449</v>
      </c>
      <c r="H417" s="1">
        <v>41305</v>
      </c>
      <c r="I417">
        <v>4.0856646675431964E-2</v>
      </c>
      <c r="N417" s="1">
        <v>30406</v>
      </c>
      <c r="O417">
        <v>36.382399999999997</v>
      </c>
      <c r="Y417" s="1">
        <v>30375</v>
      </c>
      <c r="Z417">
        <v>1.7325017325017324E-2</v>
      </c>
    </row>
    <row r="418" spans="1:26" x14ac:dyDescent="0.25">
      <c r="A418" s="1">
        <v>38077</v>
      </c>
      <c r="B418">
        <v>0.5083729584453176</v>
      </c>
      <c r="C418" s="13">
        <v>37621</v>
      </c>
      <c r="E418">
        <v>36.76</v>
      </c>
      <c r="F418">
        <v>52.401666666666671</v>
      </c>
      <c r="H418" s="1">
        <v>41333</v>
      </c>
      <c r="I418">
        <v>2.1554985139151481E-2</v>
      </c>
      <c r="N418" s="1">
        <v>30436</v>
      </c>
      <c r="O418">
        <v>36.014399999999995</v>
      </c>
      <c r="Y418" s="1">
        <v>30406</v>
      </c>
      <c r="Z418">
        <v>3.4741144414168895E-2</v>
      </c>
    </row>
    <row r="419" spans="1:26" x14ac:dyDescent="0.25">
      <c r="A419" s="1">
        <v>38107</v>
      </c>
      <c r="B419">
        <v>0.53351673658396959</v>
      </c>
      <c r="C419" s="13">
        <v>37652</v>
      </c>
      <c r="E419">
        <v>37.81</v>
      </c>
      <c r="F419">
        <v>51.504444444444445</v>
      </c>
      <c r="H419" s="1">
        <v>41364</v>
      </c>
      <c r="I419">
        <v>2.5470968253863285E-2</v>
      </c>
      <c r="N419" s="1">
        <v>30467</v>
      </c>
      <c r="O419">
        <v>35.639599999999994</v>
      </c>
      <c r="Y419" s="1">
        <v>30436</v>
      </c>
      <c r="Z419">
        <v>3.818301514154037E-2</v>
      </c>
    </row>
    <row r="420" spans="1:26" x14ac:dyDescent="0.25">
      <c r="A420" s="1">
        <v>38138</v>
      </c>
      <c r="B420">
        <v>0.54879025797147929</v>
      </c>
      <c r="C420" s="13">
        <v>37680</v>
      </c>
      <c r="E420">
        <v>38.72</v>
      </c>
      <c r="F420">
        <v>50.607499999999995</v>
      </c>
      <c r="H420" s="1">
        <v>41394</v>
      </c>
      <c r="I420">
        <v>1.281249395485006E-2</v>
      </c>
      <c r="N420" s="1">
        <v>30497</v>
      </c>
      <c r="O420">
        <v>35.263199999999998</v>
      </c>
      <c r="Y420" s="1">
        <v>30467</v>
      </c>
      <c r="Z420">
        <v>4.0583386176284125E-2</v>
      </c>
    </row>
    <row r="421" spans="1:26" x14ac:dyDescent="0.25">
      <c r="A421" s="1">
        <v>38168</v>
      </c>
      <c r="B421">
        <v>0.56222820963513964</v>
      </c>
      <c r="C421" s="13">
        <v>37711</v>
      </c>
      <c r="E421">
        <v>39.68</v>
      </c>
      <c r="F421">
        <v>49.717222222222219</v>
      </c>
      <c r="H421" s="1">
        <v>41425</v>
      </c>
      <c r="I421">
        <v>4.4018590437384521E-2</v>
      </c>
      <c r="N421" s="1">
        <v>30528</v>
      </c>
      <c r="O421">
        <v>34.904399999999988</v>
      </c>
      <c r="Y421" s="1">
        <v>30497</v>
      </c>
      <c r="Z421">
        <v>1.4015843997562531E-2</v>
      </c>
    </row>
    <row r="422" spans="1:26" x14ac:dyDescent="0.25">
      <c r="A422" s="1">
        <v>38199</v>
      </c>
      <c r="B422">
        <v>0.55512447462011039</v>
      </c>
      <c r="C422" s="13">
        <v>37741</v>
      </c>
      <c r="E422">
        <v>41.61</v>
      </c>
      <c r="F422">
        <v>48.86888888888889</v>
      </c>
      <c r="H422" s="1">
        <v>41455</v>
      </c>
      <c r="I422">
        <v>-1.2848814518489571E-2</v>
      </c>
      <c r="N422" s="1">
        <v>30559</v>
      </c>
      <c r="O422">
        <v>34.571999999999996</v>
      </c>
      <c r="Y422" s="1">
        <v>30528</v>
      </c>
      <c r="Z422">
        <v>3.6057692307691963E-3</v>
      </c>
    </row>
    <row r="423" spans="1:26" x14ac:dyDescent="0.25">
      <c r="A423" s="1">
        <v>38230</v>
      </c>
      <c r="B423">
        <v>0.54077366777795455</v>
      </c>
      <c r="C423" s="13">
        <v>37772</v>
      </c>
      <c r="E423">
        <v>43.53</v>
      </c>
      <c r="F423">
        <v>48.063611111111108</v>
      </c>
      <c r="H423" s="1">
        <v>41486</v>
      </c>
      <c r="I423">
        <v>3.0832051495888906E-2</v>
      </c>
      <c r="N423" s="1">
        <v>30589</v>
      </c>
      <c r="O423">
        <v>34.26</v>
      </c>
      <c r="Y423" s="1">
        <v>30559</v>
      </c>
      <c r="Z423">
        <v>-2.7544910179640683E-2</v>
      </c>
    </row>
    <row r="424" spans="1:26" x14ac:dyDescent="0.25">
      <c r="A424" s="1">
        <v>38260</v>
      </c>
      <c r="B424">
        <v>0.52085217681862461</v>
      </c>
      <c r="C424" s="13">
        <v>37802</v>
      </c>
      <c r="E424">
        <v>45.33</v>
      </c>
      <c r="F424">
        <v>47.306388888888897</v>
      </c>
      <c r="H424" s="1">
        <v>41517</v>
      </c>
      <c r="I424">
        <v>8.44979265047735E-4</v>
      </c>
      <c r="N424" s="1">
        <v>30620</v>
      </c>
      <c r="O424">
        <v>33.972799999999999</v>
      </c>
      <c r="Y424" s="1">
        <v>30589</v>
      </c>
      <c r="Z424">
        <v>2.9556650246305313E-2</v>
      </c>
    </row>
    <row r="425" spans="1:26" x14ac:dyDescent="0.25">
      <c r="A425" s="1">
        <v>38291</v>
      </c>
      <c r="B425">
        <v>0.48830333464989034</v>
      </c>
      <c r="C425" s="13">
        <v>37833</v>
      </c>
      <c r="E425">
        <v>47.05</v>
      </c>
      <c r="F425">
        <v>46.578611111111115</v>
      </c>
      <c r="H425" s="1">
        <v>41547</v>
      </c>
      <c r="I425">
        <v>1.0226993754827678E-2</v>
      </c>
      <c r="N425" s="1">
        <v>30650</v>
      </c>
      <c r="O425">
        <v>33.707599999999992</v>
      </c>
      <c r="Y425" s="1">
        <v>30620</v>
      </c>
      <c r="Z425">
        <v>2.9904306220095694E-3</v>
      </c>
    </row>
    <row r="426" spans="1:26" x14ac:dyDescent="0.25">
      <c r="A426" s="1">
        <v>38321</v>
      </c>
      <c r="B426">
        <v>0.46253044453158282</v>
      </c>
      <c r="C426" s="13">
        <v>37864</v>
      </c>
      <c r="E426">
        <v>48.62</v>
      </c>
      <c r="F426">
        <v>45.871388888888895</v>
      </c>
      <c r="H426" s="1">
        <v>41578</v>
      </c>
      <c r="I426">
        <v>1.9476401311071142E-2</v>
      </c>
      <c r="N426" s="1">
        <v>30681</v>
      </c>
      <c r="O426">
        <v>33.465200000000003</v>
      </c>
      <c r="Y426" s="1">
        <v>30650</v>
      </c>
      <c r="Z426">
        <v>-1.4907573047107932E-2</v>
      </c>
    </row>
    <row r="427" spans="1:26" x14ac:dyDescent="0.25">
      <c r="A427" s="1">
        <v>38352</v>
      </c>
      <c r="B427">
        <v>0.44221700024309246</v>
      </c>
      <c r="C427" s="13">
        <v>37894</v>
      </c>
      <c r="E427">
        <v>50.21</v>
      </c>
      <c r="F427">
        <v>45.196111111111115</v>
      </c>
      <c r="H427" s="1">
        <v>41608</v>
      </c>
      <c r="I427">
        <v>3.6923774585326995E-2</v>
      </c>
      <c r="N427" s="1">
        <v>30712</v>
      </c>
      <c r="O427">
        <v>33.255999999999993</v>
      </c>
      <c r="Y427" s="1">
        <v>30681</v>
      </c>
      <c r="Z427">
        <v>-4.8426150121064345E-3</v>
      </c>
    </row>
    <row r="428" spans="1:26" x14ac:dyDescent="0.25">
      <c r="A428" s="1">
        <v>38383</v>
      </c>
      <c r="B428">
        <v>0.42135552913198582</v>
      </c>
      <c r="C428" s="13">
        <v>37925</v>
      </c>
      <c r="E428">
        <v>54.68</v>
      </c>
      <c r="F428">
        <v>44.696111111111108</v>
      </c>
      <c r="H428" s="1">
        <v>41639</v>
      </c>
      <c r="I428">
        <v>1.3590948338697202E-2</v>
      </c>
      <c r="N428" s="1">
        <v>30741</v>
      </c>
      <c r="O428">
        <v>33.102399999999996</v>
      </c>
      <c r="Y428" s="1">
        <v>30712</v>
      </c>
      <c r="Z428">
        <v>1.21654501216545E-2</v>
      </c>
    </row>
    <row r="429" spans="1:26" x14ac:dyDescent="0.25">
      <c r="A429" s="1">
        <v>38411</v>
      </c>
      <c r="B429">
        <v>0.39587847446671037</v>
      </c>
      <c r="C429" s="13">
        <v>37955</v>
      </c>
      <c r="E429">
        <v>59.25</v>
      </c>
      <c r="F429">
        <v>44.371666666666663</v>
      </c>
      <c r="H429" s="1">
        <v>41670</v>
      </c>
      <c r="I429">
        <v>8.0651406697717243E-3</v>
      </c>
      <c r="N429" s="1">
        <v>30772</v>
      </c>
      <c r="O429">
        <v>33.008799999999994</v>
      </c>
      <c r="Y429" s="1">
        <v>30741</v>
      </c>
      <c r="Z429">
        <v>-5.4687499999999965E-2</v>
      </c>
    </row>
    <row r="430" spans="1:26" x14ac:dyDescent="0.25">
      <c r="A430" s="1">
        <v>38442</v>
      </c>
      <c r="B430">
        <v>0.36835498142280138</v>
      </c>
      <c r="C430" s="13">
        <v>37986</v>
      </c>
      <c r="E430">
        <v>63.74</v>
      </c>
      <c r="F430">
        <v>44.218333333333334</v>
      </c>
      <c r="H430" s="1">
        <v>41698</v>
      </c>
      <c r="I430">
        <v>-2.9192914682060278E-3</v>
      </c>
      <c r="N430" s="1">
        <v>30802</v>
      </c>
      <c r="O430">
        <v>32.953600000000002</v>
      </c>
      <c r="Y430" s="1">
        <v>30772</v>
      </c>
      <c r="Z430">
        <v>6.3572790845514498E-4</v>
      </c>
    </row>
    <row r="431" spans="1:26" x14ac:dyDescent="0.25">
      <c r="A431" s="1">
        <v>38472</v>
      </c>
      <c r="B431">
        <v>0.35354446631009712</v>
      </c>
      <c r="C431" s="13">
        <v>38017</v>
      </c>
      <c r="E431">
        <v>64.849999999999994</v>
      </c>
      <c r="F431">
        <v>44.165833333333325</v>
      </c>
      <c r="H431" s="1">
        <v>41729</v>
      </c>
      <c r="I431">
        <v>2.5580064280368082E-2</v>
      </c>
      <c r="N431" s="1">
        <v>30833</v>
      </c>
      <c r="O431">
        <v>32.951999999999998</v>
      </c>
      <c r="Y431" s="1">
        <v>30802</v>
      </c>
      <c r="Z431">
        <v>1.2706480304954804E-3</v>
      </c>
    </row>
    <row r="432" spans="1:26" x14ac:dyDescent="0.25">
      <c r="A432" s="1">
        <v>38503</v>
      </c>
      <c r="B432">
        <v>0.34903209830987458</v>
      </c>
      <c r="C432" s="13">
        <v>38046</v>
      </c>
      <c r="E432">
        <v>65.91</v>
      </c>
      <c r="F432">
        <v>44.208055555555546</v>
      </c>
      <c r="H432" s="1">
        <v>41759</v>
      </c>
      <c r="I432">
        <v>3.9709796514124298E-4</v>
      </c>
      <c r="N432" s="1">
        <v>30863</v>
      </c>
      <c r="O432">
        <v>33.010800000000003</v>
      </c>
      <c r="Y432" s="1">
        <v>30833</v>
      </c>
      <c r="Z432">
        <v>-6.3451776649746192E-3</v>
      </c>
    </row>
    <row r="433" spans="1:26" x14ac:dyDescent="0.25">
      <c r="A433" s="1">
        <v>38533</v>
      </c>
      <c r="B433">
        <v>0.3426062468485096</v>
      </c>
      <c r="C433" s="13">
        <v>38077</v>
      </c>
      <c r="E433">
        <v>66.88</v>
      </c>
      <c r="F433">
        <v>44.339166666666657</v>
      </c>
      <c r="H433" s="1">
        <v>41790</v>
      </c>
      <c r="I433">
        <v>1.3683713645092417E-2</v>
      </c>
      <c r="N433" s="1">
        <v>30894</v>
      </c>
      <c r="O433">
        <v>33.114000000000004</v>
      </c>
      <c r="Y433" s="1">
        <v>30863</v>
      </c>
      <c r="Z433">
        <v>-2.2349936143039591E-2</v>
      </c>
    </row>
    <row r="434" spans="1:26" x14ac:dyDescent="0.25">
      <c r="A434" s="1">
        <v>38564</v>
      </c>
      <c r="B434">
        <v>0.33236331076165443</v>
      </c>
      <c r="C434" s="13">
        <v>38107</v>
      </c>
      <c r="E434">
        <v>68.44</v>
      </c>
      <c r="F434">
        <v>44.629444444444431</v>
      </c>
      <c r="H434" s="1">
        <v>41820</v>
      </c>
      <c r="I434">
        <v>3.0331733491377223E-2</v>
      </c>
      <c r="N434" s="1">
        <v>30925</v>
      </c>
      <c r="O434">
        <v>33.249200000000002</v>
      </c>
      <c r="Y434" s="1">
        <v>30894</v>
      </c>
      <c r="Z434">
        <v>-1.3063357282821686E-2</v>
      </c>
    </row>
    <row r="435" spans="1:26" x14ac:dyDescent="0.25">
      <c r="A435" s="1">
        <v>38595</v>
      </c>
      <c r="B435">
        <v>0.32179291288873446</v>
      </c>
      <c r="C435" s="13">
        <v>38138</v>
      </c>
      <c r="E435">
        <v>69.81</v>
      </c>
      <c r="F435">
        <v>45.073888888888881</v>
      </c>
      <c r="H435" s="1">
        <v>41851</v>
      </c>
      <c r="I435">
        <v>1.3358396376130529E-2</v>
      </c>
      <c r="N435" s="1">
        <v>30955</v>
      </c>
      <c r="O435">
        <v>33.412000000000006</v>
      </c>
      <c r="Y435" s="1">
        <v>30925</v>
      </c>
      <c r="Z435">
        <v>8.8021178027796243E-2</v>
      </c>
    </row>
    <row r="436" spans="1:26" x14ac:dyDescent="0.25">
      <c r="A436" s="1">
        <v>38625</v>
      </c>
      <c r="B436">
        <v>0.3030320723277925</v>
      </c>
      <c r="C436" s="13">
        <v>38168</v>
      </c>
      <c r="E436">
        <v>71.349999999999994</v>
      </c>
      <c r="F436">
        <v>45.671944444444435</v>
      </c>
      <c r="H436" s="1">
        <v>41882</v>
      </c>
      <c r="I436">
        <v>-5.8638690385687175E-3</v>
      </c>
      <c r="N436" s="1">
        <v>30986</v>
      </c>
      <c r="O436">
        <v>33.595600000000005</v>
      </c>
      <c r="Y436" s="1">
        <v>30955</v>
      </c>
      <c r="Z436">
        <v>1.0340632603406256E-2</v>
      </c>
    </row>
    <row r="437" spans="1:26" x14ac:dyDescent="0.25">
      <c r="A437" s="1">
        <v>38656</v>
      </c>
      <c r="B437">
        <v>0.29741305238668103</v>
      </c>
      <c r="C437" s="13">
        <v>38199</v>
      </c>
      <c r="E437">
        <v>72.150000000000006</v>
      </c>
      <c r="F437">
        <v>46.394999999999989</v>
      </c>
      <c r="H437" s="1">
        <v>41912</v>
      </c>
      <c r="I437">
        <v>1.6160854027213473E-2</v>
      </c>
      <c r="N437" s="1">
        <v>31016</v>
      </c>
      <c r="O437">
        <v>33.815600000000003</v>
      </c>
      <c r="Y437" s="1">
        <v>30986</v>
      </c>
      <c r="Z437">
        <v>-7.8266104756169949E-3</v>
      </c>
    </row>
    <row r="438" spans="1:26" x14ac:dyDescent="0.25">
      <c r="A438" s="1">
        <v>38686</v>
      </c>
      <c r="B438">
        <v>0.3030217964940769</v>
      </c>
      <c r="C438" s="13">
        <v>38230</v>
      </c>
      <c r="E438">
        <v>72.790000000000006</v>
      </c>
      <c r="F438">
        <v>47.242499999999993</v>
      </c>
      <c r="H438" s="1">
        <v>41943</v>
      </c>
      <c r="I438">
        <v>-2.8075033990056359E-2</v>
      </c>
      <c r="N438" s="1">
        <v>31047</v>
      </c>
      <c r="O438">
        <v>34.065200000000011</v>
      </c>
      <c r="Y438" s="1">
        <v>31016</v>
      </c>
      <c r="Z438">
        <v>9.101941747572815E-3</v>
      </c>
    </row>
    <row r="439" spans="1:26" x14ac:dyDescent="0.25">
      <c r="A439" s="1">
        <v>38717</v>
      </c>
      <c r="B439">
        <v>0.30233305699832502</v>
      </c>
      <c r="C439" s="13">
        <v>38260</v>
      </c>
      <c r="E439">
        <v>73.33</v>
      </c>
      <c r="F439">
        <v>48.216388888888879</v>
      </c>
      <c r="H439" s="1">
        <v>41973</v>
      </c>
      <c r="I439">
        <v>5.5387220160328689E-2</v>
      </c>
      <c r="N439" s="1">
        <v>31078</v>
      </c>
      <c r="O439">
        <v>34.329600000000006</v>
      </c>
      <c r="Y439" s="1">
        <v>31047</v>
      </c>
      <c r="Z439">
        <v>-1.0823812387252022E-2</v>
      </c>
    </row>
    <row r="440" spans="1:26" x14ac:dyDescent="0.25">
      <c r="A440" s="1">
        <v>38748</v>
      </c>
      <c r="B440">
        <v>0.28376373056994825</v>
      </c>
      <c r="C440" s="13">
        <v>38291</v>
      </c>
      <c r="E440">
        <v>73.27</v>
      </c>
      <c r="F440">
        <v>49.23055555555554</v>
      </c>
      <c r="H440" s="1">
        <v>42004</v>
      </c>
      <c r="I440">
        <v>4.744273857094668E-3</v>
      </c>
      <c r="N440" s="1">
        <v>31106</v>
      </c>
      <c r="O440">
        <v>34.588400000000007</v>
      </c>
      <c r="Y440" s="1">
        <v>31078</v>
      </c>
      <c r="Z440">
        <v>4.3161094224923979E-2</v>
      </c>
    </row>
    <row r="441" spans="1:26" x14ac:dyDescent="0.25">
      <c r="A441" s="1">
        <v>38776</v>
      </c>
      <c r="B441">
        <v>0.27290829367804664</v>
      </c>
      <c r="C441" s="13">
        <v>38321</v>
      </c>
      <c r="E441">
        <v>73.56</v>
      </c>
      <c r="F441">
        <v>50.29638888888887</v>
      </c>
      <c r="H441" s="1">
        <v>42035</v>
      </c>
      <c r="I441">
        <v>-1.2700375315805574E-2</v>
      </c>
      <c r="N441" s="1">
        <v>31137</v>
      </c>
      <c r="O441">
        <v>34.843600000000002</v>
      </c>
      <c r="Y441" s="1">
        <v>31106</v>
      </c>
      <c r="Z441">
        <v>5.4195804195804262E-2</v>
      </c>
    </row>
    <row r="442" spans="1:26" x14ac:dyDescent="0.25">
      <c r="A442" s="1">
        <v>38807</v>
      </c>
      <c r="B442">
        <v>0.25802979934470144</v>
      </c>
      <c r="C442" s="13">
        <v>38352</v>
      </c>
      <c r="E442">
        <v>74.16</v>
      </c>
      <c r="F442">
        <v>51.42083333333332</v>
      </c>
      <c r="H442" s="1">
        <v>42063</v>
      </c>
      <c r="I442">
        <v>2.6634716839728106E-2</v>
      </c>
      <c r="N442" s="1">
        <v>31167</v>
      </c>
      <c r="O442">
        <v>35.075200000000002</v>
      </c>
      <c r="Y442" s="1">
        <v>31137</v>
      </c>
      <c r="Z442">
        <v>-8.291873963515755E-3</v>
      </c>
    </row>
    <row r="443" spans="1:26" x14ac:dyDescent="0.25">
      <c r="A443" s="1">
        <v>38837</v>
      </c>
      <c r="B443">
        <v>0.23507722657564956</v>
      </c>
      <c r="C443" s="13">
        <v>38383</v>
      </c>
      <c r="E443">
        <v>74.709999999999994</v>
      </c>
      <c r="F443">
        <v>52.562499999999993</v>
      </c>
      <c r="H443" s="1">
        <v>42094</v>
      </c>
      <c r="I443">
        <v>-1.0613773892997967E-3</v>
      </c>
      <c r="N443" s="1">
        <v>31198</v>
      </c>
      <c r="O443">
        <v>35.280800000000006</v>
      </c>
      <c r="Y443" s="1">
        <v>31167</v>
      </c>
      <c r="Z443">
        <v>6.6889632107022777E-3</v>
      </c>
    </row>
    <row r="444" spans="1:26" x14ac:dyDescent="0.25">
      <c r="A444" s="1">
        <v>38868</v>
      </c>
      <c r="B444">
        <v>0.21799148209277405</v>
      </c>
      <c r="C444" s="13">
        <v>38411</v>
      </c>
      <c r="E444">
        <v>74.98</v>
      </c>
      <c r="F444">
        <v>53.715277777777757</v>
      </c>
      <c r="H444" s="1">
        <v>42124</v>
      </c>
      <c r="I444">
        <v>7.14907283208109E-3</v>
      </c>
      <c r="N444" s="1">
        <v>31228</v>
      </c>
      <c r="O444">
        <v>35.461599999999997</v>
      </c>
      <c r="Y444" s="1">
        <v>31198</v>
      </c>
      <c r="Z444">
        <v>2.3809523809523874E-2</v>
      </c>
    </row>
    <row r="445" spans="1:26" x14ac:dyDescent="0.25">
      <c r="A445" s="1">
        <v>38898</v>
      </c>
      <c r="B445">
        <v>0.20559039354523737</v>
      </c>
      <c r="C445" s="13">
        <v>38442</v>
      </c>
      <c r="E445">
        <v>75.09</v>
      </c>
      <c r="F445">
        <v>54.876111111111094</v>
      </c>
      <c r="H445" s="1">
        <v>42155</v>
      </c>
      <c r="I445">
        <v>8.1532894799652127E-3</v>
      </c>
      <c r="N445" s="1">
        <v>31259</v>
      </c>
      <c r="O445">
        <v>35.626000000000005</v>
      </c>
      <c r="Y445" s="1">
        <v>31228</v>
      </c>
      <c r="Z445">
        <v>2.1633315305570579E-2</v>
      </c>
    </row>
    <row r="446" spans="1:26" x14ac:dyDescent="0.25">
      <c r="A446" s="1">
        <v>38929</v>
      </c>
      <c r="B446">
        <v>0.20447791209527896</v>
      </c>
      <c r="C446" s="13">
        <v>38472</v>
      </c>
      <c r="E446">
        <v>75.849999999999994</v>
      </c>
      <c r="F446">
        <v>56.038055555555538</v>
      </c>
      <c r="H446" s="1">
        <v>42185</v>
      </c>
      <c r="I446">
        <v>-5.9897534967849895E-3</v>
      </c>
      <c r="N446" s="1">
        <v>31290</v>
      </c>
      <c r="O446">
        <v>35.758800000000001</v>
      </c>
      <c r="Y446" s="1">
        <v>31259</v>
      </c>
      <c r="Z446">
        <v>1.9057702488088905E-2</v>
      </c>
    </row>
    <row r="447" spans="1:26" x14ac:dyDescent="0.25">
      <c r="A447" s="1">
        <v>38960</v>
      </c>
      <c r="B447">
        <v>0.20451787684716458</v>
      </c>
      <c r="C447" s="13">
        <v>38503</v>
      </c>
      <c r="E447">
        <v>77.180000000000007</v>
      </c>
      <c r="F447">
        <v>57.211388888888877</v>
      </c>
      <c r="H447" s="1">
        <v>42216</v>
      </c>
      <c r="I447">
        <v>-2.4532103711255191E-3</v>
      </c>
      <c r="N447" s="1">
        <v>31320</v>
      </c>
      <c r="O447">
        <v>35.857999999999997</v>
      </c>
      <c r="Y447" s="1">
        <v>31290</v>
      </c>
      <c r="Z447">
        <v>-2.1818181818181757E-2</v>
      </c>
    </row>
    <row r="448" spans="1:26" x14ac:dyDescent="0.25">
      <c r="A448" s="1">
        <v>38990</v>
      </c>
      <c r="B448">
        <v>0.21266275947686045</v>
      </c>
      <c r="C448" s="13">
        <v>38533</v>
      </c>
      <c r="E448">
        <v>78.400000000000006</v>
      </c>
      <c r="F448">
        <v>58.393888888888895</v>
      </c>
      <c r="H448" s="1">
        <v>42247</v>
      </c>
      <c r="I448">
        <v>-2.5915172815571062E-2</v>
      </c>
      <c r="N448" s="1">
        <v>31351</v>
      </c>
      <c r="O448">
        <v>35.916799999999995</v>
      </c>
      <c r="Y448" s="1">
        <v>31320</v>
      </c>
      <c r="Z448">
        <v>-2.2304832713754736E-2</v>
      </c>
    </row>
    <row r="449" spans="1:26" x14ac:dyDescent="0.25">
      <c r="A449" s="1">
        <v>39021</v>
      </c>
      <c r="B449">
        <v>0.21677515740049125</v>
      </c>
      <c r="C449" s="13">
        <v>38564</v>
      </c>
      <c r="E449">
        <v>79.36</v>
      </c>
      <c r="F449">
        <v>59.563333333333325</v>
      </c>
      <c r="H449" s="1">
        <v>42277</v>
      </c>
      <c r="I449">
        <v>-4.6797099815184207E-2</v>
      </c>
      <c r="N449" s="1">
        <v>31381</v>
      </c>
      <c r="O449">
        <v>35.935199999999995</v>
      </c>
      <c r="Y449" s="1">
        <v>31351</v>
      </c>
      <c r="Z449">
        <v>1.1406844106463847E-2</v>
      </c>
    </row>
    <row r="450" spans="1:26" x14ac:dyDescent="0.25">
      <c r="A450" s="1">
        <v>39051</v>
      </c>
      <c r="B450">
        <v>0.21749204811155851</v>
      </c>
      <c r="C450" s="13">
        <v>38595</v>
      </c>
      <c r="E450">
        <v>80.260000000000005</v>
      </c>
      <c r="F450">
        <v>60.720555555555556</v>
      </c>
      <c r="H450" s="1">
        <v>42308</v>
      </c>
      <c r="I450">
        <v>4.1349303901954765E-2</v>
      </c>
      <c r="N450" s="1">
        <v>31412</v>
      </c>
      <c r="O450">
        <v>35.909999999999997</v>
      </c>
      <c r="Y450" s="1">
        <v>31381</v>
      </c>
      <c r="Z450">
        <v>6.0687432867884063E-2</v>
      </c>
    </row>
    <row r="451" spans="1:26" x14ac:dyDescent="0.25">
      <c r="A451" s="1">
        <v>39082</v>
      </c>
      <c r="B451">
        <v>0.21615544760582969</v>
      </c>
      <c r="C451" s="13">
        <v>38625</v>
      </c>
      <c r="E451">
        <v>80.59</v>
      </c>
      <c r="F451">
        <v>61.848055555555561</v>
      </c>
      <c r="H451" s="1">
        <v>42338</v>
      </c>
      <c r="I451">
        <v>2.7563079992690646E-2</v>
      </c>
      <c r="N451" s="1">
        <v>31443</v>
      </c>
      <c r="O451">
        <v>35.857599999999991</v>
      </c>
      <c r="Y451" s="1">
        <v>31412</v>
      </c>
      <c r="Z451">
        <v>4.9620253164557017E-2</v>
      </c>
    </row>
    <row r="452" spans="1:26" x14ac:dyDescent="0.25">
      <c r="A452" s="1">
        <v>39113</v>
      </c>
      <c r="B452">
        <v>0.20676807805520711</v>
      </c>
      <c r="C452" s="13">
        <v>38656</v>
      </c>
      <c r="E452">
        <v>81.790000000000006</v>
      </c>
      <c r="F452">
        <v>63.040833333333318</v>
      </c>
      <c r="H452" s="1">
        <v>42369</v>
      </c>
      <c r="I452">
        <v>-1.275581317107399E-2</v>
      </c>
      <c r="N452" s="1">
        <v>31471</v>
      </c>
      <c r="O452">
        <v>35.774799999999999</v>
      </c>
      <c r="Y452" s="1">
        <v>31443</v>
      </c>
      <c r="Z452">
        <v>4.3415340086829582E-3</v>
      </c>
    </row>
    <row r="453" spans="1:26" x14ac:dyDescent="0.25">
      <c r="A453" s="1">
        <v>39141</v>
      </c>
      <c r="B453">
        <v>0.1952802880422429</v>
      </c>
      <c r="C453" s="13">
        <v>38686</v>
      </c>
      <c r="E453">
        <v>83.81</v>
      </c>
      <c r="F453">
        <v>64.319722222222225</v>
      </c>
      <c r="H453" s="1">
        <v>42400</v>
      </c>
      <c r="I453">
        <v>-6.5956535285870088E-2</v>
      </c>
      <c r="N453" s="1">
        <v>31502</v>
      </c>
      <c r="O453">
        <v>35.663199999999996</v>
      </c>
      <c r="Y453" s="1">
        <v>31471</v>
      </c>
      <c r="Z453">
        <v>5.3794428434197974E-2</v>
      </c>
    </row>
    <row r="454" spans="1:26" x14ac:dyDescent="0.25">
      <c r="A454" s="1">
        <v>39172</v>
      </c>
      <c r="B454">
        <v>0.1800464146216133</v>
      </c>
      <c r="C454" s="13">
        <v>38717</v>
      </c>
      <c r="E454">
        <v>85.53</v>
      </c>
      <c r="F454">
        <v>65.674444444444447</v>
      </c>
      <c r="H454" s="1">
        <v>42429</v>
      </c>
      <c r="I454">
        <v>-7.3908057958927539E-3</v>
      </c>
      <c r="N454" s="1">
        <v>31532</v>
      </c>
      <c r="O454">
        <v>35.523599999999995</v>
      </c>
      <c r="Y454" s="1">
        <v>31502</v>
      </c>
      <c r="Z454">
        <v>5.879671832269829E-2</v>
      </c>
    </row>
    <row r="455" spans="1:26" x14ac:dyDescent="0.25">
      <c r="A455" s="1">
        <v>39202</v>
      </c>
      <c r="B455">
        <v>0.1692968773385041</v>
      </c>
      <c r="C455" s="13">
        <v>38748</v>
      </c>
      <c r="E455">
        <v>86.03</v>
      </c>
      <c r="F455">
        <v>67.013888888888886</v>
      </c>
      <c r="H455" s="1">
        <v>42460</v>
      </c>
      <c r="I455">
        <v>6.1713999999999998E-2</v>
      </c>
      <c r="N455" s="1">
        <v>31563</v>
      </c>
      <c r="O455">
        <v>35.364800000000002</v>
      </c>
      <c r="Y455" s="1">
        <v>31532</v>
      </c>
      <c r="Z455">
        <v>2.4537236332328835E-2</v>
      </c>
    </row>
    <row r="456" spans="1:26" x14ac:dyDescent="0.25">
      <c r="A456" s="1">
        <v>39233</v>
      </c>
      <c r="B456">
        <v>0.15959890202229574</v>
      </c>
      <c r="C456" s="13">
        <v>38776</v>
      </c>
      <c r="E456">
        <v>87.01</v>
      </c>
      <c r="F456">
        <v>68.355277777777772</v>
      </c>
      <c r="H456" s="1">
        <v>29189</v>
      </c>
      <c r="I456">
        <v>-7.6555023923444701E-3</v>
      </c>
      <c r="N456" s="1">
        <v>31593</v>
      </c>
      <c r="O456">
        <v>35.178400000000003</v>
      </c>
      <c r="Y456" s="1">
        <v>31563</v>
      </c>
      <c r="Z456">
        <v>2.1008403361344537E-3</v>
      </c>
    </row>
    <row r="457" spans="1:26" x14ac:dyDescent="0.25">
      <c r="A457" s="1">
        <v>39263</v>
      </c>
      <c r="B457">
        <v>0.15517579273311635</v>
      </c>
      <c r="C457" s="13">
        <v>38807</v>
      </c>
      <c r="E457">
        <v>87.67</v>
      </c>
      <c r="F457">
        <v>69.688333333333333</v>
      </c>
      <c r="H457" s="1">
        <v>29159</v>
      </c>
      <c r="I457">
        <v>-3.7753222836095716E-2</v>
      </c>
      <c r="N457" s="1">
        <v>31624</v>
      </c>
      <c r="O457">
        <v>34.972000000000001</v>
      </c>
      <c r="Y457" s="1">
        <v>31593</v>
      </c>
      <c r="Z457">
        <v>2.8511530398322899E-2</v>
      </c>
    </row>
    <row r="458" spans="1:26" x14ac:dyDescent="0.25">
      <c r="A458" s="1">
        <v>39294</v>
      </c>
      <c r="B458">
        <v>0.11818853638614814</v>
      </c>
      <c r="C458" s="13">
        <v>38837</v>
      </c>
      <c r="E458">
        <v>87.65</v>
      </c>
      <c r="F458">
        <v>70.967222222222205</v>
      </c>
      <c r="H458" s="1">
        <v>29128</v>
      </c>
      <c r="I458">
        <v>1.1173184357541792E-2</v>
      </c>
      <c r="N458" s="1">
        <v>31655</v>
      </c>
      <c r="O458">
        <v>34.761200000000002</v>
      </c>
      <c r="Y458" s="1">
        <v>31624</v>
      </c>
      <c r="Z458">
        <v>-2.0790868324500705E-2</v>
      </c>
    </row>
    <row r="459" spans="1:26" x14ac:dyDescent="0.25">
      <c r="A459" s="1">
        <v>39325</v>
      </c>
      <c r="B459">
        <v>8.4400887312017545E-2</v>
      </c>
      <c r="C459" s="13">
        <v>38868</v>
      </c>
      <c r="E459">
        <v>87.94</v>
      </c>
      <c r="F459">
        <v>72.200833333333307</v>
      </c>
      <c r="H459" s="1">
        <v>29098</v>
      </c>
      <c r="I459">
        <v>4.5764362220058447E-2</v>
      </c>
      <c r="N459" s="1">
        <v>31685</v>
      </c>
      <c r="O459">
        <v>34.543600000000005</v>
      </c>
      <c r="Y459" s="1">
        <v>31655</v>
      </c>
      <c r="Z459">
        <v>1.9983347210657833E-2</v>
      </c>
    </row>
    <row r="460" spans="1:26" x14ac:dyDescent="0.25">
      <c r="A460" s="1">
        <v>39355</v>
      </c>
      <c r="B460">
        <v>4.7308351074898745E-2</v>
      </c>
      <c r="C460" s="13">
        <v>38898</v>
      </c>
      <c r="E460">
        <v>88.49</v>
      </c>
      <c r="F460">
        <v>73.399722222222223</v>
      </c>
      <c r="H460" s="1">
        <v>29067</v>
      </c>
      <c r="I460">
        <v>9.8328416912487702E-3</v>
      </c>
      <c r="N460" s="1">
        <v>31716</v>
      </c>
      <c r="O460">
        <v>34.310400000000001</v>
      </c>
      <c r="Y460" s="1">
        <v>31685</v>
      </c>
      <c r="Z460">
        <v>-2.7346938775510157E-2</v>
      </c>
    </row>
    <row r="461" spans="1:26" x14ac:dyDescent="0.25">
      <c r="A461" s="1">
        <v>39386</v>
      </c>
      <c r="B461">
        <v>-1.3959657927797591E-2</v>
      </c>
      <c r="C461" s="13">
        <v>38929</v>
      </c>
      <c r="E461">
        <v>89.84</v>
      </c>
      <c r="F461">
        <v>74.58833333333331</v>
      </c>
      <c r="H461" s="1">
        <v>29036</v>
      </c>
      <c r="I461">
        <v>1.9753334001804863E-2</v>
      </c>
      <c r="N461" s="1">
        <v>31746</v>
      </c>
      <c r="O461">
        <v>34.066400000000002</v>
      </c>
      <c r="Y461" s="1">
        <v>31716</v>
      </c>
      <c r="Z461">
        <v>-3.7767519932857979E-3</v>
      </c>
    </row>
    <row r="462" spans="1:26" x14ac:dyDescent="0.25">
      <c r="A462" s="1">
        <v>39416</v>
      </c>
      <c r="B462">
        <v>-7.6312248072866823E-2</v>
      </c>
      <c r="C462" s="13">
        <v>38960</v>
      </c>
      <c r="E462">
        <v>91.27</v>
      </c>
      <c r="F462">
        <v>75.77305555555553</v>
      </c>
      <c r="H462" s="1">
        <v>29006</v>
      </c>
      <c r="I462">
        <v>-2.3212536728697261E-2</v>
      </c>
      <c r="N462" s="1">
        <v>31777</v>
      </c>
      <c r="O462">
        <v>33.809200000000004</v>
      </c>
      <c r="Y462" s="1">
        <v>31746</v>
      </c>
      <c r="Z462">
        <v>3.2434709351305761E-2</v>
      </c>
    </row>
    <row r="463" spans="1:26" x14ac:dyDescent="0.25">
      <c r="A463" s="1">
        <v>39447</v>
      </c>
      <c r="B463">
        <v>-0.13063661742542299</v>
      </c>
      <c r="C463" s="13">
        <v>38990</v>
      </c>
      <c r="E463">
        <v>93.34</v>
      </c>
      <c r="F463">
        <v>76.971111111111085</v>
      </c>
      <c r="H463" s="1">
        <v>28975</v>
      </c>
      <c r="I463">
        <v>1.998001998001998E-2</v>
      </c>
      <c r="N463" s="1">
        <v>31808</v>
      </c>
      <c r="O463">
        <v>33.559200000000004</v>
      </c>
      <c r="Y463" s="1">
        <v>31777</v>
      </c>
      <c r="Z463">
        <v>1.4279885760913913E-2</v>
      </c>
    </row>
    <row r="464" spans="1:26" x14ac:dyDescent="0.25">
      <c r="A464" s="1">
        <v>39478</v>
      </c>
      <c r="B464">
        <v>-0.15981067016146497</v>
      </c>
      <c r="C464" s="13">
        <v>39021</v>
      </c>
      <c r="E464">
        <v>95.02</v>
      </c>
      <c r="F464">
        <v>78.09166666666664</v>
      </c>
      <c r="H464" s="1">
        <v>28945</v>
      </c>
      <c r="I464">
        <v>1.9036954087345924E-2</v>
      </c>
      <c r="N464" s="1">
        <v>31836</v>
      </c>
      <c r="O464">
        <v>33.3324</v>
      </c>
      <c r="Y464" s="1">
        <v>31808</v>
      </c>
      <c r="Z464">
        <v>6.3958165728077263E-2</v>
      </c>
    </row>
    <row r="465" spans="1:26" x14ac:dyDescent="0.25">
      <c r="A465" s="1">
        <v>39507</v>
      </c>
      <c r="B465">
        <v>-0.1863681243430903</v>
      </c>
      <c r="C465" s="13">
        <v>39051</v>
      </c>
      <c r="E465">
        <v>96.33</v>
      </c>
      <c r="F465">
        <v>79.121666666666641</v>
      </c>
      <c r="H465" s="1">
        <v>28914</v>
      </c>
      <c r="I465">
        <v>-1.4843044830006919E-2</v>
      </c>
      <c r="N465" s="1">
        <v>31867</v>
      </c>
      <c r="O465">
        <v>33.133200000000002</v>
      </c>
      <c r="Y465" s="1">
        <v>31836</v>
      </c>
      <c r="Z465">
        <v>6.2003780718336399E-2</v>
      </c>
    </row>
    <row r="466" spans="1:26" x14ac:dyDescent="0.25">
      <c r="A466" s="1">
        <v>39538</v>
      </c>
      <c r="B466">
        <v>-0.21663187328826172</v>
      </c>
      <c r="C466" s="13">
        <v>39082</v>
      </c>
      <c r="E466">
        <v>97.36</v>
      </c>
      <c r="F466">
        <v>80.055555555555529</v>
      </c>
      <c r="H466" s="1">
        <v>28886</v>
      </c>
      <c r="I466">
        <v>3.7457080428675418E-2</v>
      </c>
      <c r="N466" s="1">
        <v>31897</v>
      </c>
      <c r="O466">
        <v>32.92</v>
      </c>
      <c r="Y466" s="1">
        <v>31867</v>
      </c>
      <c r="Z466">
        <v>4.1295834816660819E-2</v>
      </c>
    </row>
    <row r="467" spans="1:26" x14ac:dyDescent="0.25">
      <c r="A467" s="1">
        <v>39568</v>
      </c>
      <c r="B467">
        <v>-0.25735265849063871</v>
      </c>
      <c r="C467" s="13">
        <v>39113</v>
      </c>
      <c r="E467">
        <v>97.71</v>
      </c>
      <c r="F467">
        <v>80.968333333333305</v>
      </c>
      <c r="H467" s="1">
        <v>28855</v>
      </c>
      <c r="I467">
        <v>1.4781966001478257E-2</v>
      </c>
      <c r="N467" s="1">
        <v>31928</v>
      </c>
      <c r="O467">
        <v>32.713999999999999</v>
      </c>
      <c r="Y467" s="1">
        <v>31897</v>
      </c>
      <c r="Z467">
        <v>-1.0940170940170902E-2</v>
      </c>
    </row>
    <row r="468" spans="1:26" x14ac:dyDescent="0.25">
      <c r="A468" s="1">
        <v>39599</v>
      </c>
      <c r="B468">
        <v>-0.29846938775510223</v>
      </c>
      <c r="C468" s="13">
        <v>39141</v>
      </c>
      <c r="E468">
        <v>97.84</v>
      </c>
      <c r="F468">
        <v>81.855277777777758</v>
      </c>
      <c r="H468" s="1">
        <v>28824</v>
      </c>
      <c r="I468">
        <v>-5.8548707753479132E-2</v>
      </c>
      <c r="N468" s="1">
        <v>31958</v>
      </c>
      <c r="O468">
        <v>32.512800000000006</v>
      </c>
      <c r="Y468" s="1">
        <v>31928</v>
      </c>
      <c r="Z468">
        <v>-6.9132388524019569E-4</v>
      </c>
    </row>
    <row r="469" spans="1:26" x14ac:dyDescent="0.25">
      <c r="A469" s="1">
        <v>39629</v>
      </c>
      <c r="B469">
        <v>-0.33916563676881317</v>
      </c>
      <c r="C469" s="13">
        <v>39172</v>
      </c>
      <c r="E469">
        <v>97.6</v>
      </c>
      <c r="F469">
        <v>82.708611111111111</v>
      </c>
      <c r="H469" s="1">
        <v>28794</v>
      </c>
      <c r="I469">
        <v>-3.1761308950914446E-2</v>
      </c>
      <c r="N469" s="1">
        <v>31989</v>
      </c>
      <c r="O469">
        <v>32.376400000000004</v>
      </c>
      <c r="Y469" s="1">
        <v>31958</v>
      </c>
      <c r="Z469">
        <v>4.2545831892078702E-2</v>
      </c>
    </row>
    <row r="470" spans="1:26" x14ac:dyDescent="0.25">
      <c r="A470" s="1">
        <v>39660</v>
      </c>
      <c r="B470">
        <v>-0.36059494142809495</v>
      </c>
      <c r="C470" s="13">
        <v>39202</v>
      </c>
      <c r="E470">
        <v>97.66</v>
      </c>
      <c r="F470">
        <v>83.520277777777764</v>
      </c>
      <c r="H470" s="1">
        <v>28763</v>
      </c>
      <c r="I470">
        <v>0</v>
      </c>
      <c r="N470" s="1">
        <v>32020</v>
      </c>
      <c r="O470">
        <v>32.288399999999996</v>
      </c>
      <c r="Y470" s="1">
        <v>31989</v>
      </c>
      <c r="Z470">
        <v>2.8865295288653108E-2</v>
      </c>
    </row>
    <row r="471" spans="1:26" x14ac:dyDescent="0.25">
      <c r="A471" s="1">
        <v>39691</v>
      </c>
      <c r="B471">
        <v>-0.37577473713391829</v>
      </c>
      <c r="C471" s="13">
        <v>39233</v>
      </c>
      <c r="E471">
        <v>97.75</v>
      </c>
      <c r="F471">
        <v>84.296388888888885</v>
      </c>
      <c r="H471" s="1">
        <v>28733</v>
      </c>
      <c r="I471">
        <v>6.9040024693898638E-2</v>
      </c>
      <c r="N471" s="1">
        <v>32050</v>
      </c>
      <c r="O471">
        <v>32.2468</v>
      </c>
      <c r="Y471" s="1">
        <v>32020</v>
      </c>
      <c r="Z471">
        <v>6.2237987745888269E-2</v>
      </c>
    </row>
    <row r="472" spans="1:26" x14ac:dyDescent="0.25">
      <c r="A472" s="1">
        <v>39721</v>
      </c>
      <c r="B472">
        <v>-0.3925782226533206</v>
      </c>
      <c r="C472" s="13">
        <v>39263</v>
      </c>
      <c r="E472">
        <v>98.24</v>
      </c>
      <c r="F472">
        <v>85.043333333333337</v>
      </c>
      <c r="H472" s="1">
        <v>28702</v>
      </c>
      <c r="I472">
        <v>-4.8126151955764787E-3</v>
      </c>
      <c r="N472" s="1">
        <v>32081</v>
      </c>
      <c r="O472">
        <v>32.263199999999998</v>
      </c>
      <c r="Y472" s="1">
        <v>32050</v>
      </c>
      <c r="Z472">
        <v>-3.2483302975106224E-2</v>
      </c>
    </row>
    <row r="473" spans="1:26" x14ac:dyDescent="0.25">
      <c r="A473" s="1">
        <v>39752</v>
      </c>
      <c r="B473">
        <v>-0.51791636662373097</v>
      </c>
      <c r="C473" s="13">
        <v>39294</v>
      </c>
      <c r="E473">
        <v>95.83</v>
      </c>
      <c r="F473">
        <v>85.701111111111118</v>
      </c>
      <c r="H473" s="1">
        <v>28671</v>
      </c>
      <c r="I473">
        <v>2.5664716148239403E-3</v>
      </c>
      <c r="N473" s="1">
        <v>32111</v>
      </c>
      <c r="O473">
        <v>32.346800000000002</v>
      </c>
      <c r="Y473" s="1">
        <v>32081</v>
      </c>
      <c r="Z473">
        <v>-0.12080326325698149</v>
      </c>
    </row>
    <row r="474" spans="1:26" x14ac:dyDescent="0.25">
      <c r="A474" s="1">
        <v>39782</v>
      </c>
      <c r="B474">
        <v>-0.64480456396370334</v>
      </c>
      <c r="C474" s="13">
        <v>39325</v>
      </c>
      <c r="E474">
        <v>93.56</v>
      </c>
      <c r="F474">
        <v>86.278055555555568</v>
      </c>
      <c r="H474" s="1">
        <v>28641</v>
      </c>
      <c r="I474">
        <v>5.0695717829791861E-2</v>
      </c>
      <c r="N474" s="1">
        <v>32142</v>
      </c>
      <c r="O474">
        <v>32.497999999999998</v>
      </c>
      <c r="Y474" s="1">
        <v>32111</v>
      </c>
      <c r="Z474">
        <v>-0.12562455389007848</v>
      </c>
    </row>
    <row r="475" spans="1:26" x14ac:dyDescent="0.25">
      <c r="A475" s="1">
        <v>39813</v>
      </c>
      <c r="B475">
        <v>-0.7833092824607395</v>
      </c>
      <c r="C475" s="13">
        <v>39355</v>
      </c>
      <c r="E475">
        <v>90.87</v>
      </c>
      <c r="F475">
        <v>86.765277777777783</v>
      </c>
      <c r="H475" s="1">
        <v>28610</v>
      </c>
      <c r="I475">
        <v>4.3796442242738133E-2</v>
      </c>
      <c r="N475" s="1">
        <v>32173</v>
      </c>
      <c r="O475">
        <v>32.697599999999994</v>
      </c>
      <c r="Y475" s="1">
        <v>32142</v>
      </c>
      <c r="Z475">
        <v>-1.6326530612244899E-2</v>
      </c>
    </row>
    <row r="476" spans="1:26" x14ac:dyDescent="0.25">
      <c r="A476" s="1">
        <v>39844</v>
      </c>
      <c r="B476">
        <v>-0.81844709051216979</v>
      </c>
      <c r="C476" s="13">
        <v>39386</v>
      </c>
      <c r="E476">
        <v>85.9</v>
      </c>
      <c r="F476">
        <v>87.116111111111124</v>
      </c>
      <c r="H476" s="1">
        <v>28580</v>
      </c>
      <c r="I476">
        <v>-1.7981568891887031E-3</v>
      </c>
      <c r="N476" s="1">
        <v>32202</v>
      </c>
      <c r="O476">
        <v>32.929999999999993</v>
      </c>
      <c r="Y476" s="1">
        <v>32173</v>
      </c>
      <c r="Z476">
        <v>3.9419087136929459E-2</v>
      </c>
    </row>
    <row r="477" spans="1:26" x14ac:dyDescent="0.25">
      <c r="A477" s="1">
        <v>39872</v>
      </c>
      <c r="B477">
        <v>-0.85484681625769277</v>
      </c>
      <c r="C477" s="13">
        <v>39416</v>
      </c>
      <c r="E477">
        <v>80.650000000000006</v>
      </c>
      <c r="F477">
        <v>87.313055555555565</v>
      </c>
      <c r="H477" s="1">
        <v>28549</v>
      </c>
      <c r="I477">
        <v>-1.4072022160664777E-2</v>
      </c>
      <c r="N477" s="1">
        <v>32233</v>
      </c>
      <c r="O477">
        <v>33.184799999999996</v>
      </c>
      <c r="Y477" s="1">
        <v>32202</v>
      </c>
      <c r="Z477">
        <v>3.033932135728552E-2</v>
      </c>
    </row>
    <row r="478" spans="1:26" x14ac:dyDescent="0.25">
      <c r="A478" s="1">
        <v>39903</v>
      </c>
      <c r="B478">
        <v>-0.89266679201409016</v>
      </c>
      <c r="C478" s="13">
        <v>39447</v>
      </c>
      <c r="E478">
        <v>75.95</v>
      </c>
      <c r="F478">
        <v>87.362777777777808</v>
      </c>
      <c r="H478" s="1">
        <v>28521</v>
      </c>
      <c r="I478">
        <v>-3.8051588147516448E-2</v>
      </c>
      <c r="N478" s="1">
        <v>32263</v>
      </c>
      <c r="O478">
        <v>33.513600000000004</v>
      </c>
      <c r="Y478" s="1">
        <v>32233</v>
      </c>
      <c r="Z478">
        <v>2.9445951181712379E-2</v>
      </c>
    </row>
    <row r="479" spans="1:26" x14ac:dyDescent="0.25">
      <c r="A479" s="1">
        <v>39933</v>
      </c>
      <c r="B479">
        <v>-0.88600560472443435</v>
      </c>
      <c r="C479" s="13">
        <v>39478</v>
      </c>
      <c r="E479">
        <v>73.37</v>
      </c>
      <c r="F479">
        <v>87.325555555555582</v>
      </c>
      <c r="H479" s="1">
        <v>28490</v>
      </c>
      <c r="I479">
        <v>-4.8790835808231649E-3</v>
      </c>
      <c r="N479" s="1">
        <v>32294</v>
      </c>
      <c r="O479">
        <v>33.912799999999997</v>
      </c>
      <c r="Y479" s="1">
        <v>32263</v>
      </c>
      <c r="Z479">
        <v>-1.1667293940534309E-2</v>
      </c>
    </row>
    <row r="480" spans="1:26" x14ac:dyDescent="0.25">
      <c r="A480" s="1">
        <v>39964</v>
      </c>
      <c r="B480">
        <v>-0.87905440753335073</v>
      </c>
      <c r="C480" s="13">
        <v>39507</v>
      </c>
      <c r="E480">
        <v>70.959999999999994</v>
      </c>
      <c r="F480">
        <v>87.213888888888903</v>
      </c>
      <c r="H480" s="1">
        <v>28459</v>
      </c>
      <c r="I480">
        <v>5.7606144655430579E-3</v>
      </c>
      <c r="N480" s="1">
        <v>32324</v>
      </c>
      <c r="O480">
        <v>34.386400000000002</v>
      </c>
      <c r="Y480" s="1">
        <v>32294</v>
      </c>
      <c r="Z480">
        <v>-2.475247524752475E-2</v>
      </c>
    </row>
    <row r="481" spans="1:26" x14ac:dyDescent="0.25">
      <c r="A481" s="1">
        <v>39994</v>
      </c>
      <c r="B481">
        <v>-0.87237494823841599</v>
      </c>
      <c r="C481" s="13">
        <v>39538</v>
      </c>
      <c r="E481">
        <v>68.17</v>
      </c>
      <c r="F481">
        <v>87.02166666666669</v>
      </c>
      <c r="H481" s="1">
        <v>28429</v>
      </c>
      <c r="I481">
        <v>-2.5875506598773863E-2</v>
      </c>
      <c r="N481" s="1">
        <v>32355</v>
      </c>
      <c r="O481">
        <v>34.882799999999996</v>
      </c>
      <c r="Y481" s="1">
        <v>32324</v>
      </c>
      <c r="Z481">
        <v>5.7008980866848746E-2</v>
      </c>
    </row>
    <row r="482" spans="1:26" x14ac:dyDescent="0.25">
      <c r="A482" s="1">
        <v>40025</v>
      </c>
      <c r="B482">
        <v>-0.83818526842321583</v>
      </c>
      <c r="C482" s="13">
        <v>39568</v>
      </c>
      <c r="E482">
        <v>64.39</v>
      </c>
      <c r="F482">
        <v>86.703333333333347</v>
      </c>
      <c r="H482" s="1">
        <v>28398</v>
      </c>
      <c r="I482">
        <v>-1.5549872122762107E-2</v>
      </c>
      <c r="N482" s="1">
        <v>32386</v>
      </c>
      <c r="O482">
        <v>35.3964</v>
      </c>
      <c r="Y482" s="1">
        <v>32355</v>
      </c>
      <c r="Z482">
        <v>-5.9106021425931509E-3</v>
      </c>
    </row>
    <row r="483" spans="1:26" x14ac:dyDescent="0.25">
      <c r="A483" s="1">
        <v>40056</v>
      </c>
      <c r="B483">
        <v>-0.80222109496720895</v>
      </c>
      <c r="C483" s="13">
        <v>39599</v>
      </c>
      <c r="E483">
        <v>60.5</v>
      </c>
      <c r="F483">
        <v>86.240000000000023</v>
      </c>
      <c r="H483" s="1">
        <v>28368</v>
      </c>
      <c r="I483">
        <v>-2.4451097804391246E-2</v>
      </c>
      <c r="N483" s="1">
        <v>32416</v>
      </c>
      <c r="O483">
        <v>35.924799999999998</v>
      </c>
      <c r="Y483" s="1">
        <v>32386</v>
      </c>
      <c r="Z483">
        <v>-2.0066889632107149E-2</v>
      </c>
    </row>
    <row r="484" spans="1:26" x14ac:dyDescent="0.25">
      <c r="A484" s="1">
        <v>40086</v>
      </c>
      <c r="B484">
        <v>-0.76322242997679202</v>
      </c>
      <c r="C484" s="13">
        <v>39629</v>
      </c>
      <c r="E484">
        <v>56.59</v>
      </c>
      <c r="F484">
        <v>85.634166666666687</v>
      </c>
      <c r="H484" s="1">
        <v>28337</v>
      </c>
      <c r="I484">
        <v>9.1650720112800531E-3</v>
      </c>
      <c r="N484" s="1">
        <v>32447</v>
      </c>
      <c r="O484">
        <v>36.475999999999992</v>
      </c>
      <c r="Y484" s="1">
        <v>32416</v>
      </c>
      <c r="Z484">
        <v>1.6306408797876419E-2</v>
      </c>
    </row>
    <row r="485" spans="1:26" x14ac:dyDescent="0.25">
      <c r="A485" s="1">
        <v>40117</v>
      </c>
      <c r="B485">
        <v>-0.50639965467570069</v>
      </c>
      <c r="C485" s="13">
        <v>39660</v>
      </c>
      <c r="E485">
        <v>54.31</v>
      </c>
      <c r="F485">
        <v>84.938333333333347</v>
      </c>
      <c r="H485" s="1">
        <v>28306</v>
      </c>
      <c r="I485">
        <v>5.3665451599838104E-3</v>
      </c>
      <c r="N485" s="1">
        <v>32477</v>
      </c>
      <c r="O485">
        <v>37.065599999999996</v>
      </c>
      <c r="Y485" s="1">
        <v>32447</v>
      </c>
      <c r="Z485">
        <v>3.507462686567156E-2</v>
      </c>
    </row>
    <row r="486" spans="1:26" x14ac:dyDescent="0.25">
      <c r="A486" s="1">
        <v>40147</v>
      </c>
      <c r="B486">
        <v>-0.23769683568888755</v>
      </c>
      <c r="C486" s="13">
        <v>39691</v>
      </c>
      <c r="E486">
        <v>52.54</v>
      </c>
      <c r="F486">
        <v>84.168333333333351</v>
      </c>
      <c r="H486" s="1">
        <v>28276</v>
      </c>
      <c r="I486">
        <v>-2.9278142352346498E-3</v>
      </c>
      <c r="N486" s="1">
        <v>32508</v>
      </c>
      <c r="O486">
        <v>37.690799999999996</v>
      </c>
      <c r="Y486" s="1">
        <v>32477</v>
      </c>
      <c r="Z486">
        <v>-2.3071377072818953E-2</v>
      </c>
    </row>
    <row r="487" spans="1:26" x14ac:dyDescent="0.25">
      <c r="A487" s="1">
        <v>40178</v>
      </c>
      <c r="B487">
        <v>4.090874437752532E-2</v>
      </c>
      <c r="C487" s="13">
        <v>39721</v>
      </c>
      <c r="E487">
        <v>50.62</v>
      </c>
      <c r="F487">
        <v>83.335833333333355</v>
      </c>
      <c r="H487" s="1">
        <v>28245</v>
      </c>
      <c r="I487">
        <v>-1.5407554671968164E-2</v>
      </c>
      <c r="N487" s="1">
        <v>32539</v>
      </c>
      <c r="O487">
        <v>38.35</v>
      </c>
      <c r="Y487" s="1">
        <v>32508</v>
      </c>
      <c r="Z487">
        <v>2.0295202952029519E-2</v>
      </c>
    </row>
    <row r="488" spans="1:26" x14ac:dyDescent="0.25">
      <c r="A488" s="1">
        <v>40209</v>
      </c>
      <c r="B488">
        <v>0.12631137221989075</v>
      </c>
      <c r="C488" s="13">
        <v>39752</v>
      </c>
      <c r="E488">
        <v>39.61</v>
      </c>
      <c r="F488">
        <v>82.164166666666674</v>
      </c>
      <c r="H488" s="1">
        <v>28215</v>
      </c>
      <c r="I488">
        <v>-3.9603960396040168E-3</v>
      </c>
      <c r="N488" s="1">
        <v>32567</v>
      </c>
      <c r="O488">
        <v>39.023599999999995</v>
      </c>
      <c r="Y488" s="1">
        <v>32539</v>
      </c>
      <c r="Z488">
        <v>3.2188065099457423E-2</v>
      </c>
    </row>
    <row r="489" spans="1:26" x14ac:dyDescent="0.25">
      <c r="A489" s="1">
        <v>40237</v>
      </c>
      <c r="B489">
        <v>0.21622391192010368</v>
      </c>
      <c r="C489" s="13">
        <v>39782</v>
      </c>
      <c r="E489">
        <v>28.64</v>
      </c>
      <c r="F489">
        <v>80.631666666666689</v>
      </c>
      <c r="H489" s="1">
        <v>28184</v>
      </c>
      <c r="I489">
        <v>-2.6974951830443135E-2</v>
      </c>
      <c r="N489" s="1">
        <v>32598</v>
      </c>
      <c r="O489">
        <v>39.704799999999999</v>
      </c>
      <c r="Y489" s="1">
        <v>32567</v>
      </c>
      <c r="Z489">
        <v>3.0133146461107301E-2</v>
      </c>
    </row>
    <row r="490" spans="1:26" x14ac:dyDescent="0.25">
      <c r="A490" s="1">
        <v>40268</v>
      </c>
      <c r="B490">
        <v>0.30162778486235087</v>
      </c>
      <c r="C490" s="13">
        <v>39813</v>
      </c>
      <c r="E490">
        <v>17.059999999999999</v>
      </c>
      <c r="F490">
        <v>78.729722222222236</v>
      </c>
      <c r="H490" s="1">
        <v>28156</v>
      </c>
      <c r="I490">
        <v>-8.5959885386820024E-3</v>
      </c>
      <c r="N490" s="1">
        <v>32628</v>
      </c>
      <c r="O490">
        <v>40.367599999999996</v>
      </c>
      <c r="Y490" s="1">
        <v>32598</v>
      </c>
      <c r="Z490">
        <v>-4.4217687074830318E-3</v>
      </c>
    </row>
    <row r="491" spans="1:26" x14ac:dyDescent="0.25">
      <c r="A491" s="1">
        <v>40298</v>
      </c>
      <c r="B491">
        <v>0.36376691762043617</v>
      </c>
      <c r="C491" s="13">
        <v>39844</v>
      </c>
      <c r="E491">
        <v>13.93</v>
      </c>
      <c r="F491">
        <v>76.726944444444442</v>
      </c>
      <c r="H491" s="1">
        <v>28125</v>
      </c>
      <c r="I491">
        <v>3.4584980237154152E-2</v>
      </c>
      <c r="N491" s="1">
        <v>32659</v>
      </c>
      <c r="O491">
        <v>41.052799999999998</v>
      </c>
      <c r="Y491" s="1">
        <v>32628</v>
      </c>
      <c r="Z491">
        <v>3.2798086778271347E-2</v>
      </c>
    </row>
    <row r="492" spans="1:26" x14ac:dyDescent="0.25">
      <c r="A492" s="1">
        <v>40329</v>
      </c>
      <c r="B492">
        <v>0.42734340084858441</v>
      </c>
      <c r="C492" s="13">
        <v>39872</v>
      </c>
      <c r="E492">
        <v>10.83</v>
      </c>
      <c r="F492">
        <v>74.610833333333346</v>
      </c>
      <c r="H492" s="1">
        <v>28094</v>
      </c>
      <c r="I492">
        <v>-6.8694798822375152E-3</v>
      </c>
      <c r="N492" s="1">
        <v>32689</v>
      </c>
      <c r="O492">
        <v>41.763199999999998</v>
      </c>
      <c r="Y492" s="1">
        <v>32659</v>
      </c>
      <c r="Z492">
        <v>3.8372477671187448E-2</v>
      </c>
    </row>
    <row r="493" spans="1:26" x14ac:dyDescent="0.25">
      <c r="A493" s="1">
        <v>40359</v>
      </c>
      <c r="B493">
        <v>0.49363393890594309</v>
      </c>
      <c r="C493" s="13">
        <v>39903</v>
      </c>
      <c r="E493">
        <v>7.77</v>
      </c>
      <c r="F493">
        <v>72.391388888888898</v>
      </c>
      <c r="H493" s="1">
        <v>28064</v>
      </c>
      <c r="I493">
        <v>-3.4123222748815109E-2</v>
      </c>
      <c r="N493" s="1">
        <v>32720</v>
      </c>
      <c r="O493">
        <v>42.453599999999994</v>
      </c>
      <c r="Y493" s="1">
        <v>32689</v>
      </c>
      <c r="Z493">
        <v>3.1220133800573469E-2</v>
      </c>
    </row>
    <row r="494" spans="1:26" x14ac:dyDescent="0.25">
      <c r="A494" s="1">
        <v>40390</v>
      </c>
      <c r="B494">
        <v>0.54585241730279854</v>
      </c>
      <c r="C494" s="13">
        <v>39933</v>
      </c>
      <c r="E494">
        <v>8</v>
      </c>
      <c r="F494">
        <v>70.178888888888892</v>
      </c>
      <c r="H494" s="1">
        <v>28033</v>
      </c>
      <c r="I494">
        <v>2.1297192642788024E-2</v>
      </c>
      <c r="N494" s="1">
        <v>32751</v>
      </c>
      <c r="O494">
        <v>43.063600000000008</v>
      </c>
      <c r="Y494" s="1">
        <v>32720</v>
      </c>
      <c r="Z494">
        <v>2.5332097621254213E-2</v>
      </c>
    </row>
    <row r="495" spans="1:26" x14ac:dyDescent="0.25">
      <c r="A495" s="1">
        <v>40421</v>
      </c>
      <c r="B495">
        <v>0.59383291584166875</v>
      </c>
      <c r="C495" s="13">
        <v>39964</v>
      </c>
      <c r="E495">
        <v>8.2200000000000006</v>
      </c>
      <c r="F495">
        <v>67.964444444444439</v>
      </c>
      <c r="H495" s="1">
        <v>28003</v>
      </c>
      <c r="I495">
        <v>-8.6372360844530292E-3</v>
      </c>
      <c r="N495" s="1">
        <v>32781</v>
      </c>
      <c r="O495">
        <v>43.594399999999993</v>
      </c>
      <c r="Y495" s="1">
        <v>32751</v>
      </c>
      <c r="Z495">
        <v>4.4290448930400864E-2</v>
      </c>
    </row>
    <row r="496" spans="1:26" x14ac:dyDescent="0.25">
      <c r="A496" s="1">
        <v>40451</v>
      </c>
      <c r="B496">
        <v>0.6395875814928631</v>
      </c>
      <c r="C496" s="13">
        <v>39994</v>
      </c>
      <c r="E496">
        <v>8.39</v>
      </c>
      <c r="F496">
        <v>65.739444444444445</v>
      </c>
      <c r="H496" s="1">
        <v>27972</v>
      </c>
      <c r="I496">
        <v>2.3575638506876283E-2</v>
      </c>
      <c r="N496" s="1">
        <v>32812</v>
      </c>
      <c r="O496">
        <v>44.062400000000004</v>
      </c>
      <c r="Y496" s="1">
        <v>32781</v>
      </c>
      <c r="Z496">
        <v>2.0196191575302612E-3</v>
      </c>
    </row>
    <row r="497" spans="1:26" x14ac:dyDescent="0.25">
      <c r="A497" s="1">
        <v>40482</v>
      </c>
      <c r="B497">
        <v>0.68382615506894107</v>
      </c>
      <c r="C497" s="13">
        <v>40025</v>
      </c>
      <c r="E497">
        <v>10.28</v>
      </c>
      <c r="F497">
        <v>63.529444444444444</v>
      </c>
      <c r="H497" s="1">
        <v>27941</v>
      </c>
      <c r="I497">
        <v>5.9288537549406556E-3</v>
      </c>
      <c r="N497" s="1">
        <v>32842</v>
      </c>
      <c r="O497">
        <v>44.462400000000009</v>
      </c>
      <c r="Y497" s="1">
        <v>32812</v>
      </c>
      <c r="Z497">
        <v>2.8793550244735354E-4</v>
      </c>
    </row>
    <row r="498" spans="1:26" x14ac:dyDescent="0.25">
      <c r="A498" s="1">
        <v>40512</v>
      </c>
      <c r="B498">
        <v>0.72236024844720503</v>
      </c>
      <c r="C498" s="13">
        <v>40056</v>
      </c>
      <c r="E498">
        <v>12.13</v>
      </c>
      <c r="F498">
        <v>61.331111111111113</v>
      </c>
      <c r="H498" s="1">
        <v>27911</v>
      </c>
      <c r="I498">
        <v>-6.8694798822375152E-3</v>
      </c>
      <c r="N498" s="1">
        <v>32873</v>
      </c>
      <c r="O498">
        <v>44.795200000000001</v>
      </c>
      <c r="Y498" s="1">
        <v>32842</v>
      </c>
      <c r="Z498">
        <v>-2.0725388601036239E-2</v>
      </c>
    </row>
    <row r="499" spans="1:26" x14ac:dyDescent="0.25">
      <c r="A499" s="1">
        <v>40543</v>
      </c>
      <c r="B499">
        <v>0.75189798101732941</v>
      </c>
      <c r="C499" s="13">
        <v>40086</v>
      </c>
      <c r="E499">
        <v>14</v>
      </c>
      <c r="F499">
        <v>59.127222222222223</v>
      </c>
      <c r="H499" s="1">
        <v>27880</v>
      </c>
      <c r="I499">
        <v>7.9129574678537228E-3</v>
      </c>
      <c r="N499" s="1">
        <v>32904</v>
      </c>
      <c r="O499">
        <v>45.033600000000007</v>
      </c>
      <c r="Y499" s="1">
        <v>32873</v>
      </c>
      <c r="Z499">
        <v>2.4691358024691461E-2</v>
      </c>
    </row>
    <row r="500" spans="1:26" x14ac:dyDescent="0.25">
      <c r="A500" s="1">
        <v>40574</v>
      </c>
      <c r="B500">
        <v>0.76069065401982205</v>
      </c>
      <c r="C500" s="13">
        <v>40117</v>
      </c>
      <c r="E500">
        <v>28.27</v>
      </c>
      <c r="F500">
        <v>57.273055555555551</v>
      </c>
      <c r="H500" s="1">
        <v>27850</v>
      </c>
      <c r="I500">
        <v>4.970178926441352E-3</v>
      </c>
      <c r="N500" s="1">
        <v>32932</v>
      </c>
      <c r="O500">
        <v>45.207599999999999</v>
      </c>
      <c r="Y500" s="1">
        <v>32904</v>
      </c>
      <c r="Z500">
        <v>-2.4756167527251849E-2</v>
      </c>
    </row>
    <row r="501" spans="1:26" x14ac:dyDescent="0.25">
      <c r="A501" s="1">
        <v>40602</v>
      </c>
      <c r="B501">
        <v>0.76514089857666268</v>
      </c>
      <c r="C501" s="13">
        <v>40147</v>
      </c>
      <c r="E501">
        <v>42.52</v>
      </c>
      <c r="F501">
        <v>55.778333333333336</v>
      </c>
      <c r="H501" s="1">
        <v>27819</v>
      </c>
      <c r="I501">
        <v>3.8612430311790159E-2</v>
      </c>
      <c r="N501" s="1">
        <v>32963</v>
      </c>
      <c r="O501">
        <v>45.316000000000003</v>
      </c>
      <c r="Y501" s="1">
        <v>32932</v>
      </c>
      <c r="Z501">
        <v>-2.8002470806247723E-2</v>
      </c>
    </row>
    <row r="502" spans="1:26" x14ac:dyDescent="0.25">
      <c r="A502" s="1">
        <v>40633</v>
      </c>
      <c r="B502">
        <v>0.75757373325762367</v>
      </c>
      <c r="C502" s="13">
        <v>40178</v>
      </c>
      <c r="E502">
        <v>56.89</v>
      </c>
      <c r="F502">
        <v>54.654166666666669</v>
      </c>
      <c r="H502" s="1">
        <v>27790</v>
      </c>
      <c r="I502">
        <v>9.199549041713638E-2</v>
      </c>
      <c r="N502" s="1">
        <v>32993</v>
      </c>
      <c r="O502">
        <v>45.38839999999999</v>
      </c>
      <c r="Y502" s="1">
        <v>32963</v>
      </c>
      <c r="Z502">
        <v>2.4239673172945956E-2</v>
      </c>
    </row>
    <row r="503" spans="1:26" x14ac:dyDescent="0.25">
      <c r="A503" s="1">
        <v>40663</v>
      </c>
      <c r="B503">
        <v>0.74183658331547642</v>
      </c>
      <c r="C503" s="13">
        <v>40209</v>
      </c>
      <c r="E503">
        <v>60.39</v>
      </c>
      <c r="F503">
        <v>53.617500000000007</v>
      </c>
      <c r="H503" s="1">
        <v>27759</v>
      </c>
      <c r="I503">
        <v>-1.5210391917397474E-2</v>
      </c>
      <c r="N503" s="1">
        <v>33024</v>
      </c>
      <c r="O503">
        <v>45.369599999999991</v>
      </c>
      <c r="Y503" s="1">
        <v>32993</v>
      </c>
      <c r="Z503">
        <v>-8.2727648762031766E-4</v>
      </c>
    </row>
    <row r="504" spans="1:26" x14ac:dyDescent="0.25">
      <c r="A504" s="1">
        <v>40694</v>
      </c>
      <c r="B504">
        <v>0.72494399532482701</v>
      </c>
      <c r="C504" s="13">
        <v>40237</v>
      </c>
      <c r="E504">
        <v>64.069999999999993</v>
      </c>
      <c r="F504">
        <v>52.679444444444442</v>
      </c>
      <c r="H504" s="1">
        <v>27728</v>
      </c>
      <c r="I504">
        <v>1.6935757028339167E-2</v>
      </c>
      <c r="N504" s="1">
        <v>33054</v>
      </c>
      <c r="O504">
        <v>45.253999999999998</v>
      </c>
      <c r="Y504" s="1">
        <v>33024</v>
      </c>
      <c r="Z504">
        <v>3.5691052102430634E-2</v>
      </c>
    </row>
    <row r="505" spans="1:26" x14ac:dyDescent="0.25">
      <c r="A505" s="1">
        <v>40724</v>
      </c>
      <c r="B505">
        <v>0.71403964849045454</v>
      </c>
      <c r="C505" s="13">
        <v>40268</v>
      </c>
      <c r="E505">
        <v>67.48</v>
      </c>
      <c r="F505">
        <v>51.842777777777783</v>
      </c>
      <c r="H505" s="1">
        <v>27698</v>
      </c>
      <c r="I505">
        <v>4.6061178693752113E-2</v>
      </c>
      <c r="N505" s="1">
        <v>33085</v>
      </c>
      <c r="O505">
        <v>45.066799999999986</v>
      </c>
      <c r="Y505" s="1">
        <v>33054</v>
      </c>
      <c r="Z505">
        <v>2.8950749464668055E-2</v>
      </c>
    </row>
    <row r="506" spans="1:26" x14ac:dyDescent="0.25">
      <c r="A506" s="1">
        <v>40755</v>
      </c>
      <c r="B506">
        <v>0.7009455956522419</v>
      </c>
      <c r="C506" s="13">
        <v>40298</v>
      </c>
      <c r="E506">
        <v>69.64</v>
      </c>
      <c r="F506">
        <v>51.06444444444444</v>
      </c>
      <c r="H506" s="1">
        <v>27667</v>
      </c>
      <c r="I506">
        <v>-1.2133940030334758E-2</v>
      </c>
      <c r="N506" s="1">
        <v>33116</v>
      </c>
      <c r="O506">
        <v>44.856399999999994</v>
      </c>
      <c r="Y506" s="1">
        <v>33085</v>
      </c>
      <c r="Z506">
        <v>-9.9891783900777948E-4</v>
      </c>
    </row>
    <row r="507" spans="1:26" x14ac:dyDescent="0.25">
      <c r="A507" s="1">
        <v>40786</v>
      </c>
      <c r="B507">
        <v>0.68276412041651957</v>
      </c>
      <c r="C507" s="13">
        <v>40329</v>
      </c>
      <c r="E507">
        <v>71.86</v>
      </c>
      <c r="F507">
        <v>50.345277777777781</v>
      </c>
      <c r="H507" s="1">
        <v>27637</v>
      </c>
      <c r="I507">
        <v>-7.3305222186182309E-2</v>
      </c>
      <c r="N507" s="1">
        <v>33146</v>
      </c>
      <c r="O507">
        <v>44.622799999999998</v>
      </c>
      <c r="Y507" s="1">
        <v>33116</v>
      </c>
      <c r="Z507">
        <v>-8.1326556120323232E-2</v>
      </c>
    </row>
    <row r="508" spans="1:26" x14ac:dyDescent="0.25">
      <c r="A508" s="1">
        <v>40816</v>
      </c>
      <c r="B508">
        <v>0.66487319756355123</v>
      </c>
      <c r="C508" s="13">
        <v>40359</v>
      </c>
      <c r="E508">
        <v>74.2</v>
      </c>
      <c r="F508">
        <v>49.677500000000009</v>
      </c>
      <c r="H508" s="1">
        <v>27606</v>
      </c>
      <c r="I508">
        <v>9.7402597402585704E-4</v>
      </c>
      <c r="N508" s="1">
        <v>33177</v>
      </c>
      <c r="O508">
        <v>44.353999999999999</v>
      </c>
      <c r="Y508" s="1">
        <v>33146</v>
      </c>
      <c r="Z508">
        <v>-4.6379440665154877E-2</v>
      </c>
    </row>
    <row r="509" spans="1:26" x14ac:dyDescent="0.25">
      <c r="A509" s="1">
        <v>40847</v>
      </c>
      <c r="B509">
        <v>0.62503413035846578</v>
      </c>
      <c r="C509" s="13">
        <v>40390</v>
      </c>
      <c r="E509">
        <v>75.94</v>
      </c>
      <c r="F509">
        <v>49.125000000000014</v>
      </c>
      <c r="H509" s="1">
        <v>27575</v>
      </c>
      <c r="I509">
        <v>2.5527192008879152E-2</v>
      </c>
      <c r="N509" s="1">
        <v>33207</v>
      </c>
      <c r="O509">
        <v>44.050800000000002</v>
      </c>
      <c r="Y509" s="1">
        <v>33177</v>
      </c>
      <c r="Z509">
        <v>-2.6283250372531056E-2</v>
      </c>
    </row>
    <row r="510" spans="1:26" x14ac:dyDescent="0.25">
      <c r="A510" s="1">
        <v>40877</v>
      </c>
      <c r="B510">
        <v>0.57704364600916347</v>
      </c>
      <c r="C510" s="13">
        <v>40421</v>
      </c>
      <c r="E510">
        <v>77.59</v>
      </c>
      <c r="F510">
        <v>48.681388888888897</v>
      </c>
      <c r="H510" s="1">
        <v>27545</v>
      </c>
      <c r="I510">
        <v>6.3503305004721386E-2</v>
      </c>
      <c r="N510" s="1">
        <v>33238</v>
      </c>
      <c r="O510">
        <v>43.711199999999998</v>
      </c>
      <c r="Y510" s="1">
        <v>33207</v>
      </c>
      <c r="Z510">
        <v>2.6601979682208961E-2</v>
      </c>
    </row>
    <row r="511" spans="1:26" x14ac:dyDescent="0.25">
      <c r="A511" s="1">
        <v>40908</v>
      </c>
      <c r="B511">
        <v>0.52608659929340273</v>
      </c>
      <c r="C511" s="13">
        <v>40451</v>
      </c>
      <c r="E511">
        <v>79.290000000000006</v>
      </c>
      <c r="F511">
        <v>48.359722222222224</v>
      </c>
      <c r="H511" s="1">
        <v>27514</v>
      </c>
      <c r="I511">
        <v>1.1219861542134134E-2</v>
      </c>
      <c r="N511" s="1">
        <v>33269</v>
      </c>
      <c r="O511">
        <v>43.330000000000013</v>
      </c>
      <c r="Y511" s="1">
        <v>33238</v>
      </c>
      <c r="Z511">
        <v>4.2690856037298927E-2</v>
      </c>
    </row>
    <row r="512" spans="1:26" x14ac:dyDescent="0.25">
      <c r="A512" s="1">
        <v>40939</v>
      </c>
      <c r="B512">
        <v>0.47544363578691407</v>
      </c>
      <c r="C512" s="13">
        <v>40482</v>
      </c>
      <c r="E512">
        <v>81.209999999999994</v>
      </c>
      <c r="F512">
        <v>48.229444444444447</v>
      </c>
      <c r="H512" s="1">
        <v>27484</v>
      </c>
      <c r="I512">
        <v>4.5942571785268504E-2</v>
      </c>
      <c r="N512" s="1">
        <v>33297</v>
      </c>
      <c r="O512">
        <v>42.914400000000008</v>
      </c>
      <c r="Y512" s="1">
        <v>33269</v>
      </c>
      <c r="Z512">
        <v>-9.9163498098859045E-3</v>
      </c>
    </row>
    <row r="513" spans="1:26" x14ac:dyDescent="0.25">
      <c r="A513" s="1">
        <v>40968</v>
      </c>
      <c r="B513">
        <v>0.42608503420158789</v>
      </c>
      <c r="C513" s="13">
        <v>40512</v>
      </c>
      <c r="E513">
        <v>83.19</v>
      </c>
      <c r="F513">
        <v>48.3</v>
      </c>
      <c r="H513" s="1">
        <v>27453</v>
      </c>
      <c r="I513">
        <v>0.10391400220507155</v>
      </c>
      <c r="N513" s="1">
        <v>33328</v>
      </c>
      <c r="O513">
        <v>42.462799999999994</v>
      </c>
      <c r="Y513" s="1">
        <v>33297</v>
      </c>
      <c r="Z513">
        <v>0.11296814034225316</v>
      </c>
    </row>
    <row r="514" spans="1:26" x14ac:dyDescent="0.25">
      <c r="A514" s="1">
        <v>40999</v>
      </c>
      <c r="B514">
        <v>0.37412923076923127</v>
      </c>
      <c r="C514" s="13">
        <v>40543</v>
      </c>
      <c r="E514">
        <v>85.06</v>
      </c>
      <c r="F514">
        <v>48.553055555555552</v>
      </c>
      <c r="H514" s="1">
        <v>27425</v>
      </c>
      <c r="I514">
        <v>8.1854778589533467E-2</v>
      </c>
      <c r="N514" s="1">
        <v>33358</v>
      </c>
      <c r="O514">
        <v>41.951999999999998</v>
      </c>
      <c r="Y514" s="1">
        <v>33328</v>
      </c>
      <c r="Z514">
        <v>2.7659691933970026E-2</v>
      </c>
    </row>
    <row r="515" spans="1:26" x14ac:dyDescent="0.25">
      <c r="A515" s="1">
        <v>41029</v>
      </c>
      <c r="B515">
        <v>0.32093067516772161</v>
      </c>
      <c r="C515" s="13">
        <v>40574</v>
      </c>
      <c r="E515">
        <v>86.11</v>
      </c>
      <c r="F515">
        <v>48.906944444444449</v>
      </c>
      <c r="H515" s="1">
        <v>27394</v>
      </c>
      <c r="I515">
        <v>-6.5096180652355756E-2</v>
      </c>
      <c r="N515" s="1">
        <v>33389</v>
      </c>
      <c r="O515">
        <v>41.406800000000004</v>
      </c>
      <c r="Y515" s="1">
        <v>33358</v>
      </c>
      <c r="Z515">
        <v>1.9877511550445995E-2</v>
      </c>
    </row>
    <row r="516" spans="1:26" x14ac:dyDescent="0.25">
      <c r="A516" s="1">
        <v>41060</v>
      </c>
      <c r="B516">
        <v>0.27673093525179876</v>
      </c>
      <c r="C516" s="13">
        <v>40602</v>
      </c>
      <c r="E516">
        <v>87.12</v>
      </c>
      <c r="F516">
        <v>49.355833333333337</v>
      </c>
      <c r="H516" s="1">
        <v>27363</v>
      </c>
      <c r="I516">
        <v>3.3122119815668163E-2</v>
      </c>
      <c r="N516" s="1">
        <v>33419</v>
      </c>
      <c r="O516">
        <v>40.825600000000009</v>
      </c>
      <c r="Y516" s="1">
        <v>33389</v>
      </c>
      <c r="Z516">
        <v>-4.4511167298777856E-3</v>
      </c>
    </row>
    <row r="517" spans="1:26" x14ac:dyDescent="0.25">
      <c r="A517" s="1">
        <v>41090</v>
      </c>
      <c r="B517">
        <v>0.2358143044595033</v>
      </c>
      <c r="C517" s="13">
        <v>40633</v>
      </c>
      <c r="E517">
        <v>87.7</v>
      </c>
      <c r="F517">
        <v>49.898333333333341</v>
      </c>
      <c r="H517" s="1">
        <v>27333</v>
      </c>
      <c r="I517">
        <v>1.9377568995889504E-2</v>
      </c>
      <c r="N517" s="1">
        <v>33450</v>
      </c>
      <c r="O517">
        <v>40.202800000000003</v>
      </c>
      <c r="Y517" s="1">
        <v>33419</v>
      </c>
      <c r="Z517">
        <v>7.9367179025903163E-4</v>
      </c>
    </row>
    <row r="518" spans="1:26" x14ac:dyDescent="0.25">
      <c r="A518" s="1">
        <v>41121</v>
      </c>
      <c r="B518">
        <v>0.19483536741548313</v>
      </c>
      <c r="C518" s="13">
        <v>40663</v>
      </c>
      <c r="E518">
        <v>88.06</v>
      </c>
      <c r="F518">
        <v>50.555833333333332</v>
      </c>
      <c r="H518" s="1">
        <v>27302</v>
      </c>
      <c r="I518">
        <v>-0.10403787978429563</v>
      </c>
      <c r="N518" s="1">
        <v>33481</v>
      </c>
      <c r="O518">
        <v>39.582800000000006</v>
      </c>
      <c r="Y518" s="1">
        <v>33450</v>
      </c>
      <c r="Z518">
        <v>5.1283406910042498E-3</v>
      </c>
    </row>
    <row r="519" spans="1:26" x14ac:dyDescent="0.25">
      <c r="A519" s="1">
        <v>41152</v>
      </c>
      <c r="B519">
        <v>0.14915111547635782</v>
      </c>
      <c r="C519" s="13">
        <v>40694</v>
      </c>
      <c r="E519">
        <v>88.55</v>
      </c>
      <c r="F519">
        <v>51.335000000000001</v>
      </c>
      <c r="H519" s="1">
        <v>27272</v>
      </c>
      <c r="I519">
        <v>-4.1356701550876319E-2</v>
      </c>
      <c r="N519" s="1">
        <v>33511</v>
      </c>
      <c r="O519">
        <v>38.962800000000001</v>
      </c>
      <c r="Y519" s="1">
        <v>33481</v>
      </c>
      <c r="Z519">
        <v>2.4116981826788939E-2</v>
      </c>
    </row>
    <row r="520" spans="1:26" x14ac:dyDescent="0.25">
      <c r="A520" s="1">
        <v>41182</v>
      </c>
      <c r="B520">
        <v>0.10820321842222159</v>
      </c>
      <c r="C520" s="13">
        <v>40724</v>
      </c>
      <c r="E520">
        <v>89.56</v>
      </c>
      <c r="F520">
        <v>52.25083333333334</v>
      </c>
      <c r="H520" s="1">
        <v>27241</v>
      </c>
      <c r="I520">
        <v>-0.11671678360619227</v>
      </c>
      <c r="N520" s="1">
        <v>33542</v>
      </c>
      <c r="O520">
        <v>38.342800000000004</v>
      </c>
      <c r="Y520" s="1">
        <v>33511</v>
      </c>
      <c r="Z520">
        <v>-5.6497175141242651E-3</v>
      </c>
    </row>
    <row r="521" spans="1:26" x14ac:dyDescent="0.25">
      <c r="A521" s="1">
        <v>41213</v>
      </c>
      <c r="B521">
        <v>8.5744302840298797E-2</v>
      </c>
      <c r="C521" s="13">
        <v>40755</v>
      </c>
      <c r="E521">
        <v>90.59</v>
      </c>
      <c r="F521">
        <v>53.258611111111115</v>
      </c>
      <c r="H521" s="1">
        <v>27210</v>
      </c>
      <c r="I521">
        <v>1.338240214118485E-3</v>
      </c>
      <c r="N521" s="1">
        <v>33572</v>
      </c>
      <c r="O521">
        <v>37.705599999999997</v>
      </c>
      <c r="Y521" s="1">
        <v>33542</v>
      </c>
      <c r="Z521">
        <v>-8.2644628099171795E-4</v>
      </c>
    </row>
    <row r="522" spans="1:26" x14ac:dyDescent="0.25">
      <c r="A522" s="1">
        <v>41243</v>
      </c>
      <c r="B522">
        <v>7.3662581252757639E-2</v>
      </c>
      <c r="C522" s="13">
        <v>40786</v>
      </c>
      <c r="E522">
        <v>91.44</v>
      </c>
      <c r="F522">
        <v>54.339166666666671</v>
      </c>
      <c r="H522" s="1">
        <v>27180</v>
      </c>
      <c r="I522">
        <v>-3.0175210902011598E-2</v>
      </c>
      <c r="N522" s="1">
        <v>33603</v>
      </c>
      <c r="O522">
        <v>37.049599999999998</v>
      </c>
      <c r="Y522" s="1">
        <v>33572</v>
      </c>
      <c r="Z522">
        <v>-2.4813895781637188E-3</v>
      </c>
    </row>
    <row r="523" spans="1:26" x14ac:dyDescent="0.25">
      <c r="A523" s="1">
        <v>41274</v>
      </c>
      <c r="B523">
        <v>6.4730114792802759E-2</v>
      </c>
      <c r="C523" s="13">
        <v>40816</v>
      </c>
      <c r="E523">
        <v>92.4</v>
      </c>
      <c r="F523">
        <v>55.499722222222232</v>
      </c>
      <c r="H523" s="1">
        <v>27149</v>
      </c>
      <c r="I523">
        <v>-5.1108374384236495E-2</v>
      </c>
      <c r="N523" s="1">
        <v>33634</v>
      </c>
      <c r="O523">
        <v>36.4208</v>
      </c>
      <c r="Y523" s="1">
        <v>33603</v>
      </c>
      <c r="Z523">
        <v>6.7112354892204986E-3</v>
      </c>
    </row>
    <row r="524" spans="1:26" x14ac:dyDescent="0.25">
      <c r="A524" s="1">
        <v>41305</v>
      </c>
      <c r="B524">
        <v>5.5972760073903734E-2</v>
      </c>
      <c r="C524" s="13">
        <v>40847</v>
      </c>
      <c r="E524">
        <v>92.58</v>
      </c>
      <c r="F524">
        <v>56.971111111111128</v>
      </c>
      <c r="H524" s="1">
        <v>27119</v>
      </c>
      <c r="I524">
        <v>4.2696629213483092E-2</v>
      </c>
      <c r="N524" s="1">
        <v>33663</v>
      </c>
      <c r="O524">
        <v>35.8416</v>
      </c>
      <c r="Y524" s="1">
        <v>33634</v>
      </c>
      <c r="Z524">
        <v>7.0963424364881192E-2</v>
      </c>
    </row>
    <row r="525" spans="1:26" x14ac:dyDescent="0.25">
      <c r="A525" s="1">
        <v>41333</v>
      </c>
      <c r="B525">
        <v>4.3204706032801632E-2</v>
      </c>
      <c r="C525" s="13">
        <v>40877</v>
      </c>
      <c r="E525">
        <v>92.65</v>
      </c>
      <c r="F525">
        <v>58.74916666666666</v>
      </c>
      <c r="H525" s="1">
        <v>27088</v>
      </c>
      <c r="I525">
        <v>-2.7676620538965732E-2</v>
      </c>
      <c r="N525" s="1">
        <v>33694</v>
      </c>
      <c r="O525">
        <v>35.299599999999998</v>
      </c>
      <c r="Y525" s="1">
        <v>33663</v>
      </c>
      <c r="Z525">
        <v>-8.4599115554700594E-3</v>
      </c>
    </row>
    <row r="526" spans="1:26" x14ac:dyDescent="0.25">
      <c r="A526" s="1">
        <v>41364</v>
      </c>
      <c r="B526">
        <v>3.7645378817929301E-2</v>
      </c>
      <c r="C526" s="13">
        <v>40908</v>
      </c>
      <c r="E526">
        <v>92.87</v>
      </c>
      <c r="F526">
        <v>60.85499999999999</v>
      </c>
      <c r="H526" s="1">
        <v>27060</v>
      </c>
      <c r="I526">
        <v>1.4032496307237796E-2</v>
      </c>
      <c r="N526" s="1">
        <v>33724</v>
      </c>
      <c r="O526">
        <v>34.814799999999998</v>
      </c>
      <c r="Y526" s="1">
        <v>33694</v>
      </c>
      <c r="Z526">
        <v>-1.2604227263913101E-2</v>
      </c>
    </row>
    <row r="527" spans="1:26" x14ac:dyDescent="0.25">
      <c r="A527" s="1">
        <v>41394</v>
      </c>
      <c r="B527">
        <v>4.3936930464702838E-2</v>
      </c>
      <c r="C527" s="13">
        <v>40939</v>
      </c>
      <c r="E527">
        <v>93.03</v>
      </c>
      <c r="F527">
        <v>63.052222222222213</v>
      </c>
      <c r="H527" s="1">
        <v>27029</v>
      </c>
      <c r="I527">
        <v>-7.0784313725490183E-2</v>
      </c>
      <c r="N527" s="1">
        <v>33755</v>
      </c>
      <c r="O527">
        <v>34.360799999999998</v>
      </c>
      <c r="Y527" s="1">
        <v>33724</v>
      </c>
      <c r="Z527">
        <v>1.227415553810177E-4</v>
      </c>
    </row>
    <row r="528" spans="1:26" x14ac:dyDescent="0.25">
      <c r="A528" s="1">
        <v>41425</v>
      </c>
      <c r="B528">
        <v>4.785007997445824E-2</v>
      </c>
      <c r="C528" s="13">
        <v>40968</v>
      </c>
      <c r="E528">
        <v>93.18</v>
      </c>
      <c r="F528">
        <v>65.339722222222207</v>
      </c>
      <c r="H528" s="1">
        <v>26998</v>
      </c>
      <c r="I528">
        <v>-7.10382513661202E-2</v>
      </c>
      <c r="N528" s="1">
        <v>33785</v>
      </c>
      <c r="O528">
        <v>33.936399999999992</v>
      </c>
      <c r="Y528" s="1">
        <v>33755</v>
      </c>
      <c r="Z528">
        <v>1.8163520777594994E-2</v>
      </c>
    </row>
    <row r="529" spans="1:26" x14ac:dyDescent="0.25">
      <c r="A529" s="1">
        <v>41455</v>
      </c>
      <c r="B529">
        <v>5.1402261662181536E-2</v>
      </c>
      <c r="C529" s="13">
        <v>40999</v>
      </c>
      <c r="E529">
        <v>93.04</v>
      </c>
      <c r="F529">
        <v>67.708333333333314</v>
      </c>
      <c r="H529" s="1">
        <v>26968</v>
      </c>
      <c r="I529">
        <v>3.97727272727273E-2</v>
      </c>
      <c r="N529" s="1">
        <v>33816</v>
      </c>
      <c r="O529">
        <v>33.551200000000001</v>
      </c>
      <c r="Y529" s="1">
        <v>33785</v>
      </c>
      <c r="Z529">
        <v>-1.5766254429738967E-2</v>
      </c>
    </row>
    <row r="530" spans="1:26" x14ac:dyDescent="0.25">
      <c r="A530" s="1">
        <v>41486</v>
      </c>
      <c r="B530">
        <v>5.7890293270821486E-2</v>
      </c>
      <c r="C530" s="13">
        <v>41029</v>
      </c>
      <c r="E530">
        <v>92.54</v>
      </c>
      <c r="F530">
        <v>70.056666666666658</v>
      </c>
      <c r="H530" s="1">
        <v>26937</v>
      </c>
      <c r="I530">
        <v>1.734104046242772E-2</v>
      </c>
      <c r="N530" s="1">
        <v>33847</v>
      </c>
      <c r="O530">
        <v>33.179599999999986</v>
      </c>
      <c r="Y530" s="1">
        <v>33816</v>
      </c>
      <c r="Z530">
        <v>1.660665735910067E-2</v>
      </c>
    </row>
    <row r="531" spans="1:26" x14ac:dyDescent="0.25">
      <c r="A531" s="1">
        <v>41517</v>
      </c>
      <c r="B531">
        <v>6.3609694897325292E-2</v>
      </c>
      <c r="C531" s="13">
        <v>41060</v>
      </c>
      <c r="E531">
        <v>92.43</v>
      </c>
      <c r="F531">
        <v>72.395833333333329</v>
      </c>
      <c r="H531" s="1">
        <v>26907</v>
      </c>
      <c r="I531">
        <v>-1.890359168241966E-2</v>
      </c>
      <c r="N531" s="1">
        <v>33877</v>
      </c>
      <c r="O531">
        <v>32.829199999999993</v>
      </c>
      <c r="Y531" s="1">
        <v>33847</v>
      </c>
      <c r="Z531">
        <v>6.938923021322721E-3</v>
      </c>
    </row>
    <row r="532" spans="1:26" x14ac:dyDescent="0.25">
      <c r="A532" s="1">
        <v>41547</v>
      </c>
      <c r="B532">
        <v>6.9580535065507071E-2</v>
      </c>
      <c r="C532" s="13">
        <v>41090</v>
      </c>
      <c r="E532">
        <v>92.35</v>
      </c>
      <c r="F532">
        <v>74.728055555555542</v>
      </c>
      <c r="H532" s="1">
        <v>26876</v>
      </c>
      <c r="I532">
        <v>9.5419847328244278E-3</v>
      </c>
      <c r="N532" s="1">
        <v>33908</v>
      </c>
      <c r="O532">
        <v>32.499999999999993</v>
      </c>
      <c r="Y532" s="1">
        <v>33877</v>
      </c>
      <c r="Z532">
        <v>1.3160098581102371E-3</v>
      </c>
    </row>
    <row r="533" spans="1:26" x14ac:dyDescent="0.25">
      <c r="A533" s="1">
        <v>41578</v>
      </c>
      <c r="B533">
        <v>8.8297998521929363E-2</v>
      </c>
      <c r="C533" s="13">
        <v>41121</v>
      </c>
      <c r="E533">
        <v>92</v>
      </c>
      <c r="F533">
        <v>76.998055555555553</v>
      </c>
      <c r="H533" s="1">
        <v>26845</v>
      </c>
      <c r="I533">
        <v>-2.2388059701492588E-2</v>
      </c>
      <c r="N533" s="1">
        <v>33938</v>
      </c>
      <c r="O533">
        <v>32.211999999999996</v>
      </c>
      <c r="Y533" s="1">
        <v>33908</v>
      </c>
      <c r="Z533">
        <v>-1.4289810743643706E-2</v>
      </c>
    </row>
    <row r="534" spans="1:26" x14ac:dyDescent="0.25">
      <c r="A534" s="1">
        <v>41608</v>
      </c>
      <c r="B534">
        <v>0.10640254045062753</v>
      </c>
      <c r="C534" s="13">
        <v>41152</v>
      </c>
      <c r="E534">
        <v>91</v>
      </c>
      <c r="F534">
        <v>79.188888888888869</v>
      </c>
      <c r="H534" s="1">
        <v>26815</v>
      </c>
      <c r="I534">
        <v>-2.810516772438798E-2</v>
      </c>
      <c r="N534" s="1">
        <v>33969</v>
      </c>
      <c r="O534">
        <v>31.962</v>
      </c>
      <c r="Y534" s="1">
        <v>33938</v>
      </c>
      <c r="Z534">
        <v>2.5066666666666605E-2</v>
      </c>
    </row>
    <row r="535" spans="1:26" x14ac:dyDescent="0.25">
      <c r="A535" s="1">
        <v>41639</v>
      </c>
      <c r="B535">
        <v>0.12198540181108956</v>
      </c>
      <c r="C535" s="13">
        <v>41182</v>
      </c>
      <c r="E535">
        <v>90.1</v>
      </c>
      <c r="F535">
        <v>81.302777777777763</v>
      </c>
      <c r="H535" s="1">
        <v>26784</v>
      </c>
      <c r="I535">
        <v>-1.8683274021352388E-2</v>
      </c>
      <c r="N535" s="1">
        <v>34000</v>
      </c>
      <c r="O535">
        <v>31.731999999999992</v>
      </c>
      <c r="Y535" s="1">
        <v>33969</v>
      </c>
      <c r="Z535">
        <v>3.0271497493141643E-2</v>
      </c>
    </row>
    <row r="536" spans="1:26" x14ac:dyDescent="0.25">
      <c r="A536" s="1">
        <v>41670</v>
      </c>
      <c r="B536">
        <v>0.11443470768273394</v>
      </c>
      <c r="C536" s="13">
        <v>41213</v>
      </c>
      <c r="E536">
        <v>90.14</v>
      </c>
      <c r="F536">
        <v>83.021388888888893</v>
      </c>
      <c r="H536" s="1">
        <v>26754</v>
      </c>
      <c r="I536">
        <v>-1.5761821366024494E-2</v>
      </c>
      <c r="N536" s="1">
        <v>34028</v>
      </c>
      <c r="O536">
        <v>31.532799999999988</v>
      </c>
      <c r="Y536" s="1">
        <v>34000</v>
      </c>
      <c r="Z536">
        <v>-9.4114406390590432E-4</v>
      </c>
    </row>
    <row r="537" spans="1:26" x14ac:dyDescent="0.25">
      <c r="A537" s="1">
        <v>41698</v>
      </c>
      <c r="B537">
        <v>0.10745155018564119</v>
      </c>
      <c r="C537" s="13">
        <v>41243</v>
      </c>
      <c r="E537">
        <v>90.57</v>
      </c>
      <c r="F537">
        <v>84.356111111111119</v>
      </c>
      <c r="H537" s="1">
        <v>26723</v>
      </c>
      <c r="I537">
        <v>-3.5472972972972992E-2</v>
      </c>
      <c r="N537" s="1">
        <v>34059</v>
      </c>
      <c r="O537">
        <v>31.357599999999994</v>
      </c>
      <c r="Y537" s="1">
        <v>34028</v>
      </c>
      <c r="Z537">
        <v>1.4865703191415964E-2</v>
      </c>
    </row>
    <row r="538" spans="1:26" x14ac:dyDescent="0.25">
      <c r="A538" s="1">
        <v>41729</v>
      </c>
      <c r="B538">
        <v>9.7773733553460376E-2</v>
      </c>
      <c r="C538" s="13">
        <v>41274</v>
      </c>
      <c r="E538">
        <v>90.82</v>
      </c>
      <c r="F538">
        <v>85.298611111111128</v>
      </c>
      <c r="H538" s="1">
        <v>26695</v>
      </c>
      <c r="I538">
        <v>7.6595744680851546E-3</v>
      </c>
      <c r="N538" s="1">
        <v>34089</v>
      </c>
      <c r="O538">
        <v>31.179199999999987</v>
      </c>
      <c r="Y538" s="1">
        <v>34059</v>
      </c>
      <c r="Z538">
        <v>1.9153271451211311E-2</v>
      </c>
    </row>
    <row r="539" spans="1:26" x14ac:dyDescent="0.25">
      <c r="A539" s="1">
        <v>41759</v>
      </c>
      <c r="B539">
        <v>9.7401639392634021E-2</v>
      </c>
      <c r="C539" s="13">
        <v>41305</v>
      </c>
      <c r="E539">
        <v>90.97</v>
      </c>
      <c r="F539">
        <v>86.148055555555558</v>
      </c>
      <c r="H539" s="1">
        <v>26664</v>
      </c>
      <c r="I539">
        <v>2.0851433536055654E-2</v>
      </c>
      <c r="N539" s="1">
        <v>34120</v>
      </c>
      <c r="O539">
        <v>31.026399999999988</v>
      </c>
      <c r="Y539" s="1">
        <v>34089</v>
      </c>
      <c r="Z539">
        <v>-1.5727741247556513E-2</v>
      </c>
    </row>
    <row r="540" spans="1:26" x14ac:dyDescent="0.25">
      <c r="A540" s="1">
        <v>41790</v>
      </c>
      <c r="B540">
        <v>9.6744628725523113E-2</v>
      </c>
      <c r="C540" s="13">
        <v>41333</v>
      </c>
      <c r="E540">
        <v>90.64</v>
      </c>
      <c r="F540">
        <v>86.886111111111106</v>
      </c>
      <c r="H540" s="1">
        <v>26633</v>
      </c>
      <c r="I540">
        <v>5.0182481751824819E-2</v>
      </c>
      <c r="N540" s="1">
        <v>34150</v>
      </c>
      <c r="O540">
        <v>30.90079999999999</v>
      </c>
      <c r="Y540" s="1">
        <v>34120</v>
      </c>
      <c r="Z540">
        <v>4.8975354337817464E-3</v>
      </c>
    </row>
    <row r="541" spans="1:26" x14ac:dyDescent="0.25">
      <c r="A541" s="1">
        <v>41820</v>
      </c>
      <c r="B541">
        <v>9.8126617821261003E-2</v>
      </c>
      <c r="C541" s="13">
        <v>41364</v>
      </c>
      <c r="E541">
        <v>90.83</v>
      </c>
      <c r="F541">
        <v>87.534722222222229</v>
      </c>
      <c r="H541" s="1">
        <v>26603</v>
      </c>
      <c r="I541">
        <v>1.8281535648993475E-3</v>
      </c>
      <c r="N541" s="1">
        <v>34181</v>
      </c>
      <c r="O541">
        <v>30.83959999999999</v>
      </c>
      <c r="Y541" s="1">
        <v>34150</v>
      </c>
      <c r="Z541">
        <v>6.3110612015721554E-3</v>
      </c>
    </row>
    <row r="542" spans="1:26" x14ac:dyDescent="0.25">
      <c r="A542" s="1">
        <v>41851</v>
      </c>
      <c r="B542">
        <v>0.10380820353910164</v>
      </c>
      <c r="C542" s="13">
        <v>41394</v>
      </c>
      <c r="E542">
        <v>92.03</v>
      </c>
      <c r="F542">
        <v>88.15666666666668</v>
      </c>
      <c r="H542" s="1">
        <v>26572</v>
      </c>
      <c r="I542">
        <v>-1.4414414414414363E-2</v>
      </c>
      <c r="N542" s="1">
        <v>34212</v>
      </c>
      <c r="O542">
        <v>30.838399999999993</v>
      </c>
      <c r="Y542" s="1">
        <v>34181</v>
      </c>
      <c r="Z542">
        <v>-1.7185198410926703E-3</v>
      </c>
    </row>
    <row r="543" spans="1:26" x14ac:dyDescent="0.25">
      <c r="A543" s="1">
        <v>41882</v>
      </c>
      <c r="B543">
        <v>0.11091393078970718</v>
      </c>
      <c r="C543" s="13">
        <v>41425</v>
      </c>
      <c r="E543">
        <v>92.99</v>
      </c>
      <c r="F543">
        <v>88.743611111111107</v>
      </c>
      <c r="H543" s="1">
        <v>26542</v>
      </c>
      <c r="I543">
        <v>3.5447761194029821E-2</v>
      </c>
      <c r="N543" s="1">
        <v>34242</v>
      </c>
      <c r="O543">
        <v>30.899199999999993</v>
      </c>
      <c r="Y543" s="1">
        <v>34212</v>
      </c>
      <c r="Z543">
        <v>1.52920923785463E-2</v>
      </c>
    </row>
    <row r="544" spans="1:26" x14ac:dyDescent="0.25">
      <c r="A544" s="1">
        <v>41912</v>
      </c>
      <c r="B544">
        <v>0.11528156326511749</v>
      </c>
      <c r="C544" s="13">
        <v>41455</v>
      </c>
      <c r="E544">
        <v>93.88</v>
      </c>
      <c r="F544">
        <v>89.290277777777789</v>
      </c>
      <c r="H544" s="1">
        <v>26511</v>
      </c>
      <c r="I544">
        <v>-7.4074074074073808E-3</v>
      </c>
      <c r="N544" s="1">
        <v>34273</v>
      </c>
      <c r="O544">
        <v>31.02999999999999</v>
      </c>
      <c r="Y544" s="1">
        <v>34242</v>
      </c>
      <c r="Z544">
        <v>1.1252284588113566E-2</v>
      </c>
    </row>
    <row r="545" spans="1:26" x14ac:dyDescent="0.25">
      <c r="A545" s="1">
        <v>41943</v>
      </c>
      <c r="B545">
        <v>0.10082909868948928</v>
      </c>
      <c r="C545" s="13">
        <v>41486</v>
      </c>
      <c r="E545">
        <v>95.02</v>
      </c>
      <c r="F545">
        <v>89.82027777777779</v>
      </c>
      <c r="H545" s="1">
        <v>26480</v>
      </c>
      <c r="I545">
        <v>2.7855153203342354E-3</v>
      </c>
      <c r="N545" s="1">
        <v>34303</v>
      </c>
      <c r="O545">
        <v>31.237599999999993</v>
      </c>
      <c r="Y545" s="1">
        <v>34273</v>
      </c>
      <c r="Z545">
        <v>1.0147199721278565E-2</v>
      </c>
    </row>
    <row r="546" spans="1:26" x14ac:dyDescent="0.25">
      <c r="A546" s="1">
        <v>41973</v>
      </c>
      <c r="B546">
        <v>8.9915164642479742E-2</v>
      </c>
      <c r="C546" s="13">
        <v>41517</v>
      </c>
      <c r="E546">
        <v>96.08</v>
      </c>
      <c r="F546">
        <v>90.333888888888893</v>
      </c>
      <c r="H546" s="1">
        <v>26450</v>
      </c>
      <c r="I546">
        <v>-1.0110294117647007E-2</v>
      </c>
      <c r="N546" s="1">
        <v>34334</v>
      </c>
      <c r="O546">
        <v>31.524799999999995</v>
      </c>
      <c r="Y546" s="1">
        <v>34303</v>
      </c>
      <c r="Z546">
        <v>-2.1771933606380489E-3</v>
      </c>
    </row>
    <row r="547" spans="1:26" x14ac:dyDescent="0.25">
      <c r="A547" s="1">
        <v>42004</v>
      </c>
      <c r="B547">
        <v>7.9453181210813087E-2</v>
      </c>
      <c r="C547" s="13">
        <v>41547</v>
      </c>
      <c r="E547">
        <v>97.15</v>
      </c>
      <c r="F547">
        <v>90.83</v>
      </c>
      <c r="H547" s="1">
        <v>26419</v>
      </c>
      <c r="I547">
        <v>1.0213556174558908E-2</v>
      </c>
      <c r="N547" s="1">
        <v>34365</v>
      </c>
      <c r="O547">
        <v>31.87</v>
      </c>
      <c r="Y547" s="1">
        <v>34334</v>
      </c>
      <c r="Z547">
        <v>6.6106418371535405E-3</v>
      </c>
    </row>
    <row r="548" spans="1:26" x14ac:dyDescent="0.25">
      <c r="A548" s="1">
        <v>42035</v>
      </c>
      <c r="B548">
        <v>7.0304051362027387E-2</v>
      </c>
      <c r="C548" s="13">
        <v>41578</v>
      </c>
      <c r="E548">
        <v>99.4</v>
      </c>
      <c r="F548">
        <v>91.335277777777776</v>
      </c>
      <c r="H548" s="1">
        <v>26389</v>
      </c>
      <c r="I548">
        <v>2.3764258555133078E-2</v>
      </c>
      <c r="N548" s="1">
        <v>34393</v>
      </c>
      <c r="O548">
        <v>32.224399999999996</v>
      </c>
      <c r="Y548" s="1">
        <v>34365</v>
      </c>
      <c r="Z548">
        <v>1.5108917265801096E-2</v>
      </c>
    </row>
    <row r="549" spans="1:26" x14ac:dyDescent="0.25">
      <c r="A549" s="1">
        <v>42063</v>
      </c>
      <c r="B549">
        <v>5.2005437512593643E-2</v>
      </c>
      <c r="C549" s="13">
        <v>41608</v>
      </c>
      <c r="E549">
        <v>101.62</v>
      </c>
      <c r="F549">
        <v>91.847222222222229</v>
      </c>
      <c r="H549" s="1">
        <v>26358</v>
      </c>
      <c r="I549">
        <v>1.8393030009680598E-2</v>
      </c>
      <c r="N549" s="1">
        <v>34424</v>
      </c>
      <c r="O549">
        <v>32.590799999999994</v>
      </c>
      <c r="Y549" s="1">
        <v>34393</v>
      </c>
      <c r="Z549">
        <v>-2.981035539863475E-3</v>
      </c>
    </row>
    <row r="550" spans="1:26" x14ac:dyDescent="0.25">
      <c r="A550" s="1">
        <v>42094</v>
      </c>
      <c r="B550">
        <v>3.2721301264174316E-2</v>
      </c>
      <c r="C550" s="13">
        <v>41639</v>
      </c>
      <c r="E550">
        <v>103.63</v>
      </c>
      <c r="F550">
        <v>92.363055555555562</v>
      </c>
      <c r="H550" s="1">
        <v>26329</v>
      </c>
      <c r="I550">
        <v>4.1645658969446359E-2</v>
      </c>
      <c r="N550" s="1">
        <v>34454</v>
      </c>
      <c r="O550">
        <v>33.01</v>
      </c>
      <c r="Y550" s="1">
        <v>34424</v>
      </c>
      <c r="Z550">
        <v>-1.6476525722040759E-2</v>
      </c>
    </row>
    <row r="551" spans="1:26" x14ac:dyDescent="0.25">
      <c r="A551" s="1">
        <v>42124</v>
      </c>
      <c r="B551">
        <v>1.3560136194741725E-2</v>
      </c>
      <c r="C551" s="13">
        <v>41670</v>
      </c>
      <c r="E551">
        <v>103.47</v>
      </c>
      <c r="F551">
        <v>92.845277777777767</v>
      </c>
      <c r="H551" s="1">
        <v>26298</v>
      </c>
      <c r="I551">
        <v>6.8872601853847817E-2</v>
      </c>
      <c r="N551" s="1">
        <v>34485</v>
      </c>
      <c r="O551">
        <v>33.463999999999992</v>
      </c>
      <c r="Y551" s="1">
        <v>34454</v>
      </c>
      <c r="Z551">
        <v>-3.5747396563247845E-2</v>
      </c>
    </row>
    <row r="552" spans="1:26" x14ac:dyDescent="0.25">
      <c r="A552" s="1">
        <v>42155</v>
      </c>
      <c r="B552">
        <v>-7.9479952261241188E-3</v>
      </c>
      <c r="C552" s="13">
        <v>41698</v>
      </c>
      <c r="E552">
        <v>103.32</v>
      </c>
      <c r="F552">
        <v>93.29527777777777</v>
      </c>
      <c r="H552" s="1">
        <v>26267</v>
      </c>
      <c r="I552">
        <v>-4.635625449686509E-2</v>
      </c>
      <c r="N552" s="1">
        <v>34515</v>
      </c>
      <c r="O552">
        <v>33.948799999999991</v>
      </c>
      <c r="Y552" s="1">
        <v>34485</v>
      </c>
      <c r="Z552">
        <v>8.2060684658899416E-3</v>
      </c>
    </row>
    <row r="553" spans="1:26" x14ac:dyDescent="0.25">
      <c r="A553" s="1">
        <v>42185</v>
      </c>
      <c r="B553">
        <v>-2.7295788939624532E-2</v>
      </c>
      <c r="C553" s="13">
        <v>41729</v>
      </c>
      <c r="E553">
        <v>102.88</v>
      </c>
      <c r="F553">
        <v>93.716944444444437</v>
      </c>
      <c r="H553" s="1">
        <v>26237</v>
      </c>
      <c r="I553">
        <v>-2.1227364185110658E-2</v>
      </c>
      <c r="N553" s="1">
        <v>34546</v>
      </c>
      <c r="O553">
        <v>34.459599999999995</v>
      </c>
      <c r="Y553" s="1">
        <v>34515</v>
      </c>
      <c r="Z553">
        <v>8.715901530272803E-3</v>
      </c>
    </row>
    <row r="554" spans="1:26" x14ac:dyDescent="0.25">
      <c r="A554" s="1">
        <v>42216</v>
      </c>
      <c r="B554">
        <v>-4.2462037670798793E-2</v>
      </c>
      <c r="C554" s="13">
        <v>41759</v>
      </c>
      <c r="E554">
        <v>103.31</v>
      </c>
      <c r="F554">
        <v>94.140555555555551</v>
      </c>
      <c r="H554" s="1">
        <v>26206</v>
      </c>
      <c r="I554">
        <v>2.2213081036610561E-2</v>
      </c>
      <c r="N554" s="1">
        <v>34577</v>
      </c>
      <c r="O554">
        <v>34.98919999999999</v>
      </c>
      <c r="Y554" s="1">
        <v>34546</v>
      </c>
      <c r="Z554">
        <v>-7.5412791592463268E-3</v>
      </c>
    </row>
    <row r="555" spans="1:26" x14ac:dyDescent="0.25">
      <c r="A555" s="1">
        <v>42247</v>
      </c>
      <c r="B555">
        <v>-5.6210519204134723E-2</v>
      </c>
      <c r="C555" s="13">
        <v>41790</v>
      </c>
      <c r="E555">
        <v>103.71</v>
      </c>
      <c r="F555">
        <v>94.561666666666653</v>
      </c>
      <c r="H555" s="1">
        <v>26176</v>
      </c>
      <c r="I555">
        <v>-1.777777777777783E-2</v>
      </c>
      <c r="N555" s="1">
        <v>34607</v>
      </c>
      <c r="O555">
        <v>35.540799999999997</v>
      </c>
      <c r="Y555" s="1">
        <v>34577</v>
      </c>
      <c r="Z555">
        <v>2.8444838280903925E-2</v>
      </c>
    </row>
    <row r="556" spans="1:26" x14ac:dyDescent="0.25">
      <c r="A556" s="1">
        <v>42277</v>
      </c>
      <c r="B556">
        <v>-6.9739174474550428E-2</v>
      </c>
      <c r="C556" s="13">
        <v>41820</v>
      </c>
      <c r="E556">
        <v>104.29</v>
      </c>
      <c r="F556">
        <v>94.970833333333331</v>
      </c>
      <c r="H556" s="1">
        <v>26145</v>
      </c>
      <c r="I556">
        <v>-7.2202166064981839E-3</v>
      </c>
      <c r="N556" s="1">
        <v>34638</v>
      </c>
      <c r="O556">
        <v>36.142799999999994</v>
      </c>
      <c r="Y556" s="1">
        <v>34607</v>
      </c>
      <c r="Z556">
        <v>5.8590384283990398E-3</v>
      </c>
    </row>
    <row r="557" spans="1:26" x14ac:dyDescent="0.25">
      <c r="A557" s="1">
        <v>42308</v>
      </c>
      <c r="B557">
        <v>-8.3602480278187286E-2</v>
      </c>
      <c r="C557" s="13">
        <v>41851</v>
      </c>
      <c r="E557">
        <v>105.28</v>
      </c>
      <c r="F557">
        <v>95.378888888888866</v>
      </c>
      <c r="H557" s="1">
        <v>26114</v>
      </c>
      <c r="I557">
        <v>-1.850393700787397E-2</v>
      </c>
      <c r="N557" s="1">
        <v>34668</v>
      </c>
      <c r="O557">
        <v>36.793199999999992</v>
      </c>
      <c r="Y557" s="1">
        <v>34638</v>
      </c>
      <c r="Z557">
        <v>-6.7457598081205614E-3</v>
      </c>
    </row>
    <row r="558" spans="1:26" x14ac:dyDescent="0.25">
      <c r="A558" s="1">
        <v>42338</v>
      </c>
      <c r="B558">
        <v>-9.5428000506592683E-2</v>
      </c>
      <c r="C558" s="13">
        <v>41882</v>
      </c>
      <c r="E558">
        <v>106.42</v>
      </c>
      <c r="F558">
        <v>95.795000000000002</v>
      </c>
      <c r="H558" s="1">
        <v>26084</v>
      </c>
      <c r="I558">
        <v>-1.3592233009708793E-2</v>
      </c>
      <c r="N558" s="1">
        <v>34699</v>
      </c>
      <c r="O558">
        <v>37.491599999999991</v>
      </c>
      <c r="Y558" s="1">
        <v>34668</v>
      </c>
      <c r="Z558">
        <v>-6.0369547875207766E-3</v>
      </c>
    </row>
    <row r="559" spans="1:26" x14ac:dyDescent="0.25">
      <c r="A559" s="1">
        <v>42369</v>
      </c>
      <c r="B559">
        <v>-0.10590872860518614</v>
      </c>
      <c r="C559" s="13">
        <v>41912</v>
      </c>
      <c r="E559">
        <v>107.3</v>
      </c>
      <c r="F559">
        <v>96.208888888888893</v>
      </c>
      <c r="H559" s="1">
        <v>26053</v>
      </c>
      <c r="I559">
        <v>3.4136546184739013E-2</v>
      </c>
      <c r="N559" s="1">
        <v>34730</v>
      </c>
      <c r="O559">
        <v>38.19919999999999</v>
      </c>
      <c r="Y559" s="1">
        <v>34699</v>
      </c>
      <c r="Z559">
        <v>-1.2624455000976103E-2</v>
      </c>
    </row>
    <row r="560" spans="1:26" x14ac:dyDescent="0.25">
      <c r="A560" s="1">
        <v>42400</v>
      </c>
      <c r="B560">
        <v>-0.10698681339745283</v>
      </c>
      <c r="C560" s="13">
        <v>41943</v>
      </c>
      <c r="E560">
        <v>106.33</v>
      </c>
      <c r="F560">
        <v>96.590833333333322</v>
      </c>
      <c r="H560" s="1">
        <v>26023</v>
      </c>
      <c r="I560">
        <v>2.5641025641025588E-2</v>
      </c>
      <c r="N560" s="1">
        <v>34758</v>
      </c>
      <c r="O560">
        <v>38.929999999999993</v>
      </c>
      <c r="Y560" s="1">
        <v>34730</v>
      </c>
      <c r="Z560">
        <v>2.2100661262330019E-2</v>
      </c>
    </row>
    <row r="561" spans="1:26" x14ac:dyDescent="0.25">
      <c r="A561" s="1">
        <v>42429</v>
      </c>
      <c r="B561">
        <v>-0.10731211916046035</v>
      </c>
      <c r="C561" s="13">
        <v>41973</v>
      </c>
      <c r="E561">
        <v>105.67</v>
      </c>
      <c r="F561">
        <v>96.952499999999986</v>
      </c>
      <c r="H561" s="1">
        <v>25992</v>
      </c>
      <c r="I561">
        <v>3.8720718793453894E-2</v>
      </c>
      <c r="N561" s="1">
        <v>34789</v>
      </c>
      <c r="O561">
        <v>39.682799999999993</v>
      </c>
      <c r="Y561" s="1">
        <v>34758</v>
      </c>
      <c r="Z561">
        <v>3.5830198817839908E-2</v>
      </c>
    </row>
    <row r="562" spans="1:26" x14ac:dyDescent="0.25">
      <c r="A562" s="1">
        <v>42460</v>
      </c>
      <c r="B562">
        <v>-0.1106379854636225</v>
      </c>
      <c r="C562" s="13">
        <v>42004</v>
      </c>
      <c r="E562">
        <v>105.02</v>
      </c>
      <c r="F562">
        <v>97.289999999999992</v>
      </c>
      <c r="H562" s="1">
        <v>25964</v>
      </c>
      <c r="I562">
        <v>3.8200999444752894E-2</v>
      </c>
      <c r="N562" s="1">
        <v>34819</v>
      </c>
      <c r="O562">
        <v>40.456800000000001</v>
      </c>
      <c r="Y562" s="1">
        <v>34789</v>
      </c>
      <c r="Z562">
        <v>2.3302622841965392E-2</v>
      </c>
    </row>
    <row r="563" spans="1:26" x14ac:dyDescent="0.25">
      <c r="C563" s="13">
        <v>42035</v>
      </c>
      <c r="E563">
        <v>104.47</v>
      </c>
      <c r="F563">
        <v>97.607777777777756</v>
      </c>
      <c r="H563" s="1">
        <v>25933</v>
      </c>
      <c r="I563">
        <v>6.8462268628381534E-2</v>
      </c>
      <c r="N563" s="1">
        <v>34850</v>
      </c>
      <c r="O563">
        <v>41.280799999999999</v>
      </c>
      <c r="Y563" s="1">
        <v>34819</v>
      </c>
      <c r="Z563">
        <v>2.993004156950228E-2</v>
      </c>
    </row>
    <row r="564" spans="1:26" x14ac:dyDescent="0.25">
      <c r="C564" s="13">
        <v>42063</v>
      </c>
      <c r="E564">
        <v>102.97</v>
      </c>
      <c r="F564">
        <v>97.879722222222199</v>
      </c>
      <c r="H564" s="1">
        <v>25902</v>
      </c>
      <c r="I564">
        <v>-1.0667298802892427E-3</v>
      </c>
      <c r="N564" s="1">
        <v>34880</v>
      </c>
      <c r="O564">
        <v>42.153600000000004</v>
      </c>
      <c r="Y564" s="1">
        <v>34850</v>
      </c>
      <c r="Z564">
        <v>3.1304758717095392E-2</v>
      </c>
    </row>
    <row r="565" spans="1:26" x14ac:dyDescent="0.25">
      <c r="C565" s="13">
        <v>42094</v>
      </c>
      <c r="E565">
        <v>101.32</v>
      </c>
      <c r="F565">
        <v>98.109722222222203</v>
      </c>
      <c r="H565" s="1">
        <v>25872</v>
      </c>
      <c r="I565">
        <v>2.1675950593364086E-2</v>
      </c>
      <c r="N565" s="1">
        <v>34911</v>
      </c>
      <c r="O565">
        <v>43.055199999999992</v>
      </c>
      <c r="Y565" s="1">
        <v>34880</v>
      </c>
      <c r="Z565">
        <v>2.9667245757049463E-2</v>
      </c>
    </row>
    <row r="566" spans="1:26" x14ac:dyDescent="0.25">
      <c r="C566" s="13">
        <v>42124</v>
      </c>
      <c r="E566">
        <v>99.64</v>
      </c>
      <c r="F566">
        <v>98.306944444444426</v>
      </c>
      <c r="H566" s="1">
        <v>25841</v>
      </c>
      <c r="I566">
        <v>5.9804928131416794E-2</v>
      </c>
      <c r="N566" s="1">
        <v>34942</v>
      </c>
      <c r="O566">
        <v>43.943200000000019</v>
      </c>
      <c r="Y566" s="1">
        <v>34911</v>
      </c>
      <c r="Z566">
        <v>3.3410586817465435E-2</v>
      </c>
    </row>
    <row r="567" spans="1:26" x14ac:dyDescent="0.25">
      <c r="C567" s="13">
        <v>42155</v>
      </c>
      <c r="E567">
        <v>97.67</v>
      </c>
      <c r="F567">
        <v>98.452499999999986</v>
      </c>
      <c r="H567" s="1">
        <v>25811</v>
      </c>
      <c r="I567">
        <v>2.9054410987850013E-2</v>
      </c>
      <c r="N567" s="1">
        <v>34972</v>
      </c>
      <c r="O567">
        <v>44.821999999999996</v>
      </c>
      <c r="Y567" s="1">
        <v>34942</v>
      </c>
      <c r="Z567">
        <v>3.1218041875235645E-3</v>
      </c>
    </row>
    <row r="568" spans="1:26" x14ac:dyDescent="0.25">
      <c r="C568" s="13">
        <v>42185</v>
      </c>
      <c r="E568">
        <v>95.86</v>
      </c>
      <c r="F568">
        <v>98.55</v>
      </c>
      <c r="H568" s="1">
        <v>25780</v>
      </c>
      <c r="I568">
        <v>1.7198042069056152E-3</v>
      </c>
      <c r="N568" s="1">
        <v>35003</v>
      </c>
      <c r="O568">
        <v>45.647200000000005</v>
      </c>
      <c r="Y568" s="1">
        <v>34972</v>
      </c>
      <c r="Z568">
        <v>3.516302695355112E-2</v>
      </c>
    </row>
    <row r="569" spans="1:26" x14ac:dyDescent="0.25">
      <c r="C569" s="13">
        <v>42216</v>
      </c>
      <c r="E569">
        <v>94.43</v>
      </c>
      <c r="F569">
        <v>98.617500000000007</v>
      </c>
      <c r="H569" s="1">
        <v>25749</v>
      </c>
      <c r="I569">
        <v>-6.179332106231907E-3</v>
      </c>
      <c r="N569" s="1">
        <v>35033</v>
      </c>
      <c r="O569">
        <v>46.421199999999999</v>
      </c>
      <c r="Y569" s="1">
        <v>35003</v>
      </c>
      <c r="Z569">
        <v>7.1703785614319632E-3</v>
      </c>
    </row>
    <row r="570" spans="1:26" x14ac:dyDescent="0.25">
      <c r="C570" s="13">
        <v>42247</v>
      </c>
      <c r="E570">
        <v>93.13</v>
      </c>
      <c r="F570">
        <v>98.676666666666662</v>
      </c>
      <c r="H570" s="1">
        <v>25719</v>
      </c>
      <c r="I570">
        <v>-0.11506689936009308</v>
      </c>
      <c r="N570" s="1">
        <v>35064</v>
      </c>
      <c r="O570">
        <v>47.139600000000009</v>
      </c>
      <c r="Y570" s="1">
        <v>35033</v>
      </c>
      <c r="Z570">
        <v>2.1632471008028571E-2</v>
      </c>
    </row>
    <row r="571" spans="1:26" x14ac:dyDescent="0.25">
      <c r="C571" s="13">
        <v>42277</v>
      </c>
      <c r="E571">
        <v>91.84</v>
      </c>
      <c r="F571">
        <v>98.724999999999994</v>
      </c>
      <c r="H571" s="1">
        <v>25688</v>
      </c>
      <c r="I571">
        <v>-3.0456852791878201E-2</v>
      </c>
      <c r="N571" s="1">
        <v>35095</v>
      </c>
      <c r="O571">
        <v>47.814400000000006</v>
      </c>
      <c r="Y571" s="1">
        <v>35064</v>
      </c>
      <c r="Z571">
        <v>3.1971521166020318E-2</v>
      </c>
    </row>
    <row r="572" spans="1:26" x14ac:dyDescent="0.25">
      <c r="C572" s="13">
        <v>42308</v>
      </c>
      <c r="E572">
        <v>90.48</v>
      </c>
      <c r="F572">
        <v>98.734444444444449</v>
      </c>
      <c r="H572" s="1">
        <v>25658</v>
      </c>
      <c r="I572">
        <v>1.7094997705369541E-2</v>
      </c>
      <c r="N572" s="1">
        <v>35124</v>
      </c>
      <c r="O572">
        <v>48.470000000000006</v>
      </c>
      <c r="Y572" s="1">
        <v>35095</v>
      </c>
      <c r="Z572">
        <v>-2.4407309175535893E-4</v>
      </c>
    </row>
    <row r="573" spans="1:26" x14ac:dyDescent="0.25">
      <c r="C573" s="13">
        <v>42338</v>
      </c>
      <c r="E573">
        <v>89.28</v>
      </c>
      <c r="F573">
        <v>98.698611111111106</v>
      </c>
      <c r="H573" s="1">
        <v>25627</v>
      </c>
      <c r="I573">
        <v>-3.487985826597282E-2</v>
      </c>
      <c r="N573" s="1">
        <v>35155</v>
      </c>
      <c r="O573">
        <v>49.1036</v>
      </c>
      <c r="Y573" s="1">
        <v>35124</v>
      </c>
      <c r="Z573">
        <v>5.7159597669346709E-2</v>
      </c>
    </row>
    <row r="574" spans="1:26" x14ac:dyDescent="0.25">
      <c r="C574" s="13">
        <v>42369</v>
      </c>
      <c r="E574">
        <v>88.18</v>
      </c>
      <c r="F574">
        <v>98.625277777777768</v>
      </c>
      <c r="H574" s="1">
        <v>25599</v>
      </c>
      <c r="I574">
        <v>-8.7805948853034478E-3</v>
      </c>
      <c r="N574" s="1">
        <v>35185</v>
      </c>
      <c r="O574">
        <v>49.733599999999988</v>
      </c>
      <c r="Y574" s="1">
        <v>35155</v>
      </c>
      <c r="Z574">
        <v>-3.8026911352648241E-3</v>
      </c>
    </row>
    <row r="575" spans="1:26" x14ac:dyDescent="0.25">
      <c r="C575" s="13">
        <v>42400</v>
      </c>
      <c r="E575">
        <v>88</v>
      </c>
      <c r="F575">
        <v>98.542777777777772</v>
      </c>
      <c r="H575" s="1">
        <v>25568</v>
      </c>
      <c r="I575">
        <v>-5.3009042719052019E-2</v>
      </c>
      <c r="N575" s="1">
        <v>35216</v>
      </c>
      <c r="O575">
        <v>50.325599999999987</v>
      </c>
      <c r="Y575" s="1">
        <v>35185</v>
      </c>
      <c r="Z575">
        <v>1.5454278516993376E-4</v>
      </c>
    </row>
    <row r="576" spans="1:26" x14ac:dyDescent="0.25">
      <c r="C576" s="13">
        <v>42429</v>
      </c>
      <c r="E576">
        <v>87.9</v>
      </c>
      <c r="F576">
        <v>98.466666666666669</v>
      </c>
      <c r="H576" s="1">
        <v>25537</v>
      </c>
      <c r="I576">
        <v>7.2236180904522379E-3</v>
      </c>
      <c r="N576" s="1">
        <v>35246</v>
      </c>
      <c r="O576">
        <v>50.880799999999994</v>
      </c>
      <c r="Y576" s="1">
        <v>35216</v>
      </c>
      <c r="Z576">
        <v>2.1725358097563329E-2</v>
      </c>
    </row>
    <row r="577" spans="1:1021 1025:2045 2049:3069 3073:4093 4097:5117 5121:6141 6145:7165 7169:8189 8193:9213 9217:10237 10241:11261 11265:12285 12289:13309 13313:14333 14337:15357 15361:16381" x14ac:dyDescent="0.25">
      <c r="A577" s="13"/>
      <c r="C577" s="13">
        <v>42460</v>
      </c>
      <c r="E577" s="15">
        <v>87.49</v>
      </c>
      <c r="F577">
        <v>98.4</v>
      </c>
      <c r="H577" s="1">
        <v>25507</v>
      </c>
      <c r="I577" s="13">
        <v>1.0686699820124757E-2</v>
      </c>
      <c r="M577" s="13"/>
      <c r="N577" s="1">
        <v>35277</v>
      </c>
      <c r="O577">
        <v>51.405199999999986</v>
      </c>
      <c r="Q577" s="13"/>
      <c r="U577" s="13"/>
      <c r="Y577" s="1">
        <v>35246</v>
      </c>
      <c r="Z577">
        <v>1.0994661464240857E-2</v>
      </c>
      <c r="AC577" s="13"/>
      <c r="AG577" s="13"/>
      <c r="AK577" s="13"/>
      <c r="AO577" s="13"/>
      <c r="AS577" s="13"/>
      <c r="AW577" s="13"/>
      <c r="BA577" s="13"/>
      <c r="BE577" s="13"/>
      <c r="BI577" s="13"/>
      <c r="BM577" s="13"/>
      <c r="BQ577" s="13"/>
      <c r="BU577" s="13"/>
      <c r="BY577" s="13"/>
      <c r="CC577" s="13"/>
      <c r="CG577" s="13"/>
      <c r="CK577" s="13"/>
      <c r="CO577" s="13"/>
      <c r="CS577" s="13"/>
      <c r="CW577" s="13"/>
      <c r="DA577" s="13"/>
      <c r="DE577" s="13"/>
      <c r="DI577" s="13"/>
      <c r="DM577" s="13"/>
      <c r="DQ577" s="13"/>
      <c r="DU577" s="13"/>
      <c r="DY577" s="13"/>
      <c r="EC577" s="13"/>
      <c r="EG577" s="13"/>
      <c r="EK577" s="13"/>
      <c r="EO577" s="13"/>
      <c r="ES577" s="13"/>
      <c r="EW577" s="13"/>
      <c r="FA577" s="13"/>
      <c r="FE577" s="13"/>
      <c r="FI577" s="13"/>
      <c r="FM577" s="13"/>
      <c r="FQ577" s="13"/>
      <c r="FU577" s="13"/>
      <c r="FY577" s="13"/>
      <c r="GC577" s="13"/>
      <c r="GG577" s="13"/>
      <c r="GK577" s="13"/>
      <c r="GO577" s="13"/>
      <c r="GS577" s="13"/>
      <c r="GW577" s="13"/>
      <c r="HA577" s="13"/>
      <c r="HE577" s="13"/>
      <c r="HI577" s="13"/>
      <c r="HM577" s="13"/>
      <c r="HQ577" s="13"/>
      <c r="HU577" s="13"/>
      <c r="HY577" s="13"/>
      <c r="IC577" s="13"/>
      <c r="IG577" s="13"/>
      <c r="IK577" s="13"/>
      <c r="IO577" s="13"/>
      <c r="IS577" s="13"/>
      <c r="IW577" s="13"/>
      <c r="JA577" s="13"/>
      <c r="JE577" s="13"/>
      <c r="JI577" s="13"/>
      <c r="JM577" s="13"/>
      <c r="JQ577" s="13"/>
      <c r="JU577" s="13"/>
      <c r="JY577" s="13"/>
      <c r="KC577" s="13"/>
      <c r="KG577" s="13"/>
      <c r="KK577" s="13"/>
      <c r="KO577" s="13"/>
      <c r="KS577" s="13"/>
      <c r="KW577" s="13"/>
      <c r="LA577" s="13"/>
      <c r="LE577" s="13"/>
      <c r="LI577" s="13"/>
      <c r="LM577" s="13"/>
      <c r="LQ577" s="13"/>
      <c r="LU577" s="13"/>
      <c r="LY577" s="13"/>
      <c r="MC577" s="13"/>
      <c r="MG577" s="13"/>
      <c r="MK577" s="13"/>
      <c r="MO577" s="13"/>
      <c r="MS577" s="13"/>
      <c r="MW577" s="13"/>
      <c r="NA577" s="13"/>
      <c r="NE577" s="13"/>
      <c r="NI577" s="13"/>
      <c r="NM577" s="13"/>
      <c r="NQ577" s="13"/>
      <c r="NU577" s="13"/>
      <c r="NY577" s="13"/>
      <c r="OC577" s="13"/>
      <c r="OG577" s="13"/>
      <c r="OK577" s="13"/>
      <c r="OO577" s="13"/>
      <c r="OS577" s="13"/>
      <c r="OW577" s="13"/>
      <c r="PA577" s="13"/>
      <c r="PE577" s="13"/>
      <c r="PI577" s="13"/>
      <c r="PM577" s="13"/>
      <c r="PQ577" s="13"/>
      <c r="PU577" s="13"/>
      <c r="PY577" s="13"/>
      <c r="QC577" s="13"/>
      <c r="QG577" s="13"/>
      <c r="QK577" s="13"/>
      <c r="QO577" s="13"/>
      <c r="QS577" s="13"/>
      <c r="QW577" s="13"/>
      <c r="RA577" s="13"/>
      <c r="RE577" s="13"/>
      <c r="RI577" s="13"/>
      <c r="RM577" s="13"/>
      <c r="RQ577" s="13"/>
      <c r="RU577" s="13"/>
      <c r="RY577" s="13"/>
      <c r="SC577" s="13"/>
      <c r="SG577" s="13"/>
      <c r="SK577" s="13"/>
      <c r="SO577" s="13"/>
      <c r="SS577" s="13"/>
      <c r="SW577" s="13"/>
      <c r="TA577" s="13"/>
      <c r="TE577" s="13"/>
      <c r="TI577" s="13"/>
      <c r="TM577" s="13"/>
      <c r="TQ577" s="13"/>
      <c r="TU577" s="13"/>
      <c r="TY577" s="13"/>
      <c r="UC577" s="13"/>
      <c r="UG577" s="13"/>
      <c r="UK577" s="13"/>
      <c r="UO577" s="13"/>
      <c r="US577" s="13"/>
      <c r="UW577" s="13"/>
      <c r="VA577" s="13"/>
      <c r="VE577" s="13"/>
      <c r="VI577" s="13"/>
      <c r="VM577" s="13"/>
      <c r="VQ577" s="13"/>
      <c r="VU577" s="13"/>
      <c r="VY577" s="13"/>
      <c r="WC577" s="13"/>
      <c r="WG577" s="13"/>
      <c r="WK577" s="13"/>
      <c r="WO577" s="13"/>
      <c r="WS577" s="13"/>
      <c r="WW577" s="13"/>
      <c r="XA577" s="13"/>
      <c r="XE577" s="13"/>
      <c r="XI577" s="13"/>
      <c r="XM577" s="13"/>
      <c r="XQ577" s="13"/>
      <c r="XU577" s="13"/>
      <c r="XY577" s="13"/>
      <c r="YC577" s="13"/>
      <c r="YG577" s="13"/>
      <c r="YK577" s="13"/>
      <c r="YO577" s="13"/>
      <c r="YS577" s="13"/>
      <c r="YW577" s="13"/>
      <c r="ZA577" s="13"/>
      <c r="ZE577" s="13"/>
      <c r="ZI577" s="13"/>
      <c r="ZM577" s="13"/>
      <c r="ZQ577" s="13"/>
      <c r="ZU577" s="13"/>
      <c r="ZY577" s="13"/>
      <c r="AAC577" s="13"/>
      <c r="AAG577" s="13"/>
      <c r="AAK577" s="13"/>
      <c r="AAO577" s="13"/>
      <c r="AAS577" s="13"/>
      <c r="AAW577" s="13"/>
      <c r="ABA577" s="13"/>
      <c r="ABE577" s="13"/>
      <c r="ABI577" s="13"/>
      <c r="ABM577" s="13"/>
      <c r="ABQ577" s="13"/>
      <c r="ABU577" s="13"/>
      <c r="ABY577" s="13"/>
      <c r="ACC577" s="13"/>
      <c r="ACG577" s="13"/>
      <c r="ACK577" s="13"/>
      <c r="ACO577" s="13"/>
      <c r="ACS577" s="13"/>
      <c r="ACW577" s="13"/>
      <c r="ADA577" s="13"/>
      <c r="ADE577" s="13"/>
      <c r="ADI577" s="13"/>
      <c r="ADM577" s="13"/>
      <c r="ADQ577" s="13"/>
      <c r="ADU577" s="13"/>
      <c r="ADY577" s="13"/>
      <c r="AEC577" s="13"/>
      <c r="AEG577" s="13"/>
      <c r="AEK577" s="13"/>
      <c r="AEO577" s="13"/>
      <c r="AES577" s="13"/>
      <c r="AEW577" s="13"/>
      <c r="AFA577" s="13"/>
      <c r="AFE577" s="13"/>
      <c r="AFI577" s="13"/>
      <c r="AFM577" s="13"/>
      <c r="AFQ577" s="13"/>
      <c r="AFU577" s="13"/>
      <c r="AFY577" s="13"/>
      <c r="AGC577" s="13"/>
      <c r="AGG577" s="13"/>
      <c r="AGK577" s="13"/>
      <c r="AGO577" s="13"/>
      <c r="AGS577" s="13"/>
      <c r="AGW577" s="13"/>
      <c r="AHA577" s="13"/>
      <c r="AHE577" s="13"/>
      <c r="AHI577" s="13"/>
      <c r="AHM577" s="13"/>
      <c r="AHQ577" s="13"/>
      <c r="AHU577" s="13"/>
      <c r="AHY577" s="13"/>
      <c r="AIC577" s="13"/>
      <c r="AIG577" s="13"/>
      <c r="AIK577" s="13"/>
      <c r="AIO577" s="13"/>
      <c r="AIS577" s="13"/>
      <c r="AIW577" s="13"/>
      <c r="AJA577" s="13"/>
      <c r="AJE577" s="13"/>
      <c r="AJI577" s="13"/>
      <c r="AJM577" s="13"/>
      <c r="AJQ577" s="13"/>
      <c r="AJU577" s="13"/>
      <c r="AJY577" s="13"/>
      <c r="AKC577" s="13"/>
      <c r="AKG577" s="13"/>
      <c r="AKK577" s="13"/>
      <c r="AKO577" s="13"/>
      <c r="AKS577" s="13"/>
      <c r="AKW577" s="13"/>
      <c r="ALA577" s="13"/>
      <c r="ALE577" s="13"/>
      <c r="ALI577" s="13"/>
      <c r="ALM577" s="13"/>
      <c r="ALQ577" s="13"/>
      <c r="ALU577" s="13"/>
      <c r="ALY577" s="13"/>
      <c r="AMC577" s="13"/>
      <c r="AMG577" s="13"/>
      <c r="AMK577" s="13"/>
      <c r="AMO577" s="13"/>
      <c r="AMS577" s="13"/>
      <c r="AMW577" s="13"/>
      <c r="ANA577" s="13"/>
      <c r="ANE577" s="13"/>
      <c r="ANI577" s="13"/>
      <c r="ANM577" s="13"/>
      <c r="ANQ577" s="13"/>
      <c r="ANU577" s="13"/>
      <c r="ANY577" s="13"/>
      <c r="AOC577" s="13"/>
      <c r="AOG577" s="13"/>
      <c r="AOK577" s="13"/>
      <c r="AOO577" s="13"/>
      <c r="AOS577" s="13"/>
      <c r="AOW577" s="13"/>
      <c r="APA577" s="13"/>
      <c r="APE577" s="13"/>
      <c r="API577" s="13"/>
      <c r="APM577" s="13"/>
      <c r="APQ577" s="13"/>
      <c r="APU577" s="13"/>
      <c r="APY577" s="13"/>
      <c r="AQC577" s="13"/>
      <c r="AQG577" s="13"/>
      <c r="AQK577" s="13"/>
      <c r="AQO577" s="13"/>
      <c r="AQS577" s="13"/>
      <c r="AQW577" s="13"/>
      <c r="ARA577" s="13"/>
      <c r="ARE577" s="13"/>
      <c r="ARI577" s="13"/>
      <c r="ARM577" s="13"/>
      <c r="ARQ577" s="13"/>
      <c r="ARU577" s="13"/>
      <c r="ARY577" s="13"/>
      <c r="ASC577" s="13"/>
      <c r="ASG577" s="13"/>
      <c r="ASK577" s="13"/>
      <c r="ASO577" s="13"/>
      <c r="ASS577" s="13"/>
      <c r="ASW577" s="13"/>
      <c r="ATA577" s="13"/>
      <c r="ATE577" s="13"/>
      <c r="ATI577" s="13"/>
      <c r="ATM577" s="13"/>
      <c r="ATQ577" s="13"/>
      <c r="ATU577" s="13"/>
      <c r="ATY577" s="13"/>
      <c r="AUC577" s="13"/>
      <c r="AUG577" s="13"/>
      <c r="AUK577" s="13"/>
      <c r="AUO577" s="13"/>
      <c r="AUS577" s="13"/>
      <c r="AUW577" s="13"/>
      <c r="AVA577" s="13"/>
      <c r="AVE577" s="13"/>
      <c r="AVI577" s="13"/>
      <c r="AVM577" s="13"/>
      <c r="AVQ577" s="13"/>
      <c r="AVU577" s="13"/>
      <c r="AVY577" s="13"/>
      <c r="AWC577" s="13"/>
      <c r="AWG577" s="13"/>
      <c r="AWK577" s="13"/>
      <c r="AWO577" s="13"/>
      <c r="AWS577" s="13"/>
      <c r="AWW577" s="13"/>
      <c r="AXA577" s="13"/>
      <c r="AXE577" s="13"/>
      <c r="AXI577" s="13"/>
      <c r="AXM577" s="13"/>
      <c r="AXQ577" s="13"/>
      <c r="AXU577" s="13"/>
      <c r="AXY577" s="13"/>
      <c r="AYC577" s="13"/>
      <c r="AYG577" s="13"/>
      <c r="AYK577" s="13"/>
      <c r="AYO577" s="13"/>
      <c r="AYS577" s="13"/>
      <c r="AYW577" s="13"/>
      <c r="AZA577" s="13"/>
      <c r="AZE577" s="13"/>
      <c r="AZI577" s="13"/>
      <c r="AZM577" s="13"/>
      <c r="AZQ577" s="13"/>
      <c r="AZU577" s="13"/>
      <c r="AZY577" s="13"/>
      <c r="BAC577" s="13"/>
      <c r="BAG577" s="13"/>
      <c r="BAK577" s="13"/>
      <c r="BAO577" s="13"/>
      <c r="BAS577" s="13"/>
      <c r="BAW577" s="13"/>
      <c r="BBA577" s="13"/>
      <c r="BBE577" s="13"/>
      <c r="BBI577" s="13"/>
      <c r="BBM577" s="13"/>
      <c r="BBQ577" s="13"/>
      <c r="BBU577" s="13"/>
      <c r="BBY577" s="13"/>
      <c r="BCC577" s="13"/>
      <c r="BCG577" s="13"/>
      <c r="BCK577" s="13"/>
      <c r="BCO577" s="13"/>
      <c r="BCS577" s="13"/>
      <c r="BCW577" s="13"/>
      <c r="BDA577" s="13"/>
      <c r="BDE577" s="13"/>
      <c r="BDI577" s="13"/>
      <c r="BDM577" s="13"/>
      <c r="BDQ577" s="13"/>
      <c r="BDU577" s="13"/>
      <c r="BDY577" s="13"/>
      <c r="BEC577" s="13"/>
      <c r="BEG577" s="13"/>
      <c r="BEK577" s="13"/>
      <c r="BEO577" s="13"/>
      <c r="BES577" s="13"/>
      <c r="BEW577" s="13"/>
      <c r="BFA577" s="13"/>
      <c r="BFE577" s="13"/>
      <c r="BFI577" s="13"/>
      <c r="BFM577" s="13"/>
      <c r="BFQ577" s="13"/>
      <c r="BFU577" s="13"/>
      <c r="BFY577" s="13"/>
      <c r="BGC577" s="13"/>
      <c r="BGG577" s="13"/>
      <c r="BGK577" s="13"/>
      <c r="BGO577" s="13"/>
      <c r="BGS577" s="13"/>
      <c r="BGW577" s="13"/>
      <c r="BHA577" s="13"/>
      <c r="BHE577" s="13"/>
      <c r="BHI577" s="13"/>
      <c r="BHM577" s="13"/>
      <c r="BHQ577" s="13"/>
      <c r="BHU577" s="13"/>
      <c r="BHY577" s="13"/>
      <c r="BIC577" s="13"/>
      <c r="BIG577" s="13"/>
      <c r="BIK577" s="13"/>
      <c r="BIO577" s="13"/>
      <c r="BIS577" s="13"/>
      <c r="BIW577" s="13"/>
      <c r="BJA577" s="13"/>
      <c r="BJE577" s="13"/>
      <c r="BJI577" s="13"/>
      <c r="BJM577" s="13"/>
      <c r="BJQ577" s="13"/>
      <c r="BJU577" s="13"/>
      <c r="BJY577" s="13"/>
      <c r="BKC577" s="13"/>
      <c r="BKG577" s="13"/>
      <c r="BKK577" s="13"/>
      <c r="BKO577" s="13"/>
      <c r="BKS577" s="13"/>
      <c r="BKW577" s="13"/>
      <c r="BLA577" s="13"/>
      <c r="BLE577" s="13"/>
      <c r="BLI577" s="13"/>
      <c r="BLM577" s="13"/>
      <c r="BLQ577" s="13"/>
      <c r="BLU577" s="13"/>
      <c r="BLY577" s="13"/>
      <c r="BMC577" s="13"/>
      <c r="BMG577" s="13"/>
      <c r="BMK577" s="13"/>
      <c r="BMO577" s="13"/>
      <c r="BMS577" s="13"/>
      <c r="BMW577" s="13"/>
      <c r="BNA577" s="13"/>
      <c r="BNE577" s="13"/>
      <c r="BNI577" s="13"/>
      <c r="BNM577" s="13"/>
      <c r="BNQ577" s="13"/>
      <c r="BNU577" s="13"/>
      <c r="BNY577" s="13"/>
      <c r="BOC577" s="13"/>
      <c r="BOG577" s="13"/>
      <c r="BOK577" s="13"/>
      <c r="BOO577" s="13"/>
      <c r="BOS577" s="13"/>
      <c r="BOW577" s="13"/>
      <c r="BPA577" s="13"/>
      <c r="BPE577" s="13"/>
      <c r="BPI577" s="13"/>
      <c r="BPM577" s="13"/>
      <c r="BPQ577" s="13"/>
      <c r="BPU577" s="13"/>
      <c r="BPY577" s="13"/>
      <c r="BQC577" s="13"/>
      <c r="BQG577" s="13"/>
      <c r="BQK577" s="13"/>
      <c r="BQO577" s="13"/>
      <c r="BQS577" s="13"/>
      <c r="BQW577" s="13"/>
      <c r="BRA577" s="13"/>
      <c r="BRE577" s="13"/>
      <c r="BRI577" s="13"/>
      <c r="BRM577" s="13"/>
      <c r="BRQ577" s="13"/>
      <c r="BRU577" s="13"/>
      <c r="BRY577" s="13"/>
      <c r="BSC577" s="13"/>
      <c r="BSG577" s="13"/>
      <c r="BSK577" s="13"/>
      <c r="BSO577" s="13"/>
      <c r="BSS577" s="13"/>
      <c r="BSW577" s="13"/>
      <c r="BTA577" s="13"/>
      <c r="BTE577" s="13"/>
      <c r="BTI577" s="13"/>
      <c r="BTM577" s="13"/>
      <c r="BTQ577" s="13"/>
      <c r="BTU577" s="13"/>
      <c r="BTY577" s="13"/>
      <c r="BUC577" s="13"/>
      <c r="BUG577" s="13"/>
      <c r="BUK577" s="13"/>
      <c r="BUO577" s="13"/>
      <c r="BUS577" s="13"/>
      <c r="BUW577" s="13"/>
      <c r="BVA577" s="13"/>
      <c r="BVE577" s="13"/>
      <c r="BVI577" s="13"/>
      <c r="BVM577" s="13"/>
      <c r="BVQ577" s="13"/>
      <c r="BVU577" s="13"/>
      <c r="BVY577" s="13"/>
      <c r="BWC577" s="13"/>
      <c r="BWG577" s="13"/>
      <c r="BWK577" s="13"/>
      <c r="BWO577" s="13"/>
      <c r="BWS577" s="13"/>
      <c r="BWW577" s="13"/>
      <c r="BXA577" s="13"/>
      <c r="BXE577" s="13"/>
      <c r="BXI577" s="13"/>
      <c r="BXM577" s="13"/>
      <c r="BXQ577" s="13"/>
      <c r="BXU577" s="13"/>
      <c r="BXY577" s="13"/>
      <c r="BYC577" s="13"/>
      <c r="BYG577" s="13"/>
      <c r="BYK577" s="13"/>
      <c r="BYO577" s="13"/>
      <c r="BYS577" s="13"/>
      <c r="BYW577" s="13"/>
      <c r="BZA577" s="13"/>
      <c r="BZE577" s="13"/>
      <c r="BZI577" s="13"/>
      <c r="BZM577" s="13"/>
      <c r="BZQ577" s="13"/>
      <c r="BZU577" s="13"/>
      <c r="BZY577" s="13"/>
      <c r="CAC577" s="13"/>
      <c r="CAG577" s="13"/>
      <c r="CAK577" s="13"/>
      <c r="CAO577" s="13"/>
      <c r="CAS577" s="13"/>
      <c r="CAW577" s="13"/>
      <c r="CBA577" s="13"/>
      <c r="CBE577" s="13"/>
      <c r="CBI577" s="13"/>
      <c r="CBM577" s="13"/>
      <c r="CBQ577" s="13"/>
      <c r="CBU577" s="13"/>
      <c r="CBY577" s="13"/>
      <c r="CCC577" s="13"/>
      <c r="CCG577" s="13"/>
      <c r="CCK577" s="13"/>
      <c r="CCO577" s="13"/>
      <c r="CCS577" s="13"/>
      <c r="CCW577" s="13"/>
      <c r="CDA577" s="13"/>
      <c r="CDE577" s="13"/>
      <c r="CDI577" s="13"/>
      <c r="CDM577" s="13"/>
      <c r="CDQ577" s="13"/>
      <c r="CDU577" s="13"/>
      <c r="CDY577" s="13"/>
      <c r="CEC577" s="13"/>
      <c r="CEG577" s="13"/>
      <c r="CEK577" s="13"/>
      <c r="CEO577" s="13"/>
      <c r="CES577" s="13"/>
      <c r="CEW577" s="13"/>
      <c r="CFA577" s="13"/>
      <c r="CFE577" s="13"/>
      <c r="CFI577" s="13"/>
      <c r="CFM577" s="13"/>
      <c r="CFQ577" s="13"/>
      <c r="CFU577" s="13"/>
      <c r="CFY577" s="13"/>
      <c r="CGC577" s="13"/>
      <c r="CGG577" s="13"/>
      <c r="CGK577" s="13"/>
      <c r="CGO577" s="13"/>
      <c r="CGS577" s="13"/>
      <c r="CGW577" s="13"/>
      <c r="CHA577" s="13"/>
      <c r="CHE577" s="13"/>
      <c r="CHI577" s="13"/>
      <c r="CHM577" s="13"/>
      <c r="CHQ577" s="13"/>
      <c r="CHU577" s="13"/>
      <c r="CHY577" s="13"/>
      <c r="CIC577" s="13"/>
      <c r="CIG577" s="13"/>
      <c r="CIK577" s="13"/>
      <c r="CIO577" s="13"/>
      <c r="CIS577" s="13"/>
      <c r="CIW577" s="13"/>
      <c r="CJA577" s="13"/>
      <c r="CJE577" s="13"/>
      <c r="CJI577" s="13"/>
      <c r="CJM577" s="13"/>
      <c r="CJQ577" s="13"/>
      <c r="CJU577" s="13"/>
      <c r="CJY577" s="13"/>
      <c r="CKC577" s="13"/>
      <c r="CKG577" s="13"/>
      <c r="CKK577" s="13"/>
      <c r="CKO577" s="13"/>
      <c r="CKS577" s="13"/>
      <c r="CKW577" s="13"/>
      <c r="CLA577" s="13"/>
      <c r="CLE577" s="13"/>
      <c r="CLI577" s="13"/>
      <c r="CLM577" s="13"/>
      <c r="CLQ577" s="13"/>
      <c r="CLU577" s="13"/>
      <c r="CLY577" s="13"/>
      <c r="CMC577" s="13"/>
      <c r="CMG577" s="13"/>
      <c r="CMK577" s="13"/>
      <c r="CMO577" s="13"/>
      <c r="CMS577" s="13"/>
      <c r="CMW577" s="13"/>
      <c r="CNA577" s="13"/>
      <c r="CNE577" s="13"/>
      <c r="CNI577" s="13"/>
      <c r="CNM577" s="13"/>
      <c r="CNQ577" s="13"/>
      <c r="CNU577" s="13"/>
      <c r="CNY577" s="13"/>
      <c r="COC577" s="13"/>
      <c r="COG577" s="13"/>
      <c r="COK577" s="13"/>
      <c r="COO577" s="13"/>
      <c r="COS577" s="13"/>
      <c r="COW577" s="13"/>
      <c r="CPA577" s="13"/>
      <c r="CPE577" s="13"/>
      <c r="CPI577" s="13"/>
      <c r="CPM577" s="13"/>
      <c r="CPQ577" s="13"/>
      <c r="CPU577" s="13"/>
      <c r="CPY577" s="13"/>
      <c r="CQC577" s="13"/>
      <c r="CQG577" s="13"/>
      <c r="CQK577" s="13"/>
      <c r="CQO577" s="13"/>
      <c r="CQS577" s="13"/>
      <c r="CQW577" s="13"/>
      <c r="CRA577" s="13"/>
      <c r="CRE577" s="13"/>
      <c r="CRI577" s="13"/>
      <c r="CRM577" s="13"/>
      <c r="CRQ577" s="13"/>
      <c r="CRU577" s="13"/>
      <c r="CRY577" s="13"/>
      <c r="CSC577" s="13"/>
      <c r="CSG577" s="13"/>
      <c r="CSK577" s="13"/>
      <c r="CSO577" s="13"/>
      <c r="CSS577" s="13"/>
      <c r="CSW577" s="13"/>
      <c r="CTA577" s="13"/>
      <c r="CTE577" s="13"/>
      <c r="CTI577" s="13"/>
      <c r="CTM577" s="13"/>
      <c r="CTQ577" s="13"/>
      <c r="CTU577" s="13"/>
      <c r="CTY577" s="13"/>
      <c r="CUC577" s="13"/>
      <c r="CUG577" s="13"/>
      <c r="CUK577" s="13"/>
      <c r="CUO577" s="13"/>
      <c r="CUS577" s="13"/>
      <c r="CUW577" s="13"/>
      <c r="CVA577" s="13"/>
      <c r="CVE577" s="13"/>
      <c r="CVI577" s="13"/>
      <c r="CVM577" s="13"/>
      <c r="CVQ577" s="13"/>
      <c r="CVU577" s="13"/>
      <c r="CVY577" s="13"/>
      <c r="CWC577" s="13"/>
      <c r="CWG577" s="13"/>
      <c r="CWK577" s="13"/>
      <c r="CWO577" s="13"/>
      <c r="CWS577" s="13"/>
      <c r="CWW577" s="13"/>
      <c r="CXA577" s="13"/>
      <c r="CXE577" s="13"/>
      <c r="CXI577" s="13"/>
      <c r="CXM577" s="13"/>
      <c r="CXQ577" s="13"/>
      <c r="CXU577" s="13"/>
      <c r="CXY577" s="13"/>
      <c r="CYC577" s="13"/>
      <c r="CYG577" s="13"/>
      <c r="CYK577" s="13"/>
      <c r="CYO577" s="13"/>
      <c r="CYS577" s="13"/>
      <c r="CYW577" s="13"/>
      <c r="CZA577" s="13"/>
      <c r="CZE577" s="13"/>
      <c r="CZI577" s="13"/>
      <c r="CZM577" s="13"/>
      <c r="CZQ577" s="13"/>
      <c r="CZU577" s="13"/>
      <c r="CZY577" s="13"/>
      <c r="DAC577" s="13"/>
      <c r="DAG577" s="13"/>
      <c r="DAK577" s="13"/>
      <c r="DAO577" s="13"/>
      <c r="DAS577" s="13"/>
      <c r="DAW577" s="13"/>
      <c r="DBA577" s="13"/>
      <c r="DBE577" s="13"/>
      <c r="DBI577" s="13"/>
      <c r="DBM577" s="13"/>
      <c r="DBQ577" s="13"/>
      <c r="DBU577" s="13"/>
      <c r="DBY577" s="13"/>
      <c r="DCC577" s="13"/>
      <c r="DCG577" s="13"/>
      <c r="DCK577" s="13"/>
      <c r="DCO577" s="13"/>
      <c r="DCS577" s="13"/>
      <c r="DCW577" s="13"/>
      <c r="DDA577" s="13"/>
      <c r="DDE577" s="13"/>
      <c r="DDI577" s="13"/>
      <c r="DDM577" s="13"/>
      <c r="DDQ577" s="13"/>
      <c r="DDU577" s="13"/>
      <c r="DDY577" s="13"/>
      <c r="DEC577" s="13"/>
      <c r="DEG577" s="13"/>
      <c r="DEK577" s="13"/>
      <c r="DEO577" s="13"/>
      <c r="DES577" s="13"/>
      <c r="DEW577" s="13"/>
      <c r="DFA577" s="13"/>
      <c r="DFE577" s="13"/>
      <c r="DFI577" s="13"/>
      <c r="DFM577" s="13"/>
      <c r="DFQ577" s="13"/>
      <c r="DFU577" s="13"/>
      <c r="DFY577" s="13"/>
      <c r="DGC577" s="13"/>
      <c r="DGG577" s="13"/>
      <c r="DGK577" s="13"/>
      <c r="DGO577" s="13"/>
      <c r="DGS577" s="13"/>
      <c r="DGW577" s="13"/>
      <c r="DHA577" s="13"/>
      <c r="DHE577" s="13"/>
      <c r="DHI577" s="13"/>
      <c r="DHM577" s="13"/>
      <c r="DHQ577" s="13"/>
      <c r="DHU577" s="13"/>
      <c r="DHY577" s="13"/>
      <c r="DIC577" s="13"/>
      <c r="DIG577" s="13"/>
      <c r="DIK577" s="13"/>
      <c r="DIO577" s="13"/>
      <c r="DIS577" s="13"/>
      <c r="DIW577" s="13"/>
      <c r="DJA577" s="13"/>
      <c r="DJE577" s="13"/>
      <c r="DJI577" s="13"/>
      <c r="DJM577" s="13"/>
      <c r="DJQ577" s="13"/>
      <c r="DJU577" s="13"/>
      <c r="DJY577" s="13"/>
      <c r="DKC577" s="13"/>
      <c r="DKG577" s="13"/>
      <c r="DKK577" s="13"/>
      <c r="DKO577" s="13"/>
      <c r="DKS577" s="13"/>
      <c r="DKW577" s="13"/>
      <c r="DLA577" s="13"/>
      <c r="DLE577" s="13"/>
      <c r="DLI577" s="13"/>
      <c r="DLM577" s="13"/>
      <c r="DLQ577" s="13"/>
      <c r="DLU577" s="13"/>
      <c r="DLY577" s="13"/>
      <c r="DMC577" s="13"/>
      <c r="DMG577" s="13"/>
      <c r="DMK577" s="13"/>
      <c r="DMO577" s="13"/>
      <c r="DMS577" s="13"/>
      <c r="DMW577" s="13"/>
      <c r="DNA577" s="13"/>
      <c r="DNE577" s="13"/>
      <c r="DNI577" s="13"/>
      <c r="DNM577" s="13"/>
      <c r="DNQ577" s="13"/>
      <c r="DNU577" s="13"/>
      <c r="DNY577" s="13"/>
      <c r="DOC577" s="13"/>
      <c r="DOG577" s="13"/>
      <c r="DOK577" s="13"/>
      <c r="DOO577" s="13"/>
      <c r="DOS577" s="13"/>
      <c r="DOW577" s="13"/>
      <c r="DPA577" s="13"/>
      <c r="DPE577" s="13"/>
      <c r="DPI577" s="13"/>
      <c r="DPM577" s="13"/>
      <c r="DPQ577" s="13"/>
      <c r="DPU577" s="13"/>
      <c r="DPY577" s="13"/>
      <c r="DQC577" s="13"/>
      <c r="DQG577" s="13"/>
      <c r="DQK577" s="13"/>
      <c r="DQO577" s="13"/>
      <c r="DQS577" s="13"/>
      <c r="DQW577" s="13"/>
      <c r="DRA577" s="13"/>
      <c r="DRE577" s="13"/>
      <c r="DRI577" s="13"/>
      <c r="DRM577" s="13"/>
      <c r="DRQ577" s="13"/>
      <c r="DRU577" s="13"/>
      <c r="DRY577" s="13"/>
      <c r="DSC577" s="13"/>
      <c r="DSG577" s="13"/>
      <c r="DSK577" s="13"/>
      <c r="DSO577" s="13"/>
      <c r="DSS577" s="13"/>
      <c r="DSW577" s="13"/>
      <c r="DTA577" s="13"/>
      <c r="DTE577" s="13"/>
      <c r="DTI577" s="13"/>
      <c r="DTM577" s="13"/>
      <c r="DTQ577" s="13"/>
      <c r="DTU577" s="13"/>
      <c r="DTY577" s="13"/>
      <c r="DUC577" s="13"/>
      <c r="DUG577" s="13"/>
      <c r="DUK577" s="13"/>
      <c r="DUO577" s="13"/>
      <c r="DUS577" s="13"/>
      <c r="DUW577" s="13"/>
      <c r="DVA577" s="13"/>
      <c r="DVE577" s="13"/>
      <c r="DVI577" s="13"/>
      <c r="DVM577" s="13"/>
      <c r="DVQ577" s="13"/>
      <c r="DVU577" s="13"/>
      <c r="DVY577" s="13"/>
      <c r="DWC577" s="13"/>
      <c r="DWG577" s="13"/>
      <c r="DWK577" s="13"/>
      <c r="DWO577" s="13"/>
      <c r="DWS577" s="13"/>
      <c r="DWW577" s="13"/>
      <c r="DXA577" s="13"/>
      <c r="DXE577" s="13"/>
      <c r="DXI577" s="13"/>
      <c r="DXM577" s="13"/>
      <c r="DXQ577" s="13"/>
      <c r="DXU577" s="13"/>
      <c r="DXY577" s="13"/>
      <c r="DYC577" s="13"/>
      <c r="DYG577" s="13"/>
      <c r="DYK577" s="13"/>
      <c r="DYO577" s="13"/>
      <c r="DYS577" s="13"/>
      <c r="DYW577" s="13"/>
      <c r="DZA577" s="13"/>
      <c r="DZE577" s="13"/>
      <c r="DZI577" s="13"/>
      <c r="DZM577" s="13"/>
      <c r="DZQ577" s="13"/>
      <c r="DZU577" s="13"/>
      <c r="DZY577" s="13"/>
      <c r="EAC577" s="13"/>
      <c r="EAG577" s="13"/>
      <c r="EAK577" s="13"/>
      <c r="EAO577" s="13"/>
      <c r="EAS577" s="13"/>
      <c r="EAW577" s="13"/>
      <c r="EBA577" s="13"/>
      <c r="EBE577" s="13"/>
      <c r="EBI577" s="13"/>
      <c r="EBM577" s="13"/>
      <c r="EBQ577" s="13"/>
      <c r="EBU577" s="13"/>
      <c r="EBY577" s="13"/>
      <c r="ECC577" s="13"/>
      <c r="ECG577" s="13"/>
      <c r="ECK577" s="13"/>
      <c r="ECO577" s="13"/>
      <c r="ECS577" s="13"/>
      <c r="ECW577" s="13"/>
      <c r="EDA577" s="13"/>
      <c r="EDE577" s="13"/>
      <c r="EDI577" s="13"/>
      <c r="EDM577" s="13"/>
      <c r="EDQ577" s="13"/>
      <c r="EDU577" s="13"/>
      <c r="EDY577" s="13"/>
      <c r="EEC577" s="13"/>
      <c r="EEG577" s="13"/>
      <c r="EEK577" s="13"/>
      <c r="EEO577" s="13"/>
      <c r="EES577" s="13"/>
      <c r="EEW577" s="13"/>
      <c r="EFA577" s="13"/>
      <c r="EFE577" s="13"/>
      <c r="EFI577" s="13"/>
      <c r="EFM577" s="13"/>
      <c r="EFQ577" s="13"/>
      <c r="EFU577" s="13"/>
      <c r="EFY577" s="13"/>
      <c r="EGC577" s="13"/>
      <c r="EGG577" s="13"/>
      <c r="EGK577" s="13"/>
      <c r="EGO577" s="13"/>
      <c r="EGS577" s="13"/>
      <c r="EGW577" s="13"/>
      <c r="EHA577" s="13"/>
      <c r="EHE577" s="13"/>
      <c r="EHI577" s="13"/>
      <c r="EHM577" s="13"/>
      <c r="EHQ577" s="13"/>
      <c r="EHU577" s="13"/>
      <c r="EHY577" s="13"/>
      <c r="EIC577" s="13"/>
      <c r="EIG577" s="13"/>
      <c r="EIK577" s="13"/>
      <c r="EIO577" s="13"/>
      <c r="EIS577" s="13"/>
      <c r="EIW577" s="13"/>
      <c r="EJA577" s="13"/>
      <c r="EJE577" s="13"/>
      <c r="EJI577" s="13"/>
      <c r="EJM577" s="13"/>
      <c r="EJQ577" s="13"/>
      <c r="EJU577" s="13"/>
      <c r="EJY577" s="13"/>
      <c r="EKC577" s="13"/>
      <c r="EKG577" s="13"/>
      <c r="EKK577" s="13"/>
      <c r="EKO577" s="13"/>
      <c r="EKS577" s="13"/>
      <c r="EKW577" s="13"/>
      <c r="ELA577" s="13"/>
      <c r="ELE577" s="13"/>
      <c r="ELI577" s="13"/>
      <c r="ELM577" s="13"/>
      <c r="ELQ577" s="13"/>
      <c r="ELU577" s="13"/>
      <c r="ELY577" s="13"/>
      <c r="EMC577" s="13"/>
      <c r="EMG577" s="13"/>
      <c r="EMK577" s="13"/>
      <c r="EMO577" s="13"/>
      <c r="EMS577" s="13"/>
      <c r="EMW577" s="13"/>
      <c r="ENA577" s="13"/>
      <c r="ENE577" s="13"/>
      <c r="ENI577" s="13"/>
      <c r="ENM577" s="13"/>
      <c r="ENQ577" s="13"/>
      <c r="ENU577" s="13"/>
      <c r="ENY577" s="13"/>
      <c r="EOC577" s="13"/>
      <c r="EOG577" s="13"/>
      <c r="EOK577" s="13"/>
      <c r="EOO577" s="13"/>
      <c r="EOS577" s="13"/>
      <c r="EOW577" s="13"/>
      <c r="EPA577" s="13"/>
      <c r="EPE577" s="13"/>
      <c r="EPI577" s="13"/>
      <c r="EPM577" s="13"/>
      <c r="EPQ577" s="13"/>
      <c r="EPU577" s="13"/>
      <c r="EPY577" s="13"/>
      <c r="EQC577" s="13"/>
      <c r="EQG577" s="13"/>
      <c r="EQK577" s="13"/>
      <c r="EQO577" s="13"/>
      <c r="EQS577" s="13"/>
      <c r="EQW577" s="13"/>
      <c r="ERA577" s="13"/>
      <c r="ERE577" s="13"/>
      <c r="ERI577" s="13"/>
      <c r="ERM577" s="13"/>
      <c r="ERQ577" s="13"/>
      <c r="ERU577" s="13"/>
      <c r="ERY577" s="13"/>
      <c r="ESC577" s="13"/>
      <c r="ESG577" s="13"/>
      <c r="ESK577" s="13"/>
      <c r="ESO577" s="13"/>
      <c r="ESS577" s="13"/>
      <c r="ESW577" s="13"/>
      <c r="ETA577" s="13"/>
      <c r="ETE577" s="13"/>
      <c r="ETI577" s="13"/>
      <c r="ETM577" s="13"/>
      <c r="ETQ577" s="13"/>
      <c r="ETU577" s="13"/>
      <c r="ETY577" s="13"/>
      <c r="EUC577" s="13"/>
      <c r="EUG577" s="13"/>
      <c r="EUK577" s="13"/>
      <c r="EUO577" s="13"/>
      <c r="EUS577" s="13"/>
      <c r="EUW577" s="13"/>
      <c r="EVA577" s="13"/>
      <c r="EVE577" s="13"/>
      <c r="EVI577" s="13"/>
      <c r="EVM577" s="13"/>
      <c r="EVQ577" s="13"/>
      <c r="EVU577" s="13"/>
      <c r="EVY577" s="13"/>
      <c r="EWC577" s="13"/>
      <c r="EWG577" s="13"/>
      <c r="EWK577" s="13"/>
      <c r="EWO577" s="13"/>
      <c r="EWS577" s="13"/>
      <c r="EWW577" s="13"/>
      <c r="EXA577" s="13"/>
      <c r="EXE577" s="13"/>
      <c r="EXI577" s="13"/>
      <c r="EXM577" s="13"/>
      <c r="EXQ577" s="13"/>
      <c r="EXU577" s="13"/>
      <c r="EXY577" s="13"/>
      <c r="EYC577" s="13"/>
      <c r="EYG577" s="13"/>
      <c r="EYK577" s="13"/>
      <c r="EYO577" s="13"/>
      <c r="EYS577" s="13"/>
      <c r="EYW577" s="13"/>
      <c r="EZA577" s="13"/>
      <c r="EZE577" s="13"/>
      <c r="EZI577" s="13"/>
      <c r="EZM577" s="13"/>
      <c r="EZQ577" s="13"/>
      <c r="EZU577" s="13"/>
      <c r="EZY577" s="13"/>
      <c r="FAC577" s="13"/>
      <c r="FAG577" s="13"/>
      <c r="FAK577" s="13"/>
      <c r="FAO577" s="13"/>
      <c r="FAS577" s="13"/>
      <c r="FAW577" s="13"/>
      <c r="FBA577" s="13"/>
      <c r="FBE577" s="13"/>
      <c r="FBI577" s="13"/>
      <c r="FBM577" s="13"/>
      <c r="FBQ577" s="13"/>
      <c r="FBU577" s="13"/>
      <c r="FBY577" s="13"/>
      <c r="FCC577" s="13"/>
      <c r="FCG577" s="13"/>
      <c r="FCK577" s="13"/>
      <c r="FCO577" s="13"/>
      <c r="FCS577" s="13"/>
      <c r="FCW577" s="13"/>
      <c r="FDA577" s="13"/>
      <c r="FDE577" s="13"/>
      <c r="FDI577" s="13"/>
      <c r="FDM577" s="13"/>
      <c r="FDQ577" s="13"/>
      <c r="FDU577" s="13"/>
      <c r="FDY577" s="13"/>
      <c r="FEC577" s="13"/>
      <c r="FEG577" s="13"/>
      <c r="FEK577" s="13"/>
      <c r="FEO577" s="13"/>
      <c r="FES577" s="13"/>
      <c r="FEW577" s="13"/>
      <c r="FFA577" s="13"/>
      <c r="FFE577" s="13"/>
      <c r="FFI577" s="13"/>
      <c r="FFM577" s="13"/>
      <c r="FFQ577" s="13"/>
      <c r="FFU577" s="13"/>
      <c r="FFY577" s="13"/>
      <c r="FGC577" s="13"/>
      <c r="FGG577" s="13"/>
      <c r="FGK577" s="13"/>
      <c r="FGO577" s="13"/>
      <c r="FGS577" s="13"/>
      <c r="FGW577" s="13"/>
      <c r="FHA577" s="13"/>
      <c r="FHE577" s="13"/>
      <c r="FHI577" s="13"/>
      <c r="FHM577" s="13"/>
      <c r="FHQ577" s="13"/>
      <c r="FHU577" s="13"/>
      <c r="FHY577" s="13"/>
      <c r="FIC577" s="13"/>
      <c r="FIG577" s="13"/>
      <c r="FIK577" s="13"/>
      <c r="FIO577" s="13"/>
      <c r="FIS577" s="13"/>
      <c r="FIW577" s="13"/>
      <c r="FJA577" s="13"/>
      <c r="FJE577" s="13"/>
      <c r="FJI577" s="13"/>
      <c r="FJM577" s="13"/>
      <c r="FJQ577" s="13"/>
      <c r="FJU577" s="13"/>
      <c r="FJY577" s="13"/>
      <c r="FKC577" s="13"/>
      <c r="FKG577" s="13"/>
      <c r="FKK577" s="13"/>
      <c r="FKO577" s="13"/>
      <c r="FKS577" s="13"/>
      <c r="FKW577" s="13"/>
      <c r="FLA577" s="13"/>
      <c r="FLE577" s="13"/>
      <c r="FLI577" s="13"/>
      <c r="FLM577" s="13"/>
      <c r="FLQ577" s="13"/>
      <c r="FLU577" s="13"/>
      <c r="FLY577" s="13"/>
      <c r="FMC577" s="13"/>
      <c r="FMG577" s="13"/>
      <c r="FMK577" s="13"/>
      <c r="FMO577" s="13"/>
      <c r="FMS577" s="13"/>
      <c r="FMW577" s="13"/>
      <c r="FNA577" s="13"/>
      <c r="FNE577" s="13"/>
      <c r="FNI577" s="13"/>
      <c r="FNM577" s="13"/>
      <c r="FNQ577" s="13"/>
      <c r="FNU577" s="13"/>
      <c r="FNY577" s="13"/>
      <c r="FOC577" s="13"/>
      <c r="FOG577" s="13"/>
      <c r="FOK577" s="13"/>
      <c r="FOO577" s="13"/>
      <c r="FOS577" s="13"/>
      <c r="FOW577" s="13"/>
      <c r="FPA577" s="13"/>
      <c r="FPE577" s="13"/>
      <c r="FPI577" s="13"/>
      <c r="FPM577" s="13"/>
      <c r="FPQ577" s="13"/>
      <c r="FPU577" s="13"/>
      <c r="FPY577" s="13"/>
      <c r="FQC577" s="13"/>
      <c r="FQG577" s="13"/>
      <c r="FQK577" s="13"/>
      <c r="FQO577" s="13"/>
      <c r="FQS577" s="13"/>
      <c r="FQW577" s="13"/>
      <c r="FRA577" s="13"/>
      <c r="FRE577" s="13"/>
      <c r="FRI577" s="13"/>
      <c r="FRM577" s="13"/>
      <c r="FRQ577" s="13"/>
      <c r="FRU577" s="13"/>
      <c r="FRY577" s="13"/>
      <c r="FSC577" s="13"/>
      <c r="FSG577" s="13"/>
      <c r="FSK577" s="13"/>
      <c r="FSO577" s="13"/>
      <c r="FSS577" s="13"/>
      <c r="FSW577" s="13"/>
      <c r="FTA577" s="13"/>
      <c r="FTE577" s="13"/>
      <c r="FTI577" s="13"/>
      <c r="FTM577" s="13"/>
      <c r="FTQ577" s="13"/>
      <c r="FTU577" s="13"/>
      <c r="FTY577" s="13"/>
      <c r="FUC577" s="13"/>
      <c r="FUG577" s="13"/>
      <c r="FUK577" s="13"/>
      <c r="FUO577" s="13"/>
      <c r="FUS577" s="13"/>
      <c r="FUW577" s="13"/>
      <c r="FVA577" s="13"/>
      <c r="FVE577" s="13"/>
      <c r="FVI577" s="13"/>
      <c r="FVM577" s="13"/>
      <c r="FVQ577" s="13"/>
      <c r="FVU577" s="13"/>
      <c r="FVY577" s="13"/>
      <c r="FWC577" s="13"/>
      <c r="FWG577" s="13"/>
      <c r="FWK577" s="13"/>
      <c r="FWO577" s="13"/>
      <c r="FWS577" s="13"/>
      <c r="FWW577" s="13"/>
      <c r="FXA577" s="13"/>
      <c r="FXE577" s="13"/>
      <c r="FXI577" s="13"/>
      <c r="FXM577" s="13"/>
      <c r="FXQ577" s="13"/>
      <c r="FXU577" s="13"/>
      <c r="FXY577" s="13"/>
      <c r="FYC577" s="13"/>
      <c r="FYG577" s="13"/>
      <c r="FYK577" s="13"/>
      <c r="FYO577" s="13"/>
      <c r="FYS577" s="13"/>
      <c r="FYW577" s="13"/>
      <c r="FZA577" s="13"/>
      <c r="FZE577" s="13"/>
      <c r="FZI577" s="13"/>
      <c r="FZM577" s="13"/>
      <c r="FZQ577" s="13"/>
      <c r="FZU577" s="13"/>
      <c r="FZY577" s="13"/>
      <c r="GAC577" s="13"/>
      <c r="GAG577" s="13"/>
      <c r="GAK577" s="13"/>
      <c r="GAO577" s="13"/>
      <c r="GAS577" s="13"/>
      <c r="GAW577" s="13"/>
      <c r="GBA577" s="13"/>
      <c r="GBE577" s="13"/>
      <c r="GBI577" s="13"/>
      <c r="GBM577" s="13"/>
      <c r="GBQ577" s="13"/>
      <c r="GBU577" s="13"/>
      <c r="GBY577" s="13"/>
      <c r="GCC577" s="13"/>
      <c r="GCG577" s="13"/>
      <c r="GCK577" s="13"/>
      <c r="GCO577" s="13"/>
      <c r="GCS577" s="13"/>
      <c r="GCW577" s="13"/>
      <c r="GDA577" s="13"/>
      <c r="GDE577" s="13"/>
      <c r="GDI577" s="13"/>
      <c r="GDM577" s="13"/>
      <c r="GDQ577" s="13"/>
      <c r="GDU577" s="13"/>
      <c r="GDY577" s="13"/>
      <c r="GEC577" s="13"/>
      <c r="GEG577" s="13"/>
      <c r="GEK577" s="13"/>
      <c r="GEO577" s="13"/>
      <c r="GES577" s="13"/>
      <c r="GEW577" s="13"/>
      <c r="GFA577" s="13"/>
      <c r="GFE577" s="13"/>
      <c r="GFI577" s="13"/>
      <c r="GFM577" s="13"/>
      <c r="GFQ577" s="13"/>
      <c r="GFU577" s="13"/>
      <c r="GFY577" s="13"/>
      <c r="GGC577" s="13"/>
      <c r="GGG577" s="13"/>
      <c r="GGK577" s="13"/>
      <c r="GGO577" s="13"/>
      <c r="GGS577" s="13"/>
      <c r="GGW577" s="13"/>
      <c r="GHA577" s="13"/>
      <c r="GHE577" s="13"/>
      <c r="GHI577" s="13"/>
      <c r="GHM577" s="13"/>
      <c r="GHQ577" s="13"/>
      <c r="GHU577" s="13"/>
      <c r="GHY577" s="13"/>
      <c r="GIC577" s="13"/>
      <c r="GIG577" s="13"/>
      <c r="GIK577" s="13"/>
      <c r="GIO577" s="13"/>
      <c r="GIS577" s="13"/>
      <c r="GIW577" s="13"/>
      <c r="GJA577" s="13"/>
      <c r="GJE577" s="13"/>
      <c r="GJI577" s="13"/>
      <c r="GJM577" s="13"/>
      <c r="GJQ577" s="13"/>
      <c r="GJU577" s="13"/>
      <c r="GJY577" s="13"/>
      <c r="GKC577" s="13"/>
      <c r="GKG577" s="13"/>
      <c r="GKK577" s="13"/>
      <c r="GKO577" s="13"/>
      <c r="GKS577" s="13"/>
      <c r="GKW577" s="13"/>
      <c r="GLA577" s="13"/>
      <c r="GLE577" s="13"/>
      <c r="GLI577" s="13"/>
      <c r="GLM577" s="13"/>
      <c r="GLQ577" s="13"/>
      <c r="GLU577" s="13"/>
      <c r="GLY577" s="13"/>
      <c r="GMC577" s="13"/>
      <c r="GMG577" s="13"/>
      <c r="GMK577" s="13"/>
      <c r="GMO577" s="13"/>
      <c r="GMS577" s="13"/>
      <c r="GMW577" s="13"/>
      <c r="GNA577" s="13"/>
      <c r="GNE577" s="13"/>
      <c r="GNI577" s="13"/>
      <c r="GNM577" s="13"/>
      <c r="GNQ577" s="13"/>
      <c r="GNU577" s="13"/>
      <c r="GNY577" s="13"/>
      <c r="GOC577" s="13"/>
      <c r="GOG577" s="13"/>
      <c r="GOK577" s="13"/>
      <c r="GOO577" s="13"/>
      <c r="GOS577" s="13"/>
      <c r="GOW577" s="13"/>
      <c r="GPA577" s="13"/>
      <c r="GPE577" s="13"/>
      <c r="GPI577" s="13"/>
      <c r="GPM577" s="13"/>
      <c r="GPQ577" s="13"/>
      <c r="GPU577" s="13"/>
      <c r="GPY577" s="13"/>
      <c r="GQC577" s="13"/>
      <c r="GQG577" s="13"/>
      <c r="GQK577" s="13"/>
      <c r="GQO577" s="13"/>
      <c r="GQS577" s="13"/>
      <c r="GQW577" s="13"/>
      <c r="GRA577" s="13"/>
      <c r="GRE577" s="13"/>
      <c r="GRI577" s="13"/>
      <c r="GRM577" s="13"/>
      <c r="GRQ577" s="13"/>
      <c r="GRU577" s="13"/>
      <c r="GRY577" s="13"/>
      <c r="GSC577" s="13"/>
      <c r="GSG577" s="13"/>
      <c r="GSK577" s="13"/>
      <c r="GSO577" s="13"/>
      <c r="GSS577" s="13"/>
      <c r="GSW577" s="13"/>
      <c r="GTA577" s="13"/>
      <c r="GTE577" s="13"/>
      <c r="GTI577" s="13"/>
      <c r="GTM577" s="13"/>
      <c r="GTQ577" s="13"/>
      <c r="GTU577" s="13"/>
      <c r="GTY577" s="13"/>
      <c r="GUC577" s="13"/>
      <c r="GUG577" s="13"/>
      <c r="GUK577" s="13"/>
      <c r="GUO577" s="13"/>
      <c r="GUS577" s="13"/>
      <c r="GUW577" s="13"/>
      <c r="GVA577" s="13"/>
      <c r="GVE577" s="13"/>
      <c r="GVI577" s="13"/>
      <c r="GVM577" s="13"/>
      <c r="GVQ577" s="13"/>
      <c r="GVU577" s="13"/>
      <c r="GVY577" s="13"/>
      <c r="GWC577" s="13"/>
      <c r="GWG577" s="13"/>
      <c r="GWK577" s="13"/>
      <c r="GWO577" s="13"/>
      <c r="GWS577" s="13"/>
      <c r="GWW577" s="13"/>
      <c r="GXA577" s="13"/>
      <c r="GXE577" s="13"/>
      <c r="GXI577" s="13"/>
      <c r="GXM577" s="13"/>
      <c r="GXQ577" s="13"/>
      <c r="GXU577" s="13"/>
      <c r="GXY577" s="13"/>
      <c r="GYC577" s="13"/>
      <c r="GYG577" s="13"/>
      <c r="GYK577" s="13"/>
      <c r="GYO577" s="13"/>
      <c r="GYS577" s="13"/>
      <c r="GYW577" s="13"/>
      <c r="GZA577" s="13"/>
      <c r="GZE577" s="13"/>
      <c r="GZI577" s="13"/>
      <c r="GZM577" s="13"/>
      <c r="GZQ577" s="13"/>
      <c r="GZU577" s="13"/>
      <c r="GZY577" s="13"/>
      <c r="HAC577" s="13"/>
      <c r="HAG577" s="13"/>
      <c r="HAK577" s="13"/>
      <c r="HAO577" s="13"/>
      <c r="HAS577" s="13"/>
      <c r="HAW577" s="13"/>
      <c r="HBA577" s="13"/>
      <c r="HBE577" s="13"/>
      <c r="HBI577" s="13"/>
      <c r="HBM577" s="13"/>
      <c r="HBQ577" s="13"/>
      <c r="HBU577" s="13"/>
      <c r="HBY577" s="13"/>
      <c r="HCC577" s="13"/>
      <c r="HCG577" s="13"/>
      <c r="HCK577" s="13"/>
      <c r="HCO577" s="13"/>
      <c r="HCS577" s="13"/>
      <c r="HCW577" s="13"/>
      <c r="HDA577" s="13"/>
      <c r="HDE577" s="13"/>
      <c r="HDI577" s="13"/>
      <c r="HDM577" s="13"/>
      <c r="HDQ577" s="13"/>
      <c r="HDU577" s="13"/>
      <c r="HDY577" s="13"/>
      <c r="HEC577" s="13"/>
      <c r="HEG577" s="13"/>
      <c r="HEK577" s="13"/>
      <c r="HEO577" s="13"/>
      <c r="HES577" s="13"/>
      <c r="HEW577" s="13"/>
      <c r="HFA577" s="13"/>
      <c r="HFE577" s="13"/>
      <c r="HFI577" s="13"/>
      <c r="HFM577" s="13"/>
      <c r="HFQ577" s="13"/>
      <c r="HFU577" s="13"/>
      <c r="HFY577" s="13"/>
      <c r="HGC577" s="13"/>
      <c r="HGG577" s="13"/>
      <c r="HGK577" s="13"/>
      <c r="HGO577" s="13"/>
      <c r="HGS577" s="13"/>
      <c r="HGW577" s="13"/>
      <c r="HHA577" s="13"/>
      <c r="HHE577" s="13"/>
      <c r="HHI577" s="13"/>
      <c r="HHM577" s="13"/>
      <c r="HHQ577" s="13"/>
      <c r="HHU577" s="13"/>
      <c r="HHY577" s="13"/>
      <c r="HIC577" s="13"/>
      <c r="HIG577" s="13"/>
      <c r="HIK577" s="13"/>
      <c r="HIO577" s="13"/>
      <c r="HIS577" s="13"/>
      <c r="HIW577" s="13"/>
      <c r="HJA577" s="13"/>
      <c r="HJE577" s="13"/>
      <c r="HJI577" s="13"/>
      <c r="HJM577" s="13"/>
      <c r="HJQ577" s="13"/>
      <c r="HJU577" s="13"/>
      <c r="HJY577" s="13"/>
      <c r="HKC577" s="13"/>
      <c r="HKG577" s="13"/>
      <c r="HKK577" s="13"/>
      <c r="HKO577" s="13"/>
      <c r="HKS577" s="13"/>
      <c r="HKW577" s="13"/>
      <c r="HLA577" s="13"/>
      <c r="HLE577" s="13"/>
      <c r="HLI577" s="13"/>
      <c r="HLM577" s="13"/>
      <c r="HLQ577" s="13"/>
      <c r="HLU577" s="13"/>
      <c r="HLY577" s="13"/>
      <c r="HMC577" s="13"/>
      <c r="HMG577" s="13"/>
      <c r="HMK577" s="13"/>
      <c r="HMO577" s="13"/>
      <c r="HMS577" s="13"/>
      <c r="HMW577" s="13"/>
      <c r="HNA577" s="13"/>
      <c r="HNE577" s="13"/>
      <c r="HNI577" s="13"/>
      <c r="HNM577" s="13"/>
      <c r="HNQ577" s="13"/>
      <c r="HNU577" s="13"/>
      <c r="HNY577" s="13"/>
      <c r="HOC577" s="13"/>
      <c r="HOG577" s="13"/>
      <c r="HOK577" s="13"/>
      <c r="HOO577" s="13"/>
      <c r="HOS577" s="13"/>
      <c r="HOW577" s="13"/>
      <c r="HPA577" s="13"/>
      <c r="HPE577" s="13"/>
      <c r="HPI577" s="13"/>
      <c r="HPM577" s="13"/>
      <c r="HPQ577" s="13"/>
      <c r="HPU577" s="13"/>
      <c r="HPY577" s="13"/>
      <c r="HQC577" s="13"/>
      <c r="HQG577" s="13"/>
      <c r="HQK577" s="13"/>
      <c r="HQO577" s="13"/>
      <c r="HQS577" s="13"/>
      <c r="HQW577" s="13"/>
      <c r="HRA577" s="13"/>
      <c r="HRE577" s="13"/>
      <c r="HRI577" s="13"/>
      <c r="HRM577" s="13"/>
      <c r="HRQ577" s="13"/>
      <c r="HRU577" s="13"/>
      <c r="HRY577" s="13"/>
      <c r="HSC577" s="13"/>
      <c r="HSG577" s="13"/>
      <c r="HSK577" s="13"/>
      <c r="HSO577" s="13"/>
      <c r="HSS577" s="13"/>
      <c r="HSW577" s="13"/>
      <c r="HTA577" s="13"/>
      <c r="HTE577" s="13"/>
      <c r="HTI577" s="13"/>
      <c r="HTM577" s="13"/>
      <c r="HTQ577" s="13"/>
      <c r="HTU577" s="13"/>
      <c r="HTY577" s="13"/>
      <c r="HUC577" s="13"/>
      <c r="HUG577" s="13"/>
      <c r="HUK577" s="13"/>
      <c r="HUO577" s="13"/>
      <c r="HUS577" s="13"/>
      <c r="HUW577" s="13"/>
      <c r="HVA577" s="13"/>
      <c r="HVE577" s="13"/>
      <c r="HVI577" s="13"/>
      <c r="HVM577" s="13"/>
      <c r="HVQ577" s="13"/>
      <c r="HVU577" s="13"/>
      <c r="HVY577" s="13"/>
      <c r="HWC577" s="13"/>
      <c r="HWG577" s="13"/>
      <c r="HWK577" s="13"/>
      <c r="HWO577" s="13"/>
      <c r="HWS577" s="13"/>
      <c r="HWW577" s="13"/>
      <c r="HXA577" s="13"/>
      <c r="HXE577" s="13"/>
      <c r="HXI577" s="13"/>
      <c r="HXM577" s="13"/>
      <c r="HXQ577" s="13"/>
      <c r="HXU577" s="13"/>
      <c r="HXY577" s="13"/>
      <c r="HYC577" s="13"/>
      <c r="HYG577" s="13"/>
      <c r="HYK577" s="13"/>
      <c r="HYO577" s="13"/>
      <c r="HYS577" s="13"/>
      <c r="HYW577" s="13"/>
      <c r="HZA577" s="13"/>
      <c r="HZE577" s="13"/>
      <c r="HZI577" s="13"/>
      <c r="HZM577" s="13"/>
      <c r="HZQ577" s="13"/>
      <c r="HZU577" s="13"/>
      <c r="HZY577" s="13"/>
      <c r="IAC577" s="13"/>
      <c r="IAG577" s="13"/>
      <c r="IAK577" s="13"/>
      <c r="IAO577" s="13"/>
      <c r="IAS577" s="13"/>
      <c r="IAW577" s="13"/>
      <c r="IBA577" s="13"/>
      <c r="IBE577" s="13"/>
      <c r="IBI577" s="13"/>
      <c r="IBM577" s="13"/>
      <c r="IBQ577" s="13"/>
      <c r="IBU577" s="13"/>
      <c r="IBY577" s="13"/>
      <c r="ICC577" s="13"/>
      <c r="ICG577" s="13"/>
      <c r="ICK577" s="13"/>
      <c r="ICO577" s="13"/>
      <c r="ICS577" s="13"/>
      <c r="ICW577" s="13"/>
      <c r="IDA577" s="13"/>
      <c r="IDE577" s="13"/>
      <c r="IDI577" s="13"/>
      <c r="IDM577" s="13"/>
      <c r="IDQ577" s="13"/>
      <c r="IDU577" s="13"/>
      <c r="IDY577" s="13"/>
      <c r="IEC577" s="13"/>
      <c r="IEG577" s="13"/>
      <c r="IEK577" s="13"/>
      <c r="IEO577" s="13"/>
      <c r="IES577" s="13"/>
      <c r="IEW577" s="13"/>
      <c r="IFA577" s="13"/>
      <c r="IFE577" s="13"/>
      <c r="IFI577" s="13"/>
      <c r="IFM577" s="13"/>
      <c r="IFQ577" s="13"/>
      <c r="IFU577" s="13"/>
      <c r="IFY577" s="13"/>
      <c r="IGC577" s="13"/>
      <c r="IGG577" s="13"/>
      <c r="IGK577" s="13"/>
      <c r="IGO577" s="13"/>
      <c r="IGS577" s="13"/>
      <c r="IGW577" s="13"/>
      <c r="IHA577" s="13"/>
      <c r="IHE577" s="13"/>
      <c r="IHI577" s="13"/>
      <c r="IHM577" s="13"/>
      <c r="IHQ577" s="13"/>
      <c r="IHU577" s="13"/>
      <c r="IHY577" s="13"/>
      <c r="IIC577" s="13"/>
      <c r="IIG577" s="13"/>
      <c r="IIK577" s="13"/>
      <c r="IIO577" s="13"/>
      <c r="IIS577" s="13"/>
      <c r="IIW577" s="13"/>
      <c r="IJA577" s="13"/>
      <c r="IJE577" s="13"/>
      <c r="IJI577" s="13"/>
      <c r="IJM577" s="13"/>
      <c r="IJQ577" s="13"/>
      <c r="IJU577" s="13"/>
      <c r="IJY577" s="13"/>
      <c r="IKC577" s="13"/>
      <c r="IKG577" s="13"/>
      <c r="IKK577" s="13"/>
      <c r="IKO577" s="13"/>
      <c r="IKS577" s="13"/>
      <c r="IKW577" s="13"/>
      <c r="ILA577" s="13"/>
      <c r="ILE577" s="13"/>
      <c r="ILI577" s="13"/>
      <c r="ILM577" s="13"/>
      <c r="ILQ577" s="13"/>
      <c r="ILU577" s="13"/>
      <c r="ILY577" s="13"/>
      <c r="IMC577" s="13"/>
      <c r="IMG577" s="13"/>
      <c r="IMK577" s="13"/>
      <c r="IMO577" s="13"/>
      <c r="IMS577" s="13"/>
      <c r="IMW577" s="13"/>
      <c r="INA577" s="13"/>
      <c r="INE577" s="13"/>
      <c r="INI577" s="13"/>
      <c r="INM577" s="13"/>
      <c r="INQ577" s="13"/>
      <c r="INU577" s="13"/>
      <c r="INY577" s="13"/>
      <c r="IOC577" s="13"/>
      <c r="IOG577" s="13"/>
      <c r="IOK577" s="13"/>
      <c r="IOO577" s="13"/>
      <c r="IOS577" s="13"/>
      <c r="IOW577" s="13"/>
      <c r="IPA577" s="13"/>
      <c r="IPE577" s="13"/>
      <c r="IPI577" s="13"/>
      <c r="IPM577" s="13"/>
      <c r="IPQ577" s="13"/>
      <c r="IPU577" s="13"/>
      <c r="IPY577" s="13"/>
      <c r="IQC577" s="13"/>
      <c r="IQG577" s="13"/>
      <c r="IQK577" s="13"/>
      <c r="IQO577" s="13"/>
      <c r="IQS577" s="13"/>
      <c r="IQW577" s="13"/>
      <c r="IRA577" s="13"/>
      <c r="IRE577" s="13"/>
      <c r="IRI577" s="13"/>
      <c r="IRM577" s="13"/>
      <c r="IRQ577" s="13"/>
      <c r="IRU577" s="13"/>
      <c r="IRY577" s="13"/>
      <c r="ISC577" s="13"/>
      <c r="ISG577" s="13"/>
      <c r="ISK577" s="13"/>
      <c r="ISO577" s="13"/>
      <c r="ISS577" s="13"/>
      <c r="ISW577" s="13"/>
      <c r="ITA577" s="13"/>
      <c r="ITE577" s="13"/>
      <c r="ITI577" s="13"/>
      <c r="ITM577" s="13"/>
      <c r="ITQ577" s="13"/>
      <c r="ITU577" s="13"/>
      <c r="ITY577" s="13"/>
      <c r="IUC577" s="13"/>
      <c r="IUG577" s="13"/>
      <c r="IUK577" s="13"/>
      <c r="IUO577" s="13"/>
      <c r="IUS577" s="13"/>
      <c r="IUW577" s="13"/>
      <c r="IVA577" s="13"/>
      <c r="IVE577" s="13"/>
      <c r="IVI577" s="13"/>
      <c r="IVM577" s="13"/>
      <c r="IVQ577" s="13"/>
      <c r="IVU577" s="13"/>
      <c r="IVY577" s="13"/>
      <c r="IWC577" s="13"/>
      <c r="IWG577" s="13"/>
      <c r="IWK577" s="13"/>
      <c r="IWO577" s="13"/>
      <c r="IWS577" s="13"/>
      <c r="IWW577" s="13"/>
      <c r="IXA577" s="13"/>
      <c r="IXE577" s="13"/>
      <c r="IXI577" s="13"/>
      <c r="IXM577" s="13"/>
      <c r="IXQ577" s="13"/>
      <c r="IXU577" s="13"/>
      <c r="IXY577" s="13"/>
      <c r="IYC577" s="13"/>
      <c r="IYG577" s="13"/>
      <c r="IYK577" s="13"/>
      <c r="IYO577" s="13"/>
      <c r="IYS577" s="13"/>
      <c r="IYW577" s="13"/>
      <c r="IZA577" s="13"/>
      <c r="IZE577" s="13"/>
      <c r="IZI577" s="13"/>
      <c r="IZM577" s="13"/>
      <c r="IZQ577" s="13"/>
      <c r="IZU577" s="13"/>
      <c r="IZY577" s="13"/>
      <c r="JAC577" s="13"/>
      <c r="JAG577" s="13"/>
      <c r="JAK577" s="13"/>
      <c r="JAO577" s="13"/>
      <c r="JAS577" s="13"/>
      <c r="JAW577" s="13"/>
      <c r="JBA577" s="13"/>
      <c r="JBE577" s="13"/>
      <c r="JBI577" s="13"/>
      <c r="JBM577" s="13"/>
      <c r="JBQ577" s="13"/>
      <c r="JBU577" s="13"/>
      <c r="JBY577" s="13"/>
      <c r="JCC577" s="13"/>
      <c r="JCG577" s="13"/>
      <c r="JCK577" s="13"/>
      <c r="JCO577" s="13"/>
      <c r="JCS577" s="13"/>
      <c r="JCW577" s="13"/>
      <c r="JDA577" s="13"/>
      <c r="JDE577" s="13"/>
      <c r="JDI577" s="13"/>
      <c r="JDM577" s="13"/>
      <c r="JDQ577" s="13"/>
      <c r="JDU577" s="13"/>
      <c r="JDY577" s="13"/>
      <c r="JEC577" s="13"/>
      <c r="JEG577" s="13"/>
      <c r="JEK577" s="13"/>
      <c r="JEO577" s="13"/>
      <c r="JES577" s="13"/>
      <c r="JEW577" s="13"/>
      <c r="JFA577" s="13"/>
      <c r="JFE577" s="13"/>
      <c r="JFI577" s="13"/>
      <c r="JFM577" s="13"/>
      <c r="JFQ577" s="13"/>
      <c r="JFU577" s="13"/>
      <c r="JFY577" s="13"/>
      <c r="JGC577" s="13"/>
      <c r="JGG577" s="13"/>
      <c r="JGK577" s="13"/>
      <c r="JGO577" s="13"/>
      <c r="JGS577" s="13"/>
      <c r="JGW577" s="13"/>
      <c r="JHA577" s="13"/>
      <c r="JHE577" s="13"/>
      <c r="JHI577" s="13"/>
      <c r="JHM577" s="13"/>
      <c r="JHQ577" s="13"/>
      <c r="JHU577" s="13"/>
      <c r="JHY577" s="13"/>
      <c r="JIC577" s="13"/>
      <c r="JIG577" s="13"/>
      <c r="JIK577" s="13"/>
      <c r="JIO577" s="13"/>
      <c r="JIS577" s="13"/>
      <c r="JIW577" s="13"/>
      <c r="JJA577" s="13"/>
      <c r="JJE577" s="13"/>
      <c r="JJI577" s="13"/>
      <c r="JJM577" s="13"/>
      <c r="JJQ577" s="13"/>
      <c r="JJU577" s="13"/>
      <c r="JJY577" s="13"/>
      <c r="JKC577" s="13"/>
      <c r="JKG577" s="13"/>
      <c r="JKK577" s="13"/>
      <c r="JKO577" s="13"/>
      <c r="JKS577" s="13"/>
      <c r="JKW577" s="13"/>
      <c r="JLA577" s="13"/>
      <c r="JLE577" s="13"/>
      <c r="JLI577" s="13"/>
      <c r="JLM577" s="13"/>
      <c r="JLQ577" s="13"/>
      <c r="JLU577" s="13"/>
      <c r="JLY577" s="13"/>
      <c r="JMC577" s="13"/>
      <c r="JMG577" s="13"/>
      <c r="JMK577" s="13"/>
      <c r="JMO577" s="13"/>
      <c r="JMS577" s="13"/>
      <c r="JMW577" s="13"/>
      <c r="JNA577" s="13"/>
      <c r="JNE577" s="13"/>
      <c r="JNI577" s="13"/>
      <c r="JNM577" s="13"/>
      <c r="JNQ577" s="13"/>
      <c r="JNU577" s="13"/>
      <c r="JNY577" s="13"/>
      <c r="JOC577" s="13"/>
      <c r="JOG577" s="13"/>
      <c r="JOK577" s="13"/>
      <c r="JOO577" s="13"/>
      <c r="JOS577" s="13"/>
      <c r="JOW577" s="13"/>
      <c r="JPA577" s="13"/>
      <c r="JPE577" s="13"/>
      <c r="JPI577" s="13"/>
      <c r="JPM577" s="13"/>
      <c r="JPQ577" s="13"/>
      <c r="JPU577" s="13"/>
      <c r="JPY577" s="13"/>
      <c r="JQC577" s="13"/>
      <c r="JQG577" s="13"/>
      <c r="JQK577" s="13"/>
      <c r="JQO577" s="13"/>
      <c r="JQS577" s="13"/>
      <c r="JQW577" s="13"/>
      <c r="JRA577" s="13"/>
      <c r="JRE577" s="13"/>
      <c r="JRI577" s="13"/>
      <c r="JRM577" s="13"/>
      <c r="JRQ577" s="13"/>
      <c r="JRU577" s="13"/>
      <c r="JRY577" s="13"/>
      <c r="JSC577" s="13"/>
      <c r="JSG577" s="13"/>
      <c r="JSK577" s="13"/>
      <c r="JSO577" s="13"/>
      <c r="JSS577" s="13"/>
      <c r="JSW577" s="13"/>
      <c r="JTA577" s="13"/>
      <c r="JTE577" s="13"/>
      <c r="JTI577" s="13"/>
      <c r="JTM577" s="13"/>
      <c r="JTQ577" s="13"/>
      <c r="JTU577" s="13"/>
      <c r="JTY577" s="13"/>
      <c r="JUC577" s="13"/>
      <c r="JUG577" s="13"/>
      <c r="JUK577" s="13"/>
      <c r="JUO577" s="13"/>
      <c r="JUS577" s="13"/>
      <c r="JUW577" s="13"/>
      <c r="JVA577" s="13"/>
      <c r="JVE577" s="13"/>
      <c r="JVI577" s="13"/>
      <c r="JVM577" s="13"/>
      <c r="JVQ577" s="13"/>
      <c r="JVU577" s="13"/>
      <c r="JVY577" s="13"/>
      <c r="JWC577" s="13"/>
      <c r="JWG577" s="13"/>
      <c r="JWK577" s="13"/>
      <c r="JWO577" s="13"/>
      <c r="JWS577" s="13"/>
      <c r="JWW577" s="13"/>
      <c r="JXA577" s="13"/>
      <c r="JXE577" s="13"/>
      <c r="JXI577" s="13"/>
      <c r="JXM577" s="13"/>
      <c r="JXQ577" s="13"/>
      <c r="JXU577" s="13"/>
      <c r="JXY577" s="13"/>
      <c r="JYC577" s="13"/>
      <c r="JYG577" s="13"/>
      <c r="JYK577" s="13"/>
      <c r="JYO577" s="13"/>
      <c r="JYS577" s="13"/>
      <c r="JYW577" s="13"/>
      <c r="JZA577" s="13"/>
      <c r="JZE577" s="13"/>
      <c r="JZI577" s="13"/>
      <c r="JZM577" s="13"/>
      <c r="JZQ577" s="13"/>
      <c r="JZU577" s="13"/>
      <c r="JZY577" s="13"/>
      <c r="KAC577" s="13"/>
      <c r="KAG577" s="13"/>
      <c r="KAK577" s="13"/>
      <c r="KAO577" s="13"/>
      <c r="KAS577" s="13"/>
      <c r="KAW577" s="13"/>
      <c r="KBA577" s="13"/>
      <c r="KBE577" s="13"/>
      <c r="KBI577" s="13"/>
      <c r="KBM577" s="13"/>
      <c r="KBQ577" s="13"/>
      <c r="KBU577" s="13"/>
      <c r="KBY577" s="13"/>
      <c r="KCC577" s="13"/>
      <c r="KCG577" s="13"/>
      <c r="KCK577" s="13"/>
      <c r="KCO577" s="13"/>
      <c r="KCS577" s="13"/>
      <c r="KCW577" s="13"/>
      <c r="KDA577" s="13"/>
      <c r="KDE577" s="13"/>
      <c r="KDI577" s="13"/>
      <c r="KDM577" s="13"/>
      <c r="KDQ577" s="13"/>
      <c r="KDU577" s="13"/>
      <c r="KDY577" s="13"/>
      <c r="KEC577" s="13"/>
      <c r="KEG577" s="13"/>
      <c r="KEK577" s="13"/>
      <c r="KEO577" s="13"/>
      <c r="KES577" s="13"/>
      <c r="KEW577" s="13"/>
      <c r="KFA577" s="13"/>
      <c r="KFE577" s="13"/>
      <c r="KFI577" s="13"/>
      <c r="KFM577" s="13"/>
      <c r="KFQ577" s="13"/>
      <c r="KFU577" s="13"/>
      <c r="KFY577" s="13"/>
      <c r="KGC577" s="13"/>
      <c r="KGG577" s="13"/>
      <c r="KGK577" s="13"/>
      <c r="KGO577" s="13"/>
      <c r="KGS577" s="13"/>
      <c r="KGW577" s="13"/>
      <c r="KHA577" s="13"/>
      <c r="KHE577" s="13"/>
      <c r="KHI577" s="13"/>
      <c r="KHM577" s="13"/>
      <c r="KHQ577" s="13"/>
      <c r="KHU577" s="13"/>
      <c r="KHY577" s="13"/>
      <c r="KIC577" s="13"/>
      <c r="KIG577" s="13"/>
      <c r="KIK577" s="13"/>
      <c r="KIO577" s="13"/>
      <c r="KIS577" s="13"/>
      <c r="KIW577" s="13"/>
      <c r="KJA577" s="13"/>
      <c r="KJE577" s="13"/>
      <c r="KJI577" s="13"/>
      <c r="KJM577" s="13"/>
      <c r="KJQ577" s="13"/>
      <c r="KJU577" s="13"/>
      <c r="KJY577" s="13"/>
      <c r="KKC577" s="13"/>
      <c r="KKG577" s="13"/>
      <c r="KKK577" s="13"/>
      <c r="KKO577" s="13"/>
      <c r="KKS577" s="13"/>
      <c r="KKW577" s="13"/>
      <c r="KLA577" s="13"/>
      <c r="KLE577" s="13"/>
      <c r="KLI577" s="13"/>
      <c r="KLM577" s="13"/>
      <c r="KLQ577" s="13"/>
      <c r="KLU577" s="13"/>
      <c r="KLY577" s="13"/>
      <c r="KMC577" s="13"/>
      <c r="KMG577" s="13"/>
      <c r="KMK577" s="13"/>
      <c r="KMO577" s="13"/>
      <c r="KMS577" s="13"/>
      <c r="KMW577" s="13"/>
      <c r="KNA577" s="13"/>
      <c r="KNE577" s="13"/>
      <c r="KNI577" s="13"/>
      <c r="KNM577" s="13"/>
      <c r="KNQ577" s="13"/>
      <c r="KNU577" s="13"/>
      <c r="KNY577" s="13"/>
      <c r="KOC577" s="13"/>
      <c r="KOG577" s="13"/>
      <c r="KOK577" s="13"/>
      <c r="KOO577" s="13"/>
      <c r="KOS577" s="13"/>
      <c r="KOW577" s="13"/>
      <c r="KPA577" s="13"/>
      <c r="KPE577" s="13"/>
      <c r="KPI577" s="13"/>
      <c r="KPM577" s="13"/>
      <c r="KPQ577" s="13"/>
      <c r="KPU577" s="13"/>
      <c r="KPY577" s="13"/>
      <c r="KQC577" s="13"/>
      <c r="KQG577" s="13"/>
      <c r="KQK577" s="13"/>
      <c r="KQO577" s="13"/>
      <c r="KQS577" s="13"/>
      <c r="KQW577" s="13"/>
      <c r="KRA577" s="13"/>
      <c r="KRE577" s="13"/>
      <c r="KRI577" s="13"/>
      <c r="KRM577" s="13"/>
      <c r="KRQ577" s="13"/>
      <c r="KRU577" s="13"/>
      <c r="KRY577" s="13"/>
      <c r="KSC577" s="13"/>
      <c r="KSG577" s="13"/>
      <c r="KSK577" s="13"/>
      <c r="KSO577" s="13"/>
      <c r="KSS577" s="13"/>
      <c r="KSW577" s="13"/>
      <c r="KTA577" s="13"/>
      <c r="KTE577" s="13"/>
      <c r="KTI577" s="13"/>
      <c r="KTM577" s="13"/>
      <c r="KTQ577" s="13"/>
      <c r="KTU577" s="13"/>
      <c r="KTY577" s="13"/>
      <c r="KUC577" s="13"/>
      <c r="KUG577" s="13"/>
      <c r="KUK577" s="13"/>
      <c r="KUO577" s="13"/>
      <c r="KUS577" s="13"/>
      <c r="KUW577" s="13"/>
      <c r="KVA577" s="13"/>
      <c r="KVE577" s="13"/>
      <c r="KVI577" s="13"/>
      <c r="KVM577" s="13"/>
      <c r="KVQ577" s="13"/>
      <c r="KVU577" s="13"/>
      <c r="KVY577" s="13"/>
      <c r="KWC577" s="13"/>
      <c r="KWG577" s="13"/>
      <c r="KWK577" s="13"/>
      <c r="KWO577" s="13"/>
      <c r="KWS577" s="13"/>
      <c r="KWW577" s="13"/>
      <c r="KXA577" s="13"/>
      <c r="KXE577" s="13"/>
      <c r="KXI577" s="13"/>
      <c r="KXM577" s="13"/>
      <c r="KXQ577" s="13"/>
      <c r="KXU577" s="13"/>
      <c r="KXY577" s="13"/>
      <c r="KYC577" s="13"/>
      <c r="KYG577" s="13"/>
      <c r="KYK577" s="13"/>
      <c r="KYO577" s="13"/>
      <c r="KYS577" s="13"/>
      <c r="KYW577" s="13"/>
      <c r="KZA577" s="13"/>
      <c r="KZE577" s="13"/>
      <c r="KZI577" s="13"/>
      <c r="KZM577" s="13"/>
      <c r="KZQ577" s="13"/>
      <c r="KZU577" s="13"/>
      <c r="KZY577" s="13"/>
      <c r="LAC577" s="13"/>
      <c r="LAG577" s="13"/>
      <c r="LAK577" s="13"/>
      <c r="LAO577" s="13"/>
      <c r="LAS577" s="13"/>
      <c r="LAW577" s="13"/>
      <c r="LBA577" s="13"/>
      <c r="LBE577" s="13"/>
      <c r="LBI577" s="13"/>
      <c r="LBM577" s="13"/>
      <c r="LBQ577" s="13"/>
      <c r="LBU577" s="13"/>
      <c r="LBY577" s="13"/>
      <c r="LCC577" s="13"/>
      <c r="LCG577" s="13"/>
      <c r="LCK577" s="13"/>
      <c r="LCO577" s="13"/>
      <c r="LCS577" s="13"/>
      <c r="LCW577" s="13"/>
      <c r="LDA577" s="13"/>
      <c r="LDE577" s="13"/>
      <c r="LDI577" s="13"/>
      <c r="LDM577" s="13"/>
      <c r="LDQ577" s="13"/>
      <c r="LDU577" s="13"/>
      <c r="LDY577" s="13"/>
      <c r="LEC577" s="13"/>
      <c r="LEG577" s="13"/>
      <c r="LEK577" s="13"/>
      <c r="LEO577" s="13"/>
      <c r="LES577" s="13"/>
      <c r="LEW577" s="13"/>
      <c r="LFA577" s="13"/>
      <c r="LFE577" s="13"/>
      <c r="LFI577" s="13"/>
      <c r="LFM577" s="13"/>
      <c r="LFQ577" s="13"/>
      <c r="LFU577" s="13"/>
      <c r="LFY577" s="13"/>
      <c r="LGC577" s="13"/>
      <c r="LGG577" s="13"/>
      <c r="LGK577" s="13"/>
      <c r="LGO577" s="13"/>
      <c r="LGS577" s="13"/>
      <c r="LGW577" s="13"/>
      <c r="LHA577" s="13"/>
      <c r="LHE577" s="13"/>
      <c r="LHI577" s="13"/>
      <c r="LHM577" s="13"/>
      <c r="LHQ577" s="13"/>
      <c r="LHU577" s="13"/>
      <c r="LHY577" s="13"/>
      <c r="LIC577" s="13"/>
      <c r="LIG577" s="13"/>
      <c r="LIK577" s="13"/>
      <c r="LIO577" s="13"/>
      <c r="LIS577" s="13"/>
      <c r="LIW577" s="13"/>
      <c r="LJA577" s="13"/>
      <c r="LJE577" s="13"/>
      <c r="LJI577" s="13"/>
      <c r="LJM577" s="13"/>
      <c r="LJQ577" s="13"/>
      <c r="LJU577" s="13"/>
      <c r="LJY577" s="13"/>
      <c r="LKC577" s="13"/>
      <c r="LKG577" s="13"/>
      <c r="LKK577" s="13"/>
      <c r="LKO577" s="13"/>
      <c r="LKS577" s="13"/>
      <c r="LKW577" s="13"/>
      <c r="LLA577" s="13"/>
      <c r="LLE577" s="13"/>
      <c r="LLI577" s="13"/>
      <c r="LLM577" s="13"/>
      <c r="LLQ577" s="13"/>
      <c r="LLU577" s="13"/>
      <c r="LLY577" s="13"/>
      <c r="LMC577" s="13"/>
      <c r="LMG577" s="13"/>
      <c r="LMK577" s="13"/>
      <c r="LMO577" s="13"/>
      <c r="LMS577" s="13"/>
      <c r="LMW577" s="13"/>
      <c r="LNA577" s="13"/>
      <c r="LNE577" s="13"/>
      <c r="LNI577" s="13"/>
      <c r="LNM577" s="13"/>
      <c r="LNQ577" s="13"/>
      <c r="LNU577" s="13"/>
      <c r="LNY577" s="13"/>
      <c r="LOC577" s="13"/>
      <c r="LOG577" s="13"/>
      <c r="LOK577" s="13"/>
      <c r="LOO577" s="13"/>
      <c r="LOS577" s="13"/>
      <c r="LOW577" s="13"/>
      <c r="LPA577" s="13"/>
      <c r="LPE577" s="13"/>
      <c r="LPI577" s="13"/>
      <c r="LPM577" s="13"/>
      <c r="LPQ577" s="13"/>
      <c r="LPU577" s="13"/>
      <c r="LPY577" s="13"/>
      <c r="LQC577" s="13"/>
      <c r="LQG577" s="13"/>
      <c r="LQK577" s="13"/>
      <c r="LQO577" s="13"/>
      <c r="LQS577" s="13"/>
      <c r="LQW577" s="13"/>
      <c r="LRA577" s="13"/>
      <c r="LRE577" s="13"/>
      <c r="LRI577" s="13"/>
      <c r="LRM577" s="13"/>
      <c r="LRQ577" s="13"/>
      <c r="LRU577" s="13"/>
      <c r="LRY577" s="13"/>
      <c r="LSC577" s="13"/>
      <c r="LSG577" s="13"/>
      <c r="LSK577" s="13"/>
      <c r="LSO577" s="13"/>
      <c r="LSS577" s="13"/>
      <c r="LSW577" s="13"/>
      <c r="LTA577" s="13"/>
      <c r="LTE577" s="13"/>
      <c r="LTI577" s="13"/>
      <c r="LTM577" s="13"/>
      <c r="LTQ577" s="13"/>
      <c r="LTU577" s="13"/>
      <c r="LTY577" s="13"/>
      <c r="LUC577" s="13"/>
      <c r="LUG577" s="13"/>
      <c r="LUK577" s="13"/>
      <c r="LUO577" s="13"/>
      <c r="LUS577" s="13"/>
      <c r="LUW577" s="13"/>
      <c r="LVA577" s="13"/>
      <c r="LVE577" s="13"/>
      <c r="LVI577" s="13"/>
      <c r="LVM577" s="13"/>
      <c r="LVQ577" s="13"/>
      <c r="LVU577" s="13"/>
      <c r="LVY577" s="13"/>
      <c r="LWC577" s="13"/>
      <c r="LWG577" s="13"/>
      <c r="LWK577" s="13"/>
      <c r="LWO577" s="13"/>
      <c r="LWS577" s="13"/>
      <c r="LWW577" s="13"/>
      <c r="LXA577" s="13"/>
      <c r="LXE577" s="13"/>
      <c r="LXI577" s="13"/>
      <c r="LXM577" s="13"/>
      <c r="LXQ577" s="13"/>
      <c r="LXU577" s="13"/>
      <c r="LXY577" s="13"/>
      <c r="LYC577" s="13"/>
      <c r="LYG577" s="13"/>
      <c r="LYK577" s="13"/>
      <c r="LYO577" s="13"/>
      <c r="LYS577" s="13"/>
      <c r="LYW577" s="13"/>
      <c r="LZA577" s="13"/>
      <c r="LZE577" s="13"/>
      <c r="LZI577" s="13"/>
      <c r="LZM577" s="13"/>
      <c r="LZQ577" s="13"/>
      <c r="LZU577" s="13"/>
      <c r="LZY577" s="13"/>
      <c r="MAC577" s="13"/>
      <c r="MAG577" s="13"/>
      <c r="MAK577" s="13"/>
      <c r="MAO577" s="13"/>
      <c r="MAS577" s="13"/>
      <c r="MAW577" s="13"/>
      <c r="MBA577" s="13"/>
      <c r="MBE577" s="13"/>
      <c r="MBI577" s="13"/>
      <c r="MBM577" s="13"/>
      <c r="MBQ577" s="13"/>
      <c r="MBU577" s="13"/>
      <c r="MBY577" s="13"/>
      <c r="MCC577" s="13"/>
      <c r="MCG577" s="13"/>
      <c r="MCK577" s="13"/>
      <c r="MCO577" s="13"/>
      <c r="MCS577" s="13"/>
      <c r="MCW577" s="13"/>
      <c r="MDA577" s="13"/>
      <c r="MDE577" s="13"/>
      <c r="MDI577" s="13"/>
      <c r="MDM577" s="13"/>
      <c r="MDQ577" s="13"/>
      <c r="MDU577" s="13"/>
      <c r="MDY577" s="13"/>
      <c r="MEC577" s="13"/>
      <c r="MEG577" s="13"/>
      <c r="MEK577" s="13"/>
      <c r="MEO577" s="13"/>
      <c r="MES577" s="13"/>
      <c r="MEW577" s="13"/>
      <c r="MFA577" s="13"/>
      <c r="MFE577" s="13"/>
      <c r="MFI577" s="13"/>
      <c r="MFM577" s="13"/>
      <c r="MFQ577" s="13"/>
      <c r="MFU577" s="13"/>
      <c r="MFY577" s="13"/>
      <c r="MGC577" s="13"/>
      <c r="MGG577" s="13"/>
      <c r="MGK577" s="13"/>
      <c r="MGO577" s="13"/>
      <c r="MGS577" s="13"/>
      <c r="MGW577" s="13"/>
      <c r="MHA577" s="13"/>
      <c r="MHE577" s="13"/>
      <c r="MHI577" s="13"/>
      <c r="MHM577" s="13"/>
      <c r="MHQ577" s="13"/>
      <c r="MHU577" s="13"/>
      <c r="MHY577" s="13"/>
      <c r="MIC577" s="13"/>
      <c r="MIG577" s="13"/>
      <c r="MIK577" s="13"/>
      <c r="MIO577" s="13"/>
      <c r="MIS577" s="13"/>
      <c r="MIW577" s="13"/>
      <c r="MJA577" s="13"/>
      <c r="MJE577" s="13"/>
      <c r="MJI577" s="13"/>
      <c r="MJM577" s="13"/>
      <c r="MJQ577" s="13"/>
      <c r="MJU577" s="13"/>
      <c r="MJY577" s="13"/>
      <c r="MKC577" s="13"/>
      <c r="MKG577" s="13"/>
      <c r="MKK577" s="13"/>
      <c r="MKO577" s="13"/>
      <c r="MKS577" s="13"/>
      <c r="MKW577" s="13"/>
      <c r="MLA577" s="13"/>
      <c r="MLE577" s="13"/>
      <c r="MLI577" s="13"/>
      <c r="MLM577" s="13"/>
      <c r="MLQ577" s="13"/>
      <c r="MLU577" s="13"/>
      <c r="MLY577" s="13"/>
      <c r="MMC577" s="13"/>
      <c r="MMG577" s="13"/>
      <c r="MMK577" s="13"/>
      <c r="MMO577" s="13"/>
      <c r="MMS577" s="13"/>
      <c r="MMW577" s="13"/>
      <c r="MNA577" s="13"/>
      <c r="MNE577" s="13"/>
      <c r="MNI577" s="13"/>
      <c r="MNM577" s="13"/>
      <c r="MNQ577" s="13"/>
      <c r="MNU577" s="13"/>
      <c r="MNY577" s="13"/>
      <c r="MOC577" s="13"/>
      <c r="MOG577" s="13"/>
      <c r="MOK577" s="13"/>
      <c r="MOO577" s="13"/>
      <c r="MOS577" s="13"/>
      <c r="MOW577" s="13"/>
      <c r="MPA577" s="13"/>
      <c r="MPE577" s="13"/>
      <c r="MPI577" s="13"/>
      <c r="MPM577" s="13"/>
      <c r="MPQ577" s="13"/>
      <c r="MPU577" s="13"/>
      <c r="MPY577" s="13"/>
      <c r="MQC577" s="13"/>
      <c r="MQG577" s="13"/>
      <c r="MQK577" s="13"/>
      <c r="MQO577" s="13"/>
      <c r="MQS577" s="13"/>
      <c r="MQW577" s="13"/>
      <c r="MRA577" s="13"/>
      <c r="MRE577" s="13"/>
      <c r="MRI577" s="13"/>
      <c r="MRM577" s="13"/>
      <c r="MRQ577" s="13"/>
      <c r="MRU577" s="13"/>
      <c r="MRY577" s="13"/>
      <c r="MSC577" s="13"/>
      <c r="MSG577" s="13"/>
      <c r="MSK577" s="13"/>
      <c r="MSO577" s="13"/>
      <c r="MSS577" s="13"/>
      <c r="MSW577" s="13"/>
      <c r="MTA577" s="13"/>
      <c r="MTE577" s="13"/>
      <c r="MTI577" s="13"/>
      <c r="MTM577" s="13"/>
      <c r="MTQ577" s="13"/>
      <c r="MTU577" s="13"/>
      <c r="MTY577" s="13"/>
      <c r="MUC577" s="13"/>
      <c r="MUG577" s="13"/>
      <c r="MUK577" s="13"/>
      <c r="MUO577" s="13"/>
      <c r="MUS577" s="13"/>
      <c r="MUW577" s="13"/>
      <c r="MVA577" s="13"/>
      <c r="MVE577" s="13"/>
      <c r="MVI577" s="13"/>
      <c r="MVM577" s="13"/>
      <c r="MVQ577" s="13"/>
      <c r="MVU577" s="13"/>
      <c r="MVY577" s="13"/>
      <c r="MWC577" s="13"/>
      <c r="MWG577" s="13"/>
      <c r="MWK577" s="13"/>
      <c r="MWO577" s="13"/>
      <c r="MWS577" s="13"/>
      <c r="MWW577" s="13"/>
      <c r="MXA577" s="13"/>
      <c r="MXE577" s="13"/>
      <c r="MXI577" s="13"/>
      <c r="MXM577" s="13"/>
      <c r="MXQ577" s="13"/>
      <c r="MXU577" s="13"/>
      <c r="MXY577" s="13"/>
      <c r="MYC577" s="13"/>
      <c r="MYG577" s="13"/>
      <c r="MYK577" s="13"/>
      <c r="MYO577" s="13"/>
      <c r="MYS577" s="13"/>
      <c r="MYW577" s="13"/>
      <c r="MZA577" s="13"/>
      <c r="MZE577" s="13"/>
      <c r="MZI577" s="13"/>
      <c r="MZM577" s="13"/>
      <c r="MZQ577" s="13"/>
      <c r="MZU577" s="13"/>
      <c r="MZY577" s="13"/>
      <c r="NAC577" s="13"/>
      <c r="NAG577" s="13"/>
      <c r="NAK577" s="13"/>
      <c r="NAO577" s="13"/>
      <c r="NAS577" s="13"/>
      <c r="NAW577" s="13"/>
      <c r="NBA577" s="13"/>
      <c r="NBE577" s="13"/>
      <c r="NBI577" s="13"/>
      <c r="NBM577" s="13"/>
      <c r="NBQ577" s="13"/>
      <c r="NBU577" s="13"/>
      <c r="NBY577" s="13"/>
      <c r="NCC577" s="13"/>
      <c r="NCG577" s="13"/>
      <c r="NCK577" s="13"/>
      <c r="NCO577" s="13"/>
      <c r="NCS577" s="13"/>
      <c r="NCW577" s="13"/>
      <c r="NDA577" s="13"/>
      <c r="NDE577" s="13"/>
      <c r="NDI577" s="13"/>
      <c r="NDM577" s="13"/>
      <c r="NDQ577" s="13"/>
      <c r="NDU577" s="13"/>
      <c r="NDY577" s="13"/>
      <c r="NEC577" s="13"/>
      <c r="NEG577" s="13"/>
      <c r="NEK577" s="13"/>
      <c r="NEO577" s="13"/>
      <c r="NES577" s="13"/>
      <c r="NEW577" s="13"/>
      <c r="NFA577" s="13"/>
      <c r="NFE577" s="13"/>
      <c r="NFI577" s="13"/>
      <c r="NFM577" s="13"/>
      <c r="NFQ577" s="13"/>
      <c r="NFU577" s="13"/>
      <c r="NFY577" s="13"/>
      <c r="NGC577" s="13"/>
      <c r="NGG577" s="13"/>
      <c r="NGK577" s="13"/>
      <c r="NGO577" s="13"/>
      <c r="NGS577" s="13"/>
      <c r="NGW577" s="13"/>
      <c r="NHA577" s="13"/>
      <c r="NHE577" s="13"/>
      <c r="NHI577" s="13"/>
      <c r="NHM577" s="13"/>
      <c r="NHQ577" s="13"/>
      <c r="NHU577" s="13"/>
      <c r="NHY577" s="13"/>
      <c r="NIC577" s="13"/>
      <c r="NIG577" s="13"/>
      <c r="NIK577" s="13"/>
      <c r="NIO577" s="13"/>
      <c r="NIS577" s="13"/>
      <c r="NIW577" s="13"/>
      <c r="NJA577" s="13"/>
      <c r="NJE577" s="13"/>
      <c r="NJI577" s="13"/>
      <c r="NJM577" s="13"/>
      <c r="NJQ577" s="13"/>
      <c r="NJU577" s="13"/>
      <c r="NJY577" s="13"/>
      <c r="NKC577" s="13"/>
      <c r="NKG577" s="13"/>
      <c r="NKK577" s="13"/>
      <c r="NKO577" s="13"/>
      <c r="NKS577" s="13"/>
      <c r="NKW577" s="13"/>
      <c r="NLA577" s="13"/>
      <c r="NLE577" s="13"/>
      <c r="NLI577" s="13"/>
      <c r="NLM577" s="13"/>
      <c r="NLQ577" s="13"/>
      <c r="NLU577" s="13"/>
      <c r="NLY577" s="13"/>
      <c r="NMC577" s="13"/>
      <c r="NMG577" s="13"/>
      <c r="NMK577" s="13"/>
      <c r="NMO577" s="13"/>
      <c r="NMS577" s="13"/>
      <c r="NMW577" s="13"/>
      <c r="NNA577" s="13"/>
      <c r="NNE577" s="13"/>
      <c r="NNI577" s="13"/>
      <c r="NNM577" s="13"/>
      <c r="NNQ577" s="13"/>
      <c r="NNU577" s="13"/>
      <c r="NNY577" s="13"/>
      <c r="NOC577" s="13"/>
      <c r="NOG577" s="13"/>
      <c r="NOK577" s="13"/>
      <c r="NOO577" s="13"/>
      <c r="NOS577" s="13"/>
      <c r="NOW577" s="13"/>
      <c r="NPA577" s="13"/>
      <c r="NPE577" s="13"/>
      <c r="NPI577" s="13"/>
      <c r="NPM577" s="13"/>
      <c r="NPQ577" s="13"/>
      <c r="NPU577" s="13"/>
      <c r="NPY577" s="13"/>
      <c r="NQC577" s="13"/>
      <c r="NQG577" s="13"/>
      <c r="NQK577" s="13"/>
      <c r="NQO577" s="13"/>
      <c r="NQS577" s="13"/>
      <c r="NQW577" s="13"/>
      <c r="NRA577" s="13"/>
      <c r="NRE577" s="13"/>
      <c r="NRI577" s="13"/>
      <c r="NRM577" s="13"/>
      <c r="NRQ577" s="13"/>
      <c r="NRU577" s="13"/>
      <c r="NRY577" s="13"/>
      <c r="NSC577" s="13"/>
      <c r="NSG577" s="13"/>
      <c r="NSK577" s="13"/>
      <c r="NSO577" s="13"/>
      <c r="NSS577" s="13"/>
      <c r="NSW577" s="13"/>
      <c r="NTA577" s="13"/>
      <c r="NTE577" s="13"/>
      <c r="NTI577" s="13"/>
      <c r="NTM577" s="13"/>
      <c r="NTQ577" s="13"/>
      <c r="NTU577" s="13"/>
      <c r="NTY577" s="13"/>
      <c r="NUC577" s="13"/>
      <c r="NUG577" s="13"/>
      <c r="NUK577" s="13"/>
      <c r="NUO577" s="13"/>
      <c r="NUS577" s="13"/>
      <c r="NUW577" s="13"/>
      <c r="NVA577" s="13"/>
      <c r="NVE577" s="13"/>
      <c r="NVI577" s="13"/>
      <c r="NVM577" s="13"/>
      <c r="NVQ577" s="13"/>
      <c r="NVU577" s="13"/>
      <c r="NVY577" s="13"/>
      <c r="NWC577" s="13"/>
      <c r="NWG577" s="13"/>
      <c r="NWK577" s="13"/>
      <c r="NWO577" s="13"/>
      <c r="NWS577" s="13"/>
      <c r="NWW577" s="13"/>
      <c r="NXA577" s="13"/>
      <c r="NXE577" s="13"/>
      <c r="NXI577" s="13"/>
      <c r="NXM577" s="13"/>
      <c r="NXQ577" s="13"/>
      <c r="NXU577" s="13"/>
      <c r="NXY577" s="13"/>
      <c r="NYC577" s="13"/>
      <c r="NYG577" s="13"/>
      <c r="NYK577" s="13"/>
      <c r="NYO577" s="13"/>
      <c r="NYS577" s="13"/>
      <c r="NYW577" s="13"/>
      <c r="NZA577" s="13"/>
      <c r="NZE577" s="13"/>
      <c r="NZI577" s="13"/>
      <c r="NZM577" s="13"/>
      <c r="NZQ577" s="13"/>
      <c r="NZU577" s="13"/>
      <c r="NZY577" s="13"/>
      <c r="OAC577" s="13"/>
      <c r="OAG577" s="13"/>
      <c r="OAK577" s="13"/>
      <c r="OAO577" s="13"/>
      <c r="OAS577" s="13"/>
      <c r="OAW577" s="13"/>
      <c r="OBA577" s="13"/>
      <c r="OBE577" s="13"/>
      <c r="OBI577" s="13"/>
      <c r="OBM577" s="13"/>
      <c r="OBQ577" s="13"/>
      <c r="OBU577" s="13"/>
      <c r="OBY577" s="13"/>
      <c r="OCC577" s="13"/>
      <c r="OCG577" s="13"/>
      <c r="OCK577" s="13"/>
      <c r="OCO577" s="13"/>
      <c r="OCS577" s="13"/>
      <c r="OCW577" s="13"/>
      <c r="ODA577" s="13"/>
      <c r="ODE577" s="13"/>
      <c r="ODI577" s="13"/>
      <c r="ODM577" s="13"/>
      <c r="ODQ577" s="13"/>
      <c r="ODU577" s="13"/>
      <c r="ODY577" s="13"/>
      <c r="OEC577" s="13"/>
      <c r="OEG577" s="13"/>
      <c r="OEK577" s="13"/>
      <c r="OEO577" s="13"/>
      <c r="OES577" s="13"/>
      <c r="OEW577" s="13"/>
      <c r="OFA577" s="13"/>
      <c r="OFE577" s="13"/>
      <c r="OFI577" s="13"/>
      <c r="OFM577" s="13"/>
      <c r="OFQ577" s="13"/>
      <c r="OFU577" s="13"/>
      <c r="OFY577" s="13"/>
      <c r="OGC577" s="13"/>
      <c r="OGG577" s="13"/>
      <c r="OGK577" s="13"/>
      <c r="OGO577" s="13"/>
      <c r="OGS577" s="13"/>
      <c r="OGW577" s="13"/>
      <c r="OHA577" s="13"/>
      <c r="OHE577" s="13"/>
      <c r="OHI577" s="13"/>
      <c r="OHM577" s="13"/>
      <c r="OHQ577" s="13"/>
      <c r="OHU577" s="13"/>
      <c r="OHY577" s="13"/>
      <c r="OIC577" s="13"/>
      <c r="OIG577" s="13"/>
      <c r="OIK577" s="13"/>
      <c r="OIO577" s="13"/>
      <c r="OIS577" s="13"/>
      <c r="OIW577" s="13"/>
      <c r="OJA577" s="13"/>
      <c r="OJE577" s="13"/>
      <c r="OJI577" s="13"/>
      <c r="OJM577" s="13"/>
      <c r="OJQ577" s="13"/>
      <c r="OJU577" s="13"/>
      <c r="OJY577" s="13"/>
      <c r="OKC577" s="13"/>
      <c r="OKG577" s="13"/>
      <c r="OKK577" s="13"/>
      <c r="OKO577" s="13"/>
      <c r="OKS577" s="13"/>
      <c r="OKW577" s="13"/>
      <c r="OLA577" s="13"/>
      <c r="OLE577" s="13"/>
      <c r="OLI577" s="13"/>
      <c r="OLM577" s="13"/>
      <c r="OLQ577" s="13"/>
      <c r="OLU577" s="13"/>
      <c r="OLY577" s="13"/>
      <c r="OMC577" s="13"/>
      <c r="OMG577" s="13"/>
      <c r="OMK577" s="13"/>
      <c r="OMO577" s="13"/>
      <c r="OMS577" s="13"/>
      <c r="OMW577" s="13"/>
      <c r="ONA577" s="13"/>
      <c r="ONE577" s="13"/>
      <c r="ONI577" s="13"/>
      <c r="ONM577" s="13"/>
      <c r="ONQ577" s="13"/>
      <c r="ONU577" s="13"/>
      <c r="ONY577" s="13"/>
      <c r="OOC577" s="13"/>
      <c r="OOG577" s="13"/>
      <c r="OOK577" s="13"/>
      <c r="OOO577" s="13"/>
      <c r="OOS577" s="13"/>
      <c r="OOW577" s="13"/>
      <c r="OPA577" s="13"/>
      <c r="OPE577" s="13"/>
      <c r="OPI577" s="13"/>
      <c r="OPM577" s="13"/>
      <c r="OPQ577" s="13"/>
      <c r="OPU577" s="13"/>
      <c r="OPY577" s="13"/>
      <c r="OQC577" s="13"/>
      <c r="OQG577" s="13"/>
      <c r="OQK577" s="13"/>
      <c r="OQO577" s="13"/>
      <c r="OQS577" s="13"/>
      <c r="OQW577" s="13"/>
      <c r="ORA577" s="13"/>
      <c r="ORE577" s="13"/>
      <c r="ORI577" s="13"/>
      <c r="ORM577" s="13"/>
      <c r="ORQ577" s="13"/>
      <c r="ORU577" s="13"/>
      <c r="ORY577" s="13"/>
      <c r="OSC577" s="13"/>
      <c r="OSG577" s="13"/>
      <c r="OSK577" s="13"/>
      <c r="OSO577" s="13"/>
      <c r="OSS577" s="13"/>
      <c r="OSW577" s="13"/>
      <c r="OTA577" s="13"/>
      <c r="OTE577" s="13"/>
      <c r="OTI577" s="13"/>
      <c r="OTM577" s="13"/>
      <c r="OTQ577" s="13"/>
      <c r="OTU577" s="13"/>
      <c r="OTY577" s="13"/>
      <c r="OUC577" s="13"/>
      <c r="OUG577" s="13"/>
      <c r="OUK577" s="13"/>
      <c r="OUO577" s="13"/>
      <c r="OUS577" s="13"/>
      <c r="OUW577" s="13"/>
      <c r="OVA577" s="13"/>
      <c r="OVE577" s="13"/>
      <c r="OVI577" s="13"/>
      <c r="OVM577" s="13"/>
      <c r="OVQ577" s="13"/>
      <c r="OVU577" s="13"/>
      <c r="OVY577" s="13"/>
      <c r="OWC577" s="13"/>
      <c r="OWG577" s="13"/>
      <c r="OWK577" s="13"/>
      <c r="OWO577" s="13"/>
      <c r="OWS577" s="13"/>
      <c r="OWW577" s="13"/>
      <c r="OXA577" s="13"/>
      <c r="OXE577" s="13"/>
      <c r="OXI577" s="13"/>
      <c r="OXM577" s="13"/>
      <c r="OXQ577" s="13"/>
      <c r="OXU577" s="13"/>
      <c r="OXY577" s="13"/>
      <c r="OYC577" s="13"/>
      <c r="OYG577" s="13"/>
      <c r="OYK577" s="13"/>
      <c r="OYO577" s="13"/>
      <c r="OYS577" s="13"/>
      <c r="OYW577" s="13"/>
      <c r="OZA577" s="13"/>
      <c r="OZE577" s="13"/>
      <c r="OZI577" s="13"/>
      <c r="OZM577" s="13"/>
      <c r="OZQ577" s="13"/>
      <c r="OZU577" s="13"/>
      <c r="OZY577" s="13"/>
      <c r="PAC577" s="13"/>
      <c r="PAG577" s="13"/>
      <c r="PAK577" s="13"/>
      <c r="PAO577" s="13"/>
      <c r="PAS577" s="13"/>
      <c r="PAW577" s="13"/>
      <c r="PBA577" s="13"/>
      <c r="PBE577" s="13"/>
      <c r="PBI577" s="13"/>
      <c r="PBM577" s="13"/>
      <c r="PBQ577" s="13"/>
      <c r="PBU577" s="13"/>
      <c r="PBY577" s="13"/>
      <c r="PCC577" s="13"/>
      <c r="PCG577" s="13"/>
      <c r="PCK577" s="13"/>
      <c r="PCO577" s="13"/>
      <c r="PCS577" s="13"/>
      <c r="PCW577" s="13"/>
      <c r="PDA577" s="13"/>
      <c r="PDE577" s="13"/>
      <c r="PDI577" s="13"/>
      <c r="PDM577" s="13"/>
      <c r="PDQ577" s="13"/>
      <c r="PDU577" s="13"/>
      <c r="PDY577" s="13"/>
      <c r="PEC577" s="13"/>
      <c r="PEG577" s="13"/>
      <c r="PEK577" s="13"/>
      <c r="PEO577" s="13"/>
      <c r="PES577" s="13"/>
      <c r="PEW577" s="13"/>
      <c r="PFA577" s="13"/>
      <c r="PFE577" s="13"/>
      <c r="PFI577" s="13"/>
      <c r="PFM577" s="13"/>
      <c r="PFQ577" s="13"/>
      <c r="PFU577" s="13"/>
      <c r="PFY577" s="13"/>
      <c r="PGC577" s="13"/>
      <c r="PGG577" s="13"/>
      <c r="PGK577" s="13"/>
      <c r="PGO577" s="13"/>
      <c r="PGS577" s="13"/>
      <c r="PGW577" s="13"/>
      <c r="PHA577" s="13"/>
      <c r="PHE577" s="13"/>
      <c r="PHI577" s="13"/>
      <c r="PHM577" s="13"/>
      <c r="PHQ577" s="13"/>
      <c r="PHU577" s="13"/>
      <c r="PHY577" s="13"/>
      <c r="PIC577" s="13"/>
      <c r="PIG577" s="13"/>
      <c r="PIK577" s="13"/>
      <c r="PIO577" s="13"/>
      <c r="PIS577" s="13"/>
      <c r="PIW577" s="13"/>
      <c r="PJA577" s="13"/>
      <c r="PJE577" s="13"/>
      <c r="PJI577" s="13"/>
      <c r="PJM577" s="13"/>
      <c r="PJQ577" s="13"/>
      <c r="PJU577" s="13"/>
      <c r="PJY577" s="13"/>
      <c r="PKC577" s="13"/>
      <c r="PKG577" s="13"/>
      <c r="PKK577" s="13"/>
      <c r="PKO577" s="13"/>
      <c r="PKS577" s="13"/>
      <c r="PKW577" s="13"/>
      <c r="PLA577" s="13"/>
      <c r="PLE577" s="13"/>
      <c r="PLI577" s="13"/>
      <c r="PLM577" s="13"/>
      <c r="PLQ577" s="13"/>
      <c r="PLU577" s="13"/>
      <c r="PLY577" s="13"/>
      <c r="PMC577" s="13"/>
      <c r="PMG577" s="13"/>
      <c r="PMK577" s="13"/>
      <c r="PMO577" s="13"/>
      <c r="PMS577" s="13"/>
      <c r="PMW577" s="13"/>
      <c r="PNA577" s="13"/>
      <c r="PNE577" s="13"/>
      <c r="PNI577" s="13"/>
      <c r="PNM577" s="13"/>
      <c r="PNQ577" s="13"/>
      <c r="PNU577" s="13"/>
      <c r="PNY577" s="13"/>
      <c r="POC577" s="13"/>
      <c r="POG577" s="13"/>
      <c r="POK577" s="13"/>
      <c r="POO577" s="13"/>
      <c r="POS577" s="13"/>
      <c r="POW577" s="13"/>
      <c r="PPA577" s="13"/>
      <c r="PPE577" s="13"/>
      <c r="PPI577" s="13"/>
      <c r="PPM577" s="13"/>
      <c r="PPQ577" s="13"/>
      <c r="PPU577" s="13"/>
      <c r="PPY577" s="13"/>
      <c r="PQC577" s="13"/>
      <c r="PQG577" s="13"/>
      <c r="PQK577" s="13"/>
      <c r="PQO577" s="13"/>
      <c r="PQS577" s="13"/>
      <c r="PQW577" s="13"/>
      <c r="PRA577" s="13"/>
      <c r="PRE577" s="13"/>
      <c r="PRI577" s="13"/>
      <c r="PRM577" s="13"/>
      <c r="PRQ577" s="13"/>
      <c r="PRU577" s="13"/>
      <c r="PRY577" s="13"/>
      <c r="PSC577" s="13"/>
      <c r="PSG577" s="13"/>
      <c r="PSK577" s="13"/>
      <c r="PSO577" s="13"/>
      <c r="PSS577" s="13"/>
      <c r="PSW577" s="13"/>
      <c r="PTA577" s="13"/>
      <c r="PTE577" s="13"/>
      <c r="PTI577" s="13"/>
      <c r="PTM577" s="13"/>
      <c r="PTQ577" s="13"/>
      <c r="PTU577" s="13"/>
      <c r="PTY577" s="13"/>
      <c r="PUC577" s="13"/>
      <c r="PUG577" s="13"/>
      <c r="PUK577" s="13"/>
      <c r="PUO577" s="13"/>
      <c r="PUS577" s="13"/>
      <c r="PUW577" s="13"/>
      <c r="PVA577" s="13"/>
      <c r="PVE577" s="13"/>
      <c r="PVI577" s="13"/>
      <c r="PVM577" s="13"/>
      <c r="PVQ577" s="13"/>
      <c r="PVU577" s="13"/>
      <c r="PVY577" s="13"/>
      <c r="PWC577" s="13"/>
      <c r="PWG577" s="13"/>
      <c r="PWK577" s="13"/>
      <c r="PWO577" s="13"/>
      <c r="PWS577" s="13"/>
      <c r="PWW577" s="13"/>
      <c r="PXA577" s="13"/>
      <c r="PXE577" s="13"/>
      <c r="PXI577" s="13"/>
      <c r="PXM577" s="13"/>
      <c r="PXQ577" s="13"/>
      <c r="PXU577" s="13"/>
      <c r="PXY577" s="13"/>
      <c r="PYC577" s="13"/>
      <c r="PYG577" s="13"/>
      <c r="PYK577" s="13"/>
      <c r="PYO577" s="13"/>
      <c r="PYS577" s="13"/>
      <c r="PYW577" s="13"/>
      <c r="PZA577" s="13"/>
      <c r="PZE577" s="13"/>
      <c r="PZI577" s="13"/>
      <c r="PZM577" s="13"/>
      <c r="PZQ577" s="13"/>
      <c r="PZU577" s="13"/>
      <c r="PZY577" s="13"/>
      <c r="QAC577" s="13"/>
      <c r="QAG577" s="13"/>
      <c r="QAK577" s="13"/>
      <c r="QAO577" s="13"/>
      <c r="QAS577" s="13"/>
      <c r="QAW577" s="13"/>
      <c r="QBA577" s="13"/>
      <c r="QBE577" s="13"/>
      <c r="QBI577" s="13"/>
      <c r="QBM577" s="13"/>
      <c r="QBQ577" s="13"/>
      <c r="QBU577" s="13"/>
      <c r="QBY577" s="13"/>
      <c r="QCC577" s="13"/>
      <c r="QCG577" s="13"/>
      <c r="QCK577" s="13"/>
      <c r="QCO577" s="13"/>
      <c r="QCS577" s="13"/>
      <c r="QCW577" s="13"/>
      <c r="QDA577" s="13"/>
      <c r="QDE577" s="13"/>
      <c r="QDI577" s="13"/>
      <c r="QDM577" s="13"/>
      <c r="QDQ577" s="13"/>
      <c r="QDU577" s="13"/>
      <c r="QDY577" s="13"/>
      <c r="QEC577" s="13"/>
      <c r="QEG577" s="13"/>
      <c r="QEK577" s="13"/>
      <c r="QEO577" s="13"/>
      <c r="QES577" s="13"/>
      <c r="QEW577" s="13"/>
      <c r="QFA577" s="13"/>
      <c r="QFE577" s="13"/>
      <c r="QFI577" s="13"/>
      <c r="QFM577" s="13"/>
      <c r="QFQ577" s="13"/>
      <c r="QFU577" s="13"/>
      <c r="QFY577" s="13"/>
      <c r="QGC577" s="13"/>
      <c r="QGG577" s="13"/>
      <c r="QGK577" s="13"/>
      <c r="QGO577" s="13"/>
      <c r="QGS577" s="13"/>
      <c r="QGW577" s="13"/>
      <c r="QHA577" s="13"/>
      <c r="QHE577" s="13"/>
      <c r="QHI577" s="13"/>
      <c r="QHM577" s="13"/>
      <c r="QHQ577" s="13"/>
      <c r="QHU577" s="13"/>
      <c r="QHY577" s="13"/>
      <c r="QIC577" s="13"/>
      <c r="QIG577" s="13"/>
      <c r="QIK577" s="13"/>
      <c r="QIO577" s="13"/>
      <c r="QIS577" s="13"/>
      <c r="QIW577" s="13"/>
      <c r="QJA577" s="13"/>
      <c r="QJE577" s="13"/>
      <c r="QJI577" s="13"/>
      <c r="QJM577" s="13"/>
      <c r="QJQ577" s="13"/>
      <c r="QJU577" s="13"/>
      <c r="QJY577" s="13"/>
      <c r="QKC577" s="13"/>
      <c r="QKG577" s="13"/>
      <c r="QKK577" s="13"/>
      <c r="QKO577" s="13"/>
      <c r="QKS577" s="13"/>
      <c r="QKW577" s="13"/>
      <c r="QLA577" s="13"/>
      <c r="QLE577" s="13"/>
      <c r="QLI577" s="13"/>
      <c r="QLM577" s="13"/>
      <c r="QLQ577" s="13"/>
      <c r="QLU577" s="13"/>
      <c r="QLY577" s="13"/>
      <c r="QMC577" s="13"/>
      <c r="QMG577" s="13"/>
      <c r="QMK577" s="13"/>
      <c r="QMO577" s="13"/>
      <c r="QMS577" s="13"/>
      <c r="QMW577" s="13"/>
      <c r="QNA577" s="13"/>
      <c r="QNE577" s="13"/>
      <c r="QNI577" s="13"/>
      <c r="QNM577" s="13"/>
      <c r="QNQ577" s="13"/>
      <c r="QNU577" s="13"/>
      <c r="QNY577" s="13"/>
      <c r="QOC577" s="13"/>
      <c r="QOG577" s="13"/>
      <c r="QOK577" s="13"/>
      <c r="QOO577" s="13"/>
      <c r="QOS577" s="13"/>
      <c r="QOW577" s="13"/>
      <c r="QPA577" s="13"/>
      <c r="QPE577" s="13"/>
      <c r="QPI577" s="13"/>
      <c r="QPM577" s="13"/>
      <c r="QPQ577" s="13"/>
      <c r="QPU577" s="13"/>
      <c r="QPY577" s="13"/>
      <c r="QQC577" s="13"/>
      <c r="QQG577" s="13"/>
      <c r="QQK577" s="13"/>
      <c r="QQO577" s="13"/>
      <c r="QQS577" s="13"/>
      <c r="QQW577" s="13"/>
      <c r="QRA577" s="13"/>
      <c r="QRE577" s="13"/>
      <c r="QRI577" s="13"/>
      <c r="QRM577" s="13"/>
      <c r="QRQ577" s="13"/>
      <c r="QRU577" s="13"/>
      <c r="QRY577" s="13"/>
      <c r="QSC577" s="13"/>
      <c r="QSG577" s="13"/>
      <c r="QSK577" s="13"/>
      <c r="QSO577" s="13"/>
      <c r="QSS577" s="13"/>
      <c r="QSW577" s="13"/>
      <c r="QTA577" s="13"/>
      <c r="QTE577" s="13"/>
      <c r="QTI577" s="13"/>
      <c r="QTM577" s="13"/>
      <c r="QTQ577" s="13"/>
      <c r="QTU577" s="13"/>
      <c r="QTY577" s="13"/>
      <c r="QUC577" s="13"/>
      <c r="QUG577" s="13"/>
      <c r="QUK577" s="13"/>
      <c r="QUO577" s="13"/>
      <c r="QUS577" s="13"/>
      <c r="QUW577" s="13"/>
      <c r="QVA577" s="13"/>
      <c r="QVE577" s="13"/>
      <c r="QVI577" s="13"/>
      <c r="QVM577" s="13"/>
      <c r="QVQ577" s="13"/>
      <c r="QVU577" s="13"/>
      <c r="QVY577" s="13"/>
      <c r="QWC577" s="13"/>
      <c r="QWG577" s="13"/>
      <c r="QWK577" s="13"/>
      <c r="QWO577" s="13"/>
      <c r="QWS577" s="13"/>
      <c r="QWW577" s="13"/>
      <c r="QXA577" s="13"/>
      <c r="QXE577" s="13"/>
      <c r="QXI577" s="13"/>
      <c r="QXM577" s="13"/>
      <c r="QXQ577" s="13"/>
      <c r="QXU577" s="13"/>
      <c r="QXY577" s="13"/>
      <c r="QYC577" s="13"/>
      <c r="QYG577" s="13"/>
      <c r="QYK577" s="13"/>
      <c r="QYO577" s="13"/>
      <c r="QYS577" s="13"/>
      <c r="QYW577" s="13"/>
      <c r="QZA577" s="13"/>
      <c r="QZE577" s="13"/>
      <c r="QZI577" s="13"/>
      <c r="QZM577" s="13"/>
      <c r="QZQ577" s="13"/>
      <c r="QZU577" s="13"/>
      <c r="QZY577" s="13"/>
      <c r="RAC577" s="13"/>
      <c r="RAG577" s="13"/>
      <c r="RAK577" s="13"/>
      <c r="RAO577" s="13"/>
      <c r="RAS577" s="13"/>
      <c r="RAW577" s="13"/>
      <c r="RBA577" s="13"/>
      <c r="RBE577" s="13"/>
      <c r="RBI577" s="13"/>
      <c r="RBM577" s="13"/>
      <c r="RBQ577" s="13"/>
      <c r="RBU577" s="13"/>
      <c r="RBY577" s="13"/>
      <c r="RCC577" s="13"/>
      <c r="RCG577" s="13"/>
      <c r="RCK577" s="13"/>
      <c r="RCO577" s="13"/>
      <c r="RCS577" s="13"/>
      <c r="RCW577" s="13"/>
      <c r="RDA577" s="13"/>
      <c r="RDE577" s="13"/>
      <c r="RDI577" s="13"/>
      <c r="RDM577" s="13"/>
      <c r="RDQ577" s="13"/>
      <c r="RDU577" s="13"/>
      <c r="RDY577" s="13"/>
      <c r="REC577" s="13"/>
      <c r="REG577" s="13"/>
      <c r="REK577" s="13"/>
      <c r="REO577" s="13"/>
      <c r="RES577" s="13"/>
      <c r="REW577" s="13"/>
      <c r="RFA577" s="13"/>
      <c r="RFE577" s="13"/>
      <c r="RFI577" s="13"/>
      <c r="RFM577" s="13"/>
      <c r="RFQ577" s="13"/>
      <c r="RFU577" s="13"/>
      <c r="RFY577" s="13"/>
      <c r="RGC577" s="13"/>
      <c r="RGG577" s="13"/>
      <c r="RGK577" s="13"/>
      <c r="RGO577" s="13"/>
      <c r="RGS577" s="13"/>
      <c r="RGW577" s="13"/>
      <c r="RHA577" s="13"/>
      <c r="RHE577" s="13"/>
      <c r="RHI577" s="13"/>
      <c r="RHM577" s="13"/>
      <c r="RHQ577" s="13"/>
      <c r="RHU577" s="13"/>
      <c r="RHY577" s="13"/>
      <c r="RIC577" s="13"/>
      <c r="RIG577" s="13"/>
      <c r="RIK577" s="13"/>
      <c r="RIO577" s="13"/>
      <c r="RIS577" s="13"/>
      <c r="RIW577" s="13"/>
      <c r="RJA577" s="13"/>
      <c r="RJE577" s="13"/>
      <c r="RJI577" s="13"/>
      <c r="RJM577" s="13"/>
      <c r="RJQ577" s="13"/>
      <c r="RJU577" s="13"/>
      <c r="RJY577" s="13"/>
      <c r="RKC577" s="13"/>
      <c r="RKG577" s="13"/>
      <c r="RKK577" s="13"/>
      <c r="RKO577" s="13"/>
      <c r="RKS577" s="13"/>
      <c r="RKW577" s="13"/>
      <c r="RLA577" s="13"/>
      <c r="RLE577" s="13"/>
      <c r="RLI577" s="13"/>
      <c r="RLM577" s="13"/>
      <c r="RLQ577" s="13"/>
      <c r="RLU577" s="13"/>
      <c r="RLY577" s="13"/>
      <c r="RMC577" s="13"/>
      <c r="RMG577" s="13"/>
      <c r="RMK577" s="13"/>
      <c r="RMO577" s="13"/>
      <c r="RMS577" s="13"/>
      <c r="RMW577" s="13"/>
      <c r="RNA577" s="13"/>
      <c r="RNE577" s="13"/>
      <c r="RNI577" s="13"/>
      <c r="RNM577" s="13"/>
      <c r="RNQ577" s="13"/>
      <c r="RNU577" s="13"/>
      <c r="RNY577" s="13"/>
      <c r="ROC577" s="13"/>
      <c r="ROG577" s="13"/>
      <c r="ROK577" s="13"/>
      <c r="ROO577" s="13"/>
      <c r="ROS577" s="13"/>
      <c r="ROW577" s="13"/>
      <c r="RPA577" s="13"/>
      <c r="RPE577" s="13"/>
      <c r="RPI577" s="13"/>
      <c r="RPM577" s="13"/>
      <c r="RPQ577" s="13"/>
      <c r="RPU577" s="13"/>
      <c r="RPY577" s="13"/>
      <c r="RQC577" s="13"/>
      <c r="RQG577" s="13"/>
      <c r="RQK577" s="13"/>
      <c r="RQO577" s="13"/>
      <c r="RQS577" s="13"/>
      <c r="RQW577" s="13"/>
      <c r="RRA577" s="13"/>
      <c r="RRE577" s="13"/>
      <c r="RRI577" s="13"/>
      <c r="RRM577" s="13"/>
      <c r="RRQ577" s="13"/>
      <c r="RRU577" s="13"/>
      <c r="RRY577" s="13"/>
      <c r="RSC577" s="13"/>
      <c r="RSG577" s="13"/>
      <c r="RSK577" s="13"/>
      <c r="RSO577" s="13"/>
      <c r="RSS577" s="13"/>
      <c r="RSW577" s="13"/>
      <c r="RTA577" s="13"/>
      <c r="RTE577" s="13"/>
      <c r="RTI577" s="13"/>
      <c r="RTM577" s="13"/>
      <c r="RTQ577" s="13"/>
      <c r="RTU577" s="13"/>
      <c r="RTY577" s="13"/>
      <c r="RUC577" s="13"/>
      <c r="RUG577" s="13"/>
      <c r="RUK577" s="13"/>
      <c r="RUO577" s="13"/>
      <c r="RUS577" s="13"/>
      <c r="RUW577" s="13"/>
      <c r="RVA577" s="13"/>
      <c r="RVE577" s="13"/>
      <c r="RVI577" s="13"/>
      <c r="RVM577" s="13"/>
      <c r="RVQ577" s="13"/>
      <c r="RVU577" s="13"/>
      <c r="RVY577" s="13"/>
      <c r="RWC577" s="13"/>
      <c r="RWG577" s="13"/>
      <c r="RWK577" s="13"/>
      <c r="RWO577" s="13"/>
      <c r="RWS577" s="13"/>
      <c r="RWW577" s="13"/>
      <c r="RXA577" s="13"/>
      <c r="RXE577" s="13"/>
      <c r="RXI577" s="13"/>
      <c r="RXM577" s="13"/>
      <c r="RXQ577" s="13"/>
      <c r="RXU577" s="13"/>
      <c r="RXY577" s="13"/>
      <c r="RYC577" s="13"/>
      <c r="RYG577" s="13"/>
      <c r="RYK577" s="13"/>
      <c r="RYO577" s="13"/>
      <c r="RYS577" s="13"/>
      <c r="RYW577" s="13"/>
      <c r="RZA577" s="13"/>
      <c r="RZE577" s="13"/>
      <c r="RZI577" s="13"/>
      <c r="RZM577" s="13"/>
      <c r="RZQ577" s="13"/>
      <c r="RZU577" s="13"/>
      <c r="RZY577" s="13"/>
      <c r="SAC577" s="13"/>
      <c r="SAG577" s="13"/>
      <c r="SAK577" s="13"/>
      <c r="SAO577" s="13"/>
      <c r="SAS577" s="13"/>
      <c r="SAW577" s="13"/>
      <c r="SBA577" s="13"/>
      <c r="SBE577" s="13"/>
      <c r="SBI577" s="13"/>
      <c r="SBM577" s="13"/>
      <c r="SBQ577" s="13"/>
      <c r="SBU577" s="13"/>
      <c r="SBY577" s="13"/>
      <c r="SCC577" s="13"/>
      <c r="SCG577" s="13"/>
      <c r="SCK577" s="13"/>
      <c r="SCO577" s="13"/>
      <c r="SCS577" s="13"/>
      <c r="SCW577" s="13"/>
      <c r="SDA577" s="13"/>
      <c r="SDE577" s="13"/>
      <c r="SDI577" s="13"/>
      <c r="SDM577" s="13"/>
      <c r="SDQ577" s="13"/>
      <c r="SDU577" s="13"/>
      <c r="SDY577" s="13"/>
      <c r="SEC577" s="13"/>
      <c r="SEG577" s="13"/>
      <c r="SEK577" s="13"/>
      <c r="SEO577" s="13"/>
      <c r="SES577" s="13"/>
      <c r="SEW577" s="13"/>
      <c r="SFA577" s="13"/>
      <c r="SFE577" s="13"/>
      <c r="SFI577" s="13"/>
      <c r="SFM577" s="13"/>
      <c r="SFQ577" s="13"/>
      <c r="SFU577" s="13"/>
      <c r="SFY577" s="13"/>
      <c r="SGC577" s="13"/>
      <c r="SGG577" s="13"/>
      <c r="SGK577" s="13"/>
      <c r="SGO577" s="13"/>
      <c r="SGS577" s="13"/>
      <c r="SGW577" s="13"/>
      <c r="SHA577" s="13"/>
      <c r="SHE577" s="13"/>
      <c r="SHI577" s="13"/>
      <c r="SHM577" s="13"/>
      <c r="SHQ577" s="13"/>
      <c r="SHU577" s="13"/>
      <c r="SHY577" s="13"/>
      <c r="SIC577" s="13"/>
      <c r="SIG577" s="13"/>
      <c r="SIK577" s="13"/>
      <c r="SIO577" s="13"/>
      <c r="SIS577" s="13"/>
      <c r="SIW577" s="13"/>
      <c r="SJA577" s="13"/>
      <c r="SJE577" s="13"/>
      <c r="SJI577" s="13"/>
      <c r="SJM577" s="13"/>
      <c r="SJQ577" s="13"/>
      <c r="SJU577" s="13"/>
      <c r="SJY577" s="13"/>
      <c r="SKC577" s="13"/>
      <c r="SKG577" s="13"/>
      <c r="SKK577" s="13"/>
      <c r="SKO577" s="13"/>
      <c r="SKS577" s="13"/>
      <c r="SKW577" s="13"/>
      <c r="SLA577" s="13"/>
      <c r="SLE577" s="13"/>
      <c r="SLI577" s="13"/>
      <c r="SLM577" s="13"/>
      <c r="SLQ577" s="13"/>
      <c r="SLU577" s="13"/>
      <c r="SLY577" s="13"/>
      <c r="SMC577" s="13"/>
      <c r="SMG577" s="13"/>
      <c r="SMK577" s="13"/>
      <c r="SMO577" s="13"/>
      <c r="SMS577" s="13"/>
      <c r="SMW577" s="13"/>
      <c r="SNA577" s="13"/>
      <c r="SNE577" s="13"/>
      <c r="SNI577" s="13"/>
      <c r="SNM577" s="13"/>
      <c r="SNQ577" s="13"/>
      <c r="SNU577" s="13"/>
      <c r="SNY577" s="13"/>
      <c r="SOC577" s="13"/>
      <c r="SOG577" s="13"/>
      <c r="SOK577" s="13"/>
      <c r="SOO577" s="13"/>
      <c r="SOS577" s="13"/>
      <c r="SOW577" s="13"/>
      <c r="SPA577" s="13"/>
      <c r="SPE577" s="13"/>
      <c r="SPI577" s="13"/>
      <c r="SPM577" s="13"/>
      <c r="SPQ577" s="13"/>
      <c r="SPU577" s="13"/>
      <c r="SPY577" s="13"/>
      <c r="SQC577" s="13"/>
      <c r="SQG577" s="13"/>
      <c r="SQK577" s="13"/>
      <c r="SQO577" s="13"/>
      <c r="SQS577" s="13"/>
      <c r="SQW577" s="13"/>
      <c r="SRA577" s="13"/>
      <c r="SRE577" s="13"/>
      <c r="SRI577" s="13"/>
      <c r="SRM577" s="13"/>
      <c r="SRQ577" s="13"/>
      <c r="SRU577" s="13"/>
      <c r="SRY577" s="13"/>
      <c r="SSC577" s="13"/>
      <c r="SSG577" s="13"/>
      <c r="SSK577" s="13"/>
      <c r="SSO577" s="13"/>
      <c r="SSS577" s="13"/>
      <c r="SSW577" s="13"/>
      <c r="STA577" s="13"/>
      <c r="STE577" s="13"/>
      <c r="STI577" s="13"/>
      <c r="STM577" s="13"/>
      <c r="STQ577" s="13"/>
      <c r="STU577" s="13"/>
      <c r="STY577" s="13"/>
      <c r="SUC577" s="13"/>
      <c r="SUG577" s="13"/>
      <c r="SUK577" s="13"/>
      <c r="SUO577" s="13"/>
      <c r="SUS577" s="13"/>
      <c r="SUW577" s="13"/>
      <c r="SVA577" s="13"/>
      <c r="SVE577" s="13"/>
      <c r="SVI577" s="13"/>
      <c r="SVM577" s="13"/>
      <c r="SVQ577" s="13"/>
      <c r="SVU577" s="13"/>
      <c r="SVY577" s="13"/>
      <c r="SWC577" s="13"/>
      <c r="SWG577" s="13"/>
      <c r="SWK577" s="13"/>
      <c r="SWO577" s="13"/>
      <c r="SWS577" s="13"/>
      <c r="SWW577" s="13"/>
      <c r="SXA577" s="13"/>
      <c r="SXE577" s="13"/>
      <c r="SXI577" s="13"/>
      <c r="SXM577" s="13"/>
      <c r="SXQ577" s="13"/>
      <c r="SXU577" s="13"/>
      <c r="SXY577" s="13"/>
      <c r="SYC577" s="13"/>
      <c r="SYG577" s="13"/>
      <c r="SYK577" s="13"/>
      <c r="SYO577" s="13"/>
      <c r="SYS577" s="13"/>
      <c r="SYW577" s="13"/>
      <c r="SZA577" s="13"/>
      <c r="SZE577" s="13"/>
      <c r="SZI577" s="13"/>
      <c r="SZM577" s="13"/>
      <c r="SZQ577" s="13"/>
      <c r="SZU577" s="13"/>
      <c r="SZY577" s="13"/>
      <c r="TAC577" s="13"/>
      <c r="TAG577" s="13"/>
      <c r="TAK577" s="13"/>
      <c r="TAO577" s="13"/>
      <c r="TAS577" s="13"/>
      <c r="TAW577" s="13"/>
      <c r="TBA577" s="13"/>
      <c r="TBE577" s="13"/>
      <c r="TBI577" s="13"/>
      <c r="TBM577" s="13"/>
      <c r="TBQ577" s="13"/>
      <c r="TBU577" s="13"/>
      <c r="TBY577" s="13"/>
      <c r="TCC577" s="13"/>
      <c r="TCG577" s="13"/>
      <c r="TCK577" s="13"/>
      <c r="TCO577" s="13"/>
      <c r="TCS577" s="13"/>
      <c r="TCW577" s="13"/>
      <c r="TDA577" s="13"/>
      <c r="TDE577" s="13"/>
      <c r="TDI577" s="13"/>
      <c r="TDM577" s="13"/>
      <c r="TDQ577" s="13"/>
      <c r="TDU577" s="13"/>
      <c r="TDY577" s="13"/>
      <c r="TEC577" s="13"/>
      <c r="TEG577" s="13"/>
      <c r="TEK577" s="13"/>
      <c r="TEO577" s="13"/>
      <c r="TES577" s="13"/>
      <c r="TEW577" s="13"/>
      <c r="TFA577" s="13"/>
      <c r="TFE577" s="13"/>
      <c r="TFI577" s="13"/>
      <c r="TFM577" s="13"/>
      <c r="TFQ577" s="13"/>
      <c r="TFU577" s="13"/>
      <c r="TFY577" s="13"/>
      <c r="TGC577" s="13"/>
      <c r="TGG577" s="13"/>
      <c r="TGK577" s="13"/>
      <c r="TGO577" s="13"/>
      <c r="TGS577" s="13"/>
      <c r="TGW577" s="13"/>
      <c r="THA577" s="13"/>
      <c r="THE577" s="13"/>
      <c r="THI577" s="13"/>
      <c r="THM577" s="13"/>
      <c r="THQ577" s="13"/>
      <c r="THU577" s="13"/>
      <c r="THY577" s="13"/>
      <c r="TIC577" s="13"/>
      <c r="TIG577" s="13"/>
      <c r="TIK577" s="13"/>
      <c r="TIO577" s="13"/>
      <c r="TIS577" s="13"/>
      <c r="TIW577" s="13"/>
      <c r="TJA577" s="13"/>
      <c r="TJE577" s="13"/>
      <c r="TJI577" s="13"/>
      <c r="TJM577" s="13"/>
      <c r="TJQ577" s="13"/>
      <c r="TJU577" s="13"/>
      <c r="TJY577" s="13"/>
      <c r="TKC577" s="13"/>
      <c r="TKG577" s="13"/>
      <c r="TKK577" s="13"/>
      <c r="TKO577" s="13"/>
      <c r="TKS577" s="13"/>
      <c r="TKW577" s="13"/>
      <c r="TLA577" s="13"/>
      <c r="TLE577" s="13"/>
      <c r="TLI577" s="13"/>
      <c r="TLM577" s="13"/>
      <c r="TLQ577" s="13"/>
      <c r="TLU577" s="13"/>
      <c r="TLY577" s="13"/>
      <c r="TMC577" s="13"/>
      <c r="TMG577" s="13"/>
      <c r="TMK577" s="13"/>
      <c r="TMO577" s="13"/>
      <c r="TMS577" s="13"/>
      <c r="TMW577" s="13"/>
      <c r="TNA577" s="13"/>
      <c r="TNE577" s="13"/>
      <c r="TNI577" s="13"/>
      <c r="TNM577" s="13"/>
      <c r="TNQ577" s="13"/>
      <c r="TNU577" s="13"/>
      <c r="TNY577" s="13"/>
      <c r="TOC577" s="13"/>
      <c r="TOG577" s="13"/>
      <c r="TOK577" s="13"/>
      <c r="TOO577" s="13"/>
      <c r="TOS577" s="13"/>
      <c r="TOW577" s="13"/>
      <c r="TPA577" s="13"/>
      <c r="TPE577" s="13"/>
      <c r="TPI577" s="13"/>
      <c r="TPM577" s="13"/>
      <c r="TPQ577" s="13"/>
      <c r="TPU577" s="13"/>
      <c r="TPY577" s="13"/>
      <c r="TQC577" s="13"/>
      <c r="TQG577" s="13"/>
      <c r="TQK577" s="13"/>
      <c r="TQO577" s="13"/>
      <c r="TQS577" s="13"/>
      <c r="TQW577" s="13"/>
      <c r="TRA577" s="13"/>
      <c r="TRE577" s="13"/>
      <c r="TRI577" s="13"/>
      <c r="TRM577" s="13"/>
      <c r="TRQ577" s="13"/>
      <c r="TRU577" s="13"/>
      <c r="TRY577" s="13"/>
      <c r="TSC577" s="13"/>
      <c r="TSG577" s="13"/>
      <c r="TSK577" s="13"/>
      <c r="TSO577" s="13"/>
      <c r="TSS577" s="13"/>
      <c r="TSW577" s="13"/>
      <c r="TTA577" s="13"/>
      <c r="TTE577" s="13"/>
      <c r="TTI577" s="13"/>
      <c r="TTM577" s="13"/>
      <c r="TTQ577" s="13"/>
      <c r="TTU577" s="13"/>
      <c r="TTY577" s="13"/>
      <c r="TUC577" s="13"/>
      <c r="TUG577" s="13"/>
      <c r="TUK577" s="13"/>
      <c r="TUO577" s="13"/>
      <c r="TUS577" s="13"/>
      <c r="TUW577" s="13"/>
      <c r="TVA577" s="13"/>
      <c r="TVE577" s="13"/>
      <c r="TVI577" s="13"/>
      <c r="TVM577" s="13"/>
      <c r="TVQ577" s="13"/>
      <c r="TVU577" s="13"/>
      <c r="TVY577" s="13"/>
      <c r="TWC577" s="13"/>
      <c r="TWG577" s="13"/>
      <c r="TWK577" s="13"/>
      <c r="TWO577" s="13"/>
      <c r="TWS577" s="13"/>
      <c r="TWW577" s="13"/>
      <c r="TXA577" s="13"/>
      <c r="TXE577" s="13"/>
      <c r="TXI577" s="13"/>
      <c r="TXM577" s="13"/>
      <c r="TXQ577" s="13"/>
      <c r="TXU577" s="13"/>
      <c r="TXY577" s="13"/>
      <c r="TYC577" s="13"/>
      <c r="TYG577" s="13"/>
      <c r="TYK577" s="13"/>
      <c r="TYO577" s="13"/>
      <c r="TYS577" s="13"/>
      <c r="TYW577" s="13"/>
      <c r="TZA577" s="13"/>
      <c r="TZE577" s="13"/>
      <c r="TZI577" s="13"/>
      <c r="TZM577" s="13"/>
      <c r="TZQ577" s="13"/>
      <c r="TZU577" s="13"/>
      <c r="TZY577" s="13"/>
      <c r="UAC577" s="13"/>
      <c r="UAG577" s="13"/>
      <c r="UAK577" s="13"/>
      <c r="UAO577" s="13"/>
      <c r="UAS577" s="13"/>
      <c r="UAW577" s="13"/>
      <c r="UBA577" s="13"/>
      <c r="UBE577" s="13"/>
      <c r="UBI577" s="13"/>
      <c r="UBM577" s="13"/>
      <c r="UBQ577" s="13"/>
      <c r="UBU577" s="13"/>
      <c r="UBY577" s="13"/>
      <c r="UCC577" s="13"/>
      <c r="UCG577" s="13"/>
      <c r="UCK577" s="13"/>
      <c r="UCO577" s="13"/>
      <c r="UCS577" s="13"/>
      <c r="UCW577" s="13"/>
      <c r="UDA577" s="13"/>
      <c r="UDE577" s="13"/>
      <c r="UDI577" s="13"/>
      <c r="UDM577" s="13"/>
      <c r="UDQ577" s="13"/>
      <c r="UDU577" s="13"/>
      <c r="UDY577" s="13"/>
      <c r="UEC577" s="13"/>
      <c r="UEG577" s="13"/>
      <c r="UEK577" s="13"/>
      <c r="UEO577" s="13"/>
      <c r="UES577" s="13"/>
      <c r="UEW577" s="13"/>
      <c r="UFA577" s="13"/>
      <c r="UFE577" s="13"/>
      <c r="UFI577" s="13"/>
      <c r="UFM577" s="13"/>
      <c r="UFQ577" s="13"/>
      <c r="UFU577" s="13"/>
      <c r="UFY577" s="13"/>
      <c r="UGC577" s="13"/>
      <c r="UGG577" s="13"/>
      <c r="UGK577" s="13"/>
      <c r="UGO577" s="13"/>
      <c r="UGS577" s="13"/>
      <c r="UGW577" s="13"/>
      <c r="UHA577" s="13"/>
      <c r="UHE577" s="13"/>
      <c r="UHI577" s="13"/>
      <c r="UHM577" s="13"/>
      <c r="UHQ577" s="13"/>
      <c r="UHU577" s="13"/>
      <c r="UHY577" s="13"/>
      <c r="UIC577" s="13"/>
      <c r="UIG577" s="13"/>
      <c r="UIK577" s="13"/>
      <c r="UIO577" s="13"/>
      <c r="UIS577" s="13"/>
      <c r="UIW577" s="13"/>
      <c r="UJA577" s="13"/>
      <c r="UJE577" s="13"/>
      <c r="UJI577" s="13"/>
      <c r="UJM577" s="13"/>
      <c r="UJQ577" s="13"/>
      <c r="UJU577" s="13"/>
      <c r="UJY577" s="13"/>
      <c r="UKC577" s="13"/>
      <c r="UKG577" s="13"/>
      <c r="UKK577" s="13"/>
      <c r="UKO577" s="13"/>
      <c r="UKS577" s="13"/>
      <c r="UKW577" s="13"/>
      <c r="ULA577" s="13"/>
      <c r="ULE577" s="13"/>
      <c r="ULI577" s="13"/>
      <c r="ULM577" s="13"/>
      <c r="ULQ577" s="13"/>
      <c r="ULU577" s="13"/>
      <c r="ULY577" s="13"/>
      <c r="UMC577" s="13"/>
      <c r="UMG577" s="13"/>
      <c r="UMK577" s="13"/>
      <c r="UMO577" s="13"/>
      <c r="UMS577" s="13"/>
      <c r="UMW577" s="13"/>
      <c r="UNA577" s="13"/>
      <c r="UNE577" s="13"/>
      <c r="UNI577" s="13"/>
      <c r="UNM577" s="13"/>
      <c r="UNQ577" s="13"/>
      <c r="UNU577" s="13"/>
      <c r="UNY577" s="13"/>
      <c r="UOC577" s="13"/>
      <c r="UOG577" s="13"/>
      <c r="UOK577" s="13"/>
      <c r="UOO577" s="13"/>
      <c r="UOS577" s="13"/>
      <c r="UOW577" s="13"/>
      <c r="UPA577" s="13"/>
      <c r="UPE577" s="13"/>
      <c r="UPI577" s="13"/>
      <c r="UPM577" s="13"/>
      <c r="UPQ577" s="13"/>
      <c r="UPU577" s="13"/>
      <c r="UPY577" s="13"/>
      <c r="UQC577" s="13"/>
      <c r="UQG577" s="13"/>
      <c r="UQK577" s="13"/>
      <c r="UQO577" s="13"/>
      <c r="UQS577" s="13"/>
      <c r="UQW577" s="13"/>
      <c r="URA577" s="13"/>
      <c r="URE577" s="13"/>
      <c r="URI577" s="13"/>
      <c r="URM577" s="13"/>
      <c r="URQ577" s="13"/>
      <c r="URU577" s="13"/>
      <c r="URY577" s="13"/>
      <c r="USC577" s="13"/>
      <c r="USG577" s="13"/>
      <c r="USK577" s="13"/>
      <c r="USO577" s="13"/>
      <c r="USS577" s="13"/>
      <c r="USW577" s="13"/>
      <c r="UTA577" s="13"/>
      <c r="UTE577" s="13"/>
      <c r="UTI577" s="13"/>
      <c r="UTM577" s="13"/>
      <c r="UTQ577" s="13"/>
      <c r="UTU577" s="13"/>
      <c r="UTY577" s="13"/>
      <c r="UUC577" s="13"/>
      <c r="UUG577" s="13"/>
      <c r="UUK577" s="13"/>
      <c r="UUO577" s="13"/>
      <c r="UUS577" s="13"/>
      <c r="UUW577" s="13"/>
      <c r="UVA577" s="13"/>
      <c r="UVE577" s="13"/>
      <c r="UVI577" s="13"/>
      <c r="UVM577" s="13"/>
      <c r="UVQ577" s="13"/>
      <c r="UVU577" s="13"/>
      <c r="UVY577" s="13"/>
      <c r="UWC577" s="13"/>
      <c r="UWG577" s="13"/>
      <c r="UWK577" s="13"/>
      <c r="UWO577" s="13"/>
      <c r="UWS577" s="13"/>
      <c r="UWW577" s="13"/>
      <c r="UXA577" s="13"/>
      <c r="UXE577" s="13"/>
      <c r="UXI577" s="13"/>
      <c r="UXM577" s="13"/>
      <c r="UXQ577" s="13"/>
      <c r="UXU577" s="13"/>
      <c r="UXY577" s="13"/>
      <c r="UYC577" s="13"/>
      <c r="UYG577" s="13"/>
      <c r="UYK577" s="13"/>
      <c r="UYO577" s="13"/>
      <c r="UYS577" s="13"/>
      <c r="UYW577" s="13"/>
      <c r="UZA577" s="13"/>
      <c r="UZE577" s="13"/>
      <c r="UZI577" s="13"/>
      <c r="UZM577" s="13"/>
      <c r="UZQ577" s="13"/>
      <c r="UZU577" s="13"/>
      <c r="UZY577" s="13"/>
      <c r="VAC577" s="13"/>
      <c r="VAG577" s="13"/>
      <c r="VAK577" s="13"/>
      <c r="VAO577" s="13"/>
      <c r="VAS577" s="13"/>
      <c r="VAW577" s="13"/>
      <c r="VBA577" s="13"/>
      <c r="VBE577" s="13"/>
      <c r="VBI577" s="13"/>
      <c r="VBM577" s="13"/>
      <c r="VBQ577" s="13"/>
      <c r="VBU577" s="13"/>
      <c r="VBY577" s="13"/>
      <c r="VCC577" s="13"/>
      <c r="VCG577" s="13"/>
      <c r="VCK577" s="13"/>
      <c r="VCO577" s="13"/>
      <c r="VCS577" s="13"/>
      <c r="VCW577" s="13"/>
      <c r="VDA577" s="13"/>
      <c r="VDE577" s="13"/>
      <c r="VDI577" s="13"/>
      <c r="VDM577" s="13"/>
      <c r="VDQ577" s="13"/>
      <c r="VDU577" s="13"/>
      <c r="VDY577" s="13"/>
      <c r="VEC577" s="13"/>
      <c r="VEG577" s="13"/>
      <c r="VEK577" s="13"/>
      <c r="VEO577" s="13"/>
      <c r="VES577" s="13"/>
      <c r="VEW577" s="13"/>
      <c r="VFA577" s="13"/>
      <c r="VFE577" s="13"/>
      <c r="VFI577" s="13"/>
      <c r="VFM577" s="13"/>
      <c r="VFQ577" s="13"/>
      <c r="VFU577" s="13"/>
      <c r="VFY577" s="13"/>
      <c r="VGC577" s="13"/>
      <c r="VGG577" s="13"/>
      <c r="VGK577" s="13"/>
      <c r="VGO577" s="13"/>
      <c r="VGS577" s="13"/>
      <c r="VGW577" s="13"/>
      <c r="VHA577" s="13"/>
      <c r="VHE577" s="13"/>
      <c r="VHI577" s="13"/>
      <c r="VHM577" s="13"/>
      <c r="VHQ577" s="13"/>
      <c r="VHU577" s="13"/>
      <c r="VHY577" s="13"/>
      <c r="VIC577" s="13"/>
      <c r="VIG577" s="13"/>
      <c r="VIK577" s="13"/>
      <c r="VIO577" s="13"/>
      <c r="VIS577" s="13"/>
      <c r="VIW577" s="13"/>
      <c r="VJA577" s="13"/>
      <c r="VJE577" s="13"/>
      <c r="VJI577" s="13"/>
      <c r="VJM577" s="13"/>
      <c r="VJQ577" s="13"/>
      <c r="VJU577" s="13"/>
      <c r="VJY577" s="13"/>
      <c r="VKC577" s="13"/>
      <c r="VKG577" s="13"/>
      <c r="VKK577" s="13"/>
      <c r="VKO577" s="13"/>
      <c r="VKS577" s="13"/>
      <c r="VKW577" s="13"/>
      <c r="VLA577" s="13"/>
      <c r="VLE577" s="13"/>
      <c r="VLI577" s="13"/>
      <c r="VLM577" s="13"/>
      <c r="VLQ577" s="13"/>
      <c r="VLU577" s="13"/>
      <c r="VLY577" s="13"/>
      <c r="VMC577" s="13"/>
      <c r="VMG577" s="13"/>
      <c r="VMK577" s="13"/>
      <c r="VMO577" s="13"/>
      <c r="VMS577" s="13"/>
      <c r="VMW577" s="13"/>
      <c r="VNA577" s="13"/>
      <c r="VNE577" s="13"/>
      <c r="VNI577" s="13"/>
      <c r="VNM577" s="13"/>
      <c r="VNQ577" s="13"/>
      <c r="VNU577" s="13"/>
      <c r="VNY577" s="13"/>
      <c r="VOC577" s="13"/>
      <c r="VOG577" s="13"/>
      <c r="VOK577" s="13"/>
      <c r="VOO577" s="13"/>
      <c r="VOS577" s="13"/>
      <c r="VOW577" s="13"/>
      <c r="VPA577" s="13"/>
      <c r="VPE577" s="13"/>
      <c r="VPI577" s="13"/>
      <c r="VPM577" s="13"/>
      <c r="VPQ577" s="13"/>
      <c r="VPU577" s="13"/>
      <c r="VPY577" s="13"/>
      <c r="VQC577" s="13"/>
      <c r="VQG577" s="13"/>
      <c r="VQK577" s="13"/>
      <c r="VQO577" s="13"/>
      <c r="VQS577" s="13"/>
      <c r="VQW577" s="13"/>
      <c r="VRA577" s="13"/>
      <c r="VRE577" s="13"/>
      <c r="VRI577" s="13"/>
      <c r="VRM577" s="13"/>
      <c r="VRQ577" s="13"/>
      <c r="VRU577" s="13"/>
      <c r="VRY577" s="13"/>
      <c r="VSC577" s="13"/>
      <c r="VSG577" s="13"/>
      <c r="VSK577" s="13"/>
      <c r="VSO577" s="13"/>
      <c r="VSS577" s="13"/>
      <c r="VSW577" s="13"/>
      <c r="VTA577" s="13"/>
      <c r="VTE577" s="13"/>
      <c r="VTI577" s="13"/>
      <c r="VTM577" s="13"/>
      <c r="VTQ577" s="13"/>
      <c r="VTU577" s="13"/>
      <c r="VTY577" s="13"/>
      <c r="VUC577" s="13"/>
      <c r="VUG577" s="13"/>
      <c r="VUK577" s="13"/>
      <c r="VUO577" s="13"/>
      <c r="VUS577" s="13"/>
      <c r="VUW577" s="13"/>
      <c r="VVA577" s="13"/>
      <c r="VVE577" s="13"/>
      <c r="VVI577" s="13"/>
      <c r="VVM577" s="13"/>
      <c r="VVQ577" s="13"/>
      <c r="VVU577" s="13"/>
      <c r="VVY577" s="13"/>
      <c r="VWC577" s="13"/>
      <c r="VWG577" s="13"/>
      <c r="VWK577" s="13"/>
      <c r="VWO577" s="13"/>
      <c r="VWS577" s="13"/>
      <c r="VWW577" s="13"/>
      <c r="VXA577" s="13"/>
      <c r="VXE577" s="13"/>
      <c r="VXI577" s="13"/>
      <c r="VXM577" s="13"/>
      <c r="VXQ577" s="13"/>
      <c r="VXU577" s="13"/>
      <c r="VXY577" s="13"/>
      <c r="VYC577" s="13"/>
      <c r="VYG577" s="13"/>
      <c r="VYK577" s="13"/>
      <c r="VYO577" s="13"/>
      <c r="VYS577" s="13"/>
      <c r="VYW577" s="13"/>
      <c r="VZA577" s="13"/>
      <c r="VZE577" s="13"/>
      <c r="VZI577" s="13"/>
      <c r="VZM577" s="13"/>
      <c r="VZQ577" s="13"/>
      <c r="VZU577" s="13"/>
      <c r="VZY577" s="13"/>
      <c r="WAC577" s="13"/>
      <c r="WAG577" s="13"/>
      <c r="WAK577" s="13"/>
      <c r="WAO577" s="13"/>
      <c r="WAS577" s="13"/>
      <c r="WAW577" s="13"/>
      <c r="WBA577" s="13"/>
      <c r="WBE577" s="13"/>
      <c r="WBI577" s="13"/>
      <c r="WBM577" s="13"/>
      <c r="WBQ577" s="13"/>
      <c r="WBU577" s="13"/>
      <c r="WBY577" s="13"/>
      <c r="WCC577" s="13"/>
      <c r="WCG577" s="13"/>
      <c r="WCK577" s="13"/>
      <c r="WCO577" s="13"/>
      <c r="WCS577" s="13"/>
      <c r="WCW577" s="13"/>
      <c r="WDA577" s="13"/>
      <c r="WDE577" s="13"/>
      <c r="WDI577" s="13"/>
      <c r="WDM577" s="13"/>
      <c r="WDQ577" s="13"/>
      <c r="WDU577" s="13"/>
      <c r="WDY577" s="13"/>
      <c r="WEC577" s="13"/>
      <c r="WEG577" s="13"/>
      <c r="WEK577" s="13"/>
      <c r="WEO577" s="13"/>
      <c r="WES577" s="13"/>
      <c r="WEW577" s="13"/>
      <c r="WFA577" s="13"/>
      <c r="WFE577" s="13"/>
      <c r="WFI577" s="13"/>
      <c r="WFM577" s="13"/>
      <c r="WFQ577" s="13"/>
      <c r="WFU577" s="13"/>
      <c r="WFY577" s="13"/>
      <c r="WGC577" s="13"/>
      <c r="WGG577" s="13"/>
      <c r="WGK577" s="13"/>
      <c r="WGO577" s="13"/>
      <c r="WGS577" s="13"/>
      <c r="WGW577" s="13"/>
      <c r="WHA577" s="13"/>
      <c r="WHE577" s="13"/>
      <c r="WHI577" s="13"/>
      <c r="WHM577" s="13"/>
      <c r="WHQ577" s="13"/>
      <c r="WHU577" s="13"/>
      <c r="WHY577" s="13"/>
      <c r="WIC577" s="13"/>
      <c r="WIG577" s="13"/>
      <c r="WIK577" s="13"/>
      <c r="WIO577" s="13"/>
      <c r="WIS577" s="13"/>
      <c r="WIW577" s="13"/>
      <c r="WJA577" s="13"/>
      <c r="WJE577" s="13"/>
      <c r="WJI577" s="13"/>
      <c r="WJM577" s="13"/>
      <c r="WJQ577" s="13"/>
      <c r="WJU577" s="13"/>
      <c r="WJY577" s="13"/>
      <c r="WKC577" s="13"/>
      <c r="WKG577" s="13"/>
      <c r="WKK577" s="13"/>
      <c r="WKO577" s="13"/>
      <c r="WKS577" s="13"/>
      <c r="WKW577" s="13"/>
      <c r="WLA577" s="13"/>
      <c r="WLE577" s="13"/>
      <c r="WLI577" s="13"/>
      <c r="WLM577" s="13"/>
      <c r="WLQ577" s="13"/>
      <c r="WLU577" s="13"/>
      <c r="WLY577" s="13"/>
      <c r="WMC577" s="13"/>
      <c r="WMG577" s="13"/>
      <c r="WMK577" s="13"/>
      <c r="WMO577" s="13"/>
      <c r="WMS577" s="13"/>
      <c r="WMW577" s="13"/>
      <c r="WNA577" s="13"/>
      <c r="WNE577" s="13"/>
      <c r="WNI577" s="13"/>
      <c r="WNM577" s="13"/>
      <c r="WNQ577" s="13"/>
      <c r="WNU577" s="13"/>
      <c r="WNY577" s="13"/>
      <c r="WOC577" s="13"/>
      <c r="WOG577" s="13"/>
      <c r="WOK577" s="13"/>
      <c r="WOO577" s="13"/>
      <c r="WOS577" s="13"/>
      <c r="WOW577" s="13"/>
      <c r="WPA577" s="13"/>
      <c r="WPE577" s="13"/>
      <c r="WPI577" s="13"/>
      <c r="WPM577" s="13"/>
      <c r="WPQ577" s="13"/>
      <c r="WPU577" s="13"/>
      <c r="WPY577" s="13"/>
      <c r="WQC577" s="13"/>
      <c r="WQG577" s="13"/>
      <c r="WQK577" s="13"/>
      <c r="WQO577" s="13"/>
      <c r="WQS577" s="13"/>
      <c r="WQW577" s="13"/>
      <c r="WRA577" s="13"/>
      <c r="WRE577" s="13"/>
      <c r="WRI577" s="13"/>
      <c r="WRM577" s="13"/>
      <c r="WRQ577" s="13"/>
      <c r="WRU577" s="13"/>
      <c r="WRY577" s="13"/>
      <c r="WSC577" s="13"/>
      <c r="WSG577" s="13"/>
      <c r="WSK577" s="13"/>
      <c r="WSO577" s="13"/>
      <c r="WSS577" s="13"/>
      <c r="WSW577" s="13"/>
      <c r="WTA577" s="13"/>
      <c r="WTE577" s="13"/>
      <c r="WTI577" s="13"/>
      <c r="WTM577" s="13"/>
      <c r="WTQ577" s="13"/>
      <c r="WTU577" s="13"/>
      <c r="WTY577" s="13"/>
      <c r="WUC577" s="13"/>
      <c r="WUG577" s="13"/>
      <c r="WUK577" s="13"/>
      <c r="WUO577" s="13"/>
      <c r="WUS577" s="13"/>
      <c r="WUW577" s="13"/>
      <c r="WVA577" s="13"/>
      <c r="WVE577" s="13"/>
      <c r="WVI577" s="13"/>
      <c r="WVM577" s="13"/>
      <c r="WVQ577" s="13"/>
      <c r="WVU577" s="13"/>
      <c r="WVY577" s="13"/>
      <c r="WWC577" s="13"/>
      <c r="WWG577" s="13"/>
      <c r="WWK577" s="13"/>
      <c r="WWO577" s="13"/>
      <c r="WWS577" s="13"/>
      <c r="WWW577" s="13"/>
      <c r="WXA577" s="13"/>
      <c r="WXE577" s="13"/>
      <c r="WXI577" s="13"/>
      <c r="WXM577" s="13"/>
      <c r="WXQ577" s="13"/>
      <c r="WXU577" s="13"/>
      <c r="WXY577" s="13"/>
      <c r="WYC577" s="13"/>
      <c r="WYG577" s="13"/>
      <c r="WYK577" s="13"/>
      <c r="WYO577" s="13"/>
      <c r="WYS577" s="13"/>
      <c r="WYW577" s="13"/>
      <c r="WZA577" s="13"/>
      <c r="WZE577" s="13"/>
      <c r="WZI577" s="13"/>
      <c r="WZM577" s="13"/>
      <c r="WZQ577" s="13"/>
      <c r="WZU577" s="13"/>
      <c r="WZY577" s="13"/>
      <c r="XAC577" s="13"/>
      <c r="XAG577" s="13"/>
      <c r="XAK577" s="13"/>
      <c r="XAO577" s="13"/>
      <c r="XAS577" s="13"/>
      <c r="XAW577" s="13"/>
      <c r="XBA577" s="13"/>
      <c r="XBE577" s="13"/>
      <c r="XBI577" s="13"/>
      <c r="XBM577" s="13"/>
      <c r="XBQ577" s="13"/>
      <c r="XBU577" s="13"/>
      <c r="XBY577" s="13"/>
      <c r="XCC577" s="13"/>
      <c r="XCG577" s="13"/>
      <c r="XCK577" s="13"/>
      <c r="XCO577" s="13"/>
      <c r="XCS577" s="13"/>
      <c r="XCW577" s="13"/>
      <c r="XDA577" s="13"/>
      <c r="XDE577" s="13"/>
      <c r="XDI577" s="13"/>
      <c r="XDM577" s="13"/>
      <c r="XDQ577" s="13"/>
      <c r="XDU577" s="13"/>
      <c r="XDY577" s="13"/>
      <c r="XEC577" s="13"/>
      <c r="XEG577" s="13"/>
      <c r="XEK577" s="13"/>
      <c r="XEO577" s="13"/>
      <c r="XES577" s="13"/>
      <c r="XEW577" s="13"/>
      <c r="XFA577" s="13"/>
    </row>
    <row r="578" spans="1:1021 1025:2045 2049:3069 3073:4093 4097:5117 5121:6141 6145:7165 7169:8189 8193:9213 9217:10237 10241:11261 11265:12285 12289:13309 13313:14333 14337:15357 15361:16381" x14ac:dyDescent="0.25">
      <c r="C578" s="13">
        <v>25507</v>
      </c>
      <c r="E578">
        <v>5.8533299999999997</v>
      </c>
      <c r="F578">
        <v>5.576944444444444</v>
      </c>
      <c r="H578" s="1">
        <v>25476</v>
      </c>
      <c r="I578">
        <v>3.5039286472711645E-3</v>
      </c>
      <c r="N578" s="1">
        <v>35308</v>
      </c>
      <c r="O578">
        <v>51.906399999999984</v>
      </c>
      <c r="Y578" s="1">
        <v>35277</v>
      </c>
      <c r="Z578">
        <v>-3.654450261780097E-2</v>
      </c>
    </row>
    <row r="579" spans="1:1021 1025:2045 2049:3069 3073:4093 4097:5117 5121:6141 6145:7165 7169:8189 8193:9213 9217:10237 10241:11261 11265:12285 12289:13309 13313:14333 14337:15357 15361:16381" x14ac:dyDescent="0.25">
      <c r="C579" s="13">
        <v>25476</v>
      </c>
      <c r="E579">
        <v>5.89</v>
      </c>
      <c r="F579">
        <v>5.5677777777777768</v>
      </c>
      <c r="H579" s="1">
        <v>25446</v>
      </c>
      <c r="I579">
        <v>-5.5960299862737508E-3</v>
      </c>
      <c r="N579" s="1">
        <v>35338</v>
      </c>
      <c r="O579">
        <v>52.383599999999987</v>
      </c>
      <c r="Y579" s="1">
        <v>35308</v>
      </c>
      <c r="Z579">
        <v>2.88943748350333E-2</v>
      </c>
    </row>
    <row r="580" spans="1:1021 1025:2045 2049:3069 3073:4093 4097:5117 5121:6141 6145:7165 7169:8189 8193:9213 9217:10237 10241:11261 11265:12285 12289:13309 13313:14333 14337:15357 15361:16381" x14ac:dyDescent="0.25">
      <c r="C580" s="13">
        <v>25446</v>
      </c>
      <c r="E580">
        <v>5.8733300000000002</v>
      </c>
      <c r="F580">
        <v>5.5572222222222205</v>
      </c>
      <c r="H580" s="1">
        <v>25415</v>
      </c>
      <c r="I580">
        <v>-4.4684284849707552E-2</v>
      </c>
      <c r="N580" s="1">
        <v>35369</v>
      </c>
      <c r="O580">
        <v>52.867999999999995</v>
      </c>
      <c r="Y580" s="1">
        <v>35338</v>
      </c>
      <c r="Z580">
        <v>1.8410092352266625E-2</v>
      </c>
    </row>
    <row r="581" spans="1:1021 1025:2045 2049:3069 3073:4093 4097:5117 5121:6141 6145:7165 7169:8189 8193:9213 9217:10237 10241:11261 11265:12285 12289:13309 13313:14333 14337:15357 15361:16381" x14ac:dyDescent="0.25">
      <c r="C581" s="13">
        <v>25415</v>
      </c>
      <c r="E581">
        <v>5.8566700000000003</v>
      </c>
      <c r="F581">
        <v>5.5466666666666651</v>
      </c>
      <c r="H581" s="1">
        <v>25384</v>
      </c>
      <c r="I581">
        <v>-5.2198852772466484E-2</v>
      </c>
      <c r="N581" s="1">
        <v>35399</v>
      </c>
      <c r="O581">
        <v>53.334399999999995</v>
      </c>
      <c r="Y581" s="1">
        <v>35369</v>
      </c>
      <c r="Z581">
        <v>3.9384779516358527E-2</v>
      </c>
    </row>
    <row r="582" spans="1:1021 1025:2045 2049:3069 3073:4093 4097:5117 5121:6141 6145:7165 7169:8189 8193:9213 9217:10237 10241:11261 11265:12285 12289:13309 13313:14333 14337:15357 15361:16381" x14ac:dyDescent="0.25">
      <c r="C582" s="13">
        <v>25384</v>
      </c>
      <c r="E582">
        <v>5.84</v>
      </c>
      <c r="F582">
        <v>5.5361111111111097</v>
      </c>
      <c r="H582" s="1">
        <v>25354</v>
      </c>
      <c r="I582">
        <v>3.2576505429417542E-2</v>
      </c>
      <c r="N582" s="1">
        <v>35430</v>
      </c>
      <c r="O582">
        <v>53.788000000000004</v>
      </c>
      <c r="Y582" s="1">
        <v>35399</v>
      </c>
      <c r="Z582">
        <v>4.8769708892880452E-2</v>
      </c>
    </row>
    <row r="583" spans="1:1021 1025:2045 2049:3069 3073:4093 4097:5117 5121:6141 6145:7165 7169:8189 8193:9213 9217:10237 10241:11261 11265:12285 12289:13309 13313:14333 14337:15357 15361:16381" x14ac:dyDescent="0.25">
      <c r="C583" s="13">
        <v>25354</v>
      </c>
      <c r="E583">
        <v>5.8333300000000001</v>
      </c>
      <c r="F583">
        <v>5.5255555555555551</v>
      </c>
      <c r="H583" s="1">
        <v>25323</v>
      </c>
      <c r="I583">
        <v>2.014098690835851E-2</v>
      </c>
      <c r="N583" s="1">
        <v>35461</v>
      </c>
      <c r="O583">
        <v>54.194800000000008</v>
      </c>
      <c r="Y583" s="1">
        <v>35430</v>
      </c>
      <c r="Z583">
        <v>1.0303532834015307E-2</v>
      </c>
    </row>
    <row r="584" spans="1:1021 1025:2045 2049:3069 3073:4093 4097:5117 5121:6141 6145:7165 7169:8189 8193:9213 9217:10237 10241:11261 11265:12285 12289:13309 13313:14333 14337:15357 15361:16381" x14ac:dyDescent="0.25">
      <c r="C584" s="13">
        <v>25323</v>
      </c>
      <c r="E584">
        <v>5.82667</v>
      </c>
      <c r="F584">
        <v>5.5140741666666662</v>
      </c>
      <c r="H584" s="1">
        <v>25293</v>
      </c>
      <c r="I584">
        <v>-2.1674876847290667E-2</v>
      </c>
      <c r="N584" s="1">
        <v>35489</v>
      </c>
      <c r="O584">
        <v>54.59040000000001</v>
      </c>
      <c r="Y584" s="1">
        <v>35461</v>
      </c>
      <c r="Z584">
        <v>3.0904809956273163E-2</v>
      </c>
    </row>
    <row r="585" spans="1:1021 1025:2045 2049:3069 3073:4093 4097:5117 5121:6141 6145:7165 7169:8189 8193:9213 9217:10237 10241:11261 11265:12285 12289:13309 13313:14333 14337:15357 15361:16381" x14ac:dyDescent="0.25">
      <c r="C585" s="13">
        <v>25293</v>
      </c>
      <c r="E585">
        <v>5.82</v>
      </c>
      <c r="F585">
        <v>5.5016666666666669</v>
      </c>
      <c r="H585" s="1">
        <v>25262</v>
      </c>
      <c r="I585">
        <v>-4.9019607843137254E-3</v>
      </c>
      <c r="N585" s="1">
        <v>35520</v>
      </c>
      <c r="O585">
        <v>54.976799999999997</v>
      </c>
      <c r="Y585" s="1">
        <v>35489</v>
      </c>
      <c r="Z585">
        <v>4.1985330583905349E-2</v>
      </c>
    </row>
    <row r="586" spans="1:1021 1025:2045 2049:3069 3073:4093 4097:5117 5121:6141 6145:7165 7169:8189 8193:9213 9217:10237 10241:11261 11265:12285 12289:13309 13313:14333 14337:15357 15361:16381" x14ac:dyDescent="0.25">
      <c r="C586" s="13">
        <v>25262</v>
      </c>
      <c r="E586">
        <v>5.8</v>
      </c>
      <c r="F586">
        <v>5.4883333333333333</v>
      </c>
      <c r="H586" s="1">
        <v>25234</v>
      </c>
      <c r="I586">
        <v>-4.2253521126760563E-2</v>
      </c>
      <c r="N586" s="1">
        <v>35550</v>
      </c>
      <c r="O586">
        <v>55.332000000000001</v>
      </c>
      <c r="Y586" s="1">
        <v>35520</v>
      </c>
      <c r="Z586">
        <v>-7.803203947945263E-3</v>
      </c>
    </row>
    <row r="587" spans="1:1021 1025:2045 2049:3069 3073:4093 4097:5117 5121:6141 6145:7165 7169:8189 8193:9213 9217:10237 10241:11261 11265:12285 12289:13309 13313:14333 14337:15357 15361:16381" x14ac:dyDescent="0.25">
      <c r="C587" s="13">
        <v>25234</v>
      </c>
      <c r="E587">
        <v>5.78</v>
      </c>
      <c r="F587">
        <v>5.4741666666666662</v>
      </c>
      <c r="H587" s="1">
        <v>25203</v>
      </c>
      <c r="I587">
        <v>1.0436432637571103E-2</v>
      </c>
      <c r="N587" s="1">
        <v>35581</v>
      </c>
      <c r="O587">
        <v>55.661599999999993</v>
      </c>
      <c r="Y587" s="1">
        <v>35550</v>
      </c>
      <c r="Z587">
        <v>-3.5636740052514666E-2</v>
      </c>
    </row>
    <row r="588" spans="1:1021 1025:2045 2049:3069 3073:4093 4097:5117 5121:6141 6145:7165 7169:8189 8193:9213 9217:10237 10241:11261 11265:12285 12289:13309 13313:14333 14337:15357 15361:16381" x14ac:dyDescent="0.25">
      <c r="C588" s="13">
        <v>25203</v>
      </c>
      <c r="E588">
        <v>5.76</v>
      </c>
      <c r="F588">
        <v>5.4591666666666656</v>
      </c>
      <c r="H588" s="1">
        <v>25172</v>
      </c>
      <c r="I588">
        <v>1.5414258188824746E-2</v>
      </c>
      <c r="N588" s="1">
        <v>35611</v>
      </c>
      <c r="O588">
        <v>55.959200000000003</v>
      </c>
      <c r="Y588" s="1">
        <v>35581</v>
      </c>
      <c r="Z588">
        <v>9.0531855012893958E-2</v>
      </c>
    </row>
    <row r="589" spans="1:1021 1025:2045 2049:3069 3073:4093 4097:5117 5121:6141 6145:7165 7169:8189 8193:9213 9217:10237 10241:11261 11265:12285 12289:13309 13313:14333 14337:15357 15361:16381" x14ac:dyDescent="0.25">
      <c r="C589" s="13">
        <v>25172</v>
      </c>
      <c r="E589">
        <v>5.7266700000000004</v>
      </c>
      <c r="F589">
        <v>5.4433333333333325</v>
      </c>
      <c r="H589" s="1">
        <v>25142</v>
      </c>
      <c r="I589">
        <v>2.4679170779861797E-2</v>
      </c>
      <c r="N589" s="1">
        <v>35642</v>
      </c>
      <c r="O589">
        <v>56.219999999999992</v>
      </c>
      <c r="Y589" s="1">
        <v>35611</v>
      </c>
      <c r="Z589">
        <v>5.1855141701376721E-2</v>
      </c>
    </row>
    <row r="590" spans="1:1021 1025:2045 2049:3069 3073:4093 4097:5117 5121:6141 6145:7165 7169:8189 8193:9213 9217:10237 10241:11261 11265:12285 12289:13309 13313:14333 14337:15357 15361:16381" x14ac:dyDescent="0.25">
      <c r="C590" s="13">
        <v>25142</v>
      </c>
      <c r="E590">
        <v>5.6933299999999996</v>
      </c>
      <c r="F590">
        <v>5.4264813888888881</v>
      </c>
      <c r="H590" s="1">
        <v>25111</v>
      </c>
      <c r="I590">
        <v>3.2514524513301377E-2</v>
      </c>
      <c r="N590" s="1">
        <v>35673</v>
      </c>
      <c r="O590">
        <v>56.462399999999995</v>
      </c>
      <c r="Y590" s="1">
        <v>35642</v>
      </c>
      <c r="Z590">
        <v>5.5917561537847063E-2</v>
      </c>
    </row>
    <row r="591" spans="1:1021 1025:2045 2049:3069 3073:4093 4097:5117 5121:6141 6145:7165 7169:8189 8193:9213 9217:10237 10241:11261 11265:12285 12289:13309 13313:14333 14337:15357 15361:16381" x14ac:dyDescent="0.25">
      <c r="C591" s="13">
        <v>25111</v>
      </c>
      <c r="E591">
        <v>5.66</v>
      </c>
      <c r="F591">
        <v>5.4086111111111101</v>
      </c>
      <c r="H591" s="1">
        <v>25081</v>
      </c>
      <c r="I591">
        <v>-2.1834496510468572E-2</v>
      </c>
      <c r="N591" s="1">
        <v>35703</v>
      </c>
      <c r="O591">
        <v>56.690399999999997</v>
      </c>
      <c r="Y591" s="1">
        <v>35673</v>
      </c>
      <c r="Z591">
        <v>2.1074473948708467E-3</v>
      </c>
    </row>
    <row r="592" spans="1:1021 1025:2045 2049:3069 3073:4093 4097:5117 5121:6141 6145:7165 7169:8189 8193:9213 9217:10237 10241:11261 11265:12285 12289:13309 13313:14333 14337:15357 15361:16381" x14ac:dyDescent="0.25">
      <c r="C592" s="13">
        <v>25081</v>
      </c>
      <c r="E592">
        <v>5.63</v>
      </c>
      <c r="F592">
        <v>5.3897222222222219</v>
      </c>
      <c r="H592" s="1">
        <v>25050</v>
      </c>
      <c r="I592">
        <v>-1.9900497512438092E-3</v>
      </c>
      <c r="N592" s="1">
        <v>35734</v>
      </c>
      <c r="O592">
        <v>56.882800000000017</v>
      </c>
      <c r="Y592" s="1">
        <v>35703</v>
      </c>
      <c r="Z592">
        <v>1.0547431085803E-2</v>
      </c>
    </row>
    <row r="593" spans="3:26" x14ac:dyDescent="0.25">
      <c r="C593" s="13">
        <v>25050</v>
      </c>
      <c r="E593">
        <v>5.6</v>
      </c>
      <c r="F593">
        <v>5.370370277777778</v>
      </c>
      <c r="H593" s="1">
        <v>25019</v>
      </c>
      <c r="I593">
        <v>2.687238173086743E-2</v>
      </c>
      <c r="N593" s="1">
        <v>35764</v>
      </c>
      <c r="O593">
        <v>57.091200000000001</v>
      </c>
      <c r="Y593" s="1">
        <v>35734</v>
      </c>
      <c r="Z593">
        <v>1.5090392947855955E-2</v>
      </c>
    </row>
    <row r="594" spans="3:26" x14ac:dyDescent="0.25">
      <c r="C594" s="13">
        <v>25019</v>
      </c>
      <c r="E594">
        <v>5.57</v>
      </c>
      <c r="F594">
        <v>5.3505555555555562</v>
      </c>
      <c r="H594" s="1">
        <v>24989</v>
      </c>
      <c r="I594">
        <v>2.2995714435037135E-2</v>
      </c>
      <c r="N594" s="1">
        <v>35795</v>
      </c>
      <c r="O594">
        <v>57.308400000000013</v>
      </c>
      <c r="Y594" s="1">
        <v>35764</v>
      </c>
      <c r="Z594">
        <v>-1.2868497413684354E-2</v>
      </c>
    </row>
    <row r="595" spans="3:26" x14ac:dyDescent="0.25">
      <c r="C595" s="13">
        <v>24989</v>
      </c>
      <c r="E595">
        <v>5.5266700000000002</v>
      </c>
      <c r="F595">
        <v>5.3302777777777779</v>
      </c>
      <c r="H595" s="1">
        <v>24958</v>
      </c>
      <c r="I595">
        <v>7.3857896509148036E-2</v>
      </c>
      <c r="N595" s="1">
        <v>35826</v>
      </c>
      <c r="O595">
        <v>57.541600000000017</v>
      </c>
      <c r="Y595" s="1">
        <v>35795</v>
      </c>
      <c r="Z595">
        <v>2.4975503770289318E-2</v>
      </c>
    </row>
    <row r="596" spans="3:26" x14ac:dyDescent="0.25">
      <c r="C596" s="13">
        <v>24958</v>
      </c>
      <c r="E596">
        <v>5.4833299999999996</v>
      </c>
      <c r="F596">
        <v>5.3097222222222227</v>
      </c>
      <c r="H596" s="1">
        <v>24928</v>
      </c>
      <c r="I596">
        <v>-1.829201101928371E-2</v>
      </c>
      <c r="N596" s="1">
        <v>35854</v>
      </c>
      <c r="O596">
        <v>57.7776</v>
      </c>
      <c r="Y596" s="1">
        <v>35826</v>
      </c>
      <c r="Z596">
        <v>1.0287103712709343E-3</v>
      </c>
    </row>
    <row r="597" spans="3:26" x14ac:dyDescent="0.25">
      <c r="C597" s="13">
        <v>24928</v>
      </c>
      <c r="E597">
        <v>5.44</v>
      </c>
      <c r="F597">
        <v>5.2888888888888888</v>
      </c>
      <c r="H597" s="1">
        <v>24897</v>
      </c>
      <c r="I597">
        <v>-4.5138888888888951E-2</v>
      </c>
      <c r="N597" s="1">
        <v>35885</v>
      </c>
      <c r="O597">
        <v>58.01080000000001</v>
      </c>
      <c r="Y597" s="1">
        <v>35854</v>
      </c>
      <c r="Z597">
        <v>6.2676465703371528E-2</v>
      </c>
    </row>
    <row r="598" spans="3:26" x14ac:dyDescent="0.25">
      <c r="C598" s="13">
        <v>24897</v>
      </c>
      <c r="E598">
        <v>5.4033300000000004</v>
      </c>
      <c r="F598">
        <v>5.2677777777777779</v>
      </c>
      <c r="H598" s="1">
        <v>24868</v>
      </c>
      <c r="I598">
        <v>-2.7282266526756655E-3</v>
      </c>
      <c r="N598" s="1">
        <v>35915</v>
      </c>
      <c r="O598">
        <v>58.2376</v>
      </c>
      <c r="Y598" s="1">
        <v>35885</v>
      </c>
      <c r="Z598">
        <v>5.1858870416316566E-2</v>
      </c>
    </row>
    <row r="599" spans="3:26" x14ac:dyDescent="0.25">
      <c r="C599" s="13">
        <v>24868</v>
      </c>
      <c r="E599">
        <v>5.3666700000000001</v>
      </c>
      <c r="F599">
        <v>5.2464816666666678</v>
      </c>
      <c r="H599" s="1">
        <v>24837</v>
      </c>
      <c r="I599">
        <v>2.849125836391108E-2</v>
      </c>
      <c r="N599" s="1">
        <v>35946</v>
      </c>
      <c r="O599">
        <v>58.4392</v>
      </c>
      <c r="Y599" s="1">
        <v>35915</v>
      </c>
      <c r="Z599">
        <v>3.2846410296890061E-2</v>
      </c>
    </row>
    <row r="600" spans="3:26" x14ac:dyDescent="0.25">
      <c r="C600" s="13">
        <v>24837</v>
      </c>
      <c r="E600">
        <v>5.33</v>
      </c>
      <c r="F600">
        <v>5.2250000000000014</v>
      </c>
      <c r="H600" s="1">
        <v>24806</v>
      </c>
      <c r="I600">
        <v>-3.1361070457871627E-2</v>
      </c>
      <c r="N600" s="1">
        <v>35976</v>
      </c>
      <c r="O600">
        <v>58.612800000000007</v>
      </c>
      <c r="Y600" s="1">
        <v>35946</v>
      </c>
      <c r="Z600">
        <v>-3.3986693040819749E-3</v>
      </c>
    </row>
    <row r="601" spans="3:26" x14ac:dyDescent="0.25">
      <c r="C601" s="13">
        <v>24806</v>
      </c>
      <c r="E601">
        <v>5.32</v>
      </c>
      <c r="F601">
        <v>5.2033333333333349</v>
      </c>
      <c r="H601" s="1">
        <v>24776</v>
      </c>
      <c r="I601">
        <v>-1.5655985805240131E-3</v>
      </c>
      <c r="N601" s="1">
        <v>36007</v>
      </c>
      <c r="O601">
        <v>58.749600000000001</v>
      </c>
      <c r="Y601" s="1">
        <v>35976</v>
      </c>
      <c r="Z601">
        <v>-2.7065552768781431E-5</v>
      </c>
    </row>
    <row r="602" spans="3:26" x14ac:dyDescent="0.25">
      <c r="C602" s="13">
        <v>24776</v>
      </c>
      <c r="E602">
        <v>5.31</v>
      </c>
      <c r="F602">
        <v>5.1812036111111119</v>
      </c>
      <c r="H602" s="1">
        <v>24745</v>
      </c>
      <c r="I602">
        <v>1.3969732246798683E-2</v>
      </c>
      <c r="N602" s="1">
        <v>36038</v>
      </c>
      <c r="O602">
        <v>58.848399999999991</v>
      </c>
      <c r="Y602" s="1">
        <v>36007</v>
      </c>
      <c r="Z602">
        <v>4.3477476339555413E-2</v>
      </c>
    </row>
    <row r="603" spans="3:26" x14ac:dyDescent="0.25">
      <c r="C603" s="13">
        <v>24745</v>
      </c>
      <c r="E603">
        <v>5.3</v>
      </c>
      <c r="F603">
        <v>5.158611111111111</v>
      </c>
      <c r="H603" s="1">
        <v>24715</v>
      </c>
      <c r="I603">
        <v>1.591226749811837E-2</v>
      </c>
      <c r="N603" s="1">
        <v>36068</v>
      </c>
      <c r="O603">
        <v>58.908799999999992</v>
      </c>
      <c r="Y603" s="1">
        <v>36038</v>
      </c>
      <c r="Z603">
        <v>-7.0864099327327151E-2</v>
      </c>
    </row>
    <row r="604" spans="3:26" x14ac:dyDescent="0.25">
      <c r="C604" s="13">
        <v>24715</v>
      </c>
      <c r="E604">
        <v>5.31</v>
      </c>
      <c r="F604">
        <v>5.1355555555555563</v>
      </c>
      <c r="H604" s="1">
        <v>24684</v>
      </c>
      <c r="I604">
        <v>1.7280979984687719E-2</v>
      </c>
      <c r="N604" s="1">
        <v>36099</v>
      </c>
      <c r="O604">
        <v>58.941200000000002</v>
      </c>
      <c r="Y604" s="1">
        <v>36068</v>
      </c>
      <c r="Z604">
        <v>-5.0231709813701501E-2</v>
      </c>
    </row>
    <row r="605" spans="3:26" x14ac:dyDescent="0.25">
      <c r="C605" s="13">
        <v>24684</v>
      </c>
      <c r="E605">
        <v>5.32</v>
      </c>
      <c r="F605">
        <v>5.1109258333333329</v>
      </c>
      <c r="H605" s="1">
        <v>24653</v>
      </c>
      <c r="I605">
        <v>-1.2528350793822189E-2</v>
      </c>
      <c r="N605" s="1">
        <v>36129</v>
      </c>
      <c r="O605">
        <v>58.9176</v>
      </c>
      <c r="Y605" s="1">
        <v>36099</v>
      </c>
      <c r="Z605">
        <v>1.1590766577833556E-2</v>
      </c>
    </row>
    <row r="606" spans="3:26" x14ac:dyDescent="0.25">
      <c r="C606" s="13">
        <v>24653</v>
      </c>
      <c r="E606">
        <v>5.33</v>
      </c>
      <c r="F606">
        <v>5.0847222222222213</v>
      </c>
      <c r="H606" s="1">
        <v>24623</v>
      </c>
      <c r="I606">
        <v>1.7919964819701074E-2</v>
      </c>
      <c r="N606" s="1">
        <v>36160</v>
      </c>
      <c r="O606">
        <v>58.836800000000004</v>
      </c>
      <c r="Y606" s="1">
        <v>36129</v>
      </c>
      <c r="Z606">
        <v>0.10843898612066213</v>
      </c>
    </row>
    <row r="607" spans="3:26" x14ac:dyDescent="0.25">
      <c r="C607" s="13">
        <v>24623</v>
      </c>
      <c r="E607">
        <v>5.37</v>
      </c>
      <c r="F607">
        <v>5.0569444444444445</v>
      </c>
      <c r="H607" s="1">
        <v>24592</v>
      </c>
      <c r="I607">
        <v>1.7222097964661062E-2</v>
      </c>
      <c r="N607" s="1">
        <v>36191</v>
      </c>
      <c r="O607">
        <v>58.708400000000005</v>
      </c>
      <c r="Y607" s="1">
        <v>36160</v>
      </c>
      <c r="Z607">
        <v>3.9862639043016949E-2</v>
      </c>
    </row>
    <row r="608" spans="3:26" x14ac:dyDescent="0.25">
      <c r="C608" s="13">
        <v>24592</v>
      </c>
      <c r="E608">
        <v>5.41</v>
      </c>
      <c r="F608">
        <v>5.0266666666666673</v>
      </c>
      <c r="H608" s="1">
        <v>24562</v>
      </c>
      <c r="I608">
        <v>2.3580586080586108E-2</v>
      </c>
      <c r="N608" s="1">
        <v>36219</v>
      </c>
      <c r="O608">
        <v>58.5672</v>
      </c>
      <c r="Y608" s="1">
        <v>36191</v>
      </c>
      <c r="Z608">
        <v>4.9342464602327656E-2</v>
      </c>
    </row>
    <row r="609" spans="3:26" x14ac:dyDescent="0.25">
      <c r="C609" s="13">
        <v>24562</v>
      </c>
      <c r="E609">
        <v>5.45</v>
      </c>
      <c r="F609">
        <v>4.9938888888888888</v>
      </c>
      <c r="H609" s="1">
        <v>24531</v>
      </c>
      <c r="I609">
        <v>3.4458259325044364E-2</v>
      </c>
      <c r="N609" s="1">
        <v>36250</v>
      </c>
      <c r="O609">
        <v>58.409599999999998</v>
      </c>
      <c r="Y609" s="1">
        <v>36219</v>
      </c>
      <c r="Z609">
        <v>-1.7537256660554422E-3</v>
      </c>
    </row>
    <row r="610" spans="3:26" x14ac:dyDescent="0.25">
      <c r="C610" s="13">
        <v>24531</v>
      </c>
      <c r="E610">
        <v>5.4833299999999996</v>
      </c>
      <c r="F610">
        <v>4.9586111111111109</v>
      </c>
      <c r="H610" s="1">
        <v>24503</v>
      </c>
      <c r="I610">
        <v>3.8362227960162358E-2</v>
      </c>
      <c r="N610" s="1">
        <v>36280</v>
      </c>
      <c r="O610">
        <v>58.262400000000007</v>
      </c>
      <c r="Y610" s="1">
        <v>36250</v>
      </c>
      <c r="Z610">
        <v>2.8140993758924544E-2</v>
      </c>
    </row>
    <row r="611" spans="3:26" x14ac:dyDescent="0.25">
      <c r="C611" s="13">
        <v>24503</v>
      </c>
      <c r="E611">
        <v>5.5166700000000004</v>
      </c>
      <c r="F611">
        <v>4.9209261111111102</v>
      </c>
      <c r="H611" s="1">
        <v>24472</v>
      </c>
      <c r="I611">
        <v>4.1980491418694092E-3</v>
      </c>
      <c r="N611" s="1">
        <v>36311</v>
      </c>
      <c r="O611">
        <v>58.162800000000004</v>
      </c>
      <c r="Y611" s="1">
        <v>36280</v>
      </c>
      <c r="Z611">
        <v>4.1430644632741841E-2</v>
      </c>
    </row>
    <row r="612" spans="3:26" x14ac:dyDescent="0.25">
      <c r="C612" s="13">
        <v>24472</v>
      </c>
      <c r="E612">
        <v>5.55</v>
      </c>
      <c r="F612">
        <v>4.8808333333333316</v>
      </c>
      <c r="H612" s="1">
        <v>24441</v>
      </c>
      <c r="I612">
        <v>5.004537793335926E-2</v>
      </c>
      <c r="N612" s="1">
        <v>36341</v>
      </c>
      <c r="O612">
        <v>58.1068</v>
      </c>
      <c r="Y612" s="1">
        <v>36311</v>
      </c>
      <c r="Z612">
        <v>-2.0153435823669083E-3</v>
      </c>
    </row>
    <row r="613" spans="3:26" x14ac:dyDescent="0.25">
      <c r="C613" s="13">
        <v>24441</v>
      </c>
      <c r="E613">
        <v>5.53667</v>
      </c>
      <c r="F613">
        <v>4.8383333333333329</v>
      </c>
      <c r="H613" s="1">
        <v>24411</v>
      </c>
      <c r="I613">
        <v>-8.7392366019792677E-3</v>
      </c>
      <c r="N613" s="1">
        <v>36372</v>
      </c>
      <c r="O613">
        <v>58.097199999999994</v>
      </c>
      <c r="Y613" s="1">
        <v>36341</v>
      </c>
      <c r="Z613">
        <v>-7.1467715660588271E-3</v>
      </c>
    </row>
    <row r="614" spans="3:26" x14ac:dyDescent="0.25">
      <c r="C614" s="13">
        <v>24411</v>
      </c>
      <c r="E614">
        <v>5.5233299999999996</v>
      </c>
      <c r="F614">
        <v>4.7956480555555547</v>
      </c>
      <c r="H614" s="1">
        <v>24380</v>
      </c>
      <c r="I614">
        <v>-3.5213887166770035E-2</v>
      </c>
      <c r="N614" s="1">
        <v>36403</v>
      </c>
      <c r="O614">
        <v>58.139600000000002</v>
      </c>
      <c r="Y614" s="1">
        <v>36372</v>
      </c>
      <c r="Z614">
        <v>4.4187365317001293E-2</v>
      </c>
    </row>
    <row r="615" spans="3:26" x14ac:dyDescent="0.25">
      <c r="C615" s="13">
        <v>24380</v>
      </c>
      <c r="E615">
        <v>5.51</v>
      </c>
      <c r="F615">
        <v>4.7527777777777764</v>
      </c>
      <c r="H615" s="1">
        <v>24350</v>
      </c>
      <c r="I615">
        <v>-6.0461323392357845E-2</v>
      </c>
      <c r="N615" s="1">
        <v>36433</v>
      </c>
      <c r="O615">
        <v>58.229199999999999</v>
      </c>
      <c r="Y615" s="1">
        <v>36403</v>
      </c>
      <c r="Z615">
        <v>-3.8740323970484943E-2</v>
      </c>
    </row>
    <row r="616" spans="3:26" x14ac:dyDescent="0.25">
      <c r="C616" s="13">
        <v>24350</v>
      </c>
      <c r="E616">
        <v>5.4933300000000003</v>
      </c>
      <c r="F616">
        <v>4.7097222222222213</v>
      </c>
      <c r="H616" s="1">
        <v>24319</v>
      </c>
      <c r="I616">
        <v>-2.5563560306762589E-3</v>
      </c>
      <c r="N616" s="1">
        <v>36464</v>
      </c>
      <c r="O616">
        <v>58.398799999999994</v>
      </c>
      <c r="Y616" s="1">
        <v>36433</v>
      </c>
      <c r="Z616">
        <v>-7.0207685180302196E-3</v>
      </c>
    </row>
    <row r="617" spans="3:26" x14ac:dyDescent="0.25">
      <c r="C617" s="13">
        <v>24319</v>
      </c>
      <c r="E617">
        <v>5.4766700000000004</v>
      </c>
      <c r="F617">
        <v>4.6660186111111095</v>
      </c>
      <c r="H617" s="1">
        <v>24288</v>
      </c>
      <c r="I617">
        <v>-8.2968425904586182E-3</v>
      </c>
      <c r="N617" s="1">
        <v>36494</v>
      </c>
      <c r="O617">
        <v>58.671599999999998</v>
      </c>
      <c r="Y617" s="1">
        <v>36464</v>
      </c>
      <c r="Z617">
        <v>-1.3776675239157378E-2</v>
      </c>
    </row>
    <row r="618" spans="3:26" x14ac:dyDescent="0.25">
      <c r="C618" s="13">
        <v>24288</v>
      </c>
      <c r="E618">
        <v>5.46</v>
      </c>
      <c r="F618">
        <v>4.6216666666666653</v>
      </c>
      <c r="H618" s="1">
        <v>24258</v>
      </c>
      <c r="I618">
        <v>-5.2620087336244473E-2</v>
      </c>
      <c r="N618" s="1">
        <v>36525</v>
      </c>
      <c r="O618">
        <v>59.041599999999995</v>
      </c>
      <c r="Y618" s="1">
        <v>36494</v>
      </c>
      <c r="Z618">
        <v>6.9991769294082365E-2</v>
      </c>
    </row>
    <row r="619" spans="3:26" x14ac:dyDescent="0.25">
      <c r="C619" s="13">
        <v>24258</v>
      </c>
      <c r="E619">
        <v>5.42</v>
      </c>
      <c r="F619">
        <v>4.5766666666666653</v>
      </c>
      <c r="H619" s="1">
        <v>24227</v>
      </c>
      <c r="I619">
        <v>3.0603060306030591E-2</v>
      </c>
      <c r="N619" s="1">
        <v>36556</v>
      </c>
      <c r="O619">
        <v>59.471599999999995</v>
      </c>
      <c r="Y619" s="1">
        <v>36525</v>
      </c>
      <c r="Z619">
        <v>2.7088425593098535E-2</v>
      </c>
    </row>
    <row r="620" spans="3:26" x14ac:dyDescent="0.25">
      <c r="C620" s="13">
        <v>24227</v>
      </c>
      <c r="E620">
        <v>5.38</v>
      </c>
      <c r="F620">
        <v>4.5315741666666662</v>
      </c>
      <c r="H620" s="1">
        <v>24197</v>
      </c>
      <c r="I620">
        <v>-4.1104757794799898E-2</v>
      </c>
      <c r="N620" s="1">
        <v>36585</v>
      </c>
      <c r="O620">
        <v>59.945599999999992</v>
      </c>
      <c r="Y620" s="1">
        <v>36556</v>
      </c>
      <c r="Z620">
        <v>-2.1628356244926404E-3</v>
      </c>
    </row>
    <row r="621" spans="3:26" x14ac:dyDescent="0.25">
      <c r="C621" s="13">
        <v>24197</v>
      </c>
      <c r="E621">
        <v>5.34</v>
      </c>
      <c r="F621">
        <v>4.4863888888888885</v>
      </c>
      <c r="H621" s="1">
        <v>24166</v>
      </c>
      <c r="I621">
        <v>-6.7509644234890216E-3</v>
      </c>
      <c r="N621" s="1">
        <v>36616</v>
      </c>
      <c r="O621">
        <v>60.456399999999995</v>
      </c>
      <c r="Y621" s="1">
        <v>36585</v>
      </c>
      <c r="Z621">
        <v>-2.5757756437685471E-2</v>
      </c>
    </row>
    <row r="622" spans="3:26" x14ac:dyDescent="0.25">
      <c r="C622" s="13">
        <v>24166</v>
      </c>
      <c r="E622">
        <v>5.29</v>
      </c>
      <c r="F622">
        <v>4.4411111111111108</v>
      </c>
      <c r="H622" s="1">
        <v>24138</v>
      </c>
      <c r="I622">
        <v>1.7333478687452188E-2</v>
      </c>
      <c r="N622" s="1">
        <v>36646</v>
      </c>
      <c r="O622">
        <v>60.991999999999983</v>
      </c>
      <c r="Y622" s="1">
        <v>36616</v>
      </c>
      <c r="Z622">
        <v>3.8405322312383555E-2</v>
      </c>
    </row>
    <row r="623" spans="3:26" x14ac:dyDescent="0.25">
      <c r="C623" s="13">
        <v>24138</v>
      </c>
      <c r="E623">
        <v>5.24</v>
      </c>
      <c r="F623">
        <v>4.3968519444444452</v>
      </c>
      <c r="H623" s="1">
        <v>24107</v>
      </c>
      <c r="I623">
        <v>-4.5577862181226444E-3</v>
      </c>
      <c r="N623" s="1">
        <v>36677</v>
      </c>
      <c r="O623">
        <v>61.558</v>
      </c>
      <c r="Y623" s="1">
        <v>36646</v>
      </c>
      <c r="Z623">
        <v>1.3278232712295618E-2</v>
      </c>
    </row>
    <row r="624" spans="3:26" x14ac:dyDescent="0.25">
      <c r="C624" s="13">
        <v>24107</v>
      </c>
      <c r="E624">
        <v>5.19</v>
      </c>
      <c r="F624">
        <v>4.3536111111111113</v>
      </c>
      <c r="H624" s="1">
        <v>24076</v>
      </c>
      <c r="I624">
        <v>8.316008316008372E-3</v>
      </c>
      <c r="N624" s="1">
        <v>36707</v>
      </c>
      <c r="O624">
        <v>62.142399999999995</v>
      </c>
      <c r="Y624" s="1">
        <v>36677</v>
      </c>
      <c r="Z624">
        <v>-2.9342530245798356E-2</v>
      </c>
    </row>
    <row r="625" spans="3:26" x14ac:dyDescent="0.25">
      <c r="C625" s="13">
        <v>24076</v>
      </c>
      <c r="E625">
        <v>5.12</v>
      </c>
      <c r="F625">
        <v>4.3113888888888896</v>
      </c>
      <c r="H625" s="1">
        <v>24046</v>
      </c>
      <c r="I625">
        <v>2.2488252405459892E-2</v>
      </c>
      <c r="N625" s="1">
        <v>36738</v>
      </c>
      <c r="O625">
        <v>62.767199999999995</v>
      </c>
      <c r="Y625" s="1">
        <v>36707</v>
      </c>
      <c r="Z625">
        <v>3.0652529468163117E-2</v>
      </c>
    </row>
    <row r="626" spans="3:26" x14ac:dyDescent="0.25">
      <c r="C626" s="13">
        <v>24046</v>
      </c>
      <c r="E626">
        <v>5.05</v>
      </c>
      <c r="F626">
        <v>4.2698147222222236</v>
      </c>
      <c r="H626" s="1">
        <v>24015</v>
      </c>
      <c r="I626">
        <v>3.3414267545380974E-2</v>
      </c>
      <c r="N626" s="1">
        <v>36769</v>
      </c>
      <c r="O626">
        <v>63.445599999999992</v>
      </c>
      <c r="Y626" s="1">
        <v>36738</v>
      </c>
      <c r="Z626">
        <v>7.5515061971599519E-3</v>
      </c>
    </row>
    <row r="627" spans="3:26" x14ac:dyDescent="0.25">
      <c r="C627" s="13">
        <v>24015</v>
      </c>
      <c r="E627">
        <v>4.9800000000000004</v>
      </c>
      <c r="F627">
        <v>4.22888888888889</v>
      </c>
      <c r="H627" s="1">
        <v>23985</v>
      </c>
      <c r="I627">
        <v>1.8607937816511582E-2</v>
      </c>
      <c r="N627" s="1">
        <v>36799</v>
      </c>
      <c r="O627">
        <v>64.161599999999993</v>
      </c>
      <c r="Y627" s="1">
        <v>36769</v>
      </c>
      <c r="Z627">
        <v>8.4589273591310493E-3</v>
      </c>
    </row>
    <row r="628" spans="3:26" x14ac:dyDescent="0.25">
      <c r="C628" s="13">
        <v>23985</v>
      </c>
      <c r="E628">
        <v>4.9333299999999998</v>
      </c>
      <c r="F628">
        <v>4.1886111111111122</v>
      </c>
      <c r="H628" s="1">
        <v>23954</v>
      </c>
      <c r="I628">
        <v>-1.5286923800565575E-3</v>
      </c>
      <c r="N628" s="1">
        <v>36830</v>
      </c>
      <c r="O628">
        <v>64.824000000000012</v>
      </c>
      <c r="Y628" s="1">
        <v>36799</v>
      </c>
      <c r="Z628">
        <v>-1.172027520094791E-2</v>
      </c>
    </row>
    <row r="629" spans="3:26" x14ac:dyDescent="0.25">
      <c r="C629" s="13">
        <v>23954</v>
      </c>
      <c r="E629">
        <v>4.8866699999999996</v>
      </c>
      <c r="F629">
        <v>4.1490741666666668</v>
      </c>
      <c r="H629" s="1">
        <v>23923</v>
      </c>
      <c r="I629">
        <v>-4.7491039426523239E-2</v>
      </c>
      <c r="N629" s="1">
        <v>36860</v>
      </c>
      <c r="O629">
        <v>65.429199999999994</v>
      </c>
      <c r="Y629" s="1">
        <v>36830</v>
      </c>
      <c r="Z629">
        <v>-5.307039950955339E-2</v>
      </c>
    </row>
    <row r="630" spans="3:26" x14ac:dyDescent="0.25">
      <c r="C630" s="13">
        <v>23923</v>
      </c>
      <c r="E630">
        <v>4.84</v>
      </c>
      <c r="F630">
        <v>4.1102777777777781</v>
      </c>
      <c r="H630" s="1">
        <v>23893</v>
      </c>
      <c r="I630">
        <v>1.4891440263726297E-2</v>
      </c>
      <c r="N630" s="1">
        <v>36891</v>
      </c>
      <c r="O630">
        <v>65.975200000000001</v>
      </c>
      <c r="Y630" s="1">
        <v>36860</v>
      </c>
      <c r="Z630">
        <v>-8.7041592933086859E-3</v>
      </c>
    </row>
    <row r="631" spans="3:26" x14ac:dyDescent="0.25">
      <c r="C631" s="13">
        <v>23893</v>
      </c>
      <c r="E631">
        <v>4.78667</v>
      </c>
      <c r="F631">
        <v>4.072222222222222</v>
      </c>
      <c r="H631" s="1">
        <v>23862</v>
      </c>
      <c r="I631">
        <v>1.3129102844638956E-2</v>
      </c>
      <c r="N631" s="1">
        <v>36922</v>
      </c>
      <c r="O631">
        <v>66.426400000000001</v>
      </c>
      <c r="Y631" s="1">
        <v>36891</v>
      </c>
      <c r="Z631">
        <v>-3.4186235522916532E-2</v>
      </c>
    </row>
    <row r="632" spans="3:26" x14ac:dyDescent="0.25">
      <c r="C632" s="13">
        <v>23862</v>
      </c>
      <c r="E632">
        <v>4.7333299999999996</v>
      </c>
      <c r="F632">
        <v>4.0347222222222214</v>
      </c>
      <c r="H632" s="1">
        <v>23832</v>
      </c>
      <c r="I632">
        <v>9.2219020172908692E-4</v>
      </c>
      <c r="N632" s="1">
        <v>36950</v>
      </c>
      <c r="O632">
        <v>66.775999999999996</v>
      </c>
      <c r="Y632" s="1">
        <v>36922</v>
      </c>
      <c r="Z632">
        <v>3.5313652859279192E-3</v>
      </c>
    </row>
    <row r="633" spans="3:26" x14ac:dyDescent="0.25">
      <c r="C633" s="13">
        <v>23832</v>
      </c>
      <c r="E633">
        <v>4.68</v>
      </c>
      <c r="F633">
        <v>3.9977777777777774</v>
      </c>
      <c r="H633" s="1">
        <v>23801</v>
      </c>
      <c r="I633">
        <v>7.3153738968880101E-3</v>
      </c>
      <c r="N633" s="1">
        <v>36981</v>
      </c>
      <c r="O633">
        <v>67.025999999999996</v>
      </c>
      <c r="Y633" s="1">
        <v>36950</v>
      </c>
      <c r="Z633">
        <v>-2.2371465151277005E-2</v>
      </c>
    </row>
    <row r="634" spans="3:26" x14ac:dyDescent="0.25">
      <c r="C634" s="13">
        <v>23801</v>
      </c>
      <c r="E634">
        <v>4.6366699999999996</v>
      </c>
      <c r="F634">
        <v>3.9613888888888886</v>
      </c>
      <c r="H634" s="1">
        <v>23773</v>
      </c>
      <c r="I634">
        <v>2.5726536445926762E-2</v>
      </c>
      <c r="N634" s="1">
        <v>37011</v>
      </c>
      <c r="O634">
        <v>67.102800000000002</v>
      </c>
      <c r="Y634" s="1">
        <v>36981</v>
      </c>
      <c r="Z634">
        <v>-9.1824621864828718E-2</v>
      </c>
    </row>
    <row r="635" spans="3:26" x14ac:dyDescent="0.25">
      <c r="C635" s="13">
        <v>23773</v>
      </c>
      <c r="E635">
        <v>4.5933299999999999</v>
      </c>
      <c r="F635">
        <v>3.9245369444444447</v>
      </c>
      <c r="H635" s="1">
        <v>23742</v>
      </c>
      <c r="I635">
        <v>-1.7322097378277199E-2</v>
      </c>
      <c r="N635" s="1">
        <v>37042</v>
      </c>
      <c r="O635">
        <v>66.977599999999995</v>
      </c>
      <c r="Y635" s="1">
        <v>37011</v>
      </c>
      <c r="Z635">
        <v>3.3646751275456504E-3</v>
      </c>
    </row>
    <row r="636" spans="3:26" x14ac:dyDescent="0.25">
      <c r="C636" s="13">
        <v>23742</v>
      </c>
      <c r="E636">
        <v>4.55</v>
      </c>
      <c r="F636">
        <v>3.8872222222222224</v>
      </c>
      <c r="H636" s="1">
        <v>23711</v>
      </c>
      <c r="I636">
        <v>6.9534472598704001E-3</v>
      </c>
      <c r="N636" s="1">
        <v>37072</v>
      </c>
      <c r="O636">
        <v>66.641999999999996</v>
      </c>
      <c r="Y636" s="1">
        <v>37042</v>
      </c>
      <c r="Z636">
        <v>6.7681368923552726E-2</v>
      </c>
    </row>
    <row r="637" spans="3:26" x14ac:dyDescent="0.25">
      <c r="C637" s="13">
        <v>23711</v>
      </c>
      <c r="E637">
        <v>4.5233299999999996</v>
      </c>
      <c r="F637">
        <v>3.849444444444444</v>
      </c>
      <c r="H637" s="1">
        <v>23681</v>
      </c>
      <c r="I637">
        <v>1.7264117012348614E-2</v>
      </c>
      <c r="N637" s="1">
        <v>37103</v>
      </c>
      <c r="O637">
        <v>66.107200000000006</v>
      </c>
      <c r="Y637" s="1">
        <v>37072</v>
      </c>
      <c r="Z637">
        <v>-2.4921873155064948E-2</v>
      </c>
    </row>
    <row r="638" spans="3:26" x14ac:dyDescent="0.25">
      <c r="C638" s="13">
        <v>23681</v>
      </c>
      <c r="E638">
        <v>4.4966699999999999</v>
      </c>
      <c r="F638">
        <v>3.8111111111111109</v>
      </c>
      <c r="H638" s="1">
        <v>23650</v>
      </c>
      <c r="I638">
        <v>1.7195121951219472E-2</v>
      </c>
      <c r="N638" s="1">
        <v>37134</v>
      </c>
      <c r="O638">
        <v>65.369200000000006</v>
      </c>
      <c r="Y638" s="1">
        <v>37103</v>
      </c>
      <c r="Z638">
        <v>-2.765780529744653E-2</v>
      </c>
    </row>
    <row r="639" spans="3:26" x14ac:dyDescent="0.25">
      <c r="C639" s="13">
        <v>23650</v>
      </c>
      <c r="E639">
        <v>4.47</v>
      </c>
      <c r="F639">
        <v>3.7722222222222217</v>
      </c>
      <c r="H639" s="1">
        <v>23620</v>
      </c>
      <c r="I639">
        <v>-1.4659937515020415E-2</v>
      </c>
      <c r="N639" s="1">
        <v>37164</v>
      </c>
      <c r="O639">
        <v>64.42</v>
      </c>
      <c r="Y639" s="1">
        <v>37134</v>
      </c>
      <c r="Z639">
        <v>-2.1545103574245543E-2</v>
      </c>
    </row>
    <row r="640" spans="3:26" x14ac:dyDescent="0.25">
      <c r="C640" s="13">
        <v>23620</v>
      </c>
      <c r="E640">
        <v>4.42333</v>
      </c>
      <c r="F640">
        <v>3.7327777777777778</v>
      </c>
      <c r="H640" s="1">
        <v>23589</v>
      </c>
      <c r="I640">
        <v>3.7138584247258279E-2</v>
      </c>
      <c r="N640" s="1">
        <v>37195</v>
      </c>
      <c r="O640">
        <v>63.366000000000007</v>
      </c>
      <c r="Y640" s="1">
        <v>37164</v>
      </c>
      <c r="Z640">
        <v>-0.11358506576156122</v>
      </c>
    </row>
    <row r="641" spans="3:26" x14ac:dyDescent="0.25">
      <c r="C641" s="13">
        <v>23589</v>
      </c>
      <c r="E641">
        <v>4.3766699999999998</v>
      </c>
      <c r="F641">
        <v>3.6944444444444446</v>
      </c>
      <c r="H641" s="1">
        <v>23558</v>
      </c>
      <c r="I641">
        <v>-5.9464816650149155E-3</v>
      </c>
      <c r="N641" s="1">
        <v>37225</v>
      </c>
      <c r="O641">
        <v>62.173200000000008</v>
      </c>
      <c r="Y641" s="1">
        <v>37195</v>
      </c>
      <c r="Z641">
        <v>3.0584699035074107E-2</v>
      </c>
    </row>
    <row r="642" spans="3:26" x14ac:dyDescent="0.25">
      <c r="C642" s="13">
        <v>23558</v>
      </c>
      <c r="E642">
        <v>4.33</v>
      </c>
      <c r="F642">
        <v>3.6572222222222219</v>
      </c>
      <c r="H642" s="1">
        <v>23528</v>
      </c>
      <c r="I642">
        <v>9.7573179884913822E-3</v>
      </c>
      <c r="N642" s="1">
        <v>37256</v>
      </c>
      <c r="O642">
        <v>60.841200000000008</v>
      </c>
      <c r="Y642" s="1">
        <v>37225</v>
      </c>
      <c r="Z642">
        <v>4.9313108982992737E-2</v>
      </c>
    </row>
    <row r="643" spans="3:26" x14ac:dyDescent="0.25">
      <c r="C643" s="13">
        <v>23528</v>
      </c>
      <c r="E643">
        <v>4.28</v>
      </c>
      <c r="F643">
        <v>3.6211111111111114</v>
      </c>
      <c r="H643" s="1">
        <v>23497</v>
      </c>
      <c r="I643">
        <v>1.4467005076142139E-2</v>
      </c>
      <c r="N643" s="1">
        <v>37287</v>
      </c>
      <c r="O643">
        <v>59.425999999999995</v>
      </c>
      <c r="Y643" s="1">
        <v>37256</v>
      </c>
      <c r="Z643">
        <v>1.3499398059627504E-2</v>
      </c>
    </row>
    <row r="644" spans="3:26" x14ac:dyDescent="0.25">
      <c r="C644" s="13">
        <v>23497</v>
      </c>
      <c r="E644">
        <v>4.2300000000000004</v>
      </c>
      <c r="F644">
        <v>3.5869444444444452</v>
      </c>
      <c r="H644" s="1">
        <v>23467</v>
      </c>
      <c r="I644">
        <v>1.821940819227286E-2</v>
      </c>
      <c r="N644" s="1">
        <v>37315</v>
      </c>
      <c r="O644">
        <v>57.960799999999999</v>
      </c>
      <c r="Y644" s="1">
        <v>37287</v>
      </c>
      <c r="Z644">
        <v>-4.1225227743181044E-3</v>
      </c>
    </row>
    <row r="645" spans="3:26" x14ac:dyDescent="0.25">
      <c r="C645" s="13">
        <v>23467</v>
      </c>
      <c r="E645">
        <v>4.18</v>
      </c>
      <c r="F645">
        <v>3.5547222222222228</v>
      </c>
      <c r="H645" s="1">
        <v>23436</v>
      </c>
      <c r="I645">
        <v>1.2295618051013705E-2</v>
      </c>
      <c r="N645" s="1">
        <v>37346</v>
      </c>
      <c r="O645">
        <v>56.452399999999997</v>
      </c>
      <c r="Y645" s="1">
        <v>37315</v>
      </c>
      <c r="Z645">
        <v>-3.4677822506380372E-2</v>
      </c>
    </row>
    <row r="646" spans="3:26" x14ac:dyDescent="0.25">
      <c r="C646" s="13">
        <v>23436</v>
      </c>
      <c r="E646">
        <v>4.1266699999999998</v>
      </c>
      <c r="F646">
        <v>3.5244444444444447</v>
      </c>
      <c r="H646" s="1">
        <v>23407</v>
      </c>
      <c r="I646">
        <v>3.0740191452069583E-2</v>
      </c>
      <c r="N646" s="1">
        <v>37376</v>
      </c>
      <c r="O646">
        <v>54.943999999999996</v>
      </c>
      <c r="Y646" s="1">
        <v>37346</v>
      </c>
      <c r="Z646">
        <v>4.8261513441812613E-2</v>
      </c>
    </row>
    <row r="647" spans="3:26" x14ac:dyDescent="0.25">
      <c r="C647" s="13">
        <v>23407</v>
      </c>
      <c r="E647">
        <v>4.0733300000000003</v>
      </c>
      <c r="F647">
        <v>3.4973147222222227</v>
      </c>
      <c r="H647" s="1">
        <v>23376</v>
      </c>
      <c r="I647">
        <v>2.1343982374001612E-2</v>
      </c>
      <c r="N647" s="1">
        <v>37407</v>
      </c>
      <c r="O647">
        <v>53.455599999999997</v>
      </c>
      <c r="Y647" s="1">
        <v>37376</v>
      </c>
      <c r="Z647">
        <v>-3.628043231437255E-2</v>
      </c>
    </row>
    <row r="648" spans="3:26" x14ac:dyDescent="0.25">
      <c r="C648" s="13">
        <v>23376</v>
      </c>
      <c r="E648">
        <v>4.0199999999999996</v>
      </c>
      <c r="F648">
        <v>3.4733333333333336</v>
      </c>
      <c r="H648" s="1">
        <v>23345</v>
      </c>
      <c r="I648">
        <v>-5.614131178967501E-3</v>
      </c>
      <c r="N648" s="1">
        <v>37437</v>
      </c>
      <c r="O648">
        <v>51.987999999999992</v>
      </c>
      <c r="Y648" s="1">
        <v>37407</v>
      </c>
      <c r="Z648">
        <v>-2.9390339319921275E-2</v>
      </c>
    </row>
    <row r="649" spans="3:26" x14ac:dyDescent="0.25">
      <c r="C649" s="13">
        <v>23345</v>
      </c>
      <c r="E649">
        <v>4</v>
      </c>
      <c r="F649">
        <v>3.4525000000000001</v>
      </c>
      <c r="H649" s="1">
        <v>23315</v>
      </c>
      <c r="I649">
        <v>2.4708304735759348E-3</v>
      </c>
      <c r="N649" s="1">
        <v>37468</v>
      </c>
      <c r="O649">
        <v>50.574800000000003</v>
      </c>
      <c r="Y649" s="1">
        <v>37437</v>
      </c>
      <c r="Z649">
        <v>-6.044012045401901E-2</v>
      </c>
    </row>
    <row r="650" spans="3:26" x14ac:dyDescent="0.25">
      <c r="C650" s="13">
        <v>23315</v>
      </c>
      <c r="E650">
        <v>3.98</v>
      </c>
      <c r="F650">
        <v>3.4322222222222218</v>
      </c>
      <c r="H650" s="1">
        <v>23284</v>
      </c>
      <c r="I650">
        <v>2.6345449422372363E-2</v>
      </c>
      <c r="N650" s="1">
        <v>37499</v>
      </c>
      <c r="O650">
        <v>49.188800000000001</v>
      </c>
      <c r="Y650" s="1">
        <v>37468</v>
      </c>
      <c r="Z650">
        <v>-0.10890317745212122</v>
      </c>
    </row>
    <row r="651" spans="3:26" x14ac:dyDescent="0.25">
      <c r="C651" s="13">
        <v>23284</v>
      </c>
      <c r="E651">
        <v>3.96</v>
      </c>
      <c r="F651">
        <v>3.4124999999999996</v>
      </c>
      <c r="H651" s="1">
        <v>23254</v>
      </c>
      <c r="I651">
        <v>2.7653105545099334E-2</v>
      </c>
      <c r="N651" s="1">
        <v>37529</v>
      </c>
      <c r="O651">
        <v>47.825600000000001</v>
      </c>
      <c r="Y651" s="1">
        <v>37499</v>
      </c>
      <c r="Z651">
        <v>9.9160017264466431E-3</v>
      </c>
    </row>
    <row r="652" spans="3:26" x14ac:dyDescent="0.25">
      <c r="C652" s="13">
        <v>23254</v>
      </c>
      <c r="E652">
        <v>3.92</v>
      </c>
      <c r="F652">
        <v>3.3933333333333326</v>
      </c>
      <c r="H652" s="1">
        <v>23223</v>
      </c>
      <c r="I652">
        <v>-1.4833832548851894E-2</v>
      </c>
      <c r="N652" s="1">
        <v>37560</v>
      </c>
      <c r="O652">
        <v>46.398800000000001</v>
      </c>
      <c r="Y652" s="1">
        <v>37529</v>
      </c>
      <c r="Z652">
        <v>-4.9027450550654772E-2</v>
      </c>
    </row>
    <row r="653" spans="3:26" x14ac:dyDescent="0.25">
      <c r="C653" s="13">
        <v>23223</v>
      </c>
      <c r="E653">
        <v>3.88</v>
      </c>
      <c r="F653">
        <v>3.3751852777777773</v>
      </c>
      <c r="H653" s="1">
        <v>23192</v>
      </c>
      <c r="I653">
        <v>-4.2771599657828822E-4</v>
      </c>
      <c r="N653" s="1">
        <v>37590</v>
      </c>
      <c r="O653">
        <v>45.002400000000009</v>
      </c>
      <c r="Y653" s="1">
        <v>37560</v>
      </c>
      <c r="Z653">
        <v>-1.518765628420962E-2</v>
      </c>
    </row>
    <row r="654" spans="3:26" x14ac:dyDescent="0.25">
      <c r="C654" s="13">
        <v>23192</v>
      </c>
      <c r="E654">
        <v>3.84</v>
      </c>
      <c r="F654">
        <v>3.3580555555555551</v>
      </c>
      <c r="H654" s="1">
        <v>23162</v>
      </c>
      <c r="I654">
        <v>2.0069808027923144E-2</v>
      </c>
      <c r="N654" s="1">
        <v>37621</v>
      </c>
      <c r="O654">
        <v>43.635600000000004</v>
      </c>
      <c r="Y654" s="1">
        <v>37590</v>
      </c>
      <c r="Z654">
        <v>6.4706364157588611E-2</v>
      </c>
    </row>
    <row r="655" spans="3:26" x14ac:dyDescent="0.25">
      <c r="C655" s="13">
        <v>23162</v>
      </c>
      <c r="E655">
        <v>3.7966700000000002</v>
      </c>
      <c r="F655">
        <v>3.3419444444444437</v>
      </c>
      <c r="H655" s="1">
        <v>23131</v>
      </c>
      <c r="I655">
        <v>4.7053449063499363E-2</v>
      </c>
      <c r="N655" s="1">
        <v>37652</v>
      </c>
      <c r="O655">
        <v>42.377600000000001</v>
      </c>
      <c r="Y655" s="1">
        <v>37621</v>
      </c>
      <c r="Z655">
        <v>-1.1814095589770642E-2</v>
      </c>
    </row>
    <row r="656" spans="3:26" x14ac:dyDescent="0.25">
      <c r="C656" s="13">
        <v>23131</v>
      </c>
      <c r="E656">
        <v>3.7533300000000001</v>
      </c>
      <c r="F656">
        <v>3.3282405555555545</v>
      </c>
      <c r="H656" s="1">
        <v>23101</v>
      </c>
      <c r="I656">
        <v>-3.7924757281553399E-3</v>
      </c>
      <c r="N656" s="1">
        <v>37680</v>
      </c>
      <c r="O656">
        <v>41.256799999999991</v>
      </c>
      <c r="Y656" s="1">
        <v>37652</v>
      </c>
      <c r="Z656">
        <v>-3.7144954291687075E-3</v>
      </c>
    </row>
    <row r="657" spans="3:26" x14ac:dyDescent="0.25">
      <c r="C657" s="13">
        <v>23101</v>
      </c>
      <c r="E657">
        <v>3.71</v>
      </c>
      <c r="F657">
        <v>3.3169444444444438</v>
      </c>
      <c r="H657" s="1">
        <v>23070</v>
      </c>
      <c r="I657">
        <v>1.3218567476175828E-2</v>
      </c>
      <c r="N657" s="1">
        <v>37711</v>
      </c>
      <c r="O657">
        <v>40.2684</v>
      </c>
      <c r="Y657" s="1">
        <v>37680</v>
      </c>
      <c r="Z657">
        <v>-6.5647883550634112E-2</v>
      </c>
    </row>
    <row r="658" spans="3:26" x14ac:dyDescent="0.25">
      <c r="C658" s="13">
        <v>23070</v>
      </c>
      <c r="E658">
        <v>3.6966700000000001</v>
      </c>
      <c r="F658">
        <v>3.3080555555555553</v>
      </c>
      <c r="H658" s="1">
        <v>23042</v>
      </c>
      <c r="I658">
        <v>3.8633461047254181E-2</v>
      </c>
      <c r="N658" s="1">
        <v>37741</v>
      </c>
      <c r="O658">
        <v>39.446399999999997</v>
      </c>
      <c r="Y658" s="1">
        <v>37711</v>
      </c>
      <c r="Z658">
        <v>1.1469122970502878E-2</v>
      </c>
    </row>
    <row r="659" spans="3:26" x14ac:dyDescent="0.25">
      <c r="C659" s="13">
        <v>23042</v>
      </c>
      <c r="E659">
        <v>3.6833300000000002</v>
      </c>
      <c r="F659">
        <v>3.2995369444444438</v>
      </c>
      <c r="H659" s="1">
        <v>23011</v>
      </c>
      <c r="I659">
        <v>4.3304463690872777E-2</v>
      </c>
      <c r="N659" s="1">
        <v>37772</v>
      </c>
      <c r="O659">
        <v>38.867999999999995</v>
      </c>
      <c r="Y659" s="1">
        <v>37741</v>
      </c>
      <c r="Z659">
        <v>5.1262062530267029E-2</v>
      </c>
    </row>
    <row r="660" spans="3:26" x14ac:dyDescent="0.25">
      <c r="C660" s="13">
        <v>23011</v>
      </c>
      <c r="E660">
        <v>3.67</v>
      </c>
      <c r="F660">
        <v>3.2913888888888887</v>
      </c>
      <c r="H660" s="1">
        <v>22980</v>
      </c>
      <c r="I660">
        <v>6.8897988249955439E-2</v>
      </c>
      <c r="N660" s="1">
        <v>37802</v>
      </c>
      <c r="O660">
        <v>38.528800000000004</v>
      </c>
      <c r="Y660" s="1">
        <v>37772</v>
      </c>
      <c r="Z660">
        <v>5.1605002078581694E-2</v>
      </c>
    </row>
    <row r="661" spans="3:26" x14ac:dyDescent="0.25">
      <c r="C661" s="13">
        <v>22980</v>
      </c>
      <c r="E661">
        <v>3.6233300000000002</v>
      </c>
      <c r="F661">
        <v>3.283611111111111</v>
      </c>
      <c r="H661" s="1">
        <v>22950</v>
      </c>
      <c r="I661">
        <v>-3.1551724137931003E-2</v>
      </c>
      <c r="N661" s="1">
        <v>37833</v>
      </c>
      <c r="O661">
        <v>38.417999999999999</v>
      </c>
      <c r="Y661" s="1">
        <v>37802</v>
      </c>
      <c r="Z661">
        <v>5.5600666695157869E-2</v>
      </c>
    </row>
    <row r="662" spans="3:26" x14ac:dyDescent="0.25">
      <c r="C662" s="13">
        <v>22950</v>
      </c>
      <c r="E662">
        <v>3.57667</v>
      </c>
      <c r="F662">
        <v>3.2774999999999999</v>
      </c>
      <c r="H662" s="1">
        <v>22919</v>
      </c>
      <c r="I662">
        <v>-8.8858509911142018E-3</v>
      </c>
      <c r="N662" s="1">
        <v>37864</v>
      </c>
      <c r="O662">
        <v>38.517999999999994</v>
      </c>
      <c r="Y662" s="1">
        <v>37833</v>
      </c>
      <c r="Z662">
        <v>4.5951417004048214E-3</v>
      </c>
    </row>
    <row r="663" spans="3:26" x14ac:dyDescent="0.25">
      <c r="C663" s="13">
        <v>22919</v>
      </c>
      <c r="E663">
        <v>3.53</v>
      </c>
      <c r="F663">
        <v>3.2730555555555552</v>
      </c>
      <c r="H663" s="1">
        <v>22889</v>
      </c>
      <c r="I663">
        <v>2.720730208881875E-2</v>
      </c>
      <c r="N663" s="1">
        <v>37894</v>
      </c>
      <c r="O663">
        <v>38.835200000000007</v>
      </c>
      <c r="Y663" s="1">
        <v>37864</v>
      </c>
      <c r="Z663">
        <v>-3.0326233703427477E-3</v>
      </c>
    </row>
    <row r="664" spans="3:26" x14ac:dyDescent="0.25">
      <c r="C664" s="13">
        <v>22889</v>
      </c>
      <c r="E664">
        <v>3.51</v>
      </c>
      <c r="F664">
        <v>3.2702777777777774</v>
      </c>
      <c r="H664" s="1">
        <v>22858</v>
      </c>
      <c r="I664">
        <v>2.4087722451914366E-2</v>
      </c>
      <c r="N664" s="1">
        <v>37925</v>
      </c>
      <c r="O664">
        <v>39.491599999999998</v>
      </c>
      <c r="Y664" s="1">
        <v>37894</v>
      </c>
      <c r="Z664">
        <v>3.0226471152971696E-2</v>
      </c>
    </row>
    <row r="665" spans="3:26" x14ac:dyDescent="0.25">
      <c r="C665" s="13">
        <v>22858</v>
      </c>
      <c r="E665">
        <v>3.49</v>
      </c>
      <c r="F665">
        <v>3.2677777777777779</v>
      </c>
      <c r="H665" s="1">
        <v>22827</v>
      </c>
      <c r="I665">
        <v>-0.11684394348309254</v>
      </c>
      <c r="N665" s="1">
        <v>37955</v>
      </c>
      <c r="O665">
        <v>40.391199999999998</v>
      </c>
      <c r="Y665" s="1">
        <v>37925</v>
      </c>
      <c r="Z665">
        <v>1.8922153339088092E-2</v>
      </c>
    </row>
    <row r="666" spans="3:26" x14ac:dyDescent="0.25">
      <c r="C666" s="13">
        <v>22827</v>
      </c>
      <c r="E666">
        <v>3.47</v>
      </c>
      <c r="F666">
        <v>3.2655555555555558</v>
      </c>
      <c r="H666" s="1">
        <v>22797</v>
      </c>
      <c r="I666">
        <v>-7.4357090374724405E-2</v>
      </c>
      <c r="N666" s="1">
        <v>37986</v>
      </c>
      <c r="O666">
        <v>41.533199999999994</v>
      </c>
      <c r="Y666" s="1">
        <v>37955</v>
      </c>
      <c r="Z666">
        <v>1.0753516313190216E-2</v>
      </c>
    </row>
    <row r="667" spans="3:26" x14ac:dyDescent="0.25">
      <c r="C667" s="13">
        <v>22797</v>
      </c>
      <c r="E667">
        <v>3.4366699999999999</v>
      </c>
      <c r="F667">
        <v>3.2636111111111124</v>
      </c>
      <c r="H667" s="1">
        <v>22766</v>
      </c>
      <c r="I667">
        <v>-3.1867975529947488E-2</v>
      </c>
      <c r="N667" s="1">
        <v>38017</v>
      </c>
      <c r="O667">
        <v>42.779999999999994</v>
      </c>
      <c r="Y667" s="1">
        <v>37986</v>
      </c>
      <c r="Z667">
        <v>2.9278978950376233E-2</v>
      </c>
    </row>
    <row r="668" spans="3:26" x14ac:dyDescent="0.25">
      <c r="C668" s="13">
        <v>22766</v>
      </c>
      <c r="E668">
        <v>3.40333</v>
      </c>
      <c r="F668">
        <v>3.259907222222223</v>
      </c>
      <c r="H668" s="1">
        <v>22736</v>
      </c>
      <c r="I668">
        <v>9.9686698946179712E-4</v>
      </c>
      <c r="N668" s="1">
        <v>38046</v>
      </c>
      <c r="O668">
        <v>44.071999999999996</v>
      </c>
      <c r="Y668" s="1">
        <v>38017</v>
      </c>
      <c r="Z668">
        <v>4.8008587503701398E-2</v>
      </c>
    </row>
    <row r="669" spans="3:26" x14ac:dyDescent="0.25">
      <c r="C669" s="13">
        <v>22736</v>
      </c>
      <c r="E669">
        <v>3.37</v>
      </c>
      <c r="F669">
        <v>3.2544444444444456</v>
      </c>
      <c r="H669" s="1">
        <v>22705</v>
      </c>
      <c r="I669">
        <v>1.6649775589981264E-2</v>
      </c>
      <c r="N669" s="1">
        <v>38077</v>
      </c>
      <c r="O669">
        <v>45.407999999999994</v>
      </c>
      <c r="Y669" s="1">
        <v>38046</v>
      </c>
      <c r="Z669">
        <v>9.571574894924521E-3</v>
      </c>
    </row>
    <row r="670" spans="3:26" x14ac:dyDescent="0.25">
      <c r="C670" s="13">
        <v>22705</v>
      </c>
      <c r="E670">
        <v>3.31</v>
      </c>
      <c r="F670">
        <v>3.2472222222222231</v>
      </c>
      <c r="H670" s="1">
        <v>22677</v>
      </c>
      <c r="I670">
        <v>-3.7217730694173431E-2</v>
      </c>
      <c r="N670" s="1">
        <v>38107</v>
      </c>
      <c r="O670">
        <v>46.813599999999994</v>
      </c>
      <c r="Y670" s="1">
        <v>38077</v>
      </c>
      <c r="Z670">
        <v>-1.6950041981528025E-2</v>
      </c>
    </row>
    <row r="671" spans="3:26" x14ac:dyDescent="0.25">
      <c r="C671" s="13">
        <v>22677</v>
      </c>
      <c r="E671">
        <v>3.25</v>
      </c>
      <c r="F671">
        <v>3.2396297222222228</v>
      </c>
      <c r="H671" s="1">
        <v>22646</v>
      </c>
      <c r="I671">
        <v>9.2853123241417642E-3</v>
      </c>
      <c r="N671" s="1">
        <v>38138</v>
      </c>
      <c r="O671">
        <v>48.245199999999997</v>
      </c>
      <c r="Y671" s="1">
        <v>38107</v>
      </c>
      <c r="Z671">
        <v>8.3453442232067129E-3</v>
      </c>
    </row>
    <row r="672" spans="3:26" x14ac:dyDescent="0.25">
      <c r="C672" s="13">
        <v>22646</v>
      </c>
      <c r="E672">
        <v>3.19</v>
      </c>
      <c r="F672">
        <v>3.2316666666666674</v>
      </c>
      <c r="H672" s="1">
        <v>22615</v>
      </c>
      <c r="I672">
        <v>4.5294117647058797E-2</v>
      </c>
      <c r="N672" s="1">
        <v>38168</v>
      </c>
      <c r="O672">
        <v>49.701599999999992</v>
      </c>
      <c r="Y672" s="1">
        <v>38138</v>
      </c>
      <c r="Z672">
        <v>-2.6981718077221651E-2</v>
      </c>
    </row>
    <row r="673" spans="3:26" x14ac:dyDescent="0.25">
      <c r="C673" s="13">
        <v>22615</v>
      </c>
      <c r="E673">
        <v>3.1433300000000002</v>
      </c>
      <c r="F673">
        <v>3.223333333333334</v>
      </c>
      <c r="H673" s="1">
        <v>22585</v>
      </c>
      <c r="I673">
        <v>1.1002081474873547E-2</v>
      </c>
      <c r="N673" s="1">
        <v>38199</v>
      </c>
      <c r="O673">
        <v>51.154399999999988</v>
      </c>
      <c r="Y673" s="1">
        <v>38168</v>
      </c>
      <c r="Z673">
        <v>2.7185839424001178E-2</v>
      </c>
    </row>
    <row r="674" spans="3:26" x14ac:dyDescent="0.25">
      <c r="C674" s="13">
        <v>22585</v>
      </c>
      <c r="E674">
        <v>3.09667</v>
      </c>
      <c r="F674">
        <v>3.2162038888888893</v>
      </c>
      <c r="H674" s="1">
        <v>22554</v>
      </c>
      <c r="I674">
        <v>-7.8182622805723721E-3</v>
      </c>
      <c r="N674" s="1">
        <v>38230</v>
      </c>
      <c r="O674">
        <v>52.575599999999994</v>
      </c>
      <c r="Y674" s="1">
        <v>38199</v>
      </c>
      <c r="Z674">
        <v>-2.3756135456760551E-2</v>
      </c>
    </row>
    <row r="675" spans="3:26" x14ac:dyDescent="0.25">
      <c r="C675" s="13">
        <v>22554</v>
      </c>
      <c r="E675">
        <v>3.05</v>
      </c>
      <c r="F675">
        <v>3.2102777777777778</v>
      </c>
      <c r="H675" s="1">
        <v>22524</v>
      </c>
      <c r="I675">
        <v>3.5910757946210403E-2</v>
      </c>
      <c r="N675" s="1">
        <v>38260</v>
      </c>
      <c r="O675">
        <v>53.964799999999997</v>
      </c>
      <c r="Y675" s="1">
        <v>38230</v>
      </c>
      <c r="Z675">
        <v>-1.529140480173609E-2</v>
      </c>
    </row>
    <row r="676" spans="3:26" x14ac:dyDescent="0.25">
      <c r="C676" s="13">
        <v>22524</v>
      </c>
      <c r="E676">
        <v>3.0433300000000001</v>
      </c>
      <c r="F676">
        <v>3.2055555555555557</v>
      </c>
      <c r="H676" s="1">
        <v>22493</v>
      </c>
      <c r="I676">
        <v>-2.743066138372551E-3</v>
      </c>
      <c r="N676" s="1">
        <v>38291</v>
      </c>
      <c r="O676">
        <v>55.295599999999986</v>
      </c>
      <c r="Y676" s="1">
        <v>38260</v>
      </c>
      <c r="Z676">
        <v>2.6374272228038301E-2</v>
      </c>
    </row>
    <row r="677" spans="3:26" x14ac:dyDescent="0.25">
      <c r="C677" s="13">
        <v>22493</v>
      </c>
      <c r="E677">
        <v>3.03667</v>
      </c>
      <c r="F677">
        <v>3.2014816666666666</v>
      </c>
      <c r="H677" s="1">
        <v>22462</v>
      </c>
      <c r="I677">
        <v>-1.3233082706766848E-2</v>
      </c>
      <c r="N677" s="1">
        <v>38321</v>
      </c>
      <c r="O677">
        <v>56.68399999999999</v>
      </c>
      <c r="Y677" s="1">
        <v>38291</v>
      </c>
      <c r="Z677">
        <v>-4.026269169515286E-4</v>
      </c>
    </row>
    <row r="678" spans="3:26" x14ac:dyDescent="0.25">
      <c r="C678" s="13">
        <v>22462</v>
      </c>
      <c r="E678">
        <v>3.03</v>
      </c>
      <c r="F678">
        <v>3.1980555555555559</v>
      </c>
      <c r="H678" s="1">
        <v>22432</v>
      </c>
      <c r="I678">
        <v>1.0177730518000938E-2</v>
      </c>
      <c r="N678" s="1">
        <v>38352</v>
      </c>
      <c r="O678">
        <v>58.139599999999994</v>
      </c>
      <c r="Y678" s="1">
        <v>38321</v>
      </c>
      <c r="Z678">
        <v>4.6302843690980228E-2</v>
      </c>
    </row>
    <row r="679" spans="3:26" x14ac:dyDescent="0.25">
      <c r="C679" s="13">
        <v>22432</v>
      </c>
      <c r="E679">
        <v>3.05</v>
      </c>
      <c r="F679">
        <v>3.1952777777777781</v>
      </c>
      <c r="H679" s="1">
        <v>22401</v>
      </c>
      <c r="I679">
        <v>2.6668746101060414E-2</v>
      </c>
      <c r="N679" s="1">
        <v>38383</v>
      </c>
      <c r="O679">
        <v>59.657600000000002</v>
      </c>
      <c r="Y679" s="1">
        <v>38352</v>
      </c>
      <c r="Z679">
        <v>2.5895255530651685E-2</v>
      </c>
    </row>
    <row r="680" spans="3:26" x14ac:dyDescent="0.25">
      <c r="C680" s="13">
        <v>22401</v>
      </c>
      <c r="E680">
        <v>3.07</v>
      </c>
      <c r="F680">
        <v>3.1938888888888894</v>
      </c>
      <c r="H680" s="1">
        <v>22371</v>
      </c>
      <c r="I680">
        <v>3.1365610423033666E-2</v>
      </c>
      <c r="N680" s="1">
        <v>38411</v>
      </c>
      <c r="O680">
        <v>61.14439999999999</v>
      </c>
      <c r="Y680" s="1">
        <v>38383</v>
      </c>
      <c r="Z680">
        <v>-1.484310504415403E-2</v>
      </c>
    </row>
    <row r="681" spans="3:26" x14ac:dyDescent="0.25">
      <c r="C681" s="13">
        <v>22371</v>
      </c>
      <c r="E681">
        <v>3.09</v>
      </c>
      <c r="F681">
        <v>3.193888888888889</v>
      </c>
      <c r="H681" s="1">
        <v>22340</v>
      </c>
      <c r="I681">
        <v>4.1024782317481627E-2</v>
      </c>
      <c r="N681" s="1">
        <v>38442</v>
      </c>
      <c r="O681">
        <v>62.599199999999982</v>
      </c>
      <c r="Y681" s="1">
        <v>38411</v>
      </c>
      <c r="Z681">
        <v>1.5422249684698814E-2</v>
      </c>
    </row>
    <row r="682" spans="3:26" x14ac:dyDescent="0.25">
      <c r="C682" s="13">
        <v>22340</v>
      </c>
      <c r="E682">
        <v>3.15</v>
      </c>
      <c r="F682">
        <v>3.1952777777777781</v>
      </c>
      <c r="H682" s="1">
        <v>22312</v>
      </c>
      <c r="I682">
        <v>5.1408450704225388E-2</v>
      </c>
      <c r="N682" s="1">
        <v>38472</v>
      </c>
      <c r="O682">
        <v>64.045999999999992</v>
      </c>
      <c r="Y682" s="1">
        <v>38442</v>
      </c>
      <c r="Z682">
        <v>-3.9428823887365421E-3</v>
      </c>
    </row>
    <row r="683" spans="3:26" x14ac:dyDescent="0.25">
      <c r="C683" s="13">
        <v>22312</v>
      </c>
      <c r="E683">
        <v>3.21</v>
      </c>
      <c r="F683">
        <v>3.1971297222222224</v>
      </c>
      <c r="H683" s="1">
        <v>22281</v>
      </c>
      <c r="I683">
        <v>2.3976924463674026E-2</v>
      </c>
      <c r="N683" s="1">
        <v>38503</v>
      </c>
      <c r="O683">
        <v>65.468800000000002</v>
      </c>
      <c r="Y683" s="1">
        <v>38472</v>
      </c>
      <c r="Z683">
        <v>-2.5500041844505838E-2</v>
      </c>
    </row>
    <row r="684" spans="3:26" x14ac:dyDescent="0.25">
      <c r="C684" s="13">
        <v>22281</v>
      </c>
      <c r="E684">
        <v>3.27</v>
      </c>
      <c r="F684">
        <v>3.1994444444444436</v>
      </c>
      <c r="H684" s="1">
        <v>22250</v>
      </c>
      <c r="I684">
        <v>3.2384142936906793E-2</v>
      </c>
      <c r="N684" s="1">
        <v>38533</v>
      </c>
      <c r="O684">
        <v>66.863600000000005</v>
      </c>
      <c r="Y684" s="1">
        <v>38503</v>
      </c>
      <c r="Z684">
        <v>1.1894231512413721E-2</v>
      </c>
    </row>
    <row r="685" spans="3:26" x14ac:dyDescent="0.25">
      <c r="C685" s="13">
        <v>22250</v>
      </c>
      <c r="E685">
        <v>3.27</v>
      </c>
      <c r="F685">
        <v>3.2022222222222219</v>
      </c>
      <c r="H685" s="1">
        <v>22220</v>
      </c>
      <c r="I685">
        <v>-1.9704433497537043E-2</v>
      </c>
      <c r="N685" s="1">
        <v>38564</v>
      </c>
      <c r="O685">
        <v>68.224800000000002</v>
      </c>
      <c r="Y685" s="1">
        <v>38533</v>
      </c>
      <c r="Z685">
        <v>2.034321213972912E-2</v>
      </c>
    </row>
    <row r="686" spans="3:26" x14ac:dyDescent="0.25">
      <c r="C686" s="13">
        <v>22220</v>
      </c>
      <c r="E686">
        <v>3.27</v>
      </c>
      <c r="F686">
        <v>3.2059258333333336</v>
      </c>
      <c r="H686" s="1">
        <v>22189</v>
      </c>
      <c r="I686">
        <v>-3.0083171120155652E-2</v>
      </c>
      <c r="N686" s="1">
        <v>38595</v>
      </c>
      <c r="O686">
        <v>69.553200000000004</v>
      </c>
      <c r="Y686" s="1">
        <v>38564</v>
      </c>
      <c r="Z686">
        <v>1.6627157413183623E-2</v>
      </c>
    </row>
    <row r="687" spans="3:26" x14ac:dyDescent="0.25">
      <c r="C687" s="13">
        <v>22189</v>
      </c>
      <c r="E687">
        <v>3.27</v>
      </c>
      <c r="F687">
        <v>3.2105555555555556</v>
      </c>
      <c r="H687" s="1">
        <v>22159</v>
      </c>
      <c r="I687">
        <v>1.1998567335243456E-2</v>
      </c>
      <c r="N687" s="1">
        <v>38625</v>
      </c>
      <c r="O687">
        <v>70.832000000000022</v>
      </c>
      <c r="Y687" s="1">
        <v>38595</v>
      </c>
      <c r="Z687">
        <v>1.6608849325827765E-3</v>
      </c>
    </row>
    <row r="688" spans="3:26" x14ac:dyDescent="0.25">
      <c r="C688" s="13">
        <v>22159</v>
      </c>
      <c r="E688">
        <v>3.26667</v>
      </c>
      <c r="F688">
        <v>3.2161111111111111</v>
      </c>
      <c r="H688" s="1">
        <v>22128</v>
      </c>
      <c r="I688">
        <v>-2.4799161718477028E-2</v>
      </c>
      <c r="N688" s="1">
        <v>38656</v>
      </c>
      <c r="O688">
        <v>72.095199999999991</v>
      </c>
      <c r="Y688" s="1">
        <v>38625</v>
      </c>
      <c r="Z688">
        <v>1.3477419196746558E-3</v>
      </c>
    </row>
    <row r="689" spans="3:26" x14ac:dyDescent="0.25">
      <c r="C689" s="13">
        <v>22128</v>
      </c>
      <c r="E689">
        <v>3.2633299999999998</v>
      </c>
      <c r="F689">
        <v>3.2212961111111107</v>
      </c>
      <c r="H689" s="1">
        <v>22097</v>
      </c>
      <c r="I689">
        <v>3.6943136544730158E-2</v>
      </c>
      <c r="N689" s="1">
        <v>38686</v>
      </c>
      <c r="O689">
        <v>73.260400000000004</v>
      </c>
      <c r="Y689" s="1">
        <v>38656</v>
      </c>
      <c r="Z689">
        <v>-2.7701644479248267E-2</v>
      </c>
    </row>
    <row r="690" spans="3:26" x14ac:dyDescent="0.25">
      <c r="C690" s="13">
        <v>22097</v>
      </c>
      <c r="E690">
        <v>3.26</v>
      </c>
      <c r="F690">
        <v>3.2261111111111114</v>
      </c>
      <c r="H690" s="1">
        <v>22067</v>
      </c>
      <c r="I690">
        <v>-9.1512650278126328E-3</v>
      </c>
      <c r="N690" s="1">
        <v>38717</v>
      </c>
      <c r="O690">
        <v>74.311599999999999</v>
      </c>
      <c r="Y690" s="1">
        <v>38686</v>
      </c>
      <c r="Z690">
        <v>3.8096916003892624E-2</v>
      </c>
    </row>
    <row r="691" spans="3:26" x14ac:dyDescent="0.25">
      <c r="C691" s="13">
        <v>22067</v>
      </c>
      <c r="E691">
        <v>3.3033299999999999</v>
      </c>
      <c r="F691">
        <v>3.2305555555555561</v>
      </c>
      <c r="H691" s="1">
        <v>22036</v>
      </c>
      <c r="I691">
        <v>1.2904398400581493E-2</v>
      </c>
      <c r="N691" s="1">
        <v>38748</v>
      </c>
      <c r="O691">
        <v>75.20320000000001</v>
      </c>
      <c r="Y691" s="1">
        <v>38717</v>
      </c>
      <c r="Z691">
        <v>1.9961692945521588E-2</v>
      </c>
    </row>
    <row r="692" spans="3:26" x14ac:dyDescent="0.25">
      <c r="C692" s="13">
        <v>22036</v>
      </c>
      <c r="E692">
        <v>3.34667</v>
      </c>
      <c r="F692">
        <v>3.2336111111111112</v>
      </c>
      <c r="H692" s="1">
        <v>22006</v>
      </c>
      <c r="I692">
        <v>-1.3624955181068448E-2</v>
      </c>
      <c r="N692" s="1">
        <v>38776</v>
      </c>
      <c r="O692">
        <v>76.089600000000004</v>
      </c>
      <c r="Y692" s="1">
        <v>38748</v>
      </c>
      <c r="Z692">
        <v>1.3200535627976327E-2</v>
      </c>
    </row>
    <row r="693" spans="3:26" x14ac:dyDescent="0.25">
      <c r="C693" s="13">
        <v>22006</v>
      </c>
      <c r="E693">
        <v>3.39</v>
      </c>
      <c r="F693">
        <v>3.2352777777777781</v>
      </c>
      <c r="H693" s="1">
        <v>21975</v>
      </c>
      <c r="I693">
        <v>-3.8773048423229366E-2</v>
      </c>
      <c r="N693" s="1">
        <v>38807</v>
      </c>
      <c r="O693">
        <v>76.959999999999994</v>
      </c>
      <c r="Y693" s="1">
        <v>38776</v>
      </c>
      <c r="Z693">
        <v>-1.6266139059847875E-3</v>
      </c>
    </row>
    <row r="694" spans="3:26" x14ac:dyDescent="0.25">
      <c r="C694" s="13">
        <v>21975</v>
      </c>
      <c r="E694">
        <v>3.39</v>
      </c>
      <c r="F694">
        <v>3.235555555555556</v>
      </c>
      <c r="H694" s="1">
        <v>21946</v>
      </c>
      <c r="I694">
        <v>-1.7439891635624805E-2</v>
      </c>
      <c r="N694" s="1">
        <v>38837</v>
      </c>
      <c r="O694">
        <v>77.79079999999999</v>
      </c>
      <c r="Y694" s="1">
        <v>38807</v>
      </c>
      <c r="Z694">
        <v>1.3386597736262811E-2</v>
      </c>
    </row>
    <row r="695" spans="3:26" x14ac:dyDescent="0.25">
      <c r="C695" s="13">
        <v>21946</v>
      </c>
      <c r="E695">
        <v>3.39</v>
      </c>
      <c r="F695">
        <v>3.2359258333333338</v>
      </c>
      <c r="H695" s="1">
        <v>21915</v>
      </c>
      <c r="I695">
        <v>3.1976236239734501E-2</v>
      </c>
      <c r="N695" s="1">
        <v>38868</v>
      </c>
      <c r="O695">
        <v>78.570799999999977</v>
      </c>
      <c r="Y695" s="1">
        <v>38837</v>
      </c>
      <c r="Z695">
        <v>6.5159923941441582E-3</v>
      </c>
    </row>
    <row r="696" spans="3:26" x14ac:dyDescent="0.25">
      <c r="C696" s="13">
        <v>21915</v>
      </c>
      <c r="E696">
        <v>3.39</v>
      </c>
      <c r="F696">
        <v>3.2363888888888894</v>
      </c>
      <c r="H696" s="1">
        <v>21884</v>
      </c>
      <c r="I696">
        <v>4.035087719298191E-3</v>
      </c>
      <c r="N696" s="1">
        <v>38898</v>
      </c>
      <c r="O696">
        <v>79.317999999999998</v>
      </c>
      <c r="Y696" s="1">
        <v>38868</v>
      </c>
      <c r="Z696">
        <v>-9.3382584455179284E-3</v>
      </c>
    </row>
    <row r="697" spans="3:26" x14ac:dyDescent="0.25">
      <c r="C697" s="13">
        <v>21884</v>
      </c>
      <c r="E697">
        <v>3.40333</v>
      </c>
      <c r="F697">
        <v>3.2369444444444451</v>
      </c>
      <c r="H697" s="1">
        <v>21854</v>
      </c>
      <c r="I697">
        <v>-8.7642418930757515E-4</v>
      </c>
      <c r="N697" s="1">
        <v>38929</v>
      </c>
      <c r="O697">
        <v>80.057600000000008</v>
      </c>
      <c r="Y697" s="1">
        <v>38898</v>
      </c>
      <c r="Z697">
        <v>-2.855791815567315E-2</v>
      </c>
    </row>
    <row r="698" spans="3:26" x14ac:dyDescent="0.25">
      <c r="C698" s="13">
        <v>21854</v>
      </c>
      <c r="E698">
        <v>3.4166699999999999</v>
      </c>
      <c r="F698">
        <v>3.2375927777777784</v>
      </c>
      <c r="H698" s="1">
        <v>21823</v>
      </c>
      <c r="I698">
        <v>-3.956228956228959E-2</v>
      </c>
      <c r="N698" s="1">
        <v>38960</v>
      </c>
      <c r="O698">
        <v>80.822399999999988</v>
      </c>
      <c r="Y698" s="1">
        <v>38929</v>
      </c>
      <c r="Z698">
        <v>5.6416926673954343E-3</v>
      </c>
    </row>
    <row r="699" spans="3:26" x14ac:dyDescent="0.25">
      <c r="C699" s="13">
        <v>21823</v>
      </c>
      <c r="E699">
        <v>3.43</v>
      </c>
      <c r="F699">
        <v>3.2383333333333342</v>
      </c>
      <c r="H699" s="1">
        <v>21793</v>
      </c>
      <c r="I699">
        <v>-5.6913290927352424E-3</v>
      </c>
      <c r="N699" s="1">
        <v>38990</v>
      </c>
      <c r="O699">
        <v>81.64439999999999</v>
      </c>
      <c r="Y699" s="1">
        <v>38960</v>
      </c>
      <c r="Z699">
        <v>2.1353075604646797E-2</v>
      </c>
    </row>
    <row r="700" spans="3:26" x14ac:dyDescent="0.25">
      <c r="C700" s="13">
        <v>21793</v>
      </c>
      <c r="E700">
        <v>3.42</v>
      </c>
      <c r="F700">
        <v>3.2391666666666672</v>
      </c>
      <c r="H700" s="1">
        <v>21762</v>
      </c>
      <c r="I700">
        <v>3.9679777236338344E-2</v>
      </c>
      <c r="N700" s="1">
        <v>39021</v>
      </c>
      <c r="O700">
        <v>82.511999999999986</v>
      </c>
      <c r="Y700" s="1">
        <v>38990</v>
      </c>
      <c r="Z700">
        <v>2.3765683875228153E-2</v>
      </c>
    </row>
    <row r="701" spans="3:26" x14ac:dyDescent="0.25">
      <c r="C701" s="13">
        <v>21762</v>
      </c>
      <c r="E701">
        <v>3.41</v>
      </c>
      <c r="F701">
        <v>3.2415741666666671</v>
      </c>
      <c r="H701" s="1">
        <v>21731</v>
      </c>
      <c r="I701">
        <v>-8.62663906142167E-3</v>
      </c>
      <c r="N701" s="1">
        <v>39051</v>
      </c>
      <c r="O701">
        <v>83.434399999999982</v>
      </c>
      <c r="Y701" s="1">
        <v>39021</v>
      </c>
      <c r="Z701">
        <v>3.4635056991515853E-2</v>
      </c>
    </row>
    <row r="702" spans="3:26" x14ac:dyDescent="0.25">
      <c r="C702" s="13">
        <v>21731</v>
      </c>
      <c r="E702">
        <v>3.4</v>
      </c>
      <c r="F702">
        <v>3.2455555555555557</v>
      </c>
      <c r="H702" s="1">
        <v>21701</v>
      </c>
      <c r="I702">
        <v>1.5061295971978974E-2</v>
      </c>
      <c r="N702" s="1">
        <v>39082</v>
      </c>
      <c r="O702">
        <v>84.386399999999981</v>
      </c>
      <c r="Y702" s="1">
        <v>39051</v>
      </c>
      <c r="Z702">
        <v>1.8527483166835355E-2</v>
      </c>
    </row>
    <row r="703" spans="3:26" x14ac:dyDescent="0.25">
      <c r="C703" s="13">
        <v>21701</v>
      </c>
      <c r="E703">
        <v>3.3033299999999999</v>
      </c>
      <c r="F703">
        <v>3.2511111111111113</v>
      </c>
      <c r="H703" s="1">
        <v>21670</v>
      </c>
      <c r="I703">
        <v>1.6737891737891825E-2</v>
      </c>
      <c r="N703" s="1">
        <v>39113</v>
      </c>
      <c r="O703">
        <v>85.328399999999988</v>
      </c>
      <c r="Y703" s="1">
        <v>39082</v>
      </c>
      <c r="Z703">
        <v>2.0005184929139282E-2</v>
      </c>
    </row>
    <row r="704" spans="3:26" x14ac:dyDescent="0.25">
      <c r="C704" s="13">
        <v>21670</v>
      </c>
      <c r="E704">
        <v>3.2066699999999999</v>
      </c>
      <c r="F704">
        <v>3.2601852777777776</v>
      </c>
      <c r="H704" s="1">
        <v>21640</v>
      </c>
      <c r="I704">
        <v>2.5378857038524619E-2</v>
      </c>
      <c r="N704" s="1">
        <v>39141</v>
      </c>
      <c r="O704">
        <v>86.253599999999992</v>
      </c>
      <c r="Y704" s="1">
        <v>39113</v>
      </c>
      <c r="Z704">
        <v>5.464480874316946E-3</v>
      </c>
    </row>
    <row r="705" spans="3:26" x14ac:dyDescent="0.25">
      <c r="C705" s="13">
        <v>21640</v>
      </c>
      <c r="E705">
        <v>3.11</v>
      </c>
      <c r="F705">
        <v>3.2727777777777778</v>
      </c>
      <c r="H705" s="1">
        <v>21609</v>
      </c>
      <c r="I705">
        <v>-1.5282272563825861E-2</v>
      </c>
      <c r="N705" s="1">
        <v>39172</v>
      </c>
      <c r="O705">
        <v>87.1584</v>
      </c>
      <c r="Y705" s="1">
        <v>39141</v>
      </c>
      <c r="Z705">
        <v>1.4492753623188316E-2</v>
      </c>
    </row>
    <row r="706" spans="3:26" x14ac:dyDescent="0.25">
      <c r="C706" s="13">
        <v>21609</v>
      </c>
      <c r="E706">
        <v>3.03667</v>
      </c>
      <c r="F706">
        <v>3.2888888888888888</v>
      </c>
      <c r="H706" s="1">
        <v>21581</v>
      </c>
      <c r="I706">
        <v>3.9820527201345962E-2</v>
      </c>
      <c r="N706" s="1">
        <v>39202</v>
      </c>
      <c r="O706">
        <v>88.061199999999985</v>
      </c>
      <c r="Y706" s="1">
        <v>39172</v>
      </c>
      <c r="Z706">
        <v>-2.6197397563676571E-2</v>
      </c>
    </row>
    <row r="707" spans="3:26" x14ac:dyDescent="0.25">
      <c r="C707" s="13">
        <v>21581</v>
      </c>
      <c r="E707">
        <v>2.96333</v>
      </c>
      <c r="F707">
        <v>3.3063888888888884</v>
      </c>
      <c r="H707" s="1">
        <v>21550</v>
      </c>
      <c r="I707">
        <v>1.8857142857142895E-2</v>
      </c>
      <c r="N707" s="1">
        <v>39233</v>
      </c>
      <c r="O707">
        <v>88.93719999999999</v>
      </c>
      <c r="Y707" s="1">
        <v>39202</v>
      </c>
      <c r="Z707">
        <v>4.0292832012509369E-2</v>
      </c>
    </row>
    <row r="708" spans="3:26" x14ac:dyDescent="0.25">
      <c r="C708" s="13">
        <v>21550</v>
      </c>
      <c r="E708">
        <v>2.89</v>
      </c>
      <c r="F708">
        <v>3.3252777777777776</v>
      </c>
      <c r="H708" s="1">
        <v>21519</v>
      </c>
      <c r="I708">
        <v>3.0421982335623102E-2</v>
      </c>
      <c r="N708" s="1">
        <v>39263</v>
      </c>
      <c r="O708">
        <v>89.779600000000016</v>
      </c>
      <c r="Y708" s="1">
        <v>39233</v>
      </c>
      <c r="Z708">
        <v>3.2453335519663305E-2</v>
      </c>
    </row>
    <row r="709" spans="3:26" x14ac:dyDescent="0.25">
      <c r="C709" s="13">
        <v>21519</v>
      </c>
      <c r="E709">
        <v>2.8866700000000001</v>
      </c>
      <c r="F709">
        <v>3.3455555555555549</v>
      </c>
      <c r="H709" s="1">
        <v>21489</v>
      </c>
      <c r="I709">
        <v>4.064542483660135E-2</v>
      </c>
      <c r="N709" s="1">
        <v>39294</v>
      </c>
      <c r="O709">
        <v>90.476800000000026</v>
      </c>
      <c r="Y709" s="1">
        <v>39263</v>
      </c>
      <c r="Z709">
        <v>2.0183437669573662E-3</v>
      </c>
    </row>
    <row r="710" spans="3:26" x14ac:dyDescent="0.25">
      <c r="C710" s="13">
        <v>21489</v>
      </c>
      <c r="E710">
        <v>2.8833299999999999</v>
      </c>
      <c r="F710">
        <v>3.3642591666666664</v>
      </c>
      <c r="H710" s="1">
        <v>21458</v>
      </c>
      <c r="I710">
        <v>2.6415094339622597E-2</v>
      </c>
      <c r="N710" s="1">
        <v>39325</v>
      </c>
      <c r="O710">
        <v>91.044800000000009</v>
      </c>
      <c r="Y710" s="1">
        <v>39294</v>
      </c>
      <c r="Z710">
        <v>4.3059325447929132E-3</v>
      </c>
    </row>
    <row r="711" spans="3:26" x14ac:dyDescent="0.25">
      <c r="C711" s="13">
        <v>21458</v>
      </c>
      <c r="E711">
        <v>2.88</v>
      </c>
      <c r="F711">
        <v>3.3813888888888886</v>
      </c>
      <c r="H711" s="1">
        <v>21428</v>
      </c>
      <c r="I711">
        <v>3.7407568508047107E-2</v>
      </c>
      <c r="N711" s="1">
        <v>39355</v>
      </c>
      <c r="O711">
        <v>91.469200000000001</v>
      </c>
      <c r="Y711" s="1">
        <v>39325</v>
      </c>
      <c r="Z711">
        <v>-4.3459962780543392E-2</v>
      </c>
    </row>
    <row r="712" spans="3:26" x14ac:dyDescent="0.25">
      <c r="C712" s="13">
        <v>21428</v>
      </c>
      <c r="E712">
        <v>2.8966699999999999</v>
      </c>
      <c r="F712">
        <v>3.3969444444444443</v>
      </c>
      <c r="H712" s="1">
        <v>21397</v>
      </c>
      <c r="I712">
        <v>2.7486033519553001E-2</v>
      </c>
      <c r="N712" s="1">
        <v>39386</v>
      </c>
      <c r="O712">
        <v>91.681600000000003</v>
      </c>
      <c r="Y712" s="1">
        <v>39355</v>
      </c>
      <c r="Z712">
        <v>2.9217252615803442E-2</v>
      </c>
    </row>
    <row r="713" spans="3:26" x14ac:dyDescent="0.25">
      <c r="C713" s="13">
        <v>21397</v>
      </c>
      <c r="E713">
        <v>2.9133300000000002</v>
      </c>
      <c r="F713">
        <v>3.4099999999999997</v>
      </c>
      <c r="H713" s="1">
        <v>21366</v>
      </c>
      <c r="I713">
        <v>2.4027459954233343E-2</v>
      </c>
      <c r="N713" s="1">
        <v>39416</v>
      </c>
      <c r="O713">
        <v>91.63600000000001</v>
      </c>
      <c r="Y713" s="1">
        <v>39386</v>
      </c>
      <c r="Z713">
        <v>2.8414555947419175E-2</v>
      </c>
    </row>
    <row r="714" spans="3:26" x14ac:dyDescent="0.25">
      <c r="C714" s="13">
        <v>21366</v>
      </c>
      <c r="E714">
        <v>2.93</v>
      </c>
      <c r="F714">
        <v>3.4205555555555551</v>
      </c>
      <c r="H714" s="1">
        <v>21336</v>
      </c>
      <c r="I714">
        <v>3.2120925838450623E-2</v>
      </c>
      <c r="N714" s="1">
        <v>39447</v>
      </c>
      <c r="O714">
        <v>91.321600000000018</v>
      </c>
      <c r="Y714" s="1">
        <v>39416</v>
      </c>
      <c r="Z714">
        <v>-4.953691074652844E-2</v>
      </c>
    </row>
    <row r="715" spans="3:26" x14ac:dyDescent="0.25">
      <c r="C715" s="13">
        <v>21336</v>
      </c>
      <c r="E715">
        <v>3</v>
      </c>
      <c r="F715">
        <v>3.4286111111111106</v>
      </c>
      <c r="H715" s="1">
        <v>21305</v>
      </c>
      <c r="I715">
        <v>5.4618855378770837E-3</v>
      </c>
      <c r="N715" s="1">
        <v>39478</v>
      </c>
      <c r="O715">
        <v>90.8352</v>
      </c>
      <c r="Y715" s="1">
        <v>39447</v>
      </c>
      <c r="Z715">
        <v>1.0817348758704054E-2</v>
      </c>
    </row>
    <row r="716" spans="3:26" x14ac:dyDescent="0.25">
      <c r="C716" s="13">
        <v>21305</v>
      </c>
      <c r="E716">
        <v>3.07</v>
      </c>
      <c r="F716">
        <v>3.4323147222222214</v>
      </c>
      <c r="H716" s="1">
        <v>21275</v>
      </c>
      <c r="I716">
        <v>2.0601066408143517E-2</v>
      </c>
      <c r="N716" s="1">
        <v>39507</v>
      </c>
      <c r="O716">
        <v>90.232399999999998</v>
      </c>
      <c r="Y716" s="1">
        <v>39478</v>
      </c>
      <c r="Z716">
        <v>-6.7914170982004057E-2</v>
      </c>
    </row>
    <row r="717" spans="3:26" x14ac:dyDescent="0.25">
      <c r="C717" s="13">
        <v>21275</v>
      </c>
      <c r="E717">
        <v>3.14</v>
      </c>
      <c r="F717">
        <v>3.4316666666666666</v>
      </c>
      <c r="H717" s="1">
        <v>21244</v>
      </c>
      <c r="I717">
        <v>3.404669260700403E-3</v>
      </c>
      <c r="N717" s="1">
        <v>39538</v>
      </c>
      <c r="O717">
        <v>89.478799999999993</v>
      </c>
      <c r="Y717" s="1">
        <v>39507</v>
      </c>
      <c r="Z717">
        <v>-1.7327163538251835E-2</v>
      </c>
    </row>
    <row r="718" spans="3:26" x14ac:dyDescent="0.25">
      <c r="C718" s="13">
        <v>21244</v>
      </c>
      <c r="E718">
        <v>3.2166700000000001</v>
      </c>
      <c r="F718">
        <v>3.4266666666666667</v>
      </c>
      <c r="H718" s="1">
        <v>21216</v>
      </c>
      <c r="I718">
        <v>1.9588395735184706E-2</v>
      </c>
      <c r="N718" s="1">
        <v>39568</v>
      </c>
      <c r="O718">
        <v>88.547599999999989</v>
      </c>
      <c r="Y718" s="1">
        <v>39538</v>
      </c>
      <c r="Z718">
        <v>-2.7995305822698737E-2</v>
      </c>
    </row>
    <row r="719" spans="3:26" x14ac:dyDescent="0.25">
      <c r="C719" s="13">
        <v>21216</v>
      </c>
      <c r="E719">
        <v>3.2933300000000001</v>
      </c>
      <c r="F719">
        <v>3.4177777777777774</v>
      </c>
      <c r="H719" s="1">
        <v>21185</v>
      </c>
      <c r="I719">
        <v>-4.9566294919462515E-4</v>
      </c>
      <c r="N719" s="1">
        <v>39599</v>
      </c>
      <c r="O719">
        <v>87.461599999999976</v>
      </c>
      <c r="Y719" s="1">
        <v>39568</v>
      </c>
      <c r="Z719">
        <v>4.0647258037571923E-2</v>
      </c>
    </row>
    <row r="720" spans="3:26" x14ac:dyDescent="0.25">
      <c r="C720" s="13">
        <v>21185</v>
      </c>
      <c r="E720">
        <v>3.37</v>
      </c>
      <c r="F720">
        <v>3.4049999999999998</v>
      </c>
      <c r="H720" s="1">
        <v>21154</v>
      </c>
      <c r="I720">
        <v>-2.1580989330746859E-2</v>
      </c>
      <c r="N720" s="1">
        <v>39629</v>
      </c>
      <c r="O720">
        <v>86.207599999999985</v>
      </c>
      <c r="Y720" s="1">
        <v>39599</v>
      </c>
      <c r="Z720">
        <v>2.3896911278612445E-2</v>
      </c>
    </row>
    <row r="721" spans="3:26" x14ac:dyDescent="0.25">
      <c r="C721" s="13">
        <v>21154</v>
      </c>
      <c r="E721">
        <v>3.40333</v>
      </c>
      <c r="F721">
        <v>3.3883333333333332</v>
      </c>
      <c r="H721" s="1">
        <v>21124</v>
      </c>
      <c r="I721">
        <v>-6.2301045929968053E-2</v>
      </c>
      <c r="N721" s="1">
        <v>39660</v>
      </c>
      <c r="O721">
        <v>84.840399999999988</v>
      </c>
      <c r="Y721" s="1">
        <v>39629</v>
      </c>
      <c r="Z721">
        <v>-4.4162711477886592E-2</v>
      </c>
    </row>
    <row r="722" spans="3:26" x14ac:dyDescent="0.25">
      <c r="C722" s="13">
        <v>21124</v>
      </c>
      <c r="E722">
        <v>3.4366699999999999</v>
      </c>
      <c r="F722">
        <v>3.3694444444444454</v>
      </c>
      <c r="H722" s="1">
        <v>21093</v>
      </c>
      <c r="I722">
        <v>-4.0575916230366632E-2</v>
      </c>
      <c r="N722" s="1">
        <v>39691</v>
      </c>
      <c r="O722">
        <v>83.348399999999984</v>
      </c>
      <c r="Y722" s="1">
        <v>39660</v>
      </c>
      <c r="Z722">
        <v>-6.256849953401683E-2</v>
      </c>
    </row>
    <row r="723" spans="3:26" x14ac:dyDescent="0.25">
      <c r="C723" s="13">
        <v>21093</v>
      </c>
      <c r="E723">
        <v>3.47</v>
      </c>
      <c r="F723">
        <v>3.348333333333334</v>
      </c>
      <c r="H723" s="1">
        <v>21063</v>
      </c>
      <c r="I723">
        <v>-5.5040197897340645E-2</v>
      </c>
      <c r="N723" s="1">
        <v>39721</v>
      </c>
      <c r="O723">
        <v>81.722399999999993</v>
      </c>
      <c r="Y723" s="1">
        <v>39691</v>
      </c>
      <c r="Z723">
        <v>1.9199414632594548E-2</v>
      </c>
    </row>
    <row r="724" spans="3:26" x14ac:dyDescent="0.25">
      <c r="C724" s="13">
        <v>21063</v>
      </c>
      <c r="E724">
        <v>3.4533299999999998</v>
      </c>
      <c r="F724">
        <v>3.3250000000000002</v>
      </c>
      <c r="H724" s="1">
        <v>21032</v>
      </c>
      <c r="I724">
        <v>2.0189274447949546E-2</v>
      </c>
      <c r="N724" s="1">
        <v>39752</v>
      </c>
      <c r="O724">
        <v>79.573199999999986</v>
      </c>
      <c r="Y724" s="1">
        <v>39721</v>
      </c>
      <c r="Z724">
        <v>-5.034842797724487E-2</v>
      </c>
    </row>
    <row r="725" spans="3:26" x14ac:dyDescent="0.25">
      <c r="C725" s="13">
        <v>21032</v>
      </c>
      <c r="E725">
        <v>3.4366699999999999</v>
      </c>
      <c r="F725">
        <v>3.3020372222222227</v>
      </c>
      <c r="H725" s="1">
        <v>21001</v>
      </c>
      <c r="I725">
        <v>1.6460025651987942E-2</v>
      </c>
      <c r="N725" s="1">
        <v>39782</v>
      </c>
      <c r="O725">
        <v>76.917999999999992</v>
      </c>
      <c r="Y725" s="1">
        <v>39752</v>
      </c>
      <c r="Z725">
        <v>-0.20391141788898481</v>
      </c>
    </row>
    <row r="726" spans="3:26" x14ac:dyDescent="0.25">
      <c r="C726" s="13">
        <v>21001</v>
      </c>
      <c r="E726">
        <v>3.42</v>
      </c>
      <c r="F726">
        <v>3.2794444444444446</v>
      </c>
      <c r="H726" s="1">
        <v>20971</v>
      </c>
      <c r="I726">
        <v>3.840177580466158E-2</v>
      </c>
      <c r="N726" s="1">
        <v>39813</v>
      </c>
      <c r="O726">
        <v>73.747199999999992</v>
      </c>
      <c r="Y726" s="1">
        <v>39782</v>
      </c>
      <c r="Z726">
        <v>-8.8521882741535912E-2</v>
      </c>
    </row>
    <row r="727" spans="3:26" x14ac:dyDescent="0.25">
      <c r="C727" s="13">
        <v>20971</v>
      </c>
      <c r="E727">
        <v>3.4133300000000002</v>
      </c>
      <c r="F727">
        <v>3.2572222222222225</v>
      </c>
      <c r="H727" s="1">
        <v>20940</v>
      </c>
      <c r="I727">
        <v>2.3166023166023075E-2</v>
      </c>
      <c r="N727" s="1">
        <v>39844</v>
      </c>
      <c r="O727">
        <v>70.41</v>
      </c>
      <c r="Y727" s="1">
        <v>39813</v>
      </c>
      <c r="Z727">
        <v>-6.2058343902881164E-3</v>
      </c>
    </row>
    <row r="728" spans="3:26" x14ac:dyDescent="0.25">
      <c r="C728" s="13">
        <v>20940</v>
      </c>
      <c r="E728">
        <v>3.4066700000000001</v>
      </c>
      <c r="F728">
        <v>3.2345372222222224</v>
      </c>
      <c r="H728" s="1">
        <v>20910</v>
      </c>
      <c r="I728">
        <v>1.2882447665056413E-2</v>
      </c>
      <c r="N728" s="1">
        <v>39872</v>
      </c>
      <c r="O728">
        <v>66.934799999999996</v>
      </c>
      <c r="Y728" s="1">
        <v>39844</v>
      </c>
      <c r="Z728">
        <v>-1.3651488217329762E-2</v>
      </c>
    </row>
    <row r="729" spans="3:26" x14ac:dyDescent="0.25">
      <c r="C729" s="13">
        <v>20910</v>
      </c>
      <c r="E729">
        <v>3.4</v>
      </c>
      <c r="F729">
        <v>3.2113888888888891</v>
      </c>
      <c r="H729" s="1">
        <v>20879</v>
      </c>
      <c r="I729">
        <v>-4.3143297380585532E-2</v>
      </c>
      <c r="N729" s="1">
        <v>39903</v>
      </c>
      <c r="O729">
        <v>63.332000000000001</v>
      </c>
      <c r="Y729" s="1">
        <v>39872</v>
      </c>
      <c r="Z729">
        <v>-6.9722036091406939E-2</v>
      </c>
    </row>
    <row r="730" spans="3:26" x14ac:dyDescent="0.25">
      <c r="C730" s="13">
        <v>20879</v>
      </c>
      <c r="E730">
        <v>3.40333</v>
      </c>
      <c r="F730">
        <v>3.1877777777777774</v>
      </c>
      <c r="H730" s="1">
        <v>20851</v>
      </c>
      <c r="I730">
        <v>-2.1748492678725195E-2</v>
      </c>
      <c r="N730" s="1">
        <v>39933</v>
      </c>
      <c r="O730">
        <v>59.748000000000005</v>
      </c>
      <c r="Y730" s="1">
        <v>39903</v>
      </c>
      <c r="Z730">
        <v>-5.9734485799088487E-2</v>
      </c>
    </row>
    <row r="731" spans="3:26" x14ac:dyDescent="0.25">
      <c r="C731" s="13">
        <v>20851</v>
      </c>
      <c r="E731">
        <v>3.4066700000000001</v>
      </c>
      <c r="F731">
        <v>3.1637038888888886</v>
      </c>
      <c r="H731" s="1">
        <v>20820</v>
      </c>
      <c r="I731">
        <v>1.4860139860139855E-2</v>
      </c>
      <c r="N731" s="1">
        <v>39964</v>
      </c>
      <c r="O731">
        <v>56.170400000000001</v>
      </c>
      <c r="Y731" s="1">
        <v>39933</v>
      </c>
      <c r="Z731">
        <v>0.12021713576268274</v>
      </c>
    </row>
    <row r="732" spans="3:26" x14ac:dyDescent="0.25">
      <c r="C732" s="13">
        <v>20820</v>
      </c>
      <c r="E732">
        <v>3.41</v>
      </c>
      <c r="F732">
        <v>3.1391666666666662</v>
      </c>
      <c r="H732" s="1">
        <v>20789</v>
      </c>
      <c r="I732">
        <v>-1.0380622837370328E-2</v>
      </c>
      <c r="N732" s="1">
        <v>39994</v>
      </c>
      <c r="O732">
        <v>52.595999999999997</v>
      </c>
      <c r="Y732" s="1">
        <v>39964</v>
      </c>
      <c r="Z732">
        <v>6.3974532806696918E-2</v>
      </c>
    </row>
    <row r="733" spans="3:26" x14ac:dyDescent="0.25">
      <c r="C733" s="13">
        <v>20789</v>
      </c>
      <c r="E733">
        <v>3.4266700000000001</v>
      </c>
      <c r="F733">
        <v>3.1141666666666667</v>
      </c>
      <c r="H733" s="1">
        <v>20759</v>
      </c>
      <c r="I733">
        <v>-1.2809564474807886E-2</v>
      </c>
      <c r="N733" s="1">
        <v>40025</v>
      </c>
      <c r="O733">
        <v>49.07759999999999</v>
      </c>
      <c r="Y733" s="1">
        <v>39994</v>
      </c>
      <c r="Z733">
        <v>2.6274088274731041E-2</v>
      </c>
    </row>
    <row r="734" spans="3:26" x14ac:dyDescent="0.25">
      <c r="C734" s="13">
        <v>20759</v>
      </c>
      <c r="E734">
        <v>3.44333</v>
      </c>
      <c r="F734">
        <v>3.0890738888888887</v>
      </c>
      <c r="H734" s="1">
        <v>20728</v>
      </c>
      <c r="I734">
        <v>-3.4027634563827562E-2</v>
      </c>
      <c r="N734" s="1">
        <v>40056</v>
      </c>
      <c r="O734">
        <v>45.729599999999998</v>
      </c>
      <c r="Y734" s="1">
        <v>40025</v>
      </c>
      <c r="Z734">
        <v>1.0473804690536912E-2</v>
      </c>
    </row>
    <row r="735" spans="3:26" x14ac:dyDescent="0.25">
      <c r="C735" s="13">
        <v>20728</v>
      </c>
      <c r="E735">
        <v>3.46</v>
      </c>
      <c r="F735">
        <v>3.0638888888888891</v>
      </c>
      <c r="H735" s="1">
        <v>20698</v>
      </c>
      <c r="I735">
        <v>-5.9450594505944887E-3</v>
      </c>
      <c r="N735" s="1">
        <v>40086</v>
      </c>
      <c r="O735">
        <v>42.547200000000004</v>
      </c>
      <c r="Y735" s="1">
        <v>40056</v>
      </c>
      <c r="Z735">
        <v>7.8978863456647605E-2</v>
      </c>
    </row>
    <row r="736" spans="3:26" x14ac:dyDescent="0.25">
      <c r="C736" s="13">
        <v>20698</v>
      </c>
      <c r="E736">
        <v>3.5066700000000002</v>
      </c>
      <c r="F736">
        <v>3.0386111111111109</v>
      </c>
      <c r="H736" s="1">
        <v>20667</v>
      </c>
      <c r="I736">
        <v>5.4246812189323486E-2</v>
      </c>
      <c r="N736" s="1">
        <v>40117</v>
      </c>
      <c r="O736">
        <v>40.043199999999999</v>
      </c>
      <c r="Y736" s="1">
        <v>40086</v>
      </c>
      <c r="Z736">
        <v>3.4484466144414777E-2</v>
      </c>
    </row>
    <row r="737" spans="3:26" x14ac:dyDescent="0.25">
      <c r="C737" s="13">
        <v>20667</v>
      </c>
      <c r="E737">
        <v>3.5533299999999999</v>
      </c>
      <c r="F737">
        <v>3.0116666666666667</v>
      </c>
      <c r="H737" s="1">
        <v>20636</v>
      </c>
      <c r="I737">
        <v>-5.8014611087235934E-3</v>
      </c>
      <c r="N737" s="1">
        <v>40147</v>
      </c>
      <c r="O737">
        <v>38.308</v>
      </c>
      <c r="Y737" s="1">
        <v>40117</v>
      </c>
      <c r="Z737">
        <v>2.2124359772150808E-2</v>
      </c>
    </row>
    <row r="738" spans="3:26" x14ac:dyDescent="0.25">
      <c r="C738" s="13">
        <v>20636</v>
      </c>
      <c r="E738">
        <v>3.6</v>
      </c>
      <c r="F738">
        <v>2.9830555555555556</v>
      </c>
      <c r="H738" s="1">
        <v>20606</v>
      </c>
      <c r="I738">
        <v>-3.1425598335067598E-2</v>
      </c>
      <c r="N738" s="1">
        <v>40178</v>
      </c>
      <c r="O738">
        <v>37.357600000000005</v>
      </c>
      <c r="Y738" s="1">
        <v>40147</v>
      </c>
      <c r="Z738">
        <v>1.9116572691680735E-2</v>
      </c>
    </row>
    <row r="739" spans="3:26" x14ac:dyDescent="0.25">
      <c r="C739" s="13">
        <v>20606</v>
      </c>
      <c r="E739">
        <v>3.63</v>
      </c>
      <c r="F739">
        <v>2.9527777777777779</v>
      </c>
      <c r="H739" s="1">
        <v>20575</v>
      </c>
      <c r="I739">
        <v>1.1791956201305435E-2</v>
      </c>
      <c r="N739" s="1">
        <v>40209</v>
      </c>
      <c r="O739">
        <v>36.735200000000006</v>
      </c>
      <c r="Y739" s="1">
        <v>40178</v>
      </c>
      <c r="Z739">
        <v>2.050419550212778E-2</v>
      </c>
    </row>
    <row r="740" spans="3:26" x14ac:dyDescent="0.25">
      <c r="C740" s="13">
        <v>20575</v>
      </c>
      <c r="E740">
        <v>3.66</v>
      </c>
      <c r="F740">
        <v>2.9209258333333334</v>
      </c>
      <c r="H740" s="1">
        <v>20545</v>
      </c>
      <c r="I740">
        <v>6.8872383524645558E-2</v>
      </c>
      <c r="N740" s="1">
        <v>40237</v>
      </c>
      <c r="O740">
        <v>36.363199999999999</v>
      </c>
      <c r="Y740" s="1">
        <v>40209</v>
      </c>
      <c r="Z740">
        <v>1.1887822186998881E-2</v>
      </c>
    </row>
    <row r="741" spans="3:26" x14ac:dyDescent="0.25">
      <c r="C741" s="13">
        <v>20545</v>
      </c>
      <c r="E741">
        <v>3.69</v>
      </c>
      <c r="F741">
        <v>2.8875000000000006</v>
      </c>
      <c r="H741" s="1">
        <v>20514</v>
      </c>
      <c r="I741">
        <v>6.3420158550396635E-3</v>
      </c>
      <c r="N741" s="1">
        <v>40268</v>
      </c>
      <c r="O741">
        <v>36.22399999999999</v>
      </c>
      <c r="Y741" s="1">
        <v>40237</v>
      </c>
      <c r="Z741">
        <v>-3.0634222752273847E-2</v>
      </c>
    </row>
    <row r="742" spans="3:26" x14ac:dyDescent="0.25">
      <c r="C742" s="13">
        <v>20514</v>
      </c>
      <c r="E742">
        <v>3.6666699999999999</v>
      </c>
      <c r="F742">
        <v>2.8525000000000009</v>
      </c>
      <c r="H742" s="1">
        <v>20485</v>
      </c>
      <c r="I742">
        <v>-2.6890015428697355E-2</v>
      </c>
      <c r="N742" s="1">
        <v>40298</v>
      </c>
      <c r="O742">
        <v>36.282799999999995</v>
      </c>
      <c r="Y742" s="1">
        <v>40268</v>
      </c>
      <c r="Z742">
        <v>5.7741745932645222E-2</v>
      </c>
    </row>
    <row r="743" spans="3:26" x14ac:dyDescent="0.25">
      <c r="C743" s="13">
        <v>20485</v>
      </c>
      <c r="E743">
        <v>3.6433300000000002</v>
      </c>
      <c r="F743">
        <v>2.8178702777777782</v>
      </c>
      <c r="H743" s="1">
        <v>20454</v>
      </c>
      <c r="I743">
        <v>9.3437152391544955E-3</v>
      </c>
      <c r="N743" s="1">
        <v>40329</v>
      </c>
      <c r="O743">
        <v>36.581599999999995</v>
      </c>
      <c r="Y743" s="1">
        <v>40298</v>
      </c>
      <c r="Z743">
        <v>3.9295169480491283E-2</v>
      </c>
    </row>
    <row r="744" spans="3:26" x14ac:dyDescent="0.25">
      <c r="C744" s="13">
        <v>20454</v>
      </c>
      <c r="E744">
        <v>3.62</v>
      </c>
      <c r="F744">
        <v>2.7836111111111119</v>
      </c>
      <c r="H744" s="1">
        <v>20423</v>
      </c>
      <c r="I744">
        <v>6.7442412728568116E-2</v>
      </c>
      <c r="N744" s="1">
        <v>40359</v>
      </c>
      <c r="O744">
        <v>37.129599999999996</v>
      </c>
      <c r="Y744" s="1">
        <v>40329</v>
      </c>
      <c r="Z744">
        <v>-6.0351451575184574E-2</v>
      </c>
    </row>
    <row r="745" spans="3:26" x14ac:dyDescent="0.25">
      <c r="C745" s="13">
        <v>20423</v>
      </c>
      <c r="E745">
        <v>3.56</v>
      </c>
      <c r="F745">
        <v>2.7497222222222231</v>
      </c>
      <c r="H745" s="1">
        <v>20393</v>
      </c>
      <c r="I745">
        <v>-5.0293188994136304E-2</v>
      </c>
      <c r="N745" s="1">
        <v>40390</v>
      </c>
      <c r="O745">
        <v>37.903599999999997</v>
      </c>
      <c r="Y745" s="1">
        <v>40359</v>
      </c>
      <c r="Z745">
        <v>-3.706468988320627E-2</v>
      </c>
    </row>
    <row r="746" spans="3:26" x14ac:dyDescent="0.25">
      <c r="C746" s="13">
        <v>20393</v>
      </c>
      <c r="E746">
        <v>3.5</v>
      </c>
      <c r="F746">
        <v>2.7171297222222228</v>
      </c>
      <c r="H746" s="1">
        <v>20362</v>
      </c>
      <c r="I746">
        <v>4.5015319349516941E-2</v>
      </c>
      <c r="N746" s="1">
        <v>40421</v>
      </c>
      <c r="O746">
        <v>38.834799999999994</v>
      </c>
      <c r="Y746" s="1">
        <v>40390</v>
      </c>
      <c r="Z746">
        <v>-3.2860729582040557E-3</v>
      </c>
    </row>
    <row r="747" spans="3:26" x14ac:dyDescent="0.25">
      <c r="C747" s="13">
        <v>20362</v>
      </c>
      <c r="E747">
        <v>3.44</v>
      </c>
      <c r="F747">
        <v>2.6858333333333331</v>
      </c>
      <c r="H747" s="1">
        <v>20332</v>
      </c>
      <c r="I747">
        <v>-6.0904193019442028E-3</v>
      </c>
      <c r="N747" s="1">
        <v>40451</v>
      </c>
      <c r="O747">
        <v>39.904799999999994</v>
      </c>
      <c r="Y747" s="1">
        <v>40421</v>
      </c>
      <c r="Z747">
        <v>6.9272087423597134E-3</v>
      </c>
    </row>
    <row r="748" spans="3:26" x14ac:dyDescent="0.25">
      <c r="C748" s="13">
        <v>20332</v>
      </c>
      <c r="E748">
        <v>3.3666700000000001</v>
      </c>
      <c r="F748">
        <v>2.6558333333333337</v>
      </c>
      <c r="H748" s="1">
        <v>20301</v>
      </c>
      <c r="I748">
        <v>7.3152337858220118E-2</v>
      </c>
      <c r="N748" s="1">
        <v>40482</v>
      </c>
      <c r="O748">
        <v>41.128399999999992</v>
      </c>
      <c r="Y748" s="1">
        <v>40451</v>
      </c>
      <c r="Z748">
        <v>3.2006474873077728E-2</v>
      </c>
    </row>
    <row r="749" spans="3:26" x14ac:dyDescent="0.25">
      <c r="C749" s="13">
        <v>20301</v>
      </c>
      <c r="E749">
        <v>3.2933300000000001</v>
      </c>
      <c r="F749">
        <v>2.627685</v>
      </c>
      <c r="H749" s="1">
        <v>20270</v>
      </c>
      <c r="I749">
        <v>5.7978723404255313E-2</v>
      </c>
      <c r="N749" s="1">
        <v>40512</v>
      </c>
      <c r="O749">
        <v>42.871600000000001</v>
      </c>
      <c r="Y749" s="1">
        <v>40482</v>
      </c>
      <c r="Z749">
        <v>4.411450163981178E-2</v>
      </c>
    </row>
    <row r="750" spans="3:26" x14ac:dyDescent="0.25">
      <c r="C750" s="13">
        <v>20270</v>
      </c>
      <c r="E750">
        <v>3.22</v>
      </c>
      <c r="F750">
        <v>2.6013888888888892</v>
      </c>
      <c r="H750" s="1">
        <v>20240</v>
      </c>
      <c r="I750">
        <v>-4.2372881355931301E-3</v>
      </c>
      <c r="N750" s="1">
        <v>40543</v>
      </c>
      <c r="O750">
        <v>45.128399999999999</v>
      </c>
      <c r="Y750" s="1">
        <v>40512</v>
      </c>
      <c r="Z750">
        <v>2.3310401338363727E-2</v>
      </c>
    </row>
    <row r="751" spans="3:26" x14ac:dyDescent="0.25">
      <c r="C751" s="13">
        <v>20240</v>
      </c>
      <c r="E751">
        <v>3.1333299999999999</v>
      </c>
      <c r="F751">
        <v>2.5769444444444449</v>
      </c>
      <c r="H751" s="1">
        <v>20209</v>
      </c>
      <c r="I751">
        <v>3.4520547945205426E-2</v>
      </c>
      <c r="N751" s="1">
        <v>40574</v>
      </c>
      <c r="O751">
        <v>47.890400000000007</v>
      </c>
      <c r="Y751" s="1">
        <v>40543</v>
      </c>
      <c r="Z751">
        <v>3.5566232098023898E-2</v>
      </c>
    </row>
    <row r="752" spans="3:26" x14ac:dyDescent="0.25">
      <c r="C752" s="13">
        <v>20209</v>
      </c>
      <c r="E752">
        <v>3.0466700000000002</v>
      </c>
      <c r="F752">
        <v>2.5554630555555558</v>
      </c>
      <c r="H752" s="1">
        <v>20179</v>
      </c>
      <c r="I752">
        <v>-7.882576787170404E-3</v>
      </c>
      <c r="N752" s="1">
        <v>40602</v>
      </c>
      <c r="O752">
        <v>50.818000000000012</v>
      </c>
      <c r="Y752" s="1">
        <v>40574</v>
      </c>
      <c r="Z752">
        <v>3.309626025951843E-2</v>
      </c>
    </row>
    <row r="753" spans="3:26" x14ac:dyDescent="0.25">
      <c r="C753" s="13">
        <v>20179</v>
      </c>
      <c r="E753">
        <v>2.96</v>
      </c>
      <c r="F753">
        <v>2.5369444444444444</v>
      </c>
      <c r="H753" s="1">
        <v>20148</v>
      </c>
      <c r="I753">
        <v>3.3426966292134763E-2</v>
      </c>
      <c r="N753" s="1">
        <v>40633</v>
      </c>
      <c r="O753">
        <v>53.892800000000015</v>
      </c>
      <c r="Y753" s="1">
        <v>40602</v>
      </c>
      <c r="Z753">
        <v>3.0016684598712012E-2</v>
      </c>
    </row>
    <row r="754" spans="3:26" x14ac:dyDescent="0.25">
      <c r="C754" s="13">
        <v>20148</v>
      </c>
      <c r="E754">
        <v>2.8966699999999999</v>
      </c>
      <c r="F754">
        <v>2.5213888888888887</v>
      </c>
      <c r="H754" s="1">
        <v>20120</v>
      </c>
      <c r="I754">
        <v>1.8015441807263444E-2</v>
      </c>
      <c r="N754" s="1">
        <v>40663</v>
      </c>
      <c r="O754">
        <v>57.104400000000012</v>
      </c>
      <c r="Y754" s="1">
        <v>40633</v>
      </c>
      <c r="Z754">
        <v>-1.2587804287271317E-2</v>
      </c>
    </row>
    <row r="755" spans="3:26" x14ac:dyDescent="0.25">
      <c r="C755" s="13">
        <v>20120</v>
      </c>
      <c r="E755">
        <v>2.8333300000000001</v>
      </c>
      <c r="F755">
        <v>2.5079627777777782</v>
      </c>
      <c r="H755" s="1">
        <v>20089</v>
      </c>
      <c r="I755">
        <v>4.5753588516746449E-2</v>
      </c>
      <c r="N755" s="1">
        <v>40694</v>
      </c>
      <c r="O755">
        <v>60.326400000000014</v>
      </c>
      <c r="Y755" s="1">
        <v>40663</v>
      </c>
      <c r="Z755">
        <v>2.0713075608092036E-2</v>
      </c>
    </row>
    <row r="756" spans="3:26" x14ac:dyDescent="0.25">
      <c r="C756" s="13">
        <v>20089</v>
      </c>
      <c r="E756">
        <v>2.77</v>
      </c>
      <c r="F756">
        <v>2.496666666666667</v>
      </c>
      <c r="H756" s="1">
        <v>20058</v>
      </c>
      <c r="I756">
        <v>3.9154754505904228E-2</v>
      </c>
      <c r="N756" s="1">
        <v>40724</v>
      </c>
      <c r="O756">
        <v>63.58000000000002</v>
      </c>
      <c r="Y756" s="1">
        <v>40694</v>
      </c>
      <c r="Z756">
        <v>5.1069838003469405E-3</v>
      </c>
    </row>
    <row r="757" spans="3:26" x14ac:dyDescent="0.25">
      <c r="C757" s="13">
        <v>20058</v>
      </c>
      <c r="E757">
        <v>2.7233299999999998</v>
      </c>
      <c r="F757">
        <v>2.4875000000000003</v>
      </c>
      <c r="H757" s="1">
        <v>20028</v>
      </c>
      <c r="I757">
        <v>2.3211446740858521E-2</v>
      </c>
      <c r="N757" s="1">
        <v>40755</v>
      </c>
      <c r="O757">
        <v>66.868000000000009</v>
      </c>
      <c r="Y757" s="1">
        <v>40724</v>
      </c>
      <c r="Z757">
        <v>-3.8122706996136908E-2</v>
      </c>
    </row>
    <row r="758" spans="3:26" x14ac:dyDescent="0.25">
      <c r="C758" s="13">
        <v>20028</v>
      </c>
      <c r="E758">
        <v>2.6766700000000001</v>
      </c>
      <c r="F758">
        <v>2.4802777777777782</v>
      </c>
      <c r="H758" s="1">
        <v>19997</v>
      </c>
      <c r="I758">
        <v>2.3429873088187402E-2</v>
      </c>
      <c r="N758" s="1">
        <v>40786</v>
      </c>
      <c r="O758">
        <v>70.114400000000018</v>
      </c>
      <c r="Y758" s="1">
        <v>40755</v>
      </c>
      <c r="Z758">
        <v>2.9441695344483442E-2</v>
      </c>
    </row>
    <row r="759" spans="3:26" x14ac:dyDescent="0.25">
      <c r="C759" s="13">
        <v>19997</v>
      </c>
      <c r="E759">
        <v>2.63</v>
      </c>
      <c r="F759">
        <v>2.4750000000000005</v>
      </c>
      <c r="H759" s="1">
        <v>19967</v>
      </c>
      <c r="I759">
        <v>1.9913707268503202E-2</v>
      </c>
      <c r="N759" s="1">
        <v>40816</v>
      </c>
      <c r="O759">
        <v>73.325200000000009</v>
      </c>
      <c r="Y759" s="1">
        <v>40786</v>
      </c>
      <c r="Z759">
        <v>-0.1055546751786537</v>
      </c>
    </row>
    <row r="760" spans="3:26" x14ac:dyDescent="0.25">
      <c r="C760" s="13">
        <v>19967</v>
      </c>
      <c r="E760">
        <v>2.6266699999999998</v>
      </c>
      <c r="F760">
        <v>2.4716666666666671</v>
      </c>
      <c r="H760" s="1">
        <v>19936</v>
      </c>
      <c r="I760">
        <v>4.0400552486187784E-2</v>
      </c>
      <c r="N760" s="1">
        <v>40847</v>
      </c>
      <c r="O760">
        <v>76.468400000000017</v>
      </c>
      <c r="Y760" s="1">
        <v>40816</v>
      </c>
      <c r="Z760">
        <v>-9.6430469666161905E-3</v>
      </c>
    </row>
    <row r="761" spans="3:26" x14ac:dyDescent="0.25">
      <c r="C761" s="13">
        <v>19936</v>
      </c>
      <c r="E761">
        <v>2.6233300000000002</v>
      </c>
      <c r="F761">
        <v>2.4703702777777781</v>
      </c>
      <c r="H761" s="1">
        <v>19905</v>
      </c>
      <c r="I761">
        <v>8.0055690915419569E-3</v>
      </c>
      <c r="N761" s="1">
        <v>40877</v>
      </c>
      <c r="O761">
        <v>79.043600000000012</v>
      </c>
      <c r="Y761" s="1">
        <v>40847</v>
      </c>
      <c r="Z761">
        <v>2.8401540191501616E-2</v>
      </c>
    </row>
    <row r="762" spans="3:26" x14ac:dyDescent="0.25">
      <c r="C762" s="13">
        <v>19905</v>
      </c>
      <c r="E762">
        <v>2.62</v>
      </c>
      <c r="F762">
        <v>2.4711111111111119</v>
      </c>
      <c r="H762" s="1">
        <v>19875</v>
      </c>
      <c r="I762">
        <v>3.9811798769453545E-2</v>
      </c>
      <c r="N762" s="1">
        <v>40908</v>
      </c>
      <c r="O762">
        <v>81.057600000000008</v>
      </c>
      <c r="Y762" s="1">
        <v>40877</v>
      </c>
      <c r="Z762">
        <v>1.5904309073739704E-2</v>
      </c>
    </row>
    <row r="763" spans="3:26" x14ac:dyDescent="0.25">
      <c r="C763" s="13">
        <v>19875</v>
      </c>
      <c r="E763">
        <v>2.59667</v>
      </c>
      <c r="F763">
        <v>2.4738888888888897</v>
      </c>
      <c r="H763" s="1">
        <v>19844</v>
      </c>
      <c r="I763">
        <v>3.989461799021448E-2</v>
      </c>
      <c r="N763" s="1">
        <v>40939</v>
      </c>
      <c r="O763">
        <v>82.503199999999993</v>
      </c>
      <c r="Y763" s="1">
        <v>40908</v>
      </c>
      <c r="Z763">
        <v>1.3779944880220368E-2</v>
      </c>
    </row>
    <row r="764" spans="3:26" x14ac:dyDescent="0.25">
      <c r="C764" s="13">
        <v>19844</v>
      </c>
      <c r="E764">
        <v>2.5733299999999999</v>
      </c>
      <c r="F764">
        <v>2.4783333333333335</v>
      </c>
      <c r="H764" s="1">
        <v>19814</v>
      </c>
      <c r="I764">
        <v>2.1137586471944685E-2</v>
      </c>
      <c r="N764" s="1">
        <v>40968</v>
      </c>
      <c r="O764">
        <v>83.814799999999991</v>
      </c>
      <c r="Y764" s="1">
        <v>40939</v>
      </c>
      <c r="Z764">
        <v>4.6054113180838394E-2</v>
      </c>
    </row>
    <row r="765" spans="3:26" x14ac:dyDescent="0.25">
      <c r="C765" s="13">
        <v>19814</v>
      </c>
      <c r="E765">
        <v>2.5499999999999998</v>
      </c>
      <c r="F765">
        <v>2.4844444444444447</v>
      </c>
      <c r="H765" s="1">
        <v>19783</v>
      </c>
      <c r="I765">
        <v>2.1995286724273318E-2</v>
      </c>
      <c r="N765" s="1">
        <v>40999</v>
      </c>
      <c r="O765">
        <v>84.97359999999999</v>
      </c>
      <c r="Y765" s="1">
        <v>40968</v>
      </c>
      <c r="Z765">
        <v>3.9912961909302068E-2</v>
      </c>
    </row>
    <row r="766" spans="3:26" x14ac:dyDescent="0.25">
      <c r="C766" s="13">
        <v>19783</v>
      </c>
      <c r="E766">
        <v>2.53667</v>
      </c>
      <c r="F766">
        <v>2.4922222222222228</v>
      </c>
      <c r="H766" s="1">
        <v>19755</v>
      </c>
      <c r="I766">
        <v>2.5372533225936474E-2</v>
      </c>
      <c r="N766" s="1">
        <v>41029</v>
      </c>
      <c r="O766">
        <v>85.975999999999985</v>
      </c>
      <c r="Y766" s="1">
        <v>40999</v>
      </c>
      <c r="Z766">
        <v>2.7172104784508572E-2</v>
      </c>
    </row>
    <row r="767" spans="3:26" x14ac:dyDescent="0.25">
      <c r="C767" s="13">
        <v>19755</v>
      </c>
      <c r="E767">
        <v>2.5233300000000001</v>
      </c>
      <c r="F767">
        <v>2.5004627777777784</v>
      </c>
      <c r="H767" s="1">
        <v>19724</v>
      </c>
      <c r="I767">
        <v>1.3469387755101972E-2</v>
      </c>
      <c r="N767" s="1">
        <v>41060</v>
      </c>
      <c r="O767">
        <v>86.887600000000006</v>
      </c>
      <c r="Y767" s="1">
        <v>41029</v>
      </c>
      <c r="Z767">
        <v>-2.0226886643056243E-3</v>
      </c>
    </row>
    <row r="768" spans="3:26" x14ac:dyDescent="0.25">
      <c r="C768" s="13">
        <v>19724</v>
      </c>
      <c r="E768">
        <v>2.5099999999999998</v>
      </c>
      <c r="F768">
        <v>2.5091666666666672</v>
      </c>
      <c r="H768" s="1">
        <v>19693</v>
      </c>
      <c r="I768">
        <v>2.2110972048393875E-2</v>
      </c>
      <c r="N768" s="1">
        <v>41090</v>
      </c>
      <c r="O768">
        <v>87.707199999999972</v>
      </c>
      <c r="Y768" s="1">
        <v>41060</v>
      </c>
      <c r="Z768">
        <v>-3.2572867003743483E-2</v>
      </c>
    </row>
    <row r="769" spans="3:26" x14ac:dyDescent="0.25">
      <c r="C769" s="13">
        <v>19693</v>
      </c>
      <c r="E769">
        <v>2.5233300000000001</v>
      </c>
      <c r="F769">
        <v>2.5183333333333335</v>
      </c>
      <c r="H769" s="1">
        <v>19663</v>
      </c>
      <c r="I769">
        <v>3.0081650193382006E-2</v>
      </c>
      <c r="N769" s="1">
        <v>41121</v>
      </c>
      <c r="O769">
        <v>88.419200000000004</v>
      </c>
      <c r="Y769" s="1">
        <v>41090</v>
      </c>
      <c r="Z769">
        <v>-1.3263548726207225E-2</v>
      </c>
    </row>
    <row r="770" spans="3:26" x14ac:dyDescent="0.25">
      <c r="C770" s="13">
        <v>19663</v>
      </c>
      <c r="E770">
        <v>2.53667</v>
      </c>
      <c r="F770">
        <v>2.5260186111111111</v>
      </c>
      <c r="H770" s="1">
        <v>19632</v>
      </c>
      <c r="I770">
        <v>-4.5920459204592083E-2</v>
      </c>
      <c r="N770" s="1">
        <v>41152</v>
      </c>
      <c r="O770">
        <v>89.021599999999978</v>
      </c>
      <c r="Y770" s="1">
        <v>41121</v>
      </c>
      <c r="Z770">
        <v>2.7427690633783627E-2</v>
      </c>
    </row>
    <row r="771" spans="3:26" x14ac:dyDescent="0.25">
      <c r="C771" s="13">
        <v>19632</v>
      </c>
      <c r="E771">
        <v>2.5499999999999998</v>
      </c>
      <c r="F771">
        <v>2.5322222222222219</v>
      </c>
      <c r="H771" s="1">
        <v>19602</v>
      </c>
      <c r="I771">
        <v>4.1169205434335703E-3</v>
      </c>
      <c r="N771" s="1">
        <v>41182</v>
      </c>
      <c r="O771">
        <v>89.521999999999991</v>
      </c>
      <c r="Y771" s="1">
        <v>41152</v>
      </c>
      <c r="Z771">
        <v>3.2115489270323191E-2</v>
      </c>
    </row>
    <row r="772" spans="3:26" x14ac:dyDescent="0.25">
      <c r="C772" s="13">
        <v>19602</v>
      </c>
      <c r="E772">
        <v>2.53667</v>
      </c>
      <c r="F772">
        <v>2.5369444444444444</v>
      </c>
      <c r="H772" s="1">
        <v>19571</v>
      </c>
      <c r="I772">
        <v>1.4196242171189973E-2</v>
      </c>
      <c r="N772" s="1">
        <v>41213</v>
      </c>
      <c r="O772">
        <v>89.956000000000003</v>
      </c>
      <c r="Y772" s="1">
        <v>41182</v>
      </c>
      <c r="Z772">
        <v>2.8479817592361699E-2</v>
      </c>
    </row>
    <row r="773" spans="3:26" x14ac:dyDescent="0.25">
      <c r="C773" s="13">
        <v>19571</v>
      </c>
      <c r="E773">
        <v>2.5233300000000001</v>
      </c>
      <c r="F773">
        <v>2.5403702777777775</v>
      </c>
      <c r="H773" s="1">
        <v>19540</v>
      </c>
      <c r="I773">
        <v>-3.5829307568438024E-2</v>
      </c>
      <c r="N773" s="1">
        <v>41243</v>
      </c>
      <c r="O773">
        <v>90.330400000000012</v>
      </c>
      <c r="Y773" s="1">
        <v>41213</v>
      </c>
      <c r="Z773">
        <v>-3.8796746615677598E-3</v>
      </c>
    </row>
    <row r="774" spans="3:26" x14ac:dyDescent="0.25">
      <c r="C774" s="13">
        <v>19540</v>
      </c>
      <c r="E774">
        <v>2.5099999999999998</v>
      </c>
      <c r="F774">
        <v>2.5424999999999995</v>
      </c>
      <c r="H774" s="1">
        <v>19510</v>
      </c>
      <c r="I774">
        <v>5.2610279239174015E-3</v>
      </c>
      <c r="N774" s="1">
        <v>41274</v>
      </c>
      <c r="O774">
        <v>90.635600000000011</v>
      </c>
      <c r="Y774" s="1">
        <v>41243</v>
      </c>
      <c r="Z774">
        <v>-3.0121990235217166E-2</v>
      </c>
    </row>
    <row r="775" spans="3:26" x14ac:dyDescent="0.25">
      <c r="C775" s="13">
        <v>19510</v>
      </c>
      <c r="E775">
        <v>2.48333</v>
      </c>
      <c r="F775">
        <v>2.543333333333333</v>
      </c>
      <c r="H775" s="1">
        <v>19479</v>
      </c>
      <c r="I775">
        <v>-4.9249711427472018E-2</v>
      </c>
      <c r="N775" s="1">
        <v>41305</v>
      </c>
      <c r="O775">
        <v>90.871999999999986</v>
      </c>
      <c r="Y775" s="1">
        <v>41274</v>
      </c>
      <c r="Z775">
        <v>1.9920975826634425E-2</v>
      </c>
    </row>
    <row r="776" spans="3:26" x14ac:dyDescent="0.25">
      <c r="C776" s="13">
        <v>19479</v>
      </c>
      <c r="E776">
        <v>2.4566699999999999</v>
      </c>
      <c r="F776">
        <v>2.543333333333333</v>
      </c>
      <c r="H776" s="1">
        <v>19449</v>
      </c>
      <c r="I776">
        <v>5.0270688321732019E-3</v>
      </c>
      <c r="N776" s="1">
        <v>41333</v>
      </c>
      <c r="O776">
        <v>91.053199999999975</v>
      </c>
      <c r="Y776" s="1">
        <v>41305</v>
      </c>
      <c r="Z776">
        <v>4.0856646675431964E-2</v>
      </c>
    </row>
    <row r="777" spans="3:26" x14ac:dyDescent="0.25">
      <c r="C777" s="13">
        <v>19449</v>
      </c>
      <c r="E777">
        <v>2.4300000000000002</v>
      </c>
      <c r="F777">
        <v>2.5424999999999995</v>
      </c>
      <c r="H777" s="1">
        <v>19418</v>
      </c>
      <c r="I777">
        <v>-1.2223071046600469E-2</v>
      </c>
      <c r="N777" s="1">
        <v>41364</v>
      </c>
      <c r="O777">
        <v>91.201599999999999</v>
      </c>
      <c r="Y777" s="1">
        <v>41333</v>
      </c>
      <c r="Z777">
        <v>2.1554985139151481E-2</v>
      </c>
    </row>
    <row r="778" spans="3:26" x14ac:dyDescent="0.25">
      <c r="C778" s="13">
        <v>19418</v>
      </c>
      <c r="E778">
        <v>2.42</v>
      </c>
      <c r="F778">
        <v>2.5408333333333331</v>
      </c>
      <c r="H778" s="1">
        <v>19390</v>
      </c>
      <c r="I778">
        <v>5.3763440860215275E-3</v>
      </c>
      <c r="N778" s="1">
        <v>41394</v>
      </c>
      <c r="O778">
        <v>91.374800000000008</v>
      </c>
      <c r="Y778" s="1">
        <v>41364</v>
      </c>
      <c r="Z778">
        <v>2.5470968253863285E-2</v>
      </c>
    </row>
    <row r="779" spans="3:26" x14ac:dyDescent="0.25">
      <c r="C779" s="13">
        <v>19390</v>
      </c>
      <c r="E779">
        <v>2.41</v>
      </c>
      <c r="F779">
        <v>2.5389813888888884</v>
      </c>
      <c r="H779" s="1">
        <v>19359</v>
      </c>
      <c r="I779">
        <v>4.0351578106272393E-2</v>
      </c>
      <c r="N779" s="1">
        <v>41425</v>
      </c>
      <c r="O779">
        <v>91.572000000000003</v>
      </c>
      <c r="Y779" s="1">
        <v>41394</v>
      </c>
      <c r="Z779">
        <v>1.281249395485006E-2</v>
      </c>
    </row>
    <row r="780" spans="3:26" x14ac:dyDescent="0.25">
      <c r="C780" s="13">
        <v>19359</v>
      </c>
      <c r="E780">
        <v>2.4</v>
      </c>
      <c r="F780">
        <v>2.5369444444444444</v>
      </c>
      <c r="H780" s="1">
        <v>19328</v>
      </c>
      <c r="I780">
        <v>3.1739488870568815E-2</v>
      </c>
      <c r="N780" s="1">
        <v>41455</v>
      </c>
      <c r="O780">
        <v>91.785200000000003</v>
      </c>
      <c r="Y780" s="1">
        <v>41425</v>
      </c>
      <c r="Z780">
        <v>4.4018590437384521E-2</v>
      </c>
    </row>
    <row r="781" spans="3:26" x14ac:dyDescent="0.25">
      <c r="C781" s="13">
        <v>19328</v>
      </c>
      <c r="E781">
        <v>2.3866700000000001</v>
      </c>
      <c r="F781">
        <v>2.5408571428571425</v>
      </c>
      <c r="H781" s="1">
        <v>19298</v>
      </c>
      <c r="I781">
        <v>-2.0984665052461646E-2</v>
      </c>
      <c r="N781" s="1">
        <v>41486</v>
      </c>
      <c r="O781">
        <v>92.003600000000006</v>
      </c>
      <c r="Y781" s="1">
        <v>41455</v>
      </c>
      <c r="Z781">
        <v>-1.2848814518489571E-2</v>
      </c>
    </row>
    <row r="782" spans="3:26" x14ac:dyDescent="0.25">
      <c r="C782" s="13">
        <v>19298</v>
      </c>
      <c r="E782">
        <v>2.3733300000000002</v>
      </c>
      <c r="F782">
        <v>2.5453920588235288</v>
      </c>
      <c r="H782" s="1">
        <v>19267</v>
      </c>
      <c r="I782">
        <v>-1.588562351072274E-2</v>
      </c>
      <c r="N782" s="1">
        <v>41517</v>
      </c>
      <c r="O782">
        <v>92.223199999999991</v>
      </c>
      <c r="Y782" s="1">
        <v>41486</v>
      </c>
      <c r="Z782">
        <v>3.0832051495888906E-2</v>
      </c>
    </row>
    <row r="783" spans="3:26" x14ac:dyDescent="0.25">
      <c r="C783" s="13">
        <v>19267</v>
      </c>
      <c r="E783">
        <v>2.36</v>
      </c>
      <c r="F783">
        <v>2.5506060606060603</v>
      </c>
      <c r="H783" s="1">
        <v>19237</v>
      </c>
      <c r="I783">
        <v>3.9872408293461494E-3</v>
      </c>
      <c r="N783" s="1">
        <v>41547</v>
      </c>
      <c r="O783">
        <v>92.451599999999999</v>
      </c>
      <c r="Y783" s="1">
        <v>41517</v>
      </c>
      <c r="Z783">
        <v>8.44979265047735E-4</v>
      </c>
    </row>
    <row r="784" spans="3:26" x14ac:dyDescent="0.25">
      <c r="C784" s="13">
        <v>19237</v>
      </c>
      <c r="E784">
        <v>2.3533300000000001</v>
      </c>
      <c r="F784">
        <v>2.5565624999999996</v>
      </c>
      <c r="H784" s="1">
        <v>19206</v>
      </c>
      <c r="I784">
        <v>2.8712059064807192E-2</v>
      </c>
      <c r="N784" s="1">
        <v>41578</v>
      </c>
      <c r="O784">
        <v>92.7316</v>
      </c>
      <c r="Y784" s="1">
        <v>41547</v>
      </c>
      <c r="Z784">
        <v>1.0226993754827678E-2</v>
      </c>
    </row>
    <row r="785" spans="3:26" x14ac:dyDescent="0.25">
      <c r="C785" s="13">
        <v>19206</v>
      </c>
      <c r="E785">
        <v>2.34667</v>
      </c>
      <c r="F785">
        <v>2.563118387096774</v>
      </c>
      <c r="H785" s="1">
        <v>19175</v>
      </c>
      <c r="I785">
        <v>2.7391487568478659E-2</v>
      </c>
      <c r="N785" s="1">
        <v>41608</v>
      </c>
      <c r="O785">
        <v>93.093199999999996</v>
      </c>
      <c r="Y785" s="1">
        <v>41578</v>
      </c>
      <c r="Z785">
        <v>1.9476401311071142E-2</v>
      </c>
    </row>
    <row r="786" spans="3:26" x14ac:dyDescent="0.25">
      <c r="C786" s="13">
        <v>19175</v>
      </c>
      <c r="E786">
        <v>2.34</v>
      </c>
      <c r="F786">
        <v>2.5703333333333327</v>
      </c>
      <c r="H786" s="1">
        <v>19145</v>
      </c>
      <c r="I786">
        <v>-4.2122999157531639E-4</v>
      </c>
      <c r="N786" s="1">
        <v>41639</v>
      </c>
      <c r="O786">
        <v>93.532399999999996</v>
      </c>
      <c r="Y786" s="1">
        <v>41608</v>
      </c>
      <c r="Z786">
        <v>3.6923774585326995E-2</v>
      </c>
    </row>
    <row r="787" spans="3:26" x14ac:dyDescent="0.25">
      <c r="C787" s="13">
        <v>19145</v>
      </c>
      <c r="E787">
        <v>2.36</v>
      </c>
      <c r="F787">
        <v>2.5782758620689652</v>
      </c>
      <c r="H787" s="1">
        <v>19114</v>
      </c>
      <c r="I787">
        <v>-2.9399412011759884E-3</v>
      </c>
      <c r="N787" s="1">
        <v>41670</v>
      </c>
      <c r="O787">
        <v>93.956399999999988</v>
      </c>
      <c r="Y787" s="1">
        <v>41639</v>
      </c>
      <c r="Z787">
        <v>1.3590948338697202E-2</v>
      </c>
    </row>
    <row r="788" spans="3:26" x14ac:dyDescent="0.25">
      <c r="C788" s="13">
        <v>19114</v>
      </c>
      <c r="E788">
        <v>2.38</v>
      </c>
      <c r="F788">
        <v>2.5860714285714281</v>
      </c>
      <c r="H788" s="1">
        <v>19084</v>
      </c>
      <c r="I788">
        <v>2.5263157894736305E-3</v>
      </c>
      <c r="N788" s="1">
        <v>41698</v>
      </c>
      <c r="O788">
        <v>94.367999999999981</v>
      </c>
      <c r="Y788" s="1">
        <v>41670</v>
      </c>
      <c r="Z788">
        <v>8.0651406697717243E-3</v>
      </c>
    </row>
    <row r="789" spans="3:26" x14ac:dyDescent="0.25">
      <c r="C789" s="13">
        <v>19084</v>
      </c>
      <c r="E789">
        <v>2.4</v>
      </c>
      <c r="F789">
        <v>2.5937037037037038</v>
      </c>
      <c r="H789" s="1">
        <v>19053</v>
      </c>
      <c r="I789">
        <v>-1.818933443571729E-2</v>
      </c>
      <c r="N789" s="1">
        <v>41729</v>
      </c>
      <c r="O789">
        <v>94.755999999999986</v>
      </c>
      <c r="Y789" s="1">
        <v>41698</v>
      </c>
      <c r="Z789">
        <v>-2.9192914682060278E-3</v>
      </c>
    </row>
    <row r="790" spans="3:26" x14ac:dyDescent="0.25">
      <c r="C790" s="13">
        <v>19053</v>
      </c>
      <c r="E790">
        <v>2.4133300000000002</v>
      </c>
      <c r="F790">
        <v>2.6011538461538461</v>
      </c>
      <c r="H790" s="1">
        <v>19024</v>
      </c>
      <c r="I790">
        <v>3.3319094404100857E-2</v>
      </c>
      <c r="N790" s="1">
        <v>41759</v>
      </c>
      <c r="O790">
        <v>95.166799999999981</v>
      </c>
      <c r="Y790" s="1">
        <v>41729</v>
      </c>
      <c r="Z790">
        <v>2.5580064280368082E-2</v>
      </c>
    </row>
    <row r="791" spans="3:26" x14ac:dyDescent="0.25">
      <c r="C791" s="13">
        <v>19024</v>
      </c>
      <c r="E791">
        <v>2.4266700000000001</v>
      </c>
      <c r="F791">
        <v>2.6086668</v>
      </c>
      <c r="H791" s="1">
        <v>18993</v>
      </c>
      <c r="I791">
        <v>3.0823425803610711E-2</v>
      </c>
      <c r="N791" s="1">
        <v>41790</v>
      </c>
      <c r="O791">
        <v>95.613599999999963</v>
      </c>
      <c r="Y791" s="1">
        <v>41759</v>
      </c>
      <c r="Z791">
        <v>3.9709796514124298E-4</v>
      </c>
    </row>
    <row r="792" spans="3:26" x14ac:dyDescent="0.25">
      <c r="C792" s="13">
        <v>18993</v>
      </c>
      <c r="E792">
        <v>2.44</v>
      </c>
      <c r="F792">
        <v>2.6162500000000004</v>
      </c>
      <c r="H792" s="1">
        <v>18962</v>
      </c>
      <c r="I792">
        <v>-2.7825342465753366E-2</v>
      </c>
      <c r="N792" s="1">
        <v>41820</v>
      </c>
      <c r="O792">
        <v>96.087999999999994</v>
      </c>
      <c r="Y792" s="1">
        <v>41790</v>
      </c>
      <c r="Z792">
        <v>1.3683713645092417E-2</v>
      </c>
    </row>
    <row r="793" spans="3:26" x14ac:dyDescent="0.25">
      <c r="C793" s="13">
        <v>18962</v>
      </c>
      <c r="E793">
        <v>2.46333</v>
      </c>
      <c r="F793">
        <v>2.6239130434782605</v>
      </c>
      <c r="H793" s="1">
        <v>18932</v>
      </c>
      <c r="I793">
        <v>-5.1107325383305362E-3</v>
      </c>
      <c r="N793" s="1">
        <v>41851</v>
      </c>
      <c r="O793">
        <v>96.605199999999982</v>
      </c>
      <c r="Y793" s="1">
        <v>41820</v>
      </c>
      <c r="Z793">
        <v>3.0331733491377223E-2</v>
      </c>
    </row>
    <row r="794" spans="3:26" x14ac:dyDescent="0.25">
      <c r="C794" s="13">
        <v>18932</v>
      </c>
      <c r="E794">
        <v>2.4866700000000002</v>
      </c>
      <c r="F794">
        <v>2.6312122727272724</v>
      </c>
      <c r="H794" s="1">
        <v>18901</v>
      </c>
      <c r="I794">
        <v>2.577544779379641E-2</v>
      </c>
      <c r="N794" s="1">
        <v>41882</v>
      </c>
      <c r="O794">
        <v>97.182000000000002</v>
      </c>
      <c r="Y794" s="1">
        <v>41851</v>
      </c>
      <c r="Z794">
        <v>1.3358396376130529E-2</v>
      </c>
    </row>
    <row r="795" spans="3:26" x14ac:dyDescent="0.25">
      <c r="C795" s="13">
        <v>18901</v>
      </c>
      <c r="E795">
        <v>2.5099999999999998</v>
      </c>
      <c r="F795">
        <v>2.6380952380952385</v>
      </c>
      <c r="H795" s="1">
        <v>18871</v>
      </c>
      <c r="I795">
        <v>4.3775649794801683E-2</v>
      </c>
      <c r="N795" s="1">
        <v>41912</v>
      </c>
      <c r="O795">
        <v>97.834000000000017</v>
      </c>
      <c r="Y795" s="1">
        <v>41882</v>
      </c>
      <c r="Z795">
        <v>-5.8638690385687175E-3</v>
      </c>
    </row>
    <row r="796" spans="3:26" x14ac:dyDescent="0.25">
      <c r="C796" s="13">
        <v>18871</v>
      </c>
      <c r="E796">
        <v>2.58</v>
      </c>
      <c r="F796">
        <v>2.6444999999999999</v>
      </c>
      <c r="H796" s="1">
        <v>18840</v>
      </c>
      <c r="I796">
        <v>1.7633410672853782E-2</v>
      </c>
      <c r="N796" s="1">
        <v>41943</v>
      </c>
      <c r="O796">
        <v>98.483199999999997</v>
      </c>
      <c r="Y796" s="1">
        <v>41912</v>
      </c>
      <c r="Z796">
        <v>1.6160854027213473E-2</v>
      </c>
    </row>
    <row r="797" spans="3:26" x14ac:dyDescent="0.25">
      <c r="C797" s="13">
        <v>18840</v>
      </c>
      <c r="E797">
        <v>2.65</v>
      </c>
      <c r="F797">
        <v>2.6478947368421055</v>
      </c>
      <c r="H797" s="1">
        <v>18809</v>
      </c>
      <c r="I797">
        <v>-1.7327861377108938E-2</v>
      </c>
      <c r="N797" s="1">
        <v>41973</v>
      </c>
      <c r="O797">
        <v>99.104399999999998</v>
      </c>
      <c r="Y797" s="1">
        <v>41943</v>
      </c>
      <c r="Z797">
        <v>-2.8075033990056359E-2</v>
      </c>
    </row>
    <row r="798" spans="3:26" x14ac:dyDescent="0.25">
      <c r="C798" s="13">
        <v>18809</v>
      </c>
      <c r="E798">
        <v>2.72</v>
      </c>
      <c r="F798">
        <v>2.6477777777777778</v>
      </c>
      <c r="H798" s="1">
        <v>18779</v>
      </c>
      <c r="I798">
        <v>4.5620437956195298E-4</v>
      </c>
      <c r="N798" s="1">
        <v>42004</v>
      </c>
      <c r="O798">
        <v>99.682400000000001</v>
      </c>
      <c r="Y798" s="1">
        <v>41973</v>
      </c>
      <c r="Z798">
        <v>5.5387220160328689E-2</v>
      </c>
    </row>
    <row r="799" spans="3:26" x14ac:dyDescent="0.25">
      <c r="C799" s="13">
        <v>18779</v>
      </c>
      <c r="E799">
        <v>2.7566700000000002</v>
      </c>
      <c r="F799">
        <v>2.6435294117647063</v>
      </c>
      <c r="H799" s="1">
        <v>18748</v>
      </c>
      <c r="I799">
        <v>1.3407304669440716E-2</v>
      </c>
      <c r="N799" s="1">
        <v>42035</v>
      </c>
      <c r="O799">
        <v>100.22839999999998</v>
      </c>
      <c r="Y799" s="1">
        <v>42004</v>
      </c>
      <c r="Z799">
        <v>4.744273857094668E-3</v>
      </c>
    </row>
    <row r="800" spans="3:26" x14ac:dyDescent="0.25">
      <c r="C800" s="13">
        <v>18748</v>
      </c>
      <c r="E800">
        <v>2.7933300000000001</v>
      </c>
      <c r="F800">
        <v>2.6364581249999994</v>
      </c>
      <c r="H800" s="1">
        <v>18718</v>
      </c>
      <c r="I800">
        <v>-1.6818181818181864E-2</v>
      </c>
      <c r="N800" s="1">
        <v>42063</v>
      </c>
      <c r="O800">
        <v>100.70839999999998</v>
      </c>
      <c r="Y800" s="1">
        <v>42035</v>
      </c>
      <c r="Z800">
        <v>-1.2700375315805574E-2</v>
      </c>
    </row>
    <row r="801" spans="3:26" x14ac:dyDescent="0.25">
      <c r="C801" s="13">
        <v>18718</v>
      </c>
      <c r="E801">
        <v>2.83</v>
      </c>
      <c r="F801">
        <v>2.6259999999999994</v>
      </c>
      <c r="H801" s="1">
        <v>18687</v>
      </c>
      <c r="I801">
        <v>3.7246581801037203E-2</v>
      </c>
      <c r="N801" s="1">
        <v>42094</v>
      </c>
      <c r="O801">
        <v>101.1356</v>
      </c>
      <c r="Y801" s="1">
        <v>42063</v>
      </c>
      <c r="Z801">
        <v>2.6634716839728106E-2</v>
      </c>
    </row>
    <row r="802" spans="3:26" x14ac:dyDescent="0.25">
      <c r="C802" s="13">
        <v>18687</v>
      </c>
      <c r="E802">
        <v>2.8333300000000001</v>
      </c>
      <c r="F802">
        <v>2.6114285714285717</v>
      </c>
      <c r="H802" s="1">
        <v>18659</v>
      </c>
      <c r="I802">
        <v>7.3924050632911437E-2</v>
      </c>
      <c r="N802" s="1">
        <v>42124</v>
      </c>
      <c r="O802">
        <v>101.488</v>
      </c>
      <c r="Y802" s="1">
        <v>42094</v>
      </c>
      <c r="Z802">
        <v>-1.0613773892997967E-3</v>
      </c>
    </row>
    <row r="803" spans="3:26" x14ac:dyDescent="0.25">
      <c r="C803" s="13">
        <v>18659</v>
      </c>
      <c r="E803">
        <v>2.8366699999999998</v>
      </c>
      <c r="F803">
        <v>2.5943592307692307</v>
      </c>
      <c r="H803" s="1">
        <v>18628</v>
      </c>
      <c r="I803">
        <v>-4.0342914775591682E-3</v>
      </c>
      <c r="N803" s="1">
        <v>42155</v>
      </c>
      <c r="O803">
        <v>101.71359999999999</v>
      </c>
      <c r="Y803" s="1">
        <v>42124</v>
      </c>
      <c r="Z803">
        <v>7.14907283208109E-3</v>
      </c>
    </row>
    <row r="804" spans="3:26" x14ac:dyDescent="0.25">
      <c r="C804" s="13">
        <v>18628</v>
      </c>
      <c r="E804">
        <v>2.84</v>
      </c>
      <c r="F804">
        <v>2.5741666666666667</v>
      </c>
      <c r="H804" s="1">
        <v>18597</v>
      </c>
      <c r="I804">
        <v>-2.0130850528436183E-3</v>
      </c>
      <c r="N804" s="1">
        <v>42185</v>
      </c>
      <c r="O804">
        <v>101.8284</v>
      </c>
      <c r="Y804" s="1">
        <v>42155</v>
      </c>
      <c r="Z804">
        <v>8.1532894799652127E-3</v>
      </c>
    </row>
    <row r="805" spans="3:26" x14ac:dyDescent="0.25">
      <c r="C805" s="13">
        <v>18597</v>
      </c>
      <c r="E805">
        <v>2.8</v>
      </c>
      <c r="F805">
        <v>2.5499999999999998</v>
      </c>
      <c r="H805" s="1">
        <v>18567</v>
      </c>
      <c r="I805">
        <v>4.1404612159329286E-2</v>
      </c>
      <c r="N805" s="1">
        <v>42216</v>
      </c>
      <c r="O805">
        <v>101.85040000000001</v>
      </c>
      <c r="Y805" s="1">
        <v>42185</v>
      </c>
      <c r="Z805">
        <v>-5.9897534967849895E-3</v>
      </c>
    </row>
    <row r="806" spans="3:26" x14ac:dyDescent="0.25">
      <c r="C806" s="13">
        <v>18567</v>
      </c>
      <c r="E806">
        <v>2.76</v>
      </c>
      <c r="F806">
        <v>2.5249999999999999</v>
      </c>
      <c r="H806" s="1">
        <v>18536</v>
      </c>
      <c r="I806">
        <v>3.5268583830710722E-2</v>
      </c>
      <c r="N806" s="1">
        <v>42247</v>
      </c>
      <c r="O806">
        <v>101.7748</v>
      </c>
      <c r="Y806" s="1">
        <v>42216</v>
      </c>
      <c r="Z806">
        <v>-2.4532103711255191E-3</v>
      </c>
    </row>
    <row r="807" spans="3:26" x14ac:dyDescent="0.25">
      <c r="C807" s="13">
        <v>18536</v>
      </c>
      <c r="E807">
        <v>2.72</v>
      </c>
      <c r="F807">
        <v>2.4988888888888892</v>
      </c>
      <c r="H807" s="1">
        <v>18506</v>
      </c>
      <c r="I807">
        <v>6.0414269275028812E-2</v>
      </c>
      <c r="N807" s="1">
        <v>42277</v>
      </c>
      <c r="O807">
        <v>101.60520000000001</v>
      </c>
      <c r="Y807" s="1">
        <v>42247</v>
      </c>
      <c r="Z807">
        <v>-2.5915172815571062E-2</v>
      </c>
    </row>
    <row r="808" spans="3:26" x14ac:dyDescent="0.25">
      <c r="C808" s="13">
        <v>18506</v>
      </c>
      <c r="E808">
        <v>2.66</v>
      </c>
      <c r="F808">
        <v>2.4712499999999995</v>
      </c>
      <c r="H808" s="1">
        <v>18475</v>
      </c>
      <c r="I808">
        <v>-7.2572038420490897E-2</v>
      </c>
      <c r="N808" s="1">
        <v>42308</v>
      </c>
      <c r="O808">
        <v>101.33840000000001</v>
      </c>
      <c r="Y808" s="1">
        <v>42277</v>
      </c>
      <c r="Z808">
        <v>-4.6797099815184207E-2</v>
      </c>
    </row>
    <row r="809" spans="3:26" x14ac:dyDescent="0.25">
      <c r="C809" s="13">
        <v>18475</v>
      </c>
      <c r="E809">
        <v>2.6</v>
      </c>
      <c r="F809">
        <v>2.4442857142857144</v>
      </c>
      <c r="H809" s="1">
        <v>18444</v>
      </c>
      <c r="I809">
        <v>1.6268980477223274E-2</v>
      </c>
      <c r="N809" s="1">
        <v>42338</v>
      </c>
      <c r="O809">
        <v>100.93359999999998</v>
      </c>
      <c r="Y809" s="1">
        <v>42308</v>
      </c>
      <c r="Z809">
        <v>4.1349303901954765E-2</v>
      </c>
    </row>
    <row r="810" spans="3:26" x14ac:dyDescent="0.25">
      <c r="C810" s="13">
        <v>18444</v>
      </c>
      <c r="E810">
        <v>2.54</v>
      </c>
      <c r="F810">
        <v>2.4183333333333334</v>
      </c>
      <c r="H810" s="1">
        <v>18414</v>
      </c>
      <c r="I810">
        <v>3.3632286995515778E-2</v>
      </c>
      <c r="N810" s="1">
        <v>42369</v>
      </c>
      <c r="O810">
        <v>100.396</v>
      </c>
      <c r="Y810" s="1">
        <v>42338</v>
      </c>
      <c r="Z810">
        <v>2.7563079992690646E-2</v>
      </c>
    </row>
    <row r="811" spans="3:26" x14ac:dyDescent="0.25">
      <c r="C811" s="13">
        <v>18414</v>
      </c>
      <c r="E811">
        <v>2.48333</v>
      </c>
      <c r="F811">
        <v>2.3940000000000001</v>
      </c>
      <c r="H811" s="1">
        <v>18383</v>
      </c>
      <c r="I811">
        <v>2.82420749279538E-2</v>
      </c>
      <c r="N811" s="1">
        <v>42400</v>
      </c>
      <c r="O811">
        <v>99.770799999999994</v>
      </c>
      <c r="Y811" s="1">
        <v>42369</v>
      </c>
      <c r="Z811">
        <v>-1.275581317107399E-2</v>
      </c>
    </row>
    <row r="812" spans="3:26" x14ac:dyDescent="0.25">
      <c r="C812" s="13">
        <v>18383</v>
      </c>
      <c r="E812">
        <v>2.4266700000000001</v>
      </c>
      <c r="F812">
        <v>2.3716675</v>
      </c>
      <c r="H812" s="1">
        <v>18353</v>
      </c>
      <c r="I812">
        <v>8.1348053457292596E-3</v>
      </c>
      <c r="N812" s="1">
        <v>42429</v>
      </c>
      <c r="O812">
        <v>99.14800000000001</v>
      </c>
      <c r="Y812" s="1">
        <v>42400</v>
      </c>
      <c r="Z812">
        <v>-6.5956535285870088E-2</v>
      </c>
    </row>
    <row r="813" spans="3:26" x14ac:dyDescent="0.25">
      <c r="C813" s="13">
        <v>18353</v>
      </c>
      <c r="E813">
        <v>2.37</v>
      </c>
      <c r="F813">
        <v>2.3533333333333335</v>
      </c>
      <c r="H813" s="1">
        <v>18322</v>
      </c>
      <c r="I813">
        <v>1.9549763033175467E-2</v>
      </c>
      <c r="N813" s="1">
        <v>42460</v>
      </c>
      <c r="O813">
        <v>98.514800000000008</v>
      </c>
      <c r="Y813" s="1">
        <v>42429</v>
      </c>
      <c r="Z813">
        <v>-7.3908057958927539E-3</v>
      </c>
    </row>
    <row r="814" spans="3:26" x14ac:dyDescent="0.25">
      <c r="C814" s="13">
        <v>18322</v>
      </c>
      <c r="E814">
        <v>2.3533300000000001</v>
      </c>
      <c r="F814">
        <v>2.3449999999999998</v>
      </c>
      <c r="H814" s="1">
        <v>18294</v>
      </c>
      <c r="N814" s="1">
        <v>42490</v>
      </c>
      <c r="Y814" s="1">
        <v>42460</v>
      </c>
      <c r="Z814">
        <v>6.171432772182605E-2</v>
      </c>
    </row>
    <row r="815" spans="3:26" x14ac:dyDescent="0.25">
      <c r="C815" s="13">
        <v>18294</v>
      </c>
      <c r="E815">
        <v>2.3366699999999998</v>
      </c>
      <c r="F815">
        <v>2.3366699999999998</v>
      </c>
      <c r="O815" t="e">
        <v>#DIV/0!</v>
      </c>
    </row>
    <row r="816" spans="3:26" x14ac:dyDescent="0.25">
      <c r="F816" t="e">
        <v>#DIV/0!</v>
      </c>
      <c r="O816" t="e">
        <v>#DIV/0!</v>
      </c>
    </row>
    <row r="817" spans="6:15" x14ac:dyDescent="0.25">
      <c r="F817" t="e">
        <v>#DIV/0!</v>
      </c>
      <c r="O817" t="e">
        <v>#DIV/0!</v>
      </c>
    </row>
    <row r="818" spans="6:15" x14ac:dyDescent="0.25">
      <c r="F818" t="e">
        <v>#DIV/0!</v>
      </c>
      <c r="O818" t="e">
        <v>#DIV/0!</v>
      </c>
    </row>
    <row r="819" spans="6:15" x14ac:dyDescent="0.25">
      <c r="F819" t="e">
        <v>#DIV/0!</v>
      </c>
      <c r="O819" t="e">
        <v>#DIV/0!</v>
      </c>
    </row>
    <row r="820" spans="6:15" x14ac:dyDescent="0.25">
      <c r="F820" t="e">
        <v>#DIV/0!</v>
      </c>
    </row>
  </sheetData>
  <sortState ref="Y20:Z814">
    <sortCondition ref="Y20:Y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MONTHLY DATA</vt:lpstr>
      <vt:lpstr>FED MODEL FACTORS</vt:lpstr>
      <vt:lpstr>QRTLY DATA</vt:lpstr>
      <vt:lpstr>FACTORS DECILE</vt:lpstr>
      <vt:lpstr>Sheet1</vt:lpstr>
      <vt:lpstr>MTHLY BURN CHART</vt:lpstr>
      <vt:lpstr>MTHLY CHART</vt:lpstr>
      <vt:lpstr>Chart2</vt:lpstr>
      <vt:lpstr>QRTLY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Casas Hernandez, Victor</cp:lastModifiedBy>
  <dcterms:created xsi:type="dcterms:W3CDTF">2016-08-26T13:06:52Z</dcterms:created>
  <dcterms:modified xsi:type="dcterms:W3CDTF">2016-09-01T15:29:41Z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5dff0709-f13d-4667-ae46-176c277165fa</vt:lpwstr>
  </property>
</Properties>
</file>