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Expenses" sheetId="1" r:id="rId4"/>
    <sheet name="Sheet 1 - Table 1" sheetId="2" r:id="rId5"/>
    <sheet name="Sheet 1 - Categories Totals" sheetId="3" r:id="rId6"/>
    <sheet name="Sheet 1 - Expense type" sheetId="4" r:id="rId7"/>
    <sheet name="Sheet 1 - Drawings" sheetId="5" r:id="rId8"/>
    <sheet name="Sheet 2" sheetId="6" r:id="rId9"/>
    <sheet name="Sheet 3" sheetId="7" r:id="rId10"/>
  </sheets>
</workbook>
</file>

<file path=xl/sharedStrings.xml><?xml version="1.0" encoding="utf-8"?>
<sst xmlns="http://schemas.openxmlformats.org/spreadsheetml/2006/main" uniqueCount="82">
  <si>
    <t>Expenses</t>
  </si>
  <si>
    <t>Description</t>
  </si>
  <si>
    <t>Date</t>
  </si>
  <si>
    <t>Actual</t>
  </si>
  <si>
    <t>Notes</t>
  </si>
  <si>
    <t>Category</t>
  </si>
  <si>
    <t>Pillar</t>
  </si>
  <si>
    <t>Pillar Frame</t>
  </si>
  <si>
    <t>Asset</t>
  </si>
  <si>
    <t>Carpainter</t>
  </si>
  <si>
    <t>Expense</t>
  </si>
  <si>
    <t>Paint</t>
  </si>
  <si>
    <t>Hardware store</t>
  </si>
  <si>
    <t>Bajri</t>
  </si>
  <si>
    <t>Iron work Kapil</t>
  </si>
  <si>
    <t>Labour Purushottam</t>
  </si>
  <si>
    <t>Labour Sushil</t>
  </si>
  <si>
    <t>Cement</t>
  </si>
  <si>
    <t>Iron work Manohar</t>
  </si>
  <si>
    <t>Plantation</t>
  </si>
  <si>
    <t>Auger Machine</t>
  </si>
  <si>
    <t>Manure</t>
  </si>
  <si>
    <t>JCB</t>
  </si>
  <si>
    <t>Labour Kuka</t>
  </si>
  <si>
    <t>Labour Ashoku</t>
  </si>
  <si>
    <t>Labour Iron Manohar</t>
  </si>
  <si>
    <t>Labour Purushotam</t>
  </si>
  <si>
    <t>Water tank</t>
  </si>
  <si>
    <t>Mistry</t>
  </si>
  <si>
    <t>Plants</t>
  </si>
  <si>
    <t>Labour Pali</t>
  </si>
  <si>
    <t>labour Manoj Plumber</t>
  </si>
  <si>
    <t>Hardware</t>
  </si>
  <si>
    <t>Cow shed</t>
  </si>
  <si>
    <t>Cement Iron</t>
  </si>
  <si>
    <t>Foundation labour</t>
  </si>
  <si>
    <t>Hardware drums</t>
  </si>
  <si>
    <t>Plants Maintenance</t>
  </si>
  <si>
    <t>Fertiliser - Green miracle</t>
  </si>
  <si>
    <t>Drip irrigation</t>
  </si>
  <si>
    <t>Drip irrigation tool</t>
  </si>
  <si>
    <t>Antifungal - Saaf</t>
  </si>
  <si>
    <t>Pillar ring</t>
  </si>
  <si>
    <t>Ring Frame sheet</t>
  </si>
  <si>
    <t>Ring Frame lines</t>
  </si>
  <si>
    <t>Parali + carriage</t>
  </si>
  <si>
    <t>Sariya</t>
  </si>
  <si>
    <t>Square pipe</t>
  </si>
  <si>
    <t>6 inch bit Auger</t>
  </si>
  <si>
    <t>Humid Acid</t>
  </si>
  <si>
    <t>Labour Mando</t>
  </si>
  <si>
    <t>Sand</t>
  </si>
  <si>
    <t>sariya</t>
  </si>
  <si>
    <t>Labour Sonu Husband</t>
  </si>
  <si>
    <t>Sariya pipes</t>
  </si>
  <si>
    <t>Sariya pipes carriage</t>
  </si>
  <si>
    <t>Drip Pipe</t>
  </si>
  <si>
    <t>Fertiliser</t>
  </si>
  <si>
    <t>Farm Maintenance</t>
  </si>
  <si>
    <t>Land demarcation</t>
  </si>
  <si>
    <t>Power Tiller</t>
  </si>
  <si>
    <t>Power Tiller setup</t>
  </si>
  <si>
    <t>Power Tiller delivery</t>
  </si>
  <si>
    <t>Precision blade</t>
  </si>
  <si>
    <t>SAAF</t>
  </si>
  <si>
    <t>Bore setup</t>
  </si>
  <si>
    <t>Bore motor fitting</t>
  </si>
  <si>
    <t>Fertiliser magnesium sulphate</t>
  </si>
  <si>
    <t>Total</t>
  </si>
  <si>
    <t>Categories Totals</t>
  </si>
  <si>
    <t>Expense type</t>
  </si>
  <si>
    <t>Table 1</t>
  </si>
  <si>
    <t>Function</t>
  </si>
  <si>
    <t>Function Value</t>
  </si>
  <si>
    <t>Multiple f</t>
  </si>
  <si>
    <t>Mean</t>
  </si>
  <si>
    <t>x</t>
  </si>
  <si>
    <t>For 30 hrs</t>
  </si>
  <si>
    <t>Petrol</t>
  </si>
  <si>
    <t>Engine oil</t>
  </si>
  <si>
    <t>Gear oil</t>
  </si>
  <si>
    <t>Per hour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</si>
</sst>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d mmm yyyy"/>
    <numFmt numFmtId="60" formatCode="[$₹-4009]#,##0;[Red][$₹-4009]#,##0"/>
    <numFmt numFmtId="61" formatCode="[$₹-4009]0;[Red][$₹-4009]0"/>
    <numFmt numFmtId="62" formatCode="[$₹-4009]#,##0.00"/>
    <numFmt numFmtId="63" formatCode="[$₹-4009]0.00"/>
    <numFmt numFmtId="64" formatCode="d mmm yyyy h:mm&quot; &quot;AM/PM"/>
    <numFmt numFmtId="65" formatCode="[$₹-4009]#,##0"/>
  </numFmts>
  <fonts count="11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Helvetica Neue"/>
    </font>
    <font>
      <sz val="13"/>
      <color indexed="8"/>
      <name val="Helvetica Neue"/>
    </font>
    <font>
      <sz val="11"/>
      <color indexed="10"/>
      <name val="Avenir Next Demi Bold"/>
    </font>
    <font>
      <b val="1"/>
      <sz val="11"/>
      <color indexed="8"/>
      <name val="Helvetica Neue"/>
    </font>
    <font>
      <sz val="11"/>
      <color indexed="8"/>
      <name val="Avenir Next Regular"/>
    </font>
    <font>
      <sz val="11"/>
      <color indexed="10"/>
      <name val="Avenir Next Regular"/>
    </font>
    <font>
      <sz val="12"/>
      <color indexed="17"/>
      <name val="Helvetica Neue"/>
    </font>
    <font>
      <sz val="31"/>
      <color indexed="17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6">
    <xf numFmtId="0" fontId="0" applyNumberFormat="0" applyFont="1" applyFill="0" applyBorder="0" applyAlignment="1" applyProtection="0">
      <alignment vertical="top" wrapText="1"/>
    </xf>
    <xf numFmtId="0" fontId="2" fillId="2" applyNumberFormat="1" applyFont="1" applyFill="1" applyBorder="0" applyAlignment="1" applyProtection="0">
      <alignment vertical="top" wrapText="1"/>
    </xf>
    <xf numFmtId="0" fontId="3" fillId="2" applyNumberFormat="0" applyFont="1" applyFill="1" applyBorder="0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center" vertical="top" wrapText="1"/>
    </xf>
    <xf numFmtId="49" fontId="5" fillId="3" borderId="1" applyNumberFormat="1" applyFont="1" applyFill="1" applyBorder="1" applyAlignment="1" applyProtection="0">
      <alignment horizontal="center" vertical="top" wrapText="1"/>
    </xf>
    <xf numFmtId="49" fontId="5" fillId="4" borderId="2" applyNumberFormat="1" applyFont="1" applyFill="1" applyBorder="1" applyAlignment="1" applyProtection="0">
      <alignment horizontal="center" vertical="top" wrapText="1"/>
    </xf>
    <xf numFmtId="59" fontId="6" fillId="2" borderId="3" applyNumberFormat="1" applyFont="1" applyFill="1" applyBorder="1" applyAlignment="1" applyProtection="0">
      <alignment horizontal="center" vertical="top" wrapText="1"/>
    </xf>
    <xf numFmtId="60" fontId="6" fillId="2" borderId="4" applyNumberFormat="1" applyFont="1" applyFill="1" applyBorder="1" applyAlignment="1" applyProtection="0">
      <alignment horizontal="center" vertical="top" wrapText="1"/>
    </xf>
    <xf numFmtId="49" fontId="7" fillId="2" borderId="4" applyNumberFormat="1" applyFont="1" applyFill="1" applyBorder="1" applyAlignment="1" applyProtection="0">
      <alignment horizontal="center" vertical="top" wrapText="1"/>
    </xf>
    <xf numFmtId="49" fontId="2" fillId="2" borderId="4" applyNumberFormat="1" applyFont="1" applyFill="1" applyBorder="1" applyAlignment="1" applyProtection="0">
      <alignment horizontal="center" vertical="top" wrapText="1"/>
    </xf>
    <xf numFmtId="49" fontId="5" fillId="4" borderId="5" applyNumberFormat="1" applyFont="1" applyFill="1" applyBorder="1" applyAlignment="1" applyProtection="0">
      <alignment horizontal="center" vertical="top" wrapText="1"/>
    </xf>
    <xf numFmtId="59" fontId="6" fillId="2" borderId="6" applyNumberFormat="1" applyFont="1" applyFill="1" applyBorder="1" applyAlignment="1" applyProtection="0">
      <alignment horizontal="center" vertical="top" wrapText="1"/>
    </xf>
    <xf numFmtId="60" fontId="6" fillId="2" borderId="7" applyNumberFormat="1" applyFont="1" applyFill="1" applyBorder="1" applyAlignment="1" applyProtection="0">
      <alignment horizontal="center" vertical="top" wrapText="1"/>
    </xf>
    <xf numFmtId="49" fontId="7" fillId="2" borderId="7" applyNumberFormat="1" applyFont="1" applyFill="1" applyBorder="1" applyAlignment="1" applyProtection="0">
      <alignment horizontal="center" vertical="top" wrapText="1"/>
    </xf>
    <xf numFmtId="49" fontId="2" fillId="2" borderId="7" applyNumberFormat="1" applyFont="1" applyFill="1" applyBorder="1" applyAlignment="1" applyProtection="0">
      <alignment horizontal="center" vertical="top" wrapText="1"/>
    </xf>
    <xf numFmtId="59" fontId="2" fillId="2" borderId="6" applyNumberFormat="1" applyFont="1" applyFill="1" applyBorder="1" applyAlignment="1" applyProtection="0">
      <alignment horizontal="center" vertical="top" wrapText="1"/>
    </xf>
    <xf numFmtId="60" fontId="2" fillId="2" borderId="7" applyNumberFormat="1" applyFont="1" applyFill="1" applyBorder="1" applyAlignment="1" applyProtection="0">
      <alignment horizontal="center" vertical="top" wrapText="1"/>
    </xf>
    <xf numFmtId="49" fontId="6" fillId="2" borderId="7" applyNumberFormat="1" applyFont="1" applyFill="1" applyBorder="1" applyAlignment="1" applyProtection="0">
      <alignment horizontal="center" vertical="top" wrapText="1"/>
    </xf>
    <xf numFmtId="61" fontId="2" fillId="2" borderId="7" applyNumberFormat="1" applyFont="1" applyFill="1" applyBorder="1" applyAlignment="1" applyProtection="0">
      <alignment horizontal="center" vertical="top" wrapText="1"/>
    </xf>
    <xf numFmtId="62" fontId="2" fillId="2" borderId="7" applyNumberFormat="1" applyFont="1" applyFill="1" applyBorder="1" applyAlignment="1" applyProtection="0">
      <alignment horizontal="center" vertical="top" wrapText="1"/>
    </xf>
    <xf numFmtId="63" fontId="2" fillId="2" borderId="7" applyNumberFormat="1" applyFont="1" applyFill="1" applyBorder="1" applyAlignment="1" applyProtection="0">
      <alignment horizontal="center" vertical="top" wrapText="1"/>
    </xf>
    <xf numFmtId="0" fontId="5" fillId="4" borderId="5" applyNumberFormat="0" applyFont="1" applyFill="1" applyBorder="1" applyAlignment="1" applyProtection="0">
      <alignment horizontal="center" vertical="top" wrapText="1"/>
    </xf>
    <xf numFmtId="64" fontId="2" fillId="2" borderId="6" applyNumberFormat="1" applyFont="1" applyFill="1" applyBorder="1" applyAlignment="1" applyProtection="0">
      <alignment horizontal="center" vertical="top" wrapText="1"/>
    </xf>
    <xf numFmtId="0" fontId="2" fillId="2" borderId="7" applyNumberFormat="0" applyFont="1" applyFill="1" applyBorder="1" applyAlignment="1" applyProtection="0">
      <alignment horizontal="center" vertical="top" wrapText="1"/>
    </xf>
    <xf numFmtId="0" fontId="0" fillId="2" applyNumberFormat="1" applyFont="1" applyFill="1" applyBorder="0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65" fontId="5" fillId="2" borderId="7" applyNumberFormat="1" applyFont="1" applyFill="1" applyBorder="1" applyAlignment="1" applyProtection="0">
      <alignment horizontal="center"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center" vertical="top" wrapText="1"/>
    </xf>
    <xf numFmtId="65" fontId="2" fillId="2" borderId="7" applyNumberFormat="1" applyFont="1" applyFill="1" applyBorder="1" applyAlignment="1" applyProtection="0">
      <alignment horizontal="center"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0" applyFont="1" applyFill="1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10" fillId="3" borderId="1" applyNumberFormat="0" applyFont="1" applyFill="1" applyBorder="1" applyAlignment="1" applyProtection="0">
      <alignment vertical="top" wrapText="1"/>
    </xf>
    <xf numFmtId="0" fontId="10" fillId="4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10" fillId="4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2">
    <dxf>
      <font>
        <b val="1"/>
        <color rgb="ffff4013"/>
      </font>
    </dxf>
    <dxf>
      <font>
        <b val="1"/>
        <color rgb="ff6b9027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0ffcb"/>
      <rgbColor rgb="ff323232"/>
      <rgbColor rgb="ffbdc0bf"/>
      <rgbColor rgb="ffa5a5a5"/>
      <rgbColor rgb="ff3f3f3f"/>
      <rgbColor rgb="ffdbdbdb"/>
      <rgbColor rgb="ffff4013"/>
      <rgbColor rgb="ff6b9027"/>
      <rgbColor rgb="fffefffe"/>
      <rgbColor rgb="ffb8b8b8"/>
      <rgbColor rgb="ffcb297b"/>
      <rgbColor rgb="ff83409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view3D>
      <c:rotX val="3"/>
      <c:hPercent val="67"/>
      <c:rotY val="358"/>
      <c:depthPercent val="31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218921"/>
          <c:w val="0.99"/>
          <c:h val="0.768579"/>
        </c:manualLayout>
      </c:layout>
      <c:bar3DChart>
        <c:barDir val="col"/>
        <c:grouping val="clustered"/>
        <c:varyColors val="0"/>
        <c:ser>
          <c:idx val="0"/>
          <c:order val="0"/>
          <c:tx>
            <c:v>Asset</c:v>
          </c:tx>
          <c:spPr>
            <a:solidFill>
              <a:srgbClr val="CB297B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127000" dist="0" dir="7800000">
                <a:srgbClr val="000000">
                  <a:alpha val="50000"/>
                </a:srgbClr>
              </a:outerShdw>
            </a:effectLst>
            <a:sp3d prstMaterial="matte"/>
          </c:spPr>
          <c:invertIfNegative val="0"/>
          <c:dLbls>
            <c:numFmt formatCode="[$₹-4009]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Expense</c:v>
              </c:pt>
              <c:pt idx="1">
                <c:v/>
              </c:pt>
            </c:strLit>
          </c:cat>
          <c:val>
            <c:numRef>
              <c:f>'Sheet 1 - Expense type'!$A$2:$B$2</c:f>
              <c:numCache>
                <c:ptCount val="1"/>
                <c:pt idx="1">
                  <c:v>746365.000000</c:v>
                </c:pt>
              </c:numCache>
            </c:numRef>
          </c:val>
          <c:shape val="box"/>
        </c:ser>
        <c:ser>
          <c:idx val="1"/>
          <c:order val="1"/>
          <c:tx>
            <c:v>Expense</c:v>
          </c:tx>
          <c:spPr>
            <a:solidFill>
              <a:srgbClr val="834190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127000" dist="0" dir="7800000">
                <a:srgbClr val="000000">
                  <a:alpha val="50000"/>
                </a:srgbClr>
              </a:outerShdw>
            </a:effectLst>
            <a:sp3d prstMaterial="matte"/>
          </c:spPr>
          <c:invertIfNegative val="0"/>
          <c:dLbls>
            <c:numFmt formatCode="[$₹-4009]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Expense</c:v>
              </c:pt>
              <c:pt idx="1">
                <c:v/>
              </c:pt>
            </c:strLit>
          </c:cat>
          <c:val>
            <c:numRef>
              <c:f>'Sheet 1 - Expense type'!$A$3:$B$3</c:f>
              <c:numCache>
                <c:ptCount val="1"/>
                <c:pt idx="1">
                  <c:v>240510.000000</c:v>
                </c:pt>
              </c:numCache>
            </c:numRef>
          </c:val>
          <c:shape val="box"/>
        </c:ser>
        <c:gapWidth val="40"/>
        <c:gapDepth val="150"/>
        <c:shape val="box"/>
        <c:axId val="2094734552"/>
        <c:axId val="2094734553"/>
        <c:axId val="2094734554"/>
      </c:bar3D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00"/>
        <c:minorUnit val="100000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5483"/>
          <c:y val="0"/>
          <c:w val="0.874485"/>
          <c:h val="0.0706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92746"/>
          <c:y val="0.0492746"/>
          <c:w val="0.901451"/>
          <c:h val="0.888951"/>
        </c:manualLayout>
      </c:layout>
      <c:pieChart>
        <c:varyColors val="0"/>
        <c:ser>
          <c:idx val="0"/>
          <c:order val="0"/>
          <c:tx>
            <c:v>Total Expense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[$₹-4009]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numFmt formatCode="[$₹-4009]#,##0" sourceLinked="0"/>
              <c:txPr>
                <a:bodyPr/>
                <a:lstStyle/>
                <a:p>
                  <a:pPr>
                    <a:defRPr b="0" i="0" strike="noStrike" sz="3100" u="none">
                      <a:solidFill>
                        <a:srgbClr val="FFFFFF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[$₹-4009]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1"/>
              <c:pt idx="1">
                <c:v>Total Expense</c:v>
              </c:pt>
            </c:strLit>
          </c:cat>
          <c:val>
            <c:numRef>
              <c:f>'Sheet 1 - Table 1'!$A$1:$B$1</c:f>
              <c:numCache>
                <c:ptCount val="1"/>
                <c:pt idx="1">
                  <c:v>986875.000000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view3D>
      <c:rotX val="2"/>
      <c:hPercent val="99"/>
      <c:rotY val="14"/>
      <c:depthPercent val="65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005"/>
          <c:w val="0.99"/>
          <c:h val="0.9875"/>
        </c:manualLayout>
      </c:layout>
      <c:bar3D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127000" dist="0" dir="7800000">
                <a:srgbClr val="000000">
                  <a:alpha val="50000"/>
                </a:srgbClr>
              </a:outerShdw>
            </a:effectLst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Pillars</c:v>
              </c:pt>
              <c:pt idx="1">
                <c:v>Plantation</c:v>
              </c:pt>
              <c:pt idx="2">
                <c:v>Water Tank</c:v>
              </c:pt>
              <c:pt idx="3">
                <c:v>Cow Shed</c:v>
              </c:pt>
              <c:pt idx="4">
                <c:v>Plants Maintenance</c:v>
              </c:pt>
              <c:pt idx="5">
                <c:v>Farm Maintenance</c:v>
              </c:pt>
              <c:pt idx="6">
                <c:v>Pillar Ring</c:v>
              </c:pt>
            </c:strLit>
          </c:cat>
          <c:val>
            <c:numRef>
              <c:f>'Sheet 1 - Categories Totals'!$A$2:$A$8</c:f>
              <c:numCache>
                <c:ptCount val="0"/>
              </c:numCache>
            </c:numRef>
          </c:val>
          <c:shape val="box"/>
        </c:ser>
        <c:ser>
          <c:idx val="1"/>
          <c:order val="1"/>
          <c:tx>
            <c:v>Series2</c:v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>
              <a:outerShdw sx="100000" sy="100000" kx="0" ky="0" algn="tl" rotWithShape="1" blurRad="127000" dist="0" dir="7800000">
                <a:srgbClr val="000000">
                  <a:alpha val="50000"/>
                </a:srgbClr>
              </a:outerShdw>
            </a:effectLst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"/>
              <c:pt idx="0">
                <c:v>Pillars</c:v>
              </c:pt>
              <c:pt idx="1">
                <c:v>Plantation</c:v>
              </c:pt>
              <c:pt idx="2">
                <c:v>Water Tank</c:v>
              </c:pt>
              <c:pt idx="3">
                <c:v>Cow Shed</c:v>
              </c:pt>
              <c:pt idx="4">
                <c:v>Plants Maintenance</c:v>
              </c:pt>
              <c:pt idx="5">
                <c:v>Farm Maintenance</c:v>
              </c:pt>
              <c:pt idx="6">
                <c:v>Pillar Ring</c:v>
              </c:pt>
            </c:strLit>
          </c:cat>
          <c:val>
            <c:numRef>
              <c:f>'Sheet 1 - Categories Totals'!$B$2:$B$8</c:f>
              <c:numCache>
                <c:ptCount val="7"/>
                <c:pt idx="0">
                  <c:v>147940.000000</c:v>
                </c:pt>
                <c:pt idx="1">
                  <c:v>190775.000000</c:v>
                </c:pt>
                <c:pt idx="2">
                  <c:v>22675.000000</c:v>
                </c:pt>
                <c:pt idx="3">
                  <c:v>53075.000000</c:v>
                </c:pt>
                <c:pt idx="4">
                  <c:v>134777.000000</c:v>
                </c:pt>
                <c:pt idx="5">
                  <c:v>357600.000000</c:v>
                </c:pt>
                <c:pt idx="6">
                  <c:v>80033.000000</c:v>
                </c:pt>
              </c:numCache>
            </c:numRef>
          </c:val>
          <c:shape val="box"/>
        </c:ser>
        <c:gapWidth val="40"/>
        <c:gapDepth val="150"/>
        <c:shape val="box"/>
        <c:axId val="2094734552"/>
        <c:axId val="2094734553"/>
        <c:axId val="2094734554"/>
      </c:bar3D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-189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0"/>
        <c:minorUnit val="50000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443126</xdr:colOff>
      <xdr:row>28</xdr:row>
      <xdr:rowOff>16481</xdr:rowOff>
    </xdr:from>
    <xdr:to>
      <xdr:col>16</xdr:col>
      <xdr:colOff>213683</xdr:colOff>
      <xdr:row>47</xdr:row>
      <xdr:rowOff>136699</xdr:rowOff>
    </xdr:to>
    <xdr:graphicFrame>
      <xdr:nvGraphicFramePr>
        <xdr:cNvPr id="2" name="3D Column Chart"/>
        <xdr:cNvGraphicFramePr/>
      </xdr:nvGraphicFramePr>
      <xdr:xfrm>
        <a:off x="8063126" y="4639281"/>
        <a:ext cx="4342558" cy="32571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17</xdr:col>
      <xdr:colOff>588206</xdr:colOff>
      <xdr:row>11</xdr:row>
      <xdr:rowOff>128201</xdr:rowOff>
    </xdr:from>
    <xdr:to>
      <xdr:col>22</xdr:col>
      <xdr:colOff>163487</xdr:colOff>
      <xdr:row>32</xdr:row>
      <xdr:rowOff>46382</xdr:rowOff>
    </xdr:to>
    <xdr:graphicFrame>
      <xdr:nvGraphicFramePr>
        <xdr:cNvPr id="3" name="2D Pie Chart"/>
        <xdr:cNvGraphicFramePr/>
      </xdr:nvGraphicFramePr>
      <xdr:xfrm>
        <a:off x="13542206" y="1944301"/>
        <a:ext cx="3385282" cy="338528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534712</xdr:colOff>
      <xdr:row>0</xdr:row>
      <xdr:rowOff>0</xdr:rowOff>
    </xdr:from>
    <xdr:to>
      <xdr:col>17</xdr:col>
      <xdr:colOff>359579</xdr:colOff>
      <xdr:row>29</xdr:row>
      <xdr:rowOff>50328</xdr:rowOff>
    </xdr:to>
    <xdr:graphicFrame>
      <xdr:nvGraphicFramePr>
        <xdr:cNvPr id="4" name="3D Bar Chart"/>
        <xdr:cNvGraphicFramePr/>
      </xdr:nvGraphicFramePr>
      <xdr:xfrm>
        <a:off x="8154712" y="-384559"/>
        <a:ext cx="5158868" cy="48382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20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1.1" customHeight="1" outlineLevelRow="0" outlineLevelCol="0"/>
  <cols>
    <col min="1" max="1" width="24.0312" style="1" customWidth="1"/>
    <col min="2" max="2" width="16.3516" style="1" customWidth="1"/>
    <col min="3" max="3" width="19.6562" style="1" customWidth="1"/>
    <col min="4" max="4" width="23.9922" style="1" customWidth="1"/>
    <col min="5" max="5" width="16.3516" style="1" customWidth="1"/>
    <col min="6" max="16384" width="16.3516" style="1" customWidth="1"/>
  </cols>
  <sheetData>
    <row r="1" ht="28.6" customHeight="1">
      <c r="A1" t="s" s="2">
        <v>0</v>
      </c>
      <c r="B1" s="2"/>
      <c r="C1" s="2"/>
      <c r="D1" s="2"/>
      <c r="E1" s="2"/>
    </row>
    <row r="2" ht="23.55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</row>
    <row r="3" ht="23.55" customHeight="1">
      <c r="A3" t="s" s="5">
        <v>6</v>
      </c>
      <c r="B3" s="6">
        <v>45292</v>
      </c>
      <c r="C3" s="7">
        <v>1900</v>
      </c>
      <c r="D3" t="s" s="8">
        <v>7</v>
      </c>
      <c r="E3" t="s" s="9">
        <v>8</v>
      </c>
    </row>
    <row r="4" ht="23.35" customHeight="1">
      <c r="A4" t="s" s="10">
        <v>6</v>
      </c>
      <c r="B4" s="11">
        <v>45292</v>
      </c>
      <c r="C4" s="12">
        <v>1200</v>
      </c>
      <c r="D4" t="s" s="13">
        <v>9</v>
      </c>
      <c r="E4" t="s" s="14">
        <v>10</v>
      </c>
    </row>
    <row r="5" ht="23.35" customHeight="1">
      <c r="A5" t="s" s="10">
        <v>6</v>
      </c>
      <c r="B5" s="11">
        <v>45292</v>
      </c>
      <c r="C5" s="12">
        <v>170</v>
      </c>
      <c r="D5" t="s" s="13">
        <v>11</v>
      </c>
      <c r="E5" t="s" s="14">
        <v>8</v>
      </c>
    </row>
    <row r="6" ht="23.35" customHeight="1">
      <c r="A6" t="s" s="10">
        <v>6</v>
      </c>
      <c r="B6" s="11">
        <v>45315</v>
      </c>
      <c r="C6" s="12">
        <v>30000</v>
      </c>
      <c r="D6" t="s" s="13">
        <v>12</v>
      </c>
      <c r="E6" t="s" s="14">
        <v>8</v>
      </c>
    </row>
    <row r="7" ht="23.35" customHeight="1">
      <c r="A7" t="s" s="10">
        <v>6</v>
      </c>
      <c r="B7" s="11">
        <v>45315</v>
      </c>
      <c r="C7" s="12">
        <v>4000</v>
      </c>
      <c r="D7" t="s" s="13">
        <v>13</v>
      </c>
      <c r="E7" t="s" s="14">
        <v>8</v>
      </c>
    </row>
    <row r="8" ht="23.35" customHeight="1">
      <c r="A8" t="s" s="10">
        <v>6</v>
      </c>
      <c r="B8" s="11">
        <v>45315</v>
      </c>
      <c r="C8" s="12">
        <v>15000</v>
      </c>
      <c r="D8" t="s" s="13">
        <v>12</v>
      </c>
      <c r="E8" t="s" s="14">
        <v>8</v>
      </c>
    </row>
    <row r="9" ht="23.35" customHeight="1">
      <c r="A9" t="s" s="10">
        <v>6</v>
      </c>
      <c r="B9" s="11">
        <v>45315</v>
      </c>
      <c r="C9" s="12">
        <v>11000</v>
      </c>
      <c r="D9" t="s" s="13">
        <v>14</v>
      </c>
      <c r="E9" t="s" s="14">
        <v>10</v>
      </c>
    </row>
    <row r="10" ht="23.35" customHeight="1">
      <c r="A10" t="s" s="10">
        <v>6</v>
      </c>
      <c r="B10" s="11">
        <v>45315</v>
      </c>
      <c r="C10" s="12">
        <v>7870</v>
      </c>
      <c r="D10" t="s" s="13">
        <v>12</v>
      </c>
      <c r="E10" t="s" s="14">
        <v>8</v>
      </c>
    </row>
    <row r="11" ht="23.35" customHeight="1">
      <c r="A11" t="s" s="10">
        <v>6</v>
      </c>
      <c r="B11" s="11">
        <v>45315</v>
      </c>
      <c r="C11" s="12">
        <v>9000</v>
      </c>
      <c r="D11" t="s" s="13">
        <v>13</v>
      </c>
      <c r="E11" t="s" s="14">
        <v>8</v>
      </c>
    </row>
    <row r="12" ht="23.35" customHeight="1">
      <c r="A12" t="s" s="10">
        <v>6</v>
      </c>
      <c r="B12" s="11">
        <v>45315</v>
      </c>
      <c r="C12" s="12">
        <v>9000</v>
      </c>
      <c r="D12" t="s" s="13">
        <v>15</v>
      </c>
      <c r="E12" t="s" s="13">
        <v>10</v>
      </c>
    </row>
    <row r="13" ht="23.35" customHeight="1">
      <c r="A13" t="s" s="10">
        <v>6</v>
      </c>
      <c r="B13" s="11">
        <v>45315</v>
      </c>
      <c r="C13" s="12">
        <v>10000</v>
      </c>
      <c r="D13" t="s" s="13">
        <v>16</v>
      </c>
      <c r="E13" t="s" s="14">
        <v>10</v>
      </c>
    </row>
    <row r="14" ht="23.35" customHeight="1">
      <c r="A14" t="s" s="10">
        <v>6</v>
      </c>
      <c r="B14" s="15">
        <v>45315</v>
      </c>
      <c r="C14" s="16">
        <v>8500</v>
      </c>
      <c r="D14" t="s" s="17">
        <v>17</v>
      </c>
      <c r="E14" t="s" s="14">
        <v>8</v>
      </c>
    </row>
    <row r="15" ht="23.35" customHeight="1">
      <c r="A15" t="s" s="10">
        <v>6</v>
      </c>
      <c r="B15" s="11">
        <v>45315</v>
      </c>
      <c r="C15" s="12">
        <v>6100</v>
      </c>
      <c r="D15" t="s" s="13">
        <v>18</v>
      </c>
      <c r="E15" t="s" s="14">
        <v>10</v>
      </c>
    </row>
    <row r="16" ht="23.35" customHeight="1">
      <c r="A16" t="s" s="10">
        <v>19</v>
      </c>
      <c r="B16" s="11">
        <v>45346</v>
      </c>
      <c r="C16" s="12">
        <v>11000</v>
      </c>
      <c r="D16" t="s" s="13">
        <v>20</v>
      </c>
      <c r="E16" t="s" s="14">
        <v>8</v>
      </c>
    </row>
    <row r="17" ht="23.35" customHeight="1">
      <c r="A17" t="s" s="10">
        <v>19</v>
      </c>
      <c r="B17" s="11">
        <v>45346</v>
      </c>
      <c r="C17" s="12">
        <v>2500</v>
      </c>
      <c r="D17" t="s" s="13">
        <v>21</v>
      </c>
      <c r="E17" t="s" s="14">
        <v>10</v>
      </c>
    </row>
    <row r="18" ht="23.35" customHeight="1">
      <c r="A18" t="s" s="10">
        <v>19</v>
      </c>
      <c r="B18" s="11">
        <v>45346</v>
      </c>
      <c r="C18" s="12">
        <v>2500</v>
      </c>
      <c r="D18" t="s" s="13">
        <v>21</v>
      </c>
      <c r="E18" t="s" s="14">
        <v>10</v>
      </c>
    </row>
    <row r="19" ht="23.35" customHeight="1">
      <c r="A19" t="s" s="10">
        <v>19</v>
      </c>
      <c r="B19" s="11">
        <v>45347</v>
      </c>
      <c r="C19" s="12">
        <v>1600</v>
      </c>
      <c r="D19" t="s" s="13">
        <v>22</v>
      </c>
      <c r="E19" t="s" s="14">
        <v>10</v>
      </c>
    </row>
    <row r="20" ht="23.35" customHeight="1">
      <c r="A20" t="s" s="10">
        <v>6</v>
      </c>
      <c r="B20" s="11">
        <v>45350</v>
      </c>
      <c r="C20" s="12">
        <v>4200</v>
      </c>
      <c r="D20" t="s" s="13">
        <v>13</v>
      </c>
      <c r="E20" t="s" s="14">
        <v>8</v>
      </c>
    </row>
    <row r="21" ht="23.35" customHeight="1">
      <c r="A21" t="s" s="10">
        <v>6</v>
      </c>
      <c r="B21" s="11">
        <v>45351</v>
      </c>
      <c r="C21" s="12">
        <v>25000</v>
      </c>
      <c r="D21" t="s" s="13">
        <v>12</v>
      </c>
      <c r="E21" t="s" s="14">
        <v>8</v>
      </c>
    </row>
    <row r="22" ht="21" customHeight="1">
      <c r="A22" t="s" s="10">
        <v>19</v>
      </c>
      <c r="B22" s="15">
        <v>45352</v>
      </c>
      <c r="C22" s="18">
        <v>1800</v>
      </c>
      <c r="D22" t="s" s="14">
        <v>23</v>
      </c>
      <c r="E22" t="s" s="14">
        <v>10</v>
      </c>
    </row>
    <row r="23" ht="21" customHeight="1">
      <c r="A23" t="s" s="10">
        <v>19</v>
      </c>
      <c r="B23" s="15">
        <v>45352</v>
      </c>
      <c r="C23" s="18">
        <v>1350</v>
      </c>
      <c r="D23" t="s" s="14">
        <v>24</v>
      </c>
      <c r="E23" t="s" s="14">
        <v>10</v>
      </c>
    </row>
    <row r="24" ht="21" customHeight="1">
      <c r="A24" t="s" s="10">
        <v>6</v>
      </c>
      <c r="B24" s="15">
        <v>45353</v>
      </c>
      <c r="C24" s="18">
        <v>5000</v>
      </c>
      <c r="D24" t="s" s="14">
        <v>25</v>
      </c>
      <c r="E24" t="s" s="14">
        <v>10</v>
      </c>
    </row>
    <row r="25" ht="23.35" customHeight="1">
      <c r="A25" t="s" s="10">
        <v>19</v>
      </c>
      <c r="B25" s="11">
        <v>45353</v>
      </c>
      <c r="C25" s="12">
        <v>10000</v>
      </c>
      <c r="D25" t="s" s="13">
        <v>16</v>
      </c>
      <c r="E25" t="s" s="14">
        <v>10</v>
      </c>
    </row>
    <row r="26" ht="21" customHeight="1">
      <c r="A26" t="s" s="10">
        <v>19</v>
      </c>
      <c r="B26" s="15">
        <v>45357</v>
      </c>
      <c r="C26" s="18">
        <v>7650</v>
      </c>
      <c r="D26" t="s" s="14">
        <v>26</v>
      </c>
      <c r="E26" t="s" s="14">
        <v>10</v>
      </c>
    </row>
    <row r="27" ht="21" customHeight="1">
      <c r="A27" t="s" s="10">
        <v>19</v>
      </c>
      <c r="B27" s="15">
        <v>45361</v>
      </c>
      <c r="C27" s="18">
        <v>3400</v>
      </c>
      <c r="D27" t="s" s="14">
        <v>22</v>
      </c>
      <c r="E27" t="s" s="14">
        <v>10</v>
      </c>
    </row>
    <row r="28" ht="21" customHeight="1">
      <c r="A28" t="s" s="10">
        <v>27</v>
      </c>
      <c r="B28" s="15">
        <v>45361</v>
      </c>
      <c r="C28" s="18">
        <v>3450</v>
      </c>
      <c r="D28" t="s" s="14">
        <v>28</v>
      </c>
      <c r="E28" t="s" s="14">
        <v>10</v>
      </c>
    </row>
    <row r="29" ht="21" customHeight="1">
      <c r="A29" t="s" s="10">
        <v>19</v>
      </c>
      <c r="B29" s="15">
        <v>45362</v>
      </c>
      <c r="C29" s="18">
        <v>25000</v>
      </c>
      <c r="D29" t="s" s="14">
        <v>29</v>
      </c>
      <c r="E29" t="s" s="14">
        <v>8</v>
      </c>
    </row>
    <row r="30" ht="21" customHeight="1">
      <c r="A30" t="s" s="10">
        <v>19</v>
      </c>
      <c r="B30" s="15">
        <v>45367</v>
      </c>
      <c r="C30" s="18">
        <v>2600</v>
      </c>
      <c r="D30" t="s" s="14">
        <v>30</v>
      </c>
      <c r="E30" t="s" s="14">
        <v>10</v>
      </c>
    </row>
    <row r="31" ht="21" customHeight="1">
      <c r="A31" t="s" s="10">
        <v>19</v>
      </c>
      <c r="B31" s="15">
        <v>45373</v>
      </c>
      <c r="C31" s="18">
        <v>1100</v>
      </c>
      <c r="D31" t="s" s="14">
        <v>15</v>
      </c>
      <c r="E31" t="s" s="14">
        <v>10</v>
      </c>
    </row>
    <row r="32" ht="21" customHeight="1">
      <c r="A32" t="s" s="10">
        <v>19</v>
      </c>
      <c r="B32" s="15">
        <v>45378</v>
      </c>
      <c r="C32" s="18">
        <v>86000</v>
      </c>
      <c r="D32" t="s" s="14">
        <v>29</v>
      </c>
      <c r="E32" t="s" s="14">
        <v>8</v>
      </c>
    </row>
    <row r="33" ht="23.35" customHeight="1">
      <c r="A33" t="s" s="10">
        <v>19</v>
      </c>
      <c r="B33" s="15">
        <v>45378</v>
      </c>
      <c r="C33" s="12">
        <v>5200</v>
      </c>
      <c r="D33" t="s" s="13">
        <v>21</v>
      </c>
      <c r="E33" t="s" s="14">
        <v>10</v>
      </c>
    </row>
    <row r="34" ht="23.35" customHeight="1">
      <c r="A34" t="s" s="10">
        <v>27</v>
      </c>
      <c r="B34" s="15">
        <v>45381</v>
      </c>
      <c r="C34" s="12">
        <v>1000</v>
      </c>
      <c r="D34" t="s" s="13">
        <v>31</v>
      </c>
      <c r="E34" t="s" s="14">
        <v>10</v>
      </c>
    </row>
    <row r="35" ht="23.35" customHeight="1">
      <c r="A35" t="s" s="10">
        <v>27</v>
      </c>
      <c r="B35" s="15">
        <v>45381</v>
      </c>
      <c r="C35" s="12">
        <v>12895</v>
      </c>
      <c r="D35" t="s" s="13">
        <v>32</v>
      </c>
      <c r="E35" t="s" s="14">
        <v>8</v>
      </c>
    </row>
    <row r="36" ht="23.35" customHeight="1">
      <c r="A36" t="s" s="10">
        <v>19</v>
      </c>
      <c r="B36" s="15">
        <v>45386</v>
      </c>
      <c r="C36" s="12">
        <v>10000</v>
      </c>
      <c r="D36" t="s" s="13">
        <v>16</v>
      </c>
      <c r="E36" t="s" s="14">
        <v>10</v>
      </c>
    </row>
    <row r="37" ht="23.35" customHeight="1">
      <c r="A37" t="s" s="10">
        <v>33</v>
      </c>
      <c r="B37" s="15">
        <v>45387</v>
      </c>
      <c r="C37" s="12">
        <v>23150</v>
      </c>
      <c r="D37" t="s" s="13">
        <v>34</v>
      </c>
      <c r="E37" t="s" s="14">
        <v>8</v>
      </c>
    </row>
    <row r="38" ht="23.35" customHeight="1">
      <c r="A38" t="s" s="10">
        <v>19</v>
      </c>
      <c r="B38" s="15">
        <v>45389</v>
      </c>
      <c r="C38" s="12">
        <v>2000</v>
      </c>
      <c r="D38" t="s" s="13">
        <v>30</v>
      </c>
      <c r="E38" t="s" s="14">
        <v>10</v>
      </c>
    </row>
    <row r="39" ht="23.35" customHeight="1">
      <c r="A39" t="s" s="10">
        <v>19</v>
      </c>
      <c r="B39" s="15">
        <v>45389</v>
      </c>
      <c r="C39" s="12">
        <v>10500</v>
      </c>
      <c r="D39" t="s" s="13">
        <v>26</v>
      </c>
      <c r="E39" t="s" s="14">
        <v>10</v>
      </c>
    </row>
    <row r="40" ht="23.35" customHeight="1">
      <c r="A40" t="s" s="10">
        <v>19</v>
      </c>
      <c r="B40" s="15">
        <v>45389</v>
      </c>
      <c r="C40" s="12">
        <v>6575</v>
      </c>
      <c r="D40" t="s" s="13">
        <v>30</v>
      </c>
      <c r="E40" t="s" s="14">
        <v>10</v>
      </c>
    </row>
    <row r="41" ht="23.35" customHeight="1">
      <c r="A41" t="s" s="10">
        <v>33</v>
      </c>
      <c r="B41" s="15">
        <v>45390</v>
      </c>
      <c r="C41" s="12">
        <v>12100</v>
      </c>
      <c r="D41" t="s" s="13">
        <v>17</v>
      </c>
      <c r="E41" t="s" s="14">
        <v>8</v>
      </c>
    </row>
    <row r="42" ht="23.35" customHeight="1">
      <c r="A42" t="s" s="10">
        <v>27</v>
      </c>
      <c r="B42" s="15">
        <v>45391</v>
      </c>
      <c r="C42" s="12">
        <v>500</v>
      </c>
      <c r="D42" t="s" s="13">
        <v>31</v>
      </c>
      <c r="E42" t="s" s="14">
        <v>10</v>
      </c>
    </row>
    <row r="43" ht="23.35" customHeight="1">
      <c r="A43" t="s" s="10">
        <v>27</v>
      </c>
      <c r="B43" s="15">
        <v>45391</v>
      </c>
      <c r="C43" s="12">
        <v>4030</v>
      </c>
      <c r="D43" t="s" s="13">
        <v>32</v>
      </c>
      <c r="E43" t="s" s="14">
        <v>8</v>
      </c>
    </row>
    <row r="44" ht="23.35" customHeight="1">
      <c r="A44" t="s" s="10">
        <v>33</v>
      </c>
      <c r="B44" s="15">
        <v>45391</v>
      </c>
      <c r="C44" s="12">
        <v>17825</v>
      </c>
      <c r="D44" t="s" s="13">
        <v>35</v>
      </c>
      <c r="E44" t="s" s="14">
        <v>10</v>
      </c>
    </row>
    <row r="45" ht="23.35" customHeight="1">
      <c r="A45" t="s" s="10">
        <v>27</v>
      </c>
      <c r="B45" s="15">
        <v>45391</v>
      </c>
      <c r="C45" s="12">
        <v>800</v>
      </c>
      <c r="D45" t="s" s="13">
        <v>36</v>
      </c>
      <c r="E45" t="s" s="14">
        <v>8</v>
      </c>
    </row>
    <row r="46" ht="21" customHeight="1">
      <c r="A46" t="s" s="10">
        <v>37</v>
      </c>
      <c r="B46" s="15">
        <v>45429</v>
      </c>
      <c r="C46" s="19">
        <v>849</v>
      </c>
      <c r="D46" t="s" s="14">
        <v>38</v>
      </c>
      <c r="E46" t="s" s="14">
        <v>10</v>
      </c>
    </row>
    <row r="47" ht="21" customHeight="1">
      <c r="A47" t="s" s="10">
        <v>37</v>
      </c>
      <c r="B47" s="15">
        <v>45435</v>
      </c>
      <c r="C47" s="19">
        <v>48000</v>
      </c>
      <c r="D47" t="s" s="14">
        <v>39</v>
      </c>
      <c r="E47" t="s" s="14">
        <v>8</v>
      </c>
    </row>
    <row r="48" ht="21" customHeight="1">
      <c r="A48" t="s" s="10">
        <v>37</v>
      </c>
      <c r="B48" s="15">
        <v>45442</v>
      </c>
      <c r="C48" s="19">
        <v>500</v>
      </c>
      <c r="D48" t="s" s="14">
        <v>40</v>
      </c>
      <c r="E48" t="s" s="14">
        <v>8</v>
      </c>
    </row>
    <row r="49" ht="21" customHeight="1">
      <c r="A49" t="s" s="10">
        <v>37</v>
      </c>
      <c r="B49" s="15">
        <v>45444</v>
      </c>
      <c r="C49" s="19">
        <v>7000</v>
      </c>
      <c r="D49" t="s" s="14">
        <v>26</v>
      </c>
      <c r="E49" t="s" s="14">
        <v>10</v>
      </c>
    </row>
    <row r="50" ht="21" customHeight="1">
      <c r="A50" t="s" s="10">
        <v>37</v>
      </c>
      <c r="B50" s="15">
        <v>45444</v>
      </c>
      <c r="C50" s="19">
        <v>5550</v>
      </c>
      <c r="D50" t="s" s="14">
        <v>30</v>
      </c>
      <c r="E50" t="s" s="14">
        <v>10</v>
      </c>
    </row>
    <row r="51" ht="21" customHeight="1">
      <c r="A51" t="s" s="10">
        <v>37</v>
      </c>
      <c r="B51" s="15">
        <v>45451</v>
      </c>
      <c r="C51" s="19">
        <v>100</v>
      </c>
      <c r="D51" t="s" s="14">
        <v>41</v>
      </c>
      <c r="E51" t="s" s="14">
        <v>10</v>
      </c>
    </row>
    <row r="52" ht="21" customHeight="1">
      <c r="A52" t="s" s="10">
        <v>42</v>
      </c>
      <c r="B52" s="15">
        <v>45453</v>
      </c>
      <c r="C52" s="19">
        <v>1700</v>
      </c>
      <c r="D52" t="s" s="14">
        <v>43</v>
      </c>
      <c r="E52" t="s" s="14">
        <v>8</v>
      </c>
    </row>
    <row r="53" ht="21" customHeight="1">
      <c r="A53" t="s" s="10">
        <v>42</v>
      </c>
      <c r="B53" s="15">
        <v>45453</v>
      </c>
      <c r="C53" s="19">
        <v>970</v>
      </c>
      <c r="D53" t="s" s="14">
        <v>44</v>
      </c>
      <c r="E53" t="s" s="14">
        <v>8</v>
      </c>
    </row>
    <row r="54" ht="21" customHeight="1">
      <c r="A54" t="s" s="10">
        <v>37</v>
      </c>
      <c r="B54" s="15">
        <v>45454</v>
      </c>
      <c r="C54" s="19">
        <v>1900</v>
      </c>
      <c r="D54" t="s" s="14">
        <v>45</v>
      </c>
      <c r="E54" t="s" s="14">
        <v>10</v>
      </c>
    </row>
    <row r="55" ht="21" customHeight="1">
      <c r="A55" t="s" s="10">
        <v>42</v>
      </c>
      <c r="B55" s="15">
        <v>45477</v>
      </c>
      <c r="C55" s="19">
        <v>29506</v>
      </c>
      <c r="D55" t="s" s="14">
        <v>46</v>
      </c>
      <c r="E55" t="s" s="14">
        <v>8</v>
      </c>
    </row>
    <row r="56" ht="21" customHeight="1">
      <c r="A56" t="s" s="10">
        <v>42</v>
      </c>
      <c r="B56" s="15">
        <v>45480</v>
      </c>
      <c r="C56" s="19">
        <v>7500</v>
      </c>
      <c r="D56" t="s" s="14">
        <v>47</v>
      </c>
      <c r="E56" t="s" s="14">
        <v>8</v>
      </c>
    </row>
    <row r="57" ht="21" customHeight="1">
      <c r="A57" t="s" s="10">
        <v>37</v>
      </c>
      <c r="B57" s="15">
        <v>45480</v>
      </c>
      <c r="C57" s="19">
        <v>1250</v>
      </c>
      <c r="D57" t="s" s="14">
        <v>48</v>
      </c>
      <c r="E57" t="s" s="14">
        <v>8</v>
      </c>
    </row>
    <row r="58" ht="21" customHeight="1">
      <c r="A58" t="s" s="10">
        <v>37</v>
      </c>
      <c r="B58" s="15">
        <v>45498</v>
      </c>
      <c r="C58" s="19">
        <v>626</v>
      </c>
      <c r="D58" t="s" s="14">
        <v>49</v>
      </c>
      <c r="E58" t="s" s="14">
        <v>10</v>
      </c>
    </row>
    <row r="59" ht="21" customHeight="1">
      <c r="A59" t="s" s="10">
        <v>37</v>
      </c>
      <c r="B59" s="15">
        <v>45502</v>
      </c>
      <c r="C59" s="19">
        <v>2500</v>
      </c>
      <c r="D59" t="s" s="14">
        <v>26</v>
      </c>
      <c r="E59" t="s" s="14">
        <v>10</v>
      </c>
    </row>
    <row r="60" ht="21" customHeight="1">
      <c r="A60" t="s" s="10">
        <v>37</v>
      </c>
      <c r="B60" s="15">
        <v>45508</v>
      </c>
      <c r="C60" s="19">
        <v>5800</v>
      </c>
      <c r="D60" t="s" s="14">
        <v>26</v>
      </c>
      <c r="E60" t="s" s="14">
        <v>10</v>
      </c>
    </row>
    <row r="61" ht="21" customHeight="1">
      <c r="A61" t="s" s="10">
        <v>42</v>
      </c>
      <c r="B61" s="15">
        <v>45509</v>
      </c>
      <c r="C61" s="19">
        <v>10500</v>
      </c>
      <c r="D61" t="s" s="14">
        <v>25</v>
      </c>
      <c r="E61" t="s" s="14">
        <v>10</v>
      </c>
    </row>
    <row r="62" ht="21" customHeight="1">
      <c r="A62" t="s" s="10">
        <v>42</v>
      </c>
      <c r="B62" s="15">
        <v>45525</v>
      </c>
      <c r="C62" s="19">
        <v>3250</v>
      </c>
      <c r="D62" t="s" s="14">
        <v>16</v>
      </c>
      <c r="E62" t="s" s="14">
        <v>10</v>
      </c>
    </row>
    <row r="63" ht="21" customHeight="1">
      <c r="A63" t="s" s="10">
        <v>37</v>
      </c>
      <c r="B63" s="15">
        <v>45539</v>
      </c>
      <c r="C63" s="19">
        <v>8000</v>
      </c>
      <c r="D63" t="s" s="14">
        <v>30</v>
      </c>
      <c r="E63" t="s" s="14">
        <v>10</v>
      </c>
    </row>
    <row r="64" ht="21" customHeight="1">
      <c r="A64" t="s" s="10">
        <v>37</v>
      </c>
      <c r="B64" s="15">
        <v>45539</v>
      </c>
      <c r="C64" s="19">
        <v>2025</v>
      </c>
      <c r="D64" t="s" s="14">
        <v>50</v>
      </c>
      <c r="E64" t="s" s="14">
        <v>10</v>
      </c>
    </row>
    <row r="65" ht="21" customHeight="1">
      <c r="A65" t="s" s="10">
        <v>42</v>
      </c>
      <c r="B65" s="15">
        <v>45555</v>
      </c>
      <c r="C65" s="19">
        <v>2500</v>
      </c>
      <c r="D65" t="s" s="14">
        <v>51</v>
      </c>
      <c r="E65" t="s" s="14">
        <v>8</v>
      </c>
    </row>
    <row r="66" ht="21" customHeight="1">
      <c r="A66" t="s" s="10">
        <v>42</v>
      </c>
      <c r="B66" s="15">
        <v>45555</v>
      </c>
      <c r="C66" s="19">
        <v>2500</v>
      </c>
      <c r="D66" t="s" s="14">
        <v>17</v>
      </c>
      <c r="E66" t="s" s="14">
        <v>8</v>
      </c>
    </row>
    <row r="67" ht="21" customHeight="1">
      <c r="A67" t="s" s="10">
        <v>42</v>
      </c>
      <c r="B67" s="15">
        <v>45557</v>
      </c>
      <c r="C67" s="19">
        <v>7340</v>
      </c>
      <c r="D67" t="s" s="14">
        <v>52</v>
      </c>
      <c r="E67" t="s" s="14">
        <v>8</v>
      </c>
    </row>
    <row r="68" ht="21" customHeight="1">
      <c r="A68" t="s" s="10">
        <v>42</v>
      </c>
      <c r="B68" s="15">
        <v>45563</v>
      </c>
      <c r="C68" s="19">
        <v>400</v>
      </c>
      <c r="D68" t="s" s="14">
        <v>11</v>
      </c>
      <c r="E68" t="s" s="14">
        <v>10</v>
      </c>
    </row>
    <row r="69" ht="21" customHeight="1">
      <c r="A69" t="s" s="10">
        <v>42</v>
      </c>
      <c r="B69" s="15">
        <v>45563</v>
      </c>
      <c r="C69" s="19">
        <v>437</v>
      </c>
      <c r="D69" t="s" s="14">
        <v>17</v>
      </c>
      <c r="E69" t="s" s="14">
        <v>10</v>
      </c>
    </row>
    <row r="70" ht="21" customHeight="1">
      <c r="A70" t="s" s="10">
        <v>37</v>
      </c>
      <c r="B70" s="15">
        <v>45564</v>
      </c>
      <c r="C70" s="19">
        <v>6000</v>
      </c>
      <c r="D70" t="s" s="14">
        <v>30</v>
      </c>
      <c r="E70" t="s" s="14">
        <v>10</v>
      </c>
    </row>
    <row r="71" ht="21" customHeight="1">
      <c r="A71" t="s" s="10">
        <v>37</v>
      </c>
      <c r="B71" s="15">
        <v>45564</v>
      </c>
      <c r="C71" s="19">
        <v>5625</v>
      </c>
      <c r="D71" t="s" s="14">
        <v>53</v>
      </c>
      <c r="E71" t="s" s="14">
        <v>10</v>
      </c>
    </row>
    <row r="72" ht="21" customHeight="1">
      <c r="A72" t="s" s="10">
        <v>42</v>
      </c>
      <c r="B72" s="15">
        <v>45565</v>
      </c>
      <c r="C72" s="19">
        <v>8130</v>
      </c>
      <c r="D72" t="s" s="14">
        <v>54</v>
      </c>
      <c r="E72" t="s" s="14">
        <v>8</v>
      </c>
    </row>
    <row r="73" ht="21" customHeight="1">
      <c r="A73" t="s" s="10">
        <v>42</v>
      </c>
      <c r="B73" s="15">
        <v>45565</v>
      </c>
      <c r="C73" s="19">
        <v>700</v>
      </c>
      <c r="D73" t="s" s="14">
        <v>55</v>
      </c>
      <c r="E73" t="s" s="14">
        <v>10</v>
      </c>
    </row>
    <row r="74" ht="21" customHeight="1">
      <c r="A74" t="s" s="10">
        <v>37</v>
      </c>
      <c r="B74" s="15">
        <v>45566</v>
      </c>
      <c r="C74" s="19">
        <v>3000</v>
      </c>
      <c r="D74" t="s" s="14">
        <v>30</v>
      </c>
      <c r="E74" t="s" s="14">
        <v>10</v>
      </c>
    </row>
    <row r="75" ht="21" customHeight="1">
      <c r="A75" t="s" s="10">
        <v>42</v>
      </c>
      <c r="B75" s="15">
        <v>45589</v>
      </c>
      <c r="C75" s="20">
        <v>3000</v>
      </c>
      <c r="D75" t="s" s="14">
        <v>16</v>
      </c>
      <c r="E75" t="s" s="14">
        <v>10</v>
      </c>
    </row>
    <row r="76" ht="21" customHeight="1">
      <c r="A76" t="s" s="10">
        <v>42</v>
      </c>
      <c r="B76" s="15">
        <v>45606</v>
      </c>
      <c r="C76" s="20">
        <v>1600</v>
      </c>
      <c r="D76" t="s" s="14">
        <v>56</v>
      </c>
      <c r="E76" t="s" s="14">
        <v>8</v>
      </c>
    </row>
    <row r="77" ht="21" customHeight="1">
      <c r="A77" t="s" s="10">
        <v>37</v>
      </c>
      <c r="B77" s="15">
        <v>45616</v>
      </c>
      <c r="C77" s="19">
        <v>8000</v>
      </c>
      <c r="D77" t="s" s="14">
        <v>30</v>
      </c>
      <c r="E77" t="s" s="14">
        <v>10</v>
      </c>
    </row>
    <row r="78" ht="21" customHeight="1">
      <c r="A78" t="s" s="10">
        <v>37</v>
      </c>
      <c r="B78" s="15">
        <v>45628</v>
      </c>
      <c r="C78" s="19">
        <v>6000</v>
      </c>
      <c r="D78" t="s" s="14">
        <v>30</v>
      </c>
      <c r="E78" t="s" s="14">
        <v>10</v>
      </c>
    </row>
    <row r="79" ht="21" customHeight="1">
      <c r="A79" t="s" s="10">
        <v>37</v>
      </c>
      <c r="B79" s="15">
        <v>45641</v>
      </c>
      <c r="C79" s="20">
        <v>10100</v>
      </c>
      <c r="D79" t="s" s="14">
        <v>57</v>
      </c>
      <c r="E79" t="s" s="14">
        <v>10</v>
      </c>
    </row>
    <row r="80" ht="21" customHeight="1">
      <c r="A80" t="s" s="10">
        <v>58</v>
      </c>
      <c r="B80" s="15">
        <v>45660</v>
      </c>
      <c r="C80" s="19">
        <v>2800</v>
      </c>
      <c r="D80" t="s" s="14">
        <v>59</v>
      </c>
      <c r="E80" t="s" s="14">
        <v>10</v>
      </c>
    </row>
    <row r="81" ht="21" customHeight="1">
      <c r="A81" t="s" s="10">
        <v>37</v>
      </c>
      <c r="B81" s="15">
        <v>45663</v>
      </c>
      <c r="C81" s="19">
        <v>10000</v>
      </c>
      <c r="D81" t="s" s="14">
        <v>30</v>
      </c>
      <c r="E81" t="s" s="14">
        <v>10</v>
      </c>
    </row>
    <row r="82" ht="21" customHeight="1">
      <c r="A82" t="s" s="10">
        <v>58</v>
      </c>
      <c r="B82" s="15">
        <v>45663</v>
      </c>
      <c r="C82" s="19">
        <v>75000</v>
      </c>
      <c r="D82" t="s" s="14">
        <v>60</v>
      </c>
      <c r="E82" t="s" s="14">
        <v>8</v>
      </c>
    </row>
    <row r="83" ht="21" customHeight="1">
      <c r="A83" t="s" s="10">
        <v>58</v>
      </c>
      <c r="B83" s="15">
        <v>45663</v>
      </c>
      <c r="C83" s="19">
        <v>500</v>
      </c>
      <c r="D83" t="s" s="14">
        <v>61</v>
      </c>
      <c r="E83" t="s" s="14">
        <v>10</v>
      </c>
    </row>
    <row r="84" ht="21" customHeight="1">
      <c r="A84" t="s" s="10">
        <v>58</v>
      </c>
      <c r="B84" s="15">
        <v>45663</v>
      </c>
      <c r="C84" s="19">
        <v>300</v>
      </c>
      <c r="D84" t="s" s="14">
        <v>62</v>
      </c>
      <c r="E84" t="s" s="14">
        <v>10</v>
      </c>
    </row>
    <row r="85" ht="21" customHeight="1">
      <c r="A85" t="s" s="10">
        <v>37</v>
      </c>
      <c r="B85" s="15">
        <v>45710</v>
      </c>
      <c r="C85" s="19">
        <v>254</v>
      </c>
      <c r="D85" t="s" s="14">
        <v>63</v>
      </c>
      <c r="E85" t="s" s="14">
        <v>8</v>
      </c>
    </row>
    <row r="86" ht="21" customHeight="1">
      <c r="A86" t="s" s="10">
        <v>37</v>
      </c>
      <c r="B86" s="15">
        <v>45708</v>
      </c>
      <c r="C86" s="19">
        <v>899</v>
      </c>
      <c r="D86" t="s" s="14">
        <v>64</v>
      </c>
      <c r="E86" t="s" s="14">
        <v>10</v>
      </c>
    </row>
    <row r="87" ht="21" customHeight="1">
      <c r="A87" s="21"/>
      <c r="B87" s="22"/>
      <c r="C87" s="19"/>
      <c r="D87" s="23"/>
      <c r="E87" s="23"/>
    </row>
    <row r="88" ht="21" customHeight="1">
      <c r="A88" t="s" s="10">
        <v>58</v>
      </c>
      <c r="B88" s="15">
        <v>45741</v>
      </c>
      <c r="C88" s="19">
        <v>225000</v>
      </c>
      <c r="D88" t="s" s="14">
        <v>65</v>
      </c>
      <c r="E88" t="s" s="14">
        <v>8</v>
      </c>
    </row>
    <row r="89" ht="21" customHeight="1">
      <c r="A89" t="s" s="10">
        <v>58</v>
      </c>
      <c r="B89" s="15">
        <v>45754</v>
      </c>
      <c r="C89" s="19">
        <v>54000</v>
      </c>
      <c r="D89" t="s" s="14">
        <v>66</v>
      </c>
      <c r="E89" t="s" s="14">
        <v>8</v>
      </c>
    </row>
    <row r="90" ht="32" customHeight="1">
      <c r="A90" t="s" s="10">
        <v>37</v>
      </c>
      <c r="B90" s="15">
        <v>45755</v>
      </c>
      <c r="C90" s="19">
        <v>799</v>
      </c>
      <c r="D90" t="s" s="14">
        <v>67</v>
      </c>
      <c r="E90" t="s" s="14">
        <v>10</v>
      </c>
    </row>
    <row r="91" ht="21" customHeight="1">
      <c r="A91" s="21"/>
      <c r="B91" s="22"/>
      <c r="C91" s="19"/>
      <c r="D91" s="23"/>
      <c r="E91" s="23"/>
    </row>
    <row r="92" ht="21" customHeight="1">
      <c r="A92" s="21"/>
      <c r="B92" s="22"/>
      <c r="C92" s="19"/>
      <c r="D92" s="23"/>
      <c r="E92" s="23"/>
    </row>
    <row r="93" ht="21" customHeight="1">
      <c r="A93" s="21"/>
      <c r="B93" s="22"/>
      <c r="C93" s="19"/>
      <c r="D93" s="23"/>
      <c r="E93" s="23"/>
    </row>
    <row r="94" ht="21" customHeight="1">
      <c r="A94" s="21"/>
      <c r="B94" s="22"/>
      <c r="C94" s="19"/>
      <c r="D94" s="23"/>
      <c r="E94" s="23"/>
    </row>
    <row r="95" ht="21" customHeight="1">
      <c r="A95" s="21"/>
      <c r="B95" s="22"/>
      <c r="C95" s="19"/>
      <c r="D95" s="23"/>
      <c r="E95" s="23"/>
    </row>
    <row r="96" ht="21" customHeight="1">
      <c r="A96" s="21"/>
      <c r="B96" s="22"/>
      <c r="C96" s="19"/>
      <c r="D96" s="23"/>
      <c r="E96" s="23"/>
    </row>
    <row r="97" ht="21" customHeight="1">
      <c r="A97" s="21"/>
      <c r="B97" s="22"/>
      <c r="C97" s="19"/>
      <c r="D97" s="23"/>
      <c r="E97" s="23"/>
    </row>
    <row r="98" ht="21" customHeight="1">
      <c r="A98" s="21"/>
      <c r="B98" s="22"/>
      <c r="C98" s="19"/>
      <c r="D98" s="23"/>
      <c r="E98" s="23"/>
    </row>
    <row r="99" ht="21" customHeight="1">
      <c r="A99" s="21"/>
      <c r="B99" s="22"/>
      <c r="C99" s="19"/>
      <c r="D99" s="23"/>
      <c r="E99" s="23"/>
    </row>
    <row r="100" ht="21" customHeight="1">
      <c r="A100" s="21"/>
      <c r="B100" s="22"/>
      <c r="C100" s="19"/>
      <c r="D100" s="23"/>
      <c r="E100" s="23"/>
    </row>
    <row r="101" ht="21" customHeight="1">
      <c r="A101" s="21"/>
      <c r="B101" s="22"/>
      <c r="C101" s="19"/>
      <c r="D101" s="23"/>
      <c r="E101" s="23"/>
    </row>
    <row r="102" ht="21" customHeight="1">
      <c r="A102" s="21"/>
      <c r="B102" s="22"/>
      <c r="C102" s="19"/>
      <c r="D102" s="23"/>
      <c r="E102" s="23"/>
    </row>
    <row r="103" ht="21" customHeight="1">
      <c r="A103" s="21"/>
      <c r="B103" s="22"/>
      <c r="C103" s="19"/>
      <c r="D103" s="23"/>
      <c r="E103" s="23"/>
    </row>
    <row r="104" ht="21" customHeight="1">
      <c r="A104" s="21"/>
      <c r="B104" s="22"/>
      <c r="C104" s="19"/>
      <c r="D104" s="23"/>
      <c r="E104" s="23"/>
    </row>
    <row r="105" ht="21" customHeight="1">
      <c r="A105" s="21"/>
      <c r="B105" s="22"/>
      <c r="C105" s="19"/>
      <c r="D105" s="23"/>
      <c r="E105" s="23"/>
    </row>
    <row r="106" ht="21" customHeight="1">
      <c r="A106" s="21"/>
      <c r="B106" s="22"/>
      <c r="C106" s="19"/>
      <c r="D106" s="23"/>
      <c r="E106" s="23"/>
    </row>
    <row r="107" ht="21" customHeight="1">
      <c r="A107" s="21"/>
      <c r="B107" s="22"/>
      <c r="C107" s="19"/>
      <c r="D107" s="23"/>
      <c r="E107" s="23"/>
    </row>
    <row r="108" ht="21" customHeight="1">
      <c r="A108" s="21"/>
      <c r="B108" s="22"/>
      <c r="C108" s="19"/>
      <c r="D108" s="23"/>
      <c r="E108" s="23"/>
    </row>
    <row r="109" ht="21" customHeight="1">
      <c r="A109" s="21"/>
      <c r="B109" s="22"/>
      <c r="C109" s="23"/>
      <c r="D109" s="23"/>
      <c r="E109" s="23"/>
    </row>
    <row r="110" ht="21" customHeight="1">
      <c r="A110" s="21"/>
      <c r="B110" s="22"/>
      <c r="C110" s="23"/>
      <c r="D110" s="23"/>
      <c r="E110" s="23"/>
    </row>
    <row r="111" ht="21" customHeight="1">
      <c r="A111" s="21"/>
      <c r="B111" s="22"/>
      <c r="C111" s="23"/>
      <c r="D111" s="23"/>
      <c r="E111" s="23"/>
    </row>
    <row r="112" ht="21" customHeight="1">
      <c r="A112" s="21"/>
      <c r="B112" s="22"/>
      <c r="C112" s="23"/>
      <c r="D112" s="23"/>
      <c r="E112" s="23"/>
    </row>
    <row r="113" ht="21" customHeight="1">
      <c r="A113" s="21"/>
      <c r="B113" s="22"/>
      <c r="C113" s="23"/>
      <c r="D113" s="23"/>
      <c r="E113" s="23"/>
    </row>
    <row r="114" ht="21" customHeight="1">
      <c r="A114" s="21"/>
      <c r="B114" s="22"/>
      <c r="C114" s="23"/>
      <c r="D114" s="23"/>
      <c r="E114" s="23"/>
    </row>
    <row r="115" ht="21" customHeight="1">
      <c r="A115" s="21"/>
      <c r="B115" s="22"/>
      <c r="C115" s="23"/>
      <c r="D115" s="23"/>
      <c r="E115" s="23"/>
    </row>
    <row r="116" ht="21" customHeight="1">
      <c r="A116" s="21"/>
      <c r="B116" s="22"/>
      <c r="C116" s="23"/>
      <c r="D116" s="23"/>
      <c r="E116" s="23"/>
    </row>
    <row r="117" ht="21" customHeight="1">
      <c r="A117" s="21"/>
      <c r="B117" s="22"/>
      <c r="C117" s="23"/>
      <c r="D117" s="23"/>
      <c r="E117" s="23"/>
    </row>
    <row r="118" ht="21" customHeight="1">
      <c r="A118" s="21"/>
      <c r="B118" s="22"/>
      <c r="C118" s="23"/>
      <c r="D118" s="23"/>
      <c r="E118" s="23"/>
    </row>
    <row r="119" ht="21" customHeight="1">
      <c r="A119" s="21"/>
      <c r="B119" s="22"/>
      <c r="C119" s="23"/>
      <c r="D119" s="23"/>
      <c r="E119" s="23"/>
    </row>
    <row r="120" ht="21" customHeight="1">
      <c r="A120" s="21"/>
      <c r="B120" s="22"/>
      <c r="C120" s="23"/>
      <c r="D120" s="23"/>
      <c r="E120" s="23"/>
    </row>
    <row r="121" ht="21" customHeight="1">
      <c r="A121" s="21"/>
      <c r="B121" s="22"/>
      <c r="C121" s="23"/>
      <c r="D121" s="23"/>
      <c r="E121" s="23"/>
    </row>
    <row r="122" ht="21" customHeight="1">
      <c r="A122" s="21"/>
      <c r="B122" s="22"/>
      <c r="C122" s="23"/>
      <c r="D122" s="23"/>
      <c r="E122" s="23"/>
    </row>
    <row r="123" ht="21" customHeight="1">
      <c r="A123" s="21"/>
      <c r="B123" s="22"/>
      <c r="C123" s="23"/>
      <c r="D123" s="23"/>
      <c r="E123" s="23"/>
    </row>
    <row r="124" ht="21" customHeight="1">
      <c r="A124" s="21"/>
      <c r="B124" s="22"/>
      <c r="C124" s="23"/>
      <c r="D124" s="23"/>
      <c r="E124" s="23"/>
    </row>
    <row r="125" ht="21" customHeight="1">
      <c r="A125" s="21"/>
      <c r="B125" s="22"/>
      <c r="C125" s="23"/>
      <c r="D125" s="23"/>
      <c r="E125" s="23"/>
    </row>
    <row r="126" ht="21" customHeight="1">
      <c r="A126" s="21"/>
      <c r="B126" s="22"/>
      <c r="C126" s="23"/>
      <c r="D126" s="23"/>
      <c r="E126" s="23"/>
    </row>
    <row r="127" ht="21" customHeight="1">
      <c r="A127" s="21"/>
      <c r="B127" s="22"/>
      <c r="C127" s="23"/>
      <c r="D127" s="23"/>
      <c r="E127" s="23"/>
    </row>
    <row r="128" ht="21" customHeight="1">
      <c r="A128" s="21"/>
      <c r="B128" s="22"/>
      <c r="C128" s="23"/>
      <c r="D128" s="23"/>
      <c r="E128" s="23"/>
    </row>
    <row r="129" ht="21" customHeight="1">
      <c r="A129" s="21"/>
      <c r="B129" s="22"/>
      <c r="C129" s="23"/>
      <c r="D129" s="23"/>
      <c r="E129" s="23"/>
    </row>
    <row r="130" ht="21" customHeight="1">
      <c r="A130" s="21"/>
      <c r="B130" s="22"/>
      <c r="C130" s="23"/>
      <c r="D130" s="23"/>
      <c r="E130" s="23"/>
    </row>
    <row r="131" ht="21" customHeight="1">
      <c r="A131" s="21"/>
      <c r="B131" s="22"/>
      <c r="C131" s="23"/>
      <c r="D131" s="23"/>
      <c r="E131" s="23"/>
    </row>
    <row r="132" ht="21" customHeight="1">
      <c r="A132" s="21"/>
      <c r="B132" s="22"/>
      <c r="C132" s="23"/>
      <c r="D132" s="23"/>
      <c r="E132" s="23"/>
    </row>
    <row r="133" ht="21" customHeight="1">
      <c r="A133" s="21"/>
      <c r="B133" s="22"/>
      <c r="C133" s="23"/>
      <c r="D133" s="23"/>
      <c r="E133" s="23"/>
    </row>
    <row r="134" ht="21" customHeight="1">
      <c r="A134" s="21"/>
      <c r="B134" s="22"/>
      <c r="C134" s="23"/>
      <c r="D134" s="23"/>
      <c r="E134" s="23"/>
    </row>
    <row r="135" ht="21" customHeight="1">
      <c r="A135" s="21"/>
      <c r="B135" s="22"/>
      <c r="C135" s="23"/>
      <c r="D135" s="23"/>
      <c r="E135" s="23"/>
    </row>
    <row r="136" ht="21" customHeight="1">
      <c r="A136" s="21"/>
      <c r="B136" s="22"/>
      <c r="C136" s="23"/>
      <c r="D136" s="23"/>
      <c r="E136" s="23"/>
    </row>
    <row r="137" ht="21" customHeight="1">
      <c r="A137" s="21"/>
      <c r="B137" s="22"/>
      <c r="C137" s="23"/>
      <c r="D137" s="23"/>
      <c r="E137" s="23"/>
    </row>
    <row r="138" ht="21" customHeight="1">
      <c r="A138" s="21"/>
      <c r="B138" s="22"/>
      <c r="C138" s="23"/>
      <c r="D138" s="23"/>
      <c r="E138" s="23"/>
    </row>
    <row r="139" ht="21" customHeight="1">
      <c r="A139" s="21"/>
      <c r="B139" s="22"/>
      <c r="C139" s="23"/>
      <c r="D139" s="23"/>
      <c r="E139" s="23"/>
    </row>
    <row r="140" ht="21" customHeight="1">
      <c r="A140" s="21"/>
      <c r="B140" s="22"/>
      <c r="C140" s="23"/>
      <c r="D140" s="23"/>
      <c r="E140" s="23"/>
    </row>
    <row r="141" ht="21" customHeight="1">
      <c r="A141" s="21"/>
      <c r="B141" s="22"/>
      <c r="C141" s="23"/>
      <c r="D141" s="23"/>
      <c r="E141" s="23"/>
    </row>
    <row r="142" ht="21" customHeight="1">
      <c r="A142" s="21"/>
      <c r="B142" s="22"/>
      <c r="C142" s="23"/>
      <c r="D142" s="23"/>
      <c r="E142" s="23"/>
    </row>
    <row r="143" ht="21" customHeight="1">
      <c r="A143" s="21"/>
      <c r="B143" s="22"/>
      <c r="C143" s="23"/>
      <c r="D143" s="23"/>
      <c r="E143" s="23"/>
    </row>
    <row r="144" ht="21" customHeight="1">
      <c r="A144" s="21"/>
      <c r="B144" s="22"/>
      <c r="C144" s="23"/>
      <c r="D144" s="23"/>
      <c r="E144" s="23"/>
    </row>
    <row r="145" ht="21" customHeight="1">
      <c r="A145" s="21"/>
      <c r="B145" s="22"/>
      <c r="C145" s="23"/>
      <c r="D145" s="23"/>
      <c r="E145" s="23"/>
    </row>
    <row r="146" ht="21" customHeight="1">
      <c r="A146" s="21"/>
      <c r="B146" s="22"/>
      <c r="C146" s="23"/>
      <c r="D146" s="23"/>
      <c r="E146" s="23"/>
    </row>
    <row r="147" ht="21" customHeight="1">
      <c r="A147" s="21"/>
      <c r="B147" s="22"/>
      <c r="C147" s="23"/>
      <c r="D147" s="23"/>
      <c r="E147" s="23"/>
    </row>
    <row r="148" ht="21" customHeight="1">
      <c r="A148" s="21"/>
      <c r="B148" s="22"/>
      <c r="C148" s="23"/>
      <c r="D148" s="23"/>
      <c r="E148" s="23"/>
    </row>
    <row r="149" ht="21" customHeight="1">
      <c r="A149" s="21"/>
      <c r="B149" s="22"/>
      <c r="C149" s="23"/>
      <c r="D149" s="23"/>
      <c r="E149" s="23"/>
    </row>
    <row r="150" ht="21" customHeight="1">
      <c r="A150" s="21"/>
      <c r="B150" s="22"/>
      <c r="C150" s="23"/>
      <c r="D150" s="23"/>
      <c r="E150" s="23"/>
    </row>
    <row r="151" ht="21" customHeight="1">
      <c r="A151" s="21"/>
      <c r="B151" s="22"/>
      <c r="C151" s="23"/>
      <c r="D151" s="23"/>
      <c r="E151" s="23"/>
    </row>
    <row r="152" ht="21" customHeight="1">
      <c r="A152" s="21"/>
      <c r="B152" s="22"/>
      <c r="C152" s="23"/>
      <c r="D152" s="23"/>
      <c r="E152" s="23"/>
    </row>
    <row r="153" ht="21" customHeight="1">
      <c r="A153" s="21"/>
      <c r="B153" s="22"/>
      <c r="C153" s="23"/>
      <c r="D153" s="23"/>
      <c r="E153" s="23"/>
    </row>
    <row r="154" ht="21" customHeight="1">
      <c r="A154" s="21"/>
      <c r="B154" s="22"/>
      <c r="C154" s="23"/>
      <c r="D154" s="23"/>
      <c r="E154" s="23"/>
    </row>
    <row r="155" ht="21" customHeight="1">
      <c r="A155" s="21"/>
      <c r="B155" s="22"/>
      <c r="C155" s="23"/>
      <c r="D155" s="23"/>
      <c r="E155" s="23"/>
    </row>
    <row r="156" ht="21" customHeight="1">
      <c r="A156" s="21"/>
      <c r="B156" s="22"/>
      <c r="C156" s="23"/>
      <c r="D156" s="23"/>
      <c r="E156" s="23"/>
    </row>
    <row r="157" ht="21" customHeight="1">
      <c r="A157" s="21"/>
      <c r="B157" s="22"/>
      <c r="C157" s="23"/>
      <c r="D157" s="23"/>
      <c r="E157" s="23"/>
    </row>
    <row r="158" ht="21" customHeight="1">
      <c r="A158" s="21"/>
      <c r="B158" s="22"/>
      <c r="C158" s="23"/>
      <c r="D158" s="23"/>
      <c r="E158" s="23"/>
    </row>
    <row r="159" ht="21" customHeight="1">
      <c r="A159" s="21"/>
      <c r="B159" s="22"/>
      <c r="C159" s="23"/>
      <c r="D159" s="23"/>
      <c r="E159" s="23"/>
    </row>
    <row r="160" ht="21" customHeight="1">
      <c r="A160" s="21"/>
      <c r="B160" s="22"/>
      <c r="C160" s="23"/>
      <c r="D160" s="23"/>
      <c r="E160" s="23"/>
    </row>
    <row r="161" ht="21" customHeight="1">
      <c r="A161" s="21"/>
      <c r="B161" s="22"/>
      <c r="C161" s="23"/>
      <c r="D161" s="23"/>
      <c r="E161" s="23"/>
    </row>
    <row r="162" ht="21" customHeight="1">
      <c r="A162" s="21"/>
      <c r="B162" s="22"/>
      <c r="C162" s="23"/>
      <c r="D162" s="23"/>
      <c r="E162" s="23"/>
    </row>
    <row r="163" ht="21" customHeight="1">
      <c r="A163" s="21"/>
      <c r="B163" s="22"/>
      <c r="C163" s="23"/>
      <c r="D163" s="23"/>
      <c r="E163" s="23"/>
    </row>
    <row r="164" ht="21" customHeight="1">
      <c r="A164" s="21"/>
      <c r="B164" s="22"/>
      <c r="C164" s="23"/>
      <c r="D164" s="23"/>
      <c r="E164" s="23"/>
    </row>
    <row r="165" ht="21" customHeight="1">
      <c r="A165" s="21"/>
      <c r="B165" s="22"/>
      <c r="C165" s="23"/>
      <c r="D165" s="23"/>
      <c r="E165" s="23"/>
    </row>
    <row r="166" ht="21" customHeight="1">
      <c r="A166" s="21"/>
      <c r="B166" s="22"/>
      <c r="C166" s="23"/>
      <c r="D166" s="23"/>
      <c r="E166" s="23"/>
    </row>
    <row r="167" ht="21" customHeight="1">
      <c r="A167" s="21"/>
      <c r="B167" s="22"/>
      <c r="C167" s="23"/>
      <c r="D167" s="23"/>
      <c r="E167" s="23"/>
    </row>
    <row r="168" ht="21" customHeight="1">
      <c r="A168" s="21"/>
      <c r="B168" s="22"/>
      <c r="C168" s="23"/>
      <c r="D168" s="23"/>
      <c r="E168" s="23"/>
    </row>
    <row r="169" ht="21" customHeight="1">
      <c r="A169" s="21"/>
      <c r="B169" s="22"/>
      <c r="C169" s="23"/>
      <c r="D169" s="23"/>
      <c r="E169" s="23"/>
    </row>
    <row r="170" ht="21" customHeight="1">
      <c r="A170" s="21"/>
      <c r="B170" s="22"/>
      <c r="C170" s="23"/>
      <c r="D170" s="23"/>
      <c r="E170" s="23"/>
    </row>
    <row r="171" ht="21" customHeight="1">
      <c r="A171" s="21"/>
      <c r="B171" s="22"/>
      <c r="C171" s="23"/>
      <c r="D171" s="23"/>
      <c r="E171" s="23"/>
    </row>
    <row r="172" ht="21" customHeight="1">
      <c r="A172" s="21"/>
      <c r="B172" s="22"/>
      <c r="C172" s="23"/>
      <c r="D172" s="23"/>
      <c r="E172" s="23"/>
    </row>
    <row r="173" ht="21" customHeight="1">
      <c r="A173" s="21"/>
      <c r="B173" s="22"/>
      <c r="C173" s="23"/>
      <c r="D173" s="23"/>
      <c r="E173" s="23"/>
    </row>
    <row r="174" ht="21" customHeight="1">
      <c r="A174" s="21"/>
      <c r="B174" s="22"/>
      <c r="C174" s="23"/>
      <c r="D174" s="23"/>
      <c r="E174" s="23"/>
    </row>
    <row r="175" ht="21" customHeight="1">
      <c r="A175" s="21"/>
      <c r="B175" s="22"/>
      <c r="C175" s="23"/>
      <c r="D175" s="23"/>
      <c r="E175" s="23"/>
    </row>
    <row r="176" ht="21" customHeight="1">
      <c r="A176" s="21"/>
      <c r="B176" s="22"/>
      <c r="C176" s="23"/>
      <c r="D176" s="23"/>
      <c r="E176" s="23"/>
    </row>
    <row r="177" ht="21" customHeight="1">
      <c r="A177" s="21"/>
      <c r="B177" s="22"/>
      <c r="C177" s="23"/>
      <c r="D177" s="23"/>
      <c r="E177" s="23"/>
    </row>
    <row r="178" ht="21" customHeight="1">
      <c r="A178" s="21"/>
      <c r="B178" s="22"/>
      <c r="C178" s="23"/>
      <c r="D178" s="23"/>
      <c r="E178" s="23"/>
    </row>
    <row r="179" ht="21" customHeight="1">
      <c r="A179" s="21"/>
      <c r="B179" s="22"/>
      <c r="C179" s="23"/>
      <c r="D179" s="23"/>
      <c r="E179" s="23"/>
    </row>
    <row r="180" ht="21" customHeight="1">
      <c r="A180" s="21"/>
      <c r="B180" s="22"/>
      <c r="C180" s="23"/>
      <c r="D180" s="23"/>
      <c r="E180" s="23"/>
    </row>
    <row r="181" ht="21" customHeight="1">
      <c r="A181" s="21"/>
      <c r="B181" s="22"/>
      <c r="C181" s="23"/>
      <c r="D181" s="23"/>
      <c r="E181" s="23"/>
    </row>
    <row r="182" ht="21" customHeight="1">
      <c r="A182" s="21"/>
      <c r="B182" s="22"/>
      <c r="C182" s="23"/>
      <c r="D182" s="23"/>
      <c r="E182" s="23"/>
    </row>
    <row r="183" ht="21" customHeight="1">
      <c r="A183" s="21"/>
      <c r="B183" s="22"/>
      <c r="C183" s="23"/>
      <c r="D183" s="23"/>
      <c r="E183" s="23"/>
    </row>
    <row r="184" ht="21" customHeight="1">
      <c r="A184" s="21"/>
      <c r="B184" s="22"/>
      <c r="C184" s="23"/>
      <c r="D184" s="23"/>
      <c r="E184" s="23"/>
    </row>
    <row r="185" ht="21" customHeight="1">
      <c r="A185" s="21"/>
      <c r="B185" s="22"/>
      <c r="C185" s="23"/>
      <c r="D185" s="23"/>
      <c r="E185" s="23"/>
    </row>
    <row r="186" ht="21" customHeight="1">
      <c r="A186" s="21"/>
      <c r="B186" s="22"/>
      <c r="C186" s="23"/>
      <c r="D186" s="23"/>
      <c r="E186" s="23"/>
    </row>
    <row r="187" ht="21" customHeight="1">
      <c r="A187" s="21"/>
      <c r="B187" s="22"/>
      <c r="C187" s="23"/>
      <c r="D187" s="23"/>
      <c r="E187" s="23"/>
    </row>
    <row r="188" ht="21" customHeight="1">
      <c r="A188" s="21"/>
      <c r="B188" s="22"/>
      <c r="C188" s="23"/>
      <c r="D188" s="23"/>
      <c r="E188" s="23"/>
    </row>
    <row r="189" ht="21" customHeight="1">
      <c r="A189" s="21"/>
      <c r="B189" s="22"/>
      <c r="C189" s="23"/>
      <c r="D189" s="23"/>
      <c r="E189" s="23"/>
    </row>
    <row r="190" ht="21" customHeight="1">
      <c r="A190" s="21"/>
      <c r="B190" s="22"/>
      <c r="C190" s="23"/>
      <c r="D190" s="23"/>
      <c r="E190" s="23"/>
    </row>
    <row r="191" ht="21" customHeight="1">
      <c r="A191" s="21"/>
      <c r="B191" s="22"/>
      <c r="C191" s="23"/>
      <c r="D191" s="23"/>
      <c r="E191" s="23"/>
    </row>
    <row r="192" ht="21" customHeight="1">
      <c r="A192" s="21"/>
      <c r="B192" s="22"/>
      <c r="C192" s="23"/>
      <c r="D192" s="23"/>
      <c r="E192" s="23"/>
    </row>
    <row r="193" ht="21" customHeight="1">
      <c r="A193" s="21"/>
      <c r="B193" s="22"/>
      <c r="C193" s="23"/>
      <c r="D193" s="23"/>
      <c r="E193" s="23"/>
    </row>
    <row r="194" ht="21" customHeight="1">
      <c r="A194" s="21"/>
      <c r="B194" s="22"/>
      <c r="C194" s="23"/>
      <c r="D194" s="23"/>
      <c r="E194" s="23"/>
    </row>
    <row r="195" ht="21" customHeight="1">
      <c r="A195" s="21"/>
      <c r="B195" s="22"/>
      <c r="C195" s="23"/>
      <c r="D195" s="23"/>
      <c r="E195" s="23"/>
    </row>
    <row r="196" ht="21" customHeight="1">
      <c r="A196" s="21"/>
      <c r="B196" s="22"/>
      <c r="C196" s="23"/>
      <c r="D196" s="23"/>
      <c r="E196" s="23"/>
    </row>
    <row r="197" ht="21" customHeight="1">
      <c r="A197" s="21"/>
      <c r="B197" s="22"/>
      <c r="C197" s="23"/>
      <c r="D197" s="23"/>
      <c r="E197" s="23"/>
    </row>
    <row r="198" ht="21" customHeight="1">
      <c r="A198" s="21"/>
      <c r="B198" s="22"/>
      <c r="C198" s="23"/>
      <c r="D198" s="23"/>
      <c r="E198" s="23"/>
    </row>
    <row r="199" ht="21" customHeight="1">
      <c r="A199" s="21"/>
      <c r="B199" s="22"/>
      <c r="C199" s="23"/>
      <c r="D199" s="23"/>
      <c r="E199" s="23"/>
    </row>
    <row r="200" ht="21" customHeight="1">
      <c r="A200" s="21"/>
      <c r="B200" s="22"/>
      <c r="C200" s="23"/>
      <c r="D200" s="23"/>
      <c r="E200" s="23"/>
    </row>
    <row r="201" ht="21" customHeight="1">
      <c r="A201" s="21"/>
      <c r="B201" s="22"/>
      <c r="C201" s="23"/>
      <c r="D201" s="23"/>
      <c r="E201" s="23"/>
    </row>
    <row r="202" ht="21" customHeight="1">
      <c r="A202" s="21"/>
      <c r="B202" s="22"/>
      <c r="C202" s="23"/>
      <c r="D202" s="23"/>
      <c r="E202" s="23"/>
    </row>
    <row r="203" ht="21" customHeight="1">
      <c r="A203" s="21"/>
      <c r="B203" s="22"/>
      <c r="C203" s="23"/>
      <c r="D203" s="23"/>
      <c r="E203" s="23"/>
    </row>
  </sheetData>
  <mergeCells count="1">
    <mergeCell ref="A1:E1"/>
  </mergeCells>
  <conditionalFormatting sqref="D3:D13 E12 D15:D21 D25 D33:D45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24" customWidth="1"/>
    <col min="3" max="16384" width="16.3516" style="24" customWidth="1"/>
  </cols>
  <sheetData>
    <row r="1" ht="21" customHeight="1">
      <c r="A1" t="s" s="25">
        <v>68</v>
      </c>
      <c r="B1" s="26">
        <f>SUM('Sheet 1 - Expenses'!C3:C203)</f>
        <v>986875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B8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27" customWidth="1"/>
    <col min="3" max="16384" width="16.3516" style="27" customWidth="1"/>
  </cols>
  <sheetData>
    <row r="1" ht="27.65" customHeight="1">
      <c r="A1" t="s" s="28">
        <v>69</v>
      </c>
      <c r="B1" s="28"/>
    </row>
    <row r="2" ht="21" customHeight="1">
      <c r="A2" t="s" s="29">
        <v>6</v>
      </c>
      <c r="B2" s="30">
        <f>SUMIF('Sheet 1 - Expenses'!$A3:$A203,"=Pillar",'Sheet 1 - Expenses'!C3:C203)</f>
        <v>147940</v>
      </c>
    </row>
    <row r="3" ht="21" customHeight="1">
      <c r="A3" t="s" s="29">
        <v>19</v>
      </c>
      <c r="B3" s="30">
        <f>SUMIF('Sheet 1 - Expenses'!$A3:$A203,"=Plantation",'Sheet 1 - Expenses'!C3:C203)</f>
        <v>190775</v>
      </c>
    </row>
    <row r="4" ht="21" customHeight="1">
      <c r="A4" t="s" s="29">
        <v>27</v>
      </c>
      <c r="B4" s="30">
        <f>SUMIF('Sheet 1 - Expenses'!$A3:$A203,"=Water tank",'Sheet 1 - Expenses'!C3:C203)</f>
        <v>22675</v>
      </c>
    </row>
    <row r="5" ht="21" customHeight="1">
      <c r="A5" t="s" s="29">
        <v>33</v>
      </c>
      <c r="B5" s="30">
        <f>SUMIF('Sheet 1 - Expenses'!$A3:$A203,"=Cow shed",'Sheet 1 - Expenses'!C3:C203)</f>
        <v>53075</v>
      </c>
    </row>
    <row r="6" ht="34" customHeight="1">
      <c r="A6" t="s" s="29">
        <v>37</v>
      </c>
      <c r="B6" s="30">
        <f>SUMIF('Sheet 1 - Expenses'!$A3:$A203,"=Plants Maintenance",'Sheet 1 - Expenses'!C3:C203)</f>
        <v>134777</v>
      </c>
    </row>
    <row r="7" ht="34" customHeight="1">
      <c r="A7" t="s" s="29">
        <v>58</v>
      </c>
      <c r="B7" s="30">
        <f>SUMIF('Sheet 1 - Expenses'!$A3:$A203,"=Farm Maintenance",'Sheet 1 - Expenses'!C3:C203)</f>
        <v>357600</v>
      </c>
    </row>
    <row r="8" ht="21" customHeight="1">
      <c r="A8" t="s" s="29">
        <v>42</v>
      </c>
      <c r="B8" s="30">
        <f>SUMIF('Sheet 1 - Expenses'!$A3:$A203,"=Pillar ring",'Sheet 1 - Expenses'!C3:C203)</f>
        <v>80033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B3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31" customWidth="1"/>
    <col min="3" max="16384" width="16.3516" style="31" customWidth="1"/>
  </cols>
  <sheetData>
    <row r="1" ht="27.65" customHeight="1">
      <c r="A1" t="s" s="28">
        <v>70</v>
      </c>
      <c r="B1" s="28"/>
    </row>
    <row r="2" ht="21" customHeight="1">
      <c r="A2" t="s" s="29">
        <v>8</v>
      </c>
      <c r="B2" s="30">
        <f>SUMIF('Sheet 1 - Expenses'!$E3:$E203,"=Asset",'Sheet 1 - Expenses'!C3:$C203)</f>
        <v>746365</v>
      </c>
    </row>
    <row r="3" ht="21" customHeight="1">
      <c r="A3" t="s" s="29">
        <v>10</v>
      </c>
      <c r="B3" s="30">
        <f>SUMIF('Sheet 1 - Expenses'!$E3:$E203,"=Expense",'Sheet 1 - Expenses'!C3:$C203)</f>
        <v>240510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style="32" customWidth="1"/>
  </cols>
  <sheetData/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3" customWidth="1"/>
    <col min="6" max="16384" width="16.3516" style="33" customWidth="1"/>
  </cols>
  <sheetData>
    <row r="1" ht="27.65" customHeight="1">
      <c r="A1" t="s" s="34">
        <v>71</v>
      </c>
      <c r="B1" s="34"/>
      <c r="C1" s="34"/>
      <c r="D1" s="34"/>
      <c r="E1" s="34"/>
    </row>
    <row r="2" ht="20.25" customHeight="1">
      <c r="A2" s="35"/>
      <c r="B2" s="35"/>
      <c r="C2" s="35"/>
      <c r="D2" s="35"/>
      <c r="E2" s="35"/>
    </row>
    <row r="3" ht="20.25" customHeight="1">
      <c r="A3" s="36"/>
      <c r="B3" s="37"/>
      <c r="C3" s="38"/>
      <c r="D3" s="38"/>
      <c r="E3" s="38"/>
    </row>
    <row r="4" ht="20.05" customHeight="1">
      <c r="A4" s="39"/>
      <c r="B4" t="s" s="40">
        <v>72</v>
      </c>
      <c r="C4" t="s" s="41">
        <v>73</v>
      </c>
      <c r="D4" t="s" s="41">
        <v>74</v>
      </c>
      <c r="E4" s="42"/>
    </row>
    <row r="5" ht="20.05" customHeight="1">
      <c r="A5" s="39"/>
      <c r="B5" t="s" s="40">
        <v>75</v>
      </c>
      <c r="C5" t="s" s="41">
        <v>76</v>
      </c>
      <c r="D5" s="42"/>
      <c r="E5" s="42"/>
    </row>
    <row r="6" ht="20.05" customHeight="1">
      <c r="A6" s="39"/>
      <c r="B6" s="43"/>
      <c r="C6" s="42"/>
      <c r="D6" s="42"/>
      <c r="E6" s="42"/>
    </row>
    <row r="7" ht="20.05" customHeight="1">
      <c r="A7" s="39"/>
      <c r="B7" s="43"/>
      <c r="C7" s="42"/>
      <c r="D7" s="42"/>
      <c r="E7" s="42"/>
    </row>
    <row r="8" ht="20.05" customHeight="1">
      <c r="A8" s="39"/>
      <c r="B8" s="43"/>
      <c r="C8" s="42"/>
      <c r="D8" s="42"/>
      <c r="E8" s="42"/>
    </row>
    <row r="9" ht="20.05" customHeight="1">
      <c r="A9" s="39"/>
      <c r="B9" s="43"/>
      <c r="C9" s="42"/>
      <c r="D9" s="42"/>
      <c r="E9" s="42"/>
    </row>
    <row r="10" ht="20.05" customHeight="1">
      <c r="A10" s="39"/>
      <c r="B10" s="43"/>
      <c r="C10" s="42"/>
      <c r="D10" s="42"/>
      <c r="E10" s="42"/>
    </row>
    <row r="11" ht="20.05" customHeight="1">
      <c r="A11" s="39"/>
      <c r="B11" s="43"/>
      <c r="C11" s="42"/>
      <c r="D11" s="42"/>
      <c r="E11" s="4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44" customWidth="1"/>
    <col min="6" max="16384" width="16.3516" style="44" customWidth="1"/>
  </cols>
  <sheetData>
    <row r="1" ht="27.65" customHeight="1">
      <c r="A1" t="s" s="34">
        <v>71</v>
      </c>
      <c r="B1" s="34"/>
      <c r="C1" s="34"/>
      <c r="D1" s="34"/>
      <c r="E1" s="34"/>
    </row>
    <row r="2" ht="20.25" customHeight="1">
      <c r="A2" s="35"/>
      <c r="B2" s="35"/>
      <c r="C2" s="35"/>
      <c r="D2" s="35"/>
      <c r="E2" s="35"/>
    </row>
    <row r="3" ht="20.25" customHeight="1">
      <c r="A3" s="36"/>
      <c r="B3" s="37"/>
      <c r="C3" s="38"/>
      <c r="D3" s="38"/>
      <c r="E3" s="38"/>
    </row>
    <row r="4" ht="20.05" customHeight="1">
      <c r="A4" s="39"/>
      <c r="B4" s="43"/>
      <c r="C4" t="s" s="41">
        <v>77</v>
      </c>
      <c r="D4" s="42"/>
      <c r="E4" s="42"/>
    </row>
    <row r="5" ht="20.05" customHeight="1">
      <c r="A5" s="39"/>
      <c r="B5" t="s" s="40">
        <v>78</v>
      </c>
      <c r="C5" s="45">
        <f>94*30</f>
        <v>2820</v>
      </c>
      <c r="D5" s="42"/>
      <c r="E5" s="45">
        <f>800/1.4</f>
        <v>571.428571428571</v>
      </c>
    </row>
    <row r="6" ht="20.05" customHeight="1">
      <c r="A6" s="39"/>
      <c r="B6" t="s" s="40">
        <v>79</v>
      </c>
      <c r="C6" s="45">
        <v>700</v>
      </c>
      <c r="D6" s="42"/>
      <c r="E6" s="42"/>
    </row>
    <row r="7" ht="20.05" customHeight="1">
      <c r="A7" s="39"/>
      <c r="B7" t="s" s="40">
        <v>80</v>
      </c>
      <c r="C7" s="45">
        <v>1140</v>
      </c>
      <c r="D7" s="42"/>
      <c r="E7" s="42"/>
    </row>
    <row r="8" ht="20.05" customHeight="1">
      <c r="A8" s="39"/>
      <c r="B8" s="43"/>
      <c r="C8" s="42"/>
      <c r="D8" s="42"/>
      <c r="E8" s="42"/>
    </row>
    <row r="9" ht="20.05" customHeight="1">
      <c r="A9" s="39"/>
      <c r="B9" s="43"/>
      <c r="C9" s="45">
        <f>SUM(C5:C7)</f>
        <v>4660</v>
      </c>
      <c r="D9" s="45">
        <f>C9+400</f>
        <v>5060</v>
      </c>
      <c r="E9" s="42"/>
    </row>
    <row r="10" ht="20.05" customHeight="1">
      <c r="A10" s="39"/>
      <c r="B10" t="s" s="40">
        <v>81</v>
      </c>
      <c r="C10" s="45">
        <f>C9/30</f>
        <v>155.333333333333</v>
      </c>
      <c r="D10" s="45">
        <f>D9/30</f>
        <v>168.666666666667</v>
      </c>
      <c r="E10" s="42"/>
    </row>
    <row r="11" ht="20.05" customHeight="1">
      <c r="A11" s="39"/>
      <c r="B11" s="43"/>
      <c r="C11" s="42"/>
      <c r="D11" s="42"/>
      <c r="E11" s="4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