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755"/>
  </bookViews>
  <sheets>
    <sheet name="UAS" sheetId="2" r:id="rId1"/>
    <sheet name="Sheet1" sheetId="1" r:id="rId2"/>
  </sheets>
  <definedNames>
    <definedName name="_xlnm.Print_Titles" localSheetId="0">UAS!$5:$6</definedName>
  </definedNames>
  <calcPr calcId="124519"/>
</workbook>
</file>

<file path=xl/calcChain.xml><?xml version="1.0" encoding="utf-8"?>
<calcChain xmlns="http://schemas.openxmlformats.org/spreadsheetml/2006/main">
  <c r="J7" i="2"/>
  <c r="J11" l="1"/>
  <c r="J31" l="1"/>
  <c r="J23"/>
  <c r="J32"/>
  <c r="K17"/>
  <c r="L17" s="1"/>
  <c r="J19"/>
  <c r="K25" l="1"/>
  <c r="L25" s="1"/>
  <c r="K36"/>
  <c r="L36" s="1"/>
  <c r="K34"/>
  <c r="L34" s="1"/>
  <c r="K32"/>
  <c r="L32" s="1"/>
  <c r="K30"/>
  <c r="L30" s="1"/>
  <c r="K28"/>
  <c r="L28" s="1"/>
  <c r="K23"/>
  <c r="L23" s="1"/>
  <c r="K20"/>
  <c r="L20" s="1"/>
  <c r="K14"/>
  <c r="L14" s="1"/>
  <c r="K12"/>
  <c r="L12" s="1"/>
  <c r="K10"/>
  <c r="L10" s="1"/>
  <c r="K7"/>
  <c r="L7" s="1"/>
  <c r="K38" l="1"/>
</calcChain>
</file>

<file path=xl/sharedStrings.xml><?xml version="1.0" encoding="utf-8"?>
<sst xmlns="http://schemas.openxmlformats.org/spreadsheetml/2006/main" count="119" uniqueCount="60">
  <si>
    <t xml:space="preserve">FEE KOREKSI UJIAN TENGAH SEMESTER </t>
  </si>
  <si>
    <t>SEMESTER GANJIL TA 2016/2017</t>
  </si>
  <si>
    <t>DOSEN MATRIKULASI - IKHWAN</t>
  </si>
  <si>
    <t>No</t>
  </si>
  <si>
    <t xml:space="preserve">Nama Dosen </t>
  </si>
  <si>
    <t>Mata Kuliah</t>
  </si>
  <si>
    <t>Kelas</t>
  </si>
  <si>
    <t>Penyerahan Nilai UTS</t>
  </si>
  <si>
    <t>Koreksi Nilai</t>
  </si>
  <si>
    <t>Jumlah Koreksi /Mhs</t>
  </si>
  <si>
    <t>Total Koreksi</t>
  </si>
  <si>
    <r>
      <t xml:space="preserve">Jumlah Fee 
</t>
    </r>
    <r>
      <rPr>
        <b/>
        <sz val="8"/>
        <color theme="0"/>
        <rFont val="Calibri"/>
        <family val="2"/>
        <scheme val="minor"/>
      </rPr>
      <t>(Rp 5.000/Mhs)</t>
    </r>
  </si>
  <si>
    <t>Tanggal Pengiriman 
Draf Nilai ke Dosen</t>
  </si>
  <si>
    <t>Tgl Penerimaan Nilai</t>
  </si>
  <si>
    <t>Jumlah Hari</t>
  </si>
  <si>
    <t>Keterangan</t>
  </si>
  <si>
    <t>Afif Zaerofi, MM</t>
  </si>
  <si>
    <t>Pengantar Bisnis &amp; Manajemen</t>
  </si>
  <si>
    <t>G</t>
  </si>
  <si>
    <t>H</t>
  </si>
  <si>
    <t>I</t>
  </si>
  <si>
    <t>Edi Chandra, MEI</t>
  </si>
  <si>
    <t>Sejarah Peradaban &amp; Kepemimpinan Islam</t>
  </si>
  <si>
    <t>J</t>
  </si>
  <si>
    <t>Achmad Syaichu, M.Pd.I</t>
  </si>
  <si>
    <t>Galih Kurniawan Sidik, S.E.I., M.Kom</t>
  </si>
  <si>
    <t>Aplikasi Komputer</t>
  </si>
  <si>
    <t>F</t>
  </si>
  <si>
    <t>&lt; 2 Minggu</t>
  </si>
  <si>
    <t>Ries Wulandari, M.Si</t>
  </si>
  <si>
    <t>Statistika &amp; Bisnis Ekonomi</t>
  </si>
  <si>
    <t>Dodi Yarli, M.E.I</t>
  </si>
  <si>
    <t>Dirasah Islamiah</t>
  </si>
  <si>
    <t>Unang Fauzi, M.E.I</t>
  </si>
  <si>
    <t>M. Taqiyuddin Rahman, S.E.I., M.Sc (Fin)</t>
  </si>
  <si>
    <t>Sopyan Munawar, M.Pd</t>
  </si>
  <si>
    <t>Bahasa Indonesia</t>
  </si>
  <si>
    <t>Sofiyan Sauri, M.Hum</t>
  </si>
  <si>
    <t>Asnan Purba, M.PdI</t>
  </si>
  <si>
    <t>Happy Febrina Hariyani, M.Si</t>
  </si>
  <si>
    <t>Hera Herdiansyah, SE</t>
  </si>
  <si>
    <t>Miftakhus Surur, S.E.I., M.Sc (Fin)</t>
  </si>
  <si>
    <t>Total Fee Koreksi</t>
  </si>
  <si>
    <t>Tanggal Pelaksanaan UAS</t>
  </si>
  <si>
    <t>6 Hari</t>
  </si>
  <si>
    <t xml:space="preserve">13 Hari </t>
  </si>
  <si>
    <t>14 Hari</t>
  </si>
  <si>
    <t>Pas 2 Minggu</t>
  </si>
  <si>
    <t>13 Hari</t>
  </si>
  <si>
    <t>12 Hari</t>
  </si>
  <si>
    <t>14 hARI</t>
  </si>
  <si>
    <t>Terbilang : ======= Empat Juta tiga puluh ribu rupiah  ========</t>
  </si>
  <si>
    <t>Nama Dosen yang mengawas :</t>
  </si>
  <si>
    <t>3  Sesi</t>
  </si>
  <si>
    <t>1 Sesi</t>
  </si>
  <si>
    <t>Aplikasi Komputer (3 SKS)</t>
  </si>
  <si>
    <t>Dibuat oleh :</t>
  </si>
  <si>
    <t>Ilyas, A.Md</t>
  </si>
  <si>
    <t>Staf Akademik Matrikulasi</t>
  </si>
  <si>
    <t>Bogor, Januari 2017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</si>
</sst>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Rp -421]#,##0"/>
    <numFmt numFmtId="165" formatCode="[$Rp  -421]#,##0_);\([$Rp-421]#,##0\)"/>
    <numFmt numFmtId="166" formatCode="[$-409]d\-mmm\-yyyy;@"/>
  </numFmts>
  <fonts count="16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theme="1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dashed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2" applyAlignment="1">
      <alignment horizontal="left" indent="1"/>
    </xf>
    <xf numFmtId="0" fontId="3" fillId="0" borderId="0" xfId="2"/>
    <xf numFmtId="0" fontId="6" fillId="0" borderId="0" xfId="1" applyFont="1" applyFill="1" applyAlignment="1">
      <alignment horizontal="center"/>
    </xf>
    <xf numFmtId="0" fontId="6" fillId="0" borderId="0" xfId="1" applyFont="1" applyFill="1" applyAlignment="1">
      <alignment horizontal="left" vertical="center" indent="1"/>
    </xf>
    <xf numFmtId="0" fontId="6" fillId="0" borderId="0" xfId="1" applyFont="1" applyFill="1"/>
    <xf numFmtId="0" fontId="3" fillId="0" borderId="0" xfId="2" applyAlignment="1">
      <alignment horizontal="center"/>
    </xf>
    <xf numFmtId="0" fontId="3" fillId="0" borderId="0" xfId="2" applyAlignment="1">
      <alignment horizontal="center" vertical="center"/>
    </xf>
    <xf numFmtId="0" fontId="7" fillId="2" borderId="4" xfId="1" applyFont="1" applyFill="1" applyBorder="1" applyAlignment="1">
      <alignment vertical="center"/>
    </xf>
    <xf numFmtId="0" fontId="7" fillId="3" borderId="9" xfId="2" applyFont="1" applyFill="1" applyBorder="1" applyAlignment="1">
      <alignment horizontal="center" wrapText="1"/>
    </xf>
    <xf numFmtId="0" fontId="7" fillId="3" borderId="9" xfId="2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19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 indent="1"/>
    </xf>
    <xf numFmtId="0" fontId="9" fillId="0" borderId="27" xfId="1" applyFont="1" applyFill="1" applyBorder="1" applyAlignment="1">
      <alignment horizontal="center" vertical="center"/>
    </xf>
    <xf numFmtId="0" fontId="9" fillId="0" borderId="28" xfId="1" applyFont="1" applyFill="1" applyBorder="1" applyAlignment="1">
      <alignment horizontal="center" vertical="center"/>
    </xf>
    <xf numFmtId="0" fontId="9" fillId="0" borderId="32" xfId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 indent="1"/>
    </xf>
    <xf numFmtId="0" fontId="6" fillId="0" borderId="16" xfId="1" applyFont="1" applyFill="1" applyBorder="1" applyAlignment="1">
      <alignment horizontal="left" vertical="center" wrapText="1" indent="1"/>
    </xf>
    <xf numFmtId="0" fontId="9" fillId="0" borderId="12" xfId="1" applyFont="1" applyFill="1" applyBorder="1" applyAlignment="1">
      <alignment horizontal="center" vertical="center"/>
    </xf>
    <xf numFmtId="0" fontId="6" fillId="0" borderId="34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left" vertical="center" wrapText="1" indent="1"/>
    </xf>
    <xf numFmtId="0" fontId="9" fillId="0" borderId="22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164" fontId="12" fillId="0" borderId="24" xfId="2" applyNumberFormat="1" applyFont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36" xfId="1" applyFont="1" applyFill="1" applyBorder="1" applyAlignment="1">
      <alignment horizontal="left" vertical="center" wrapText="1" indent="1"/>
    </xf>
    <xf numFmtId="0" fontId="9" fillId="0" borderId="36" xfId="1" applyFont="1" applyFill="1" applyBorder="1" applyAlignment="1">
      <alignment horizontal="center" vertical="center"/>
    </xf>
    <xf numFmtId="0" fontId="9" fillId="0" borderId="40" xfId="1" applyFont="1" applyFill="1" applyBorder="1" applyAlignment="1">
      <alignment horizontal="center" vertical="center"/>
    </xf>
    <xf numFmtId="0" fontId="9" fillId="0" borderId="42" xfId="1" applyFont="1" applyFill="1" applyBorder="1" applyAlignment="1">
      <alignment horizontal="center" vertical="center"/>
    </xf>
    <xf numFmtId="0" fontId="9" fillId="0" borderId="46" xfId="1" applyFont="1" applyFill="1" applyBorder="1" applyAlignment="1">
      <alignment horizontal="center" vertical="center"/>
    </xf>
    <xf numFmtId="0" fontId="9" fillId="0" borderId="47" xfId="1" applyFont="1" applyFill="1" applyBorder="1" applyAlignment="1">
      <alignment horizontal="center" vertical="center"/>
    </xf>
    <xf numFmtId="0" fontId="9" fillId="0" borderId="49" xfId="1" applyFont="1" applyFill="1" applyBorder="1" applyAlignment="1">
      <alignment horizontal="center" vertical="center"/>
    </xf>
    <xf numFmtId="0" fontId="6" fillId="0" borderId="45" xfId="1" applyFont="1" applyFill="1" applyBorder="1" applyAlignment="1">
      <alignment horizontal="left" vertical="center" wrapText="1" indent="1"/>
    </xf>
    <xf numFmtId="0" fontId="9" fillId="0" borderId="50" xfId="1" applyFont="1" applyFill="1" applyBorder="1" applyAlignment="1">
      <alignment horizontal="center" vertical="center"/>
    </xf>
    <xf numFmtId="0" fontId="9" fillId="0" borderId="38" xfId="1" applyFont="1" applyFill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164" fontId="12" fillId="0" borderId="38" xfId="2" applyNumberFormat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top"/>
    </xf>
    <xf numFmtId="0" fontId="14" fillId="0" borderId="55" xfId="1" applyFont="1" applyFill="1" applyBorder="1" applyAlignment="1">
      <alignment horizontal="left"/>
    </xf>
    <xf numFmtId="0" fontId="6" fillId="0" borderId="56" xfId="1" applyFont="1" applyFill="1" applyBorder="1" applyAlignment="1">
      <alignment horizontal="left" vertical="center" indent="1"/>
    </xf>
    <xf numFmtId="0" fontId="6" fillId="0" borderId="56" xfId="1" applyFont="1" applyFill="1" applyBorder="1"/>
    <xf numFmtId="0" fontId="6" fillId="0" borderId="56" xfId="1" applyFont="1" applyFill="1" applyBorder="1" applyAlignment="1">
      <alignment horizontal="center"/>
    </xf>
    <xf numFmtId="0" fontId="3" fillId="0" borderId="56" xfId="2" applyBorder="1" applyAlignment="1">
      <alignment horizontal="center"/>
    </xf>
    <xf numFmtId="0" fontId="3" fillId="0" borderId="56" xfId="2" applyBorder="1" applyAlignment="1">
      <alignment horizontal="center" vertical="center"/>
    </xf>
    <xf numFmtId="0" fontId="3" fillId="0" borderId="56" xfId="2" applyBorder="1"/>
    <xf numFmtId="0" fontId="3" fillId="0" borderId="57" xfId="2" applyBorder="1"/>
    <xf numFmtId="49" fontId="6" fillId="0" borderId="0" xfId="1" applyNumberFormat="1" applyFont="1" applyFill="1" applyAlignment="1">
      <alignment horizontal="left" vertical="center" indent="1"/>
    </xf>
    <xf numFmtId="16" fontId="10" fillId="0" borderId="22" xfId="2" applyNumberFormat="1" applyFont="1" applyFill="1" applyBorder="1" applyAlignment="1">
      <alignment horizontal="center" vertical="center"/>
    </xf>
    <xf numFmtId="16" fontId="10" fillId="0" borderId="36" xfId="2" applyNumberFormat="1" applyFont="1" applyFill="1" applyBorder="1" applyAlignment="1">
      <alignment horizontal="center" vertical="center"/>
    </xf>
    <xf numFmtId="16" fontId="10" fillId="0" borderId="51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10" fillId="0" borderId="52" xfId="2" applyFont="1" applyFill="1" applyBorder="1" applyAlignment="1">
      <alignment vertical="center"/>
    </xf>
    <xf numFmtId="166" fontId="6" fillId="0" borderId="12" xfId="1" applyNumberFormat="1" applyFont="1" applyFill="1" applyBorder="1" applyAlignment="1">
      <alignment horizontal="center" vertical="center"/>
    </xf>
    <xf numFmtId="166" fontId="6" fillId="0" borderId="22" xfId="1" applyNumberFormat="1" applyFont="1" applyFill="1" applyBorder="1" applyAlignment="1">
      <alignment horizontal="center" vertical="center"/>
    </xf>
    <xf numFmtId="166" fontId="6" fillId="0" borderId="36" xfId="1" applyNumberFormat="1" applyFont="1" applyFill="1" applyBorder="1" applyAlignment="1">
      <alignment horizontal="center" vertical="center"/>
    </xf>
    <xf numFmtId="166" fontId="6" fillId="0" borderId="22" xfId="1" applyNumberFormat="1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center" vertical="center"/>
    </xf>
    <xf numFmtId="0" fontId="9" fillId="0" borderId="59" xfId="1" applyFont="1" applyFill="1" applyBorder="1" applyAlignment="1">
      <alignment horizontal="center" vertical="center"/>
    </xf>
    <xf numFmtId="0" fontId="9" fillId="0" borderId="60" xfId="1" applyFont="1" applyFill="1" applyBorder="1" applyAlignment="1">
      <alignment horizontal="center" vertical="center"/>
    </xf>
    <xf numFmtId="0" fontId="9" fillId="0" borderId="61" xfId="1" applyFont="1" applyFill="1" applyBorder="1" applyAlignment="1">
      <alignment horizontal="center" vertical="center"/>
    </xf>
    <xf numFmtId="0" fontId="9" fillId="0" borderId="62" xfId="1" applyFont="1" applyFill="1" applyBorder="1" applyAlignment="1">
      <alignment horizontal="center" vertical="center"/>
    </xf>
    <xf numFmtId="0" fontId="9" fillId="0" borderId="63" xfId="1" applyFont="1" applyFill="1" applyBorder="1" applyAlignment="1">
      <alignment horizontal="center" vertical="center"/>
    </xf>
    <xf numFmtId="0" fontId="9" fillId="0" borderId="64" xfId="1" applyFont="1" applyFill="1" applyBorder="1" applyAlignment="1">
      <alignment horizontal="center" vertical="center"/>
    </xf>
    <xf numFmtId="0" fontId="9" fillId="0" borderId="65" xfId="1" applyFont="1" applyFill="1" applyBorder="1" applyAlignment="1">
      <alignment horizontal="center" vertical="center"/>
    </xf>
    <xf numFmtId="166" fontId="6" fillId="0" borderId="66" xfId="1" applyNumberFormat="1" applyFont="1" applyFill="1" applyBorder="1" applyAlignment="1">
      <alignment horizontal="center" vertical="center"/>
    </xf>
    <xf numFmtId="166" fontId="6" fillId="0" borderId="67" xfId="1" applyNumberFormat="1" applyFont="1" applyFill="1" applyBorder="1" applyAlignment="1">
      <alignment horizontal="center" vertical="center"/>
    </xf>
    <xf numFmtId="166" fontId="6" fillId="0" borderId="68" xfId="1" applyNumberFormat="1" applyFont="1" applyFill="1" applyBorder="1" applyAlignment="1">
      <alignment horizontal="center" vertical="center"/>
    </xf>
    <xf numFmtId="0" fontId="10" fillId="0" borderId="66" xfId="2" applyFont="1" applyFill="1" applyBorder="1" applyAlignment="1">
      <alignment horizontal="center" vertical="center"/>
    </xf>
    <xf numFmtId="0" fontId="10" fillId="0" borderId="67" xfId="2" applyFont="1" applyFill="1" applyBorder="1" applyAlignment="1">
      <alignment horizontal="center" vertical="center"/>
    </xf>
    <xf numFmtId="0" fontId="10" fillId="0" borderId="68" xfId="2" applyFont="1" applyFill="1" applyBorder="1" applyAlignment="1">
      <alignment horizontal="center" vertical="center"/>
    </xf>
    <xf numFmtId="166" fontId="6" fillId="0" borderId="69" xfId="1" applyNumberFormat="1" applyFont="1" applyFill="1" applyBorder="1" applyAlignment="1">
      <alignment horizontal="center" vertical="center"/>
    </xf>
    <xf numFmtId="0" fontId="10" fillId="0" borderId="57" xfId="2" applyFont="1" applyFill="1" applyBorder="1" applyAlignment="1">
      <alignment vertical="center"/>
    </xf>
    <xf numFmtId="0" fontId="10" fillId="0" borderId="57" xfId="2" applyFont="1" applyFill="1" applyBorder="1" applyAlignment="1">
      <alignment horizontal="center" vertical="center"/>
    </xf>
    <xf numFmtId="0" fontId="10" fillId="0" borderId="78" xfId="2" applyFont="1" applyFill="1" applyBorder="1" applyAlignment="1">
      <alignment vertical="center"/>
    </xf>
    <xf numFmtId="0" fontId="10" fillId="0" borderId="78" xfId="2" applyFont="1" applyFill="1" applyBorder="1" applyAlignment="1">
      <alignment horizontal="center" vertical="center"/>
    </xf>
    <xf numFmtId="166" fontId="6" fillId="0" borderId="72" xfId="1" applyNumberFormat="1" applyFont="1" applyFill="1" applyBorder="1" applyAlignment="1">
      <alignment horizontal="center" vertical="center"/>
    </xf>
    <xf numFmtId="0" fontId="6" fillId="0" borderId="45" xfId="1" applyFont="1" applyFill="1" applyBorder="1" applyAlignment="1">
      <alignment horizontal="left" vertical="center" wrapText="1" indent="1"/>
    </xf>
    <xf numFmtId="166" fontId="6" fillId="0" borderId="80" xfId="1" applyNumberFormat="1" applyFont="1" applyFill="1" applyBorder="1" applyAlignment="1">
      <alignment horizontal="center" vertical="center"/>
    </xf>
    <xf numFmtId="166" fontId="6" fillId="0" borderId="38" xfId="1" applyNumberFormat="1" applyFont="1" applyFill="1" applyBorder="1" applyAlignment="1">
      <alignment horizontal="center" vertical="center"/>
    </xf>
    <xf numFmtId="166" fontId="10" fillId="0" borderId="14" xfId="2" applyNumberFormat="1" applyFont="1" applyFill="1" applyBorder="1" applyAlignment="1">
      <alignment horizontal="center" vertical="center"/>
    </xf>
    <xf numFmtId="166" fontId="3" fillId="0" borderId="18" xfId="2" applyNumberFormat="1" applyFont="1" applyFill="1" applyBorder="1" applyAlignment="1">
      <alignment horizontal="center"/>
    </xf>
    <xf numFmtId="166" fontId="3" fillId="0" borderId="12" xfId="2" applyNumberFormat="1" applyFont="1" applyFill="1" applyBorder="1" applyAlignment="1">
      <alignment horizontal="center"/>
    </xf>
    <xf numFmtId="16" fontId="10" fillId="0" borderId="14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2" borderId="6" xfId="2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166" fontId="6" fillId="0" borderId="41" xfId="1" applyNumberFormat="1" applyFont="1" applyFill="1" applyBorder="1" applyAlignment="1">
      <alignment horizontal="center" vertical="center"/>
    </xf>
    <xf numFmtId="166" fontId="6" fillId="0" borderId="18" xfId="1" applyNumberFormat="1" applyFont="1" applyFill="1" applyBorder="1" applyAlignment="1">
      <alignment horizontal="center" vertical="center"/>
    </xf>
    <xf numFmtId="166" fontId="6" fillId="0" borderId="12" xfId="1" applyNumberFormat="1" applyFont="1" applyFill="1" applyBorder="1" applyAlignment="1">
      <alignment horizontal="center" vertical="center"/>
    </xf>
    <xf numFmtId="0" fontId="10" fillId="0" borderId="76" xfId="2" applyFont="1" applyFill="1" applyBorder="1" applyAlignment="1">
      <alignment horizontal="center" vertical="center"/>
    </xf>
    <xf numFmtId="0" fontId="10" fillId="0" borderId="77" xfId="2" applyFont="1" applyFill="1" applyBorder="1" applyAlignment="1">
      <alignment horizontal="center" vertical="center"/>
    </xf>
    <xf numFmtId="0" fontId="10" fillId="0" borderId="73" xfId="2" applyFont="1" applyFill="1" applyBorder="1" applyAlignment="1">
      <alignment horizontal="center" vertical="center"/>
    </xf>
    <xf numFmtId="0" fontId="10" fillId="0" borderId="33" xfId="2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164" fontId="12" fillId="0" borderId="24" xfId="2" applyNumberFormat="1" applyFont="1" applyBorder="1" applyAlignment="1">
      <alignment horizontal="center" vertical="center"/>
    </xf>
    <xf numFmtId="164" fontId="12" fillId="0" borderId="26" xfId="2" applyNumberFormat="1" applyFont="1" applyBorder="1" applyAlignment="1">
      <alignment horizontal="center" vertical="center"/>
    </xf>
    <xf numFmtId="0" fontId="10" fillId="0" borderId="74" xfId="2" applyFont="1" applyFill="1" applyBorder="1" applyAlignment="1">
      <alignment horizontal="center" vertical="center"/>
    </xf>
    <xf numFmtId="0" fontId="10" fillId="0" borderId="75" xfId="2" applyFont="1" applyFill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164" fontId="9" fillId="0" borderId="14" xfId="3" applyNumberFormat="1" applyFont="1" applyFill="1" applyBorder="1" applyAlignment="1">
      <alignment horizontal="center" vertical="center"/>
    </xf>
    <xf numFmtId="164" fontId="9" fillId="0" borderId="18" xfId="3" applyNumberFormat="1" applyFont="1" applyFill="1" applyBorder="1" applyAlignment="1">
      <alignment horizontal="center" vertical="center"/>
    </xf>
    <xf numFmtId="164" fontId="9" fillId="0" borderId="20" xfId="3" applyNumberFormat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52" xfId="1" applyFont="1" applyFill="1" applyBorder="1" applyAlignment="1">
      <alignment horizontal="left" vertical="center" wrapText="1" indent="1"/>
    </xf>
    <xf numFmtId="16" fontId="10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0" borderId="58" xfId="2" applyFont="1" applyFill="1" applyBorder="1" applyAlignment="1">
      <alignment horizontal="center" vertical="center"/>
    </xf>
    <xf numFmtId="0" fontId="12" fillId="0" borderId="29" xfId="2" applyFont="1" applyBorder="1" applyAlignment="1">
      <alignment horizontal="center" vertical="center"/>
    </xf>
    <xf numFmtId="0" fontId="6" fillId="0" borderId="16" xfId="1" applyFont="1" applyFill="1" applyBorder="1" applyAlignment="1">
      <alignment horizontal="left" vertical="center" wrapText="1" indent="1"/>
    </xf>
    <xf numFmtId="166" fontId="6" fillId="0" borderId="22" xfId="1" applyNumberFormat="1" applyFont="1" applyFill="1" applyBorder="1" applyAlignment="1">
      <alignment horizontal="center" vertical="center"/>
    </xf>
    <xf numFmtId="16" fontId="10" fillId="0" borderId="35" xfId="2" applyNumberFormat="1" applyFont="1" applyFill="1" applyBorder="1" applyAlignment="1">
      <alignment horizontal="center" vertical="center"/>
    </xf>
    <xf numFmtId="0" fontId="10" fillId="0" borderId="71" xfId="2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left" vertical="center" wrapText="1" indent="1"/>
    </xf>
    <xf numFmtId="164" fontId="12" fillId="0" borderId="24" xfId="2" applyNumberFormat="1" applyFont="1" applyFill="1" applyBorder="1" applyAlignment="1">
      <alignment horizontal="center" vertical="center"/>
    </xf>
    <xf numFmtId="164" fontId="12" fillId="0" borderId="29" xfId="2" applyNumberFormat="1" applyFont="1" applyFill="1" applyBorder="1" applyAlignment="1">
      <alignment horizontal="center" vertical="center"/>
    </xf>
    <xf numFmtId="164" fontId="12" fillId="0" borderId="30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166" fontId="6" fillId="0" borderId="34" xfId="1" applyNumberFormat="1" applyFont="1" applyFill="1" applyBorder="1" applyAlignment="1">
      <alignment horizontal="center" vertical="center"/>
    </xf>
    <xf numFmtId="166" fontId="6" fillId="0" borderId="11" xfId="1" applyNumberFormat="1" applyFont="1" applyFill="1" applyBorder="1" applyAlignment="1">
      <alignment horizontal="center" vertical="center"/>
    </xf>
    <xf numFmtId="16" fontId="10" fillId="0" borderId="41" xfId="2" applyNumberFormat="1" applyFont="1" applyFill="1" applyBorder="1" applyAlignment="1">
      <alignment horizontal="center" vertical="center"/>
    </xf>
    <xf numFmtId="0" fontId="10" fillId="0" borderId="20" xfId="2" applyFont="1" applyFill="1" applyBorder="1" applyAlignment="1">
      <alignment horizontal="center" vertical="center"/>
    </xf>
    <xf numFmtId="0" fontId="10" fillId="0" borderId="79" xfId="2" applyFont="1" applyFill="1" applyBorder="1" applyAlignment="1">
      <alignment horizontal="center" vertical="center"/>
    </xf>
    <xf numFmtId="16" fontId="10" fillId="0" borderId="22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9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6" fillId="0" borderId="39" xfId="1" applyFont="1" applyFill="1" applyBorder="1" applyAlignment="1">
      <alignment horizontal="left" vertical="center" wrapText="1" indent="1"/>
    </xf>
    <xf numFmtId="0" fontId="6" fillId="0" borderId="45" xfId="1" applyFont="1" applyFill="1" applyBorder="1" applyAlignment="1">
      <alignment horizontal="left" vertical="center" wrapText="1" indent="1"/>
    </xf>
    <xf numFmtId="166" fontId="6" fillId="0" borderId="20" xfId="1" applyNumberFormat="1" applyFont="1" applyFill="1" applyBorder="1" applyAlignment="1">
      <alignment horizontal="center" vertical="center"/>
    </xf>
    <xf numFmtId="0" fontId="10" fillId="0" borderId="41" xfId="2" applyFont="1" applyFill="1" applyBorder="1" applyAlignment="1">
      <alignment horizontal="center" vertical="center"/>
    </xf>
    <xf numFmtId="164" fontId="9" fillId="0" borderId="43" xfId="3" applyNumberFormat="1" applyFont="1" applyFill="1" applyBorder="1" applyAlignment="1">
      <alignment horizontal="center" vertical="center"/>
    </xf>
    <xf numFmtId="164" fontId="9" fillId="0" borderId="44" xfId="3" applyNumberFormat="1" applyFont="1" applyFill="1" applyBorder="1" applyAlignment="1">
      <alignment horizontal="center" vertical="center"/>
    </xf>
    <xf numFmtId="164" fontId="9" fillId="0" borderId="48" xfId="3" applyNumberFormat="1" applyFont="1" applyFill="1" applyBorder="1" applyAlignment="1">
      <alignment horizontal="center" vertical="center"/>
    </xf>
    <xf numFmtId="166" fontId="6" fillId="0" borderId="24" xfId="1" applyNumberFormat="1" applyFont="1" applyFill="1" applyBorder="1" applyAlignment="1">
      <alignment horizontal="center" vertical="center"/>
    </xf>
    <xf numFmtId="166" fontId="6" fillId="0" borderId="26" xfId="1" applyNumberFormat="1" applyFont="1" applyFill="1" applyBorder="1" applyAlignment="1">
      <alignment horizontal="center" vertical="center"/>
    </xf>
    <xf numFmtId="16" fontId="10" fillId="0" borderId="31" xfId="2" applyNumberFormat="1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center" vertical="center"/>
    </xf>
    <xf numFmtId="164" fontId="12" fillId="0" borderId="29" xfId="2" applyNumberFormat="1" applyFont="1" applyBorder="1" applyAlignment="1">
      <alignment horizontal="center" vertical="center"/>
    </xf>
    <xf numFmtId="16" fontId="10" fillId="0" borderId="18" xfId="2" applyNumberFormat="1" applyFont="1" applyFill="1" applyBorder="1" applyAlignment="1">
      <alignment horizontal="center" vertical="center"/>
    </xf>
    <xf numFmtId="0" fontId="13" fillId="2" borderId="53" xfId="1" applyFont="1" applyFill="1" applyBorder="1" applyAlignment="1">
      <alignment horizontal="left"/>
    </xf>
    <xf numFmtId="165" fontId="13" fillId="2" borderId="54" xfId="2" applyNumberFormat="1" applyFont="1" applyFill="1" applyBorder="1" applyAlignment="1">
      <alignment horizontal="center"/>
    </xf>
    <xf numFmtId="165" fontId="13" fillId="2" borderId="53" xfId="2" applyNumberFormat="1" applyFont="1" applyFill="1" applyBorder="1" applyAlignment="1">
      <alignment horizontal="center"/>
    </xf>
    <xf numFmtId="0" fontId="10" fillId="0" borderId="70" xfId="2" applyFont="1" applyFill="1" applyBorder="1" applyAlignment="1">
      <alignment horizontal="center" vertical="center"/>
    </xf>
    <xf numFmtId="16" fontId="11" fillId="4" borderId="36" xfId="2" applyNumberFormat="1" applyFont="1" applyFill="1" applyBorder="1" applyAlignment="1">
      <alignment horizontal="center" vertical="center"/>
    </xf>
    <xf numFmtId="0" fontId="10" fillId="4" borderId="36" xfId="2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horizontal="center" vertical="center"/>
    </xf>
    <xf numFmtId="0" fontId="12" fillId="4" borderId="38" xfId="2" applyFont="1" applyFill="1" applyBorder="1" applyAlignment="1">
      <alignment horizontal="center" vertical="center"/>
    </xf>
    <xf numFmtId="164" fontId="12" fillId="4" borderId="38" xfId="2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/>
    </xf>
    <xf numFmtId="49" fontId="6" fillId="0" borderId="0" xfId="1" applyNumberFormat="1" applyFont="1" applyFill="1" applyAlignment="1">
      <alignment vertical="center"/>
    </xf>
    <xf numFmtId="0" fontId="6" fillId="0" borderId="0" xfId="1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9" fillId="0" borderId="0" xfId="1" applyFont="1" applyFill="1" applyAlignment="1">
      <alignment horizontal="left" vertical="center" indent="1"/>
    </xf>
    <xf numFmtId="0" fontId="15" fillId="0" borderId="0" xfId="1" applyFont="1" applyFill="1"/>
  </cellXfs>
  <cellStyles count="4">
    <cellStyle name="Comma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zoomScale="85" zoomScaleNormal="85" workbookViewId="0">
      <selection activeCell="N10" sqref="N10"/>
    </sheetView>
  </sheetViews>
  <sheetFormatPr defaultRowHeight="15"/>
  <cols>
    <col min="1" max="1" width="3.28515625" style="3" bestFit="1" customWidth="1"/>
    <col min="2" max="2" width="18.7109375" style="4" customWidth="1"/>
    <col min="3" max="3" width="21.28515625" style="5" customWidth="1"/>
    <col min="4" max="4" width="6.42578125" style="5" customWidth="1"/>
    <col min="5" max="5" width="13.7109375" style="3" customWidth="1"/>
    <col min="6" max="6" width="17" style="6" hidden="1" customWidth="1"/>
    <col min="7" max="7" width="13" style="7" customWidth="1"/>
    <col min="8" max="8" width="6.85546875" style="7" customWidth="1"/>
    <col min="9" max="9" width="11.5703125" style="2" customWidth="1"/>
    <col min="10" max="10" width="7.28515625" style="5" customWidth="1"/>
    <col min="11" max="11" width="10.5703125" style="2" customWidth="1"/>
    <col min="12" max="12" width="14.7109375" style="2" customWidth="1"/>
    <col min="13" max="13" width="11.7109375" style="1" customWidth="1"/>
    <col min="14" max="16384" width="9.140625" style="2"/>
  </cols>
  <sheetData>
    <row r="1" spans="1:13" ht="2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15.7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3" ht="14.25" customHeight="1">
      <c r="A3" s="96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1:13" ht="15.75" thickBot="1"/>
    <row r="5" spans="1:13">
      <c r="A5" s="97" t="s">
        <v>3</v>
      </c>
      <c r="B5" s="99" t="s">
        <v>4</v>
      </c>
      <c r="C5" s="101" t="s">
        <v>5</v>
      </c>
      <c r="D5" s="99" t="s">
        <v>6</v>
      </c>
      <c r="E5" s="103" t="s">
        <v>43</v>
      </c>
      <c r="F5" s="8" t="s">
        <v>7</v>
      </c>
      <c r="G5" s="105" t="s">
        <v>8</v>
      </c>
      <c r="H5" s="106"/>
      <c r="I5" s="107"/>
      <c r="J5" s="103" t="s">
        <v>9</v>
      </c>
      <c r="K5" s="103" t="s">
        <v>10</v>
      </c>
      <c r="L5" s="108" t="s">
        <v>11</v>
      </c>
    </row>
    <row r="6" spans="1:13" ht="30.75" customHeight="1" thickBot="1">
      <c r="A6" s="98"/>
      <c r="B6" s="100"/>
      <c r="C6" s="102"/>
      <c r="D6" s="100"/>
      <c r="E6" s="104"/>
      <c r="F6" s="9" t="s">
        <v>12</v>
      </c>
      <c r="G6" s="10" t="s">
        <v>13</v>
      </c>
      <c r="H6" s="10" t="s">
        <v>14</v>
      </c>
      <c r="I6" s="10" t="s">
        <v>15</v>
      </c>
      <c r="J6" s="104"/>
      <c r="K6" s="104"/>
      <c r="L6" s="109"/>
    </row>
    <row r="7" spans="1:13" ht="20.100000000000001" customHeight="1" thickBot="1">
      <c r="A7" s="138">
        <v>1</v>
      </c>
      <c r="B7" s="139" t="s">
        <v>16</v>
      </c>
      <c r="C7" s="139" t="s">
        <v>17</v>
      </c>
      <c r="D7" s="11" t="s">
        <v>18</v>
      </c>
      <c r="E7" s="88">
        <v>42744</v>
      </c>
      <c r="F7" s="91"/>
      <c r="G7" s="110">
        <v>42758</v>
      </c>
      <c r="H7" s="113" t="s">
        <v>50</v>
      </c>
      <c r="I7" s="115" t="s">
        <v>47</v>
      </c>
      <c r="J7" s="11">
        <f>29-3</f>
        <v>26</v>
      </c>
      <c r="K7" s="117">
        <f>SUM(J7:J9)</f>
        <v>84</v>
      </c>
      <c r="L7" s="125">
        <f>K7*5000</f>
        <v>420000</v>
      </c>
    </row>
    <row r="8" spans="1:13" ht="20.100000000000001" customHeight="1" thickBot="1">
      <c r="A8" s="128"/>
      <c r="B8" s="134"/>
      <c r="C8" s="134"/>
      <c r="D8" s="12" t="s">
        <v>19</v>
      </c>
      <c r="E8" s="89"/>
      <c r="F8" s="92"/>
      <c r="G8" s="111"/>
      <c r="H8" s="114"/>
      <c r="I8" s="116"/>
      <c r="J8" s="12">
        <v>29</v>
      </c>
      <c r="K8" s="118"/>
      <c r="L8" s="126"/>
    </row>
    <row r="9" spans="1:13" ht="20.100000000000001" customHeight="1" thickBot="1">
      <c r="A9" s="128"/>
      <c r="B9" s="134"/>
      <c r="C9" s="134"/>
      <c r="D9" s="13" t="s">
        <v>20</v>
      </c>
      <c r="E9" s="90"/>
      <c r="F9" s="93"/>
      <c r="G9" s="112"/>
      <c r="H9" s="114"/>
      <c r="I9" s="116"/>
      <c r="J9" s="13">
        <v>29</v>
      </c>
      <c r="K9" s="118"/>
      <c r="L9" s="127"/>
    </row>
    <row r="10" spans="1:13" ht="20.100000000000001" customHeight="1" thickBot="1">
      <c r="A10" s="128">
        <v>2</v>
      </c>
      <c r="B10" s="134" t="s">
        <v>21</v>
      </c>
      <c r="C10" s="134" t="s">
        <v>22</v>
      </c>
      <c r="D10" s="14" t="s">
        <v>20</v>
      </c>
      <c r="E10" s="135">
        <v>42742</v>
      </c>
      <c r="F10" s="136"/>
      <c r="G10" s="84">
        <v>42756</v>
      </c>
      <c r="H10" s="82" t="s">
        <v>46</v>
      </c>
      <c r="I10" s="80" t="s">
        <v>47</v>
      </c>
      <c r="J10" s="69">
        <v>28</v>
      </c>
      <c r="K10" s="123">
        <f>SUM(J10:J11)</f>
        <v>52</v>
      </c>
      <c r="L10" s="119">
        <f>K10*5000</f>
        <v>260000</v>
      </c>
    </row>
    <row r="11" spans="1:13" ht="20.100000000000001" customHeight="1" thickBot="1">
      <c r="A11" s="128"/>
      <c r="B11" s="134"/>
      <c r="C11" s="134"/>
      <c r="D11" s="13" t="s">
        <v>23</v>
      </c>
      <c r="E11" s="89"/>
      <c r="F11" s="137"/>
      <c r="G11" s="84">
        <v>42754</v>
      </c>
      <c r="H11" s="83" t="s">
        <v>49</v>
      </c>
      <c r="I11" s="81" t="s">
        <v>28</v>
      </c>
      <c r="J11" s="68">
        <f>31-7</f>
        <v>24</v>
      </c>
      <c r="K11" s="124"/>
      <c r="L11" s="120"/>
    </row>
    <row r="12" spans="1:13" ht="20.100000000000001" customHeight="1" thickBot="1">
      <c r="A12" s="128">
        <v>3</v>
      </c>
      <c r="B12" s="134" t="s">
        <v>24</v>
      </c>
      <c r="C12" s="134" t="s">
        <v>22</v>
      </c>
      <c r="D12" s="15" t="s">
        <v>18</v>
      </c>
      <c r="E12" s="146">
        <v>42742</v>
      </c>
      <c r="F12" s="148"/>
      <c r="G12" s="146">
        <v>42756</v>
      </c>
      <c r="H12" s="114" t="s">
        <v>46</v>
      </c>
      <c r="I12" s="121" t="s">
        <v>47</v>
      </c>
      <c r="J12" s="69">
        <v>28</v>
      </c>
      <c r="K12" s="123">
        <f>SUM(J12:J13)</f>
        <v>59</v>
      </c>
      <c r="L12" s="119">
        <f>K12*5000</f>
        <v>295000</v>
      </c>
      <c r="M12" s="17"/>
    </row>
    <row r="13" spans="1:13" ht="20.100000000000001" customHeight="1" thickBot="1">
      <c r="A13" s="128"/>
      <c r="B13" s="134"/>
      <c r="C13" s="134"/>
      <c r="D13" s="37" t="s">
        <v>19</v>
      </c>
      <c r="E13" s="147"/>
      <c r="F13" s="149"/>
      <c r="G13" s="147"/>
      <c r="H13" s="150"/>
      <c r="I13" s="122"/>
      <c r="J13" s="68">
        <v>31</v>
      </c>
      <c r="K13" s="124"/>
      <c r="L13" s="120"/>
      <c r="M13" s="17"/>
    </row>
    <row r="14" spans="1:13" ht="20.100000000000001" customHeight="1" thickBot="1">
      <c r="A14" s="128">
        <v>4</v>
      </c>
      <c r="B14" s="134" t="s">
        <v>25</v>
      </c>
      <c r="C14" s="129" t="s">
        <v>26</v>
      </c>
      <c r="D14" s="70" t="s">
        <v>27</v>
      </c>
      <c r="E14" s="73">
        <v>42739</v>
      </c>
      <c r="F14" s="130"/>
      <c r="G14" s="73">
        <v>42753</v>
      </c>
      <c r="H14" s="76" t="s">
        <v>46</v>
      </c>
      <c r="I14" s="143" t="s">
        <v>47</v>
      </c>
      <c r="J14" s="66">
        <v>27</v>
      </c>
      <c r="K14" s="123">
        <f>SUM(J14:J16)</f>
        <v>80</v>
      </c>
      <c r="L14" s="125">
        <f>K14*5000</f>
        <v>400000</v>
      </c>
    </row>
    <row r="15" spans="1:13" ht="20.100000000000001" customHeight="1" thickBot="1">
      <c r="A15" s="128"/>
      <c r="B15" s="134"/>
      <c r="C15" s="129"/>
      <c r="D15" s="71" t="s">
        <v>18</v>
      </c>
      <c r="E15" s="74">
        <v>42739</v>
      </c>
      <c r="F15" s="131"/>
      <c r="G15" s="74">
        <v>42753</v>
      </c>
      <c r="H15" s="77" t="s">
        <v>46</v>
      </c>
      <c r="I15" s="144"/>
      <c r="J15" s="67">
        <v>25</v>
      </c>
      <c r="K15" s="133"/>
      <c r="L15" s="126"/>
    </row>
    <row r="16" spans="1:13" ht="20.100000000000001" customHeight="1" thickBot="1">
      <c r="A16" s="128"/>
      <c r="B16" s="134"/>
      <c r="C16" s="129"/>
      <c r="D16" s="72" t="s">
        <v>19</v>
      </c>
      <c r="E16" s="75">
        <v>42740</v>
      </c>
      <c r="F16" s="132"/>
      <c r="G16" s="75">
        <v>42754</v>
      </c>
      <c r="H16" s="78" t="s">
        <v>46</v>
      </c>
      <c r="I16" s="145"/>
      <c r="J16" s="68">
        <v>28</v>
      </c>
      <c r="K16" s="124"/>
      <c r="L16" s="127"/>
      <c r="M16" s="17"/>
    </row>
    <row r="17" spans="1:13" ht="20.100000000000001" customHeight="1" thickBot="1">
      <c r="A17" s="128">
        <v>5</v>
      </c>
      <c r="B17" s="134" t="s">
        <v>29</v>
      </c>
      <c r="C17" s="134" t="s">
        <v>30</v>
      </c>
      <c r="D17" s="11" t="s">
        <v>18</v>
      </c>
      <c r="E17" s="111">
        <v>42740</v>
      </c>
      <c r="F17" s="151"/>
      <c r="G17" s="110">
        <v>42754</v>
      </c>
      <c r="H17" s="92" t="s">
        <v>46</v>
      </c>
      <c r="I17" s="92" t="s">
        <v>47</v>
      </c>
      <c r="J17" s="18">
        <v>29</v>
      </c>
      <c r="K17" s="152">
        <f>SUM(J17:J19)</f>
        <v>85</v>
      </c>
      <c r="L17" s="140">
        <f>K17*5000</f>
        <v>425000</v>
      </c>
    </row>
    <row r="18" spans="1:13" ht="20.100000000000001" customHeight="1" thickBot="1">
      <c r="A18" s="128"/>
      <c r="B18" s="134"/>
      <c r="C18" s="134"/>
      <c r="D18" s="12" t="s">
        <v>20</v>
      </c>
      <c r="E18" s="111"/>
      <c r="F18" s="92"/>
      <c r="G18" s="111"/>
      <c r="H18" s="92"/>
      <c r="I18" s="92"/>
      <c r="J18" s="19">
        <v>32</v>
      </c>
      <c r="K18" s="153"/>
      <c r="L18" s="141"/>
    </row>
    <row r="19" spans="1:13" ht="20.100000000000001" customHeight="1" thickBot="1">
      <c r="A19" s="128"/>
      <c r="B19" s="134"/>
      <c r="C19" s="134"/>
      <c r="D19" s="13" t="s">
        <v>23</v>
      </c>
      <c r="E19" s="111"/>
      <c r="F19" s="93"/>
      <c r="G19" s="112"/>
      <c r="H19" s="93"/>
      <c r="I19" s="93"/>
      <c r="J19" s="16">
        <f>31-7</f>
        <v>24</v>
      </c>
      <c r="K19" s="154"/>
      <c r="L19" s="142"/>
    </row>
    <row r="20" spans="1:13" ht="15.75" thickBot="1">
      <c r="A20" s="128">
        <v>6</v>
      </c>
      <c r="B20" s="134" t="s">
        <v>31</v>
      </c>
      <c r="C20" s="134" t="s">
        <v>32</v>
      </c>
      <c r="D20" s="15" t="s">
        <v>20</v>
      </c>
      <c r="E20" s="162">
        <v>42741</v>
      </c>
      <c r="F20" s="164"/>
      <c r="G20" s="110">
        <v>42755</v>
      </c>
      <c r="H20" s="165" t="s">
        <v>46</v>
      </c>
      <c r="I20" s="165" t="s">
        <v>47</v>
      </c>
      <c r="J20" s="18">
        <v>28</v>
      </c>
      <c r="K20" s="123">
        <f>SUM(J20:J22)</f>
        <v>90</v>
      </c>
      <c r="L20" s="125">
        <f>K20*5000</f>
        <v>450000</v>
      </c>
    </row>
    <row r="21" spans="1:13" ht="15.75" thickBot="1">
      <c r="A21" s="128"/>
      <c r="B21" s="134"/>
      <c r="C21" s="134"/>
      <c r="D21" s="20" t="s">
        <v>23</v>
      </c>
      <c r="E21" s="163"/>
      <c r="F21" s="116"/>
      <c r="G21" s="111"/>
      <c r="H21" s="92"/>
      <c r="I21" s="92"/>
      <c r="J21" s="19">
        <v>28</v>
      </c>
      <c r="K21" s="133"/>
      <c r="L21" s="126"/>
      <c r="M21" s="21"/>
    </row>
    <row r="22" spans="1:13" ht="25.5" customHeight="1" thickBot="1">
      <c r="A22" s="128"/>
      <c r="B22" s="134"/>
      <c r="C22" s="22" t="s">
        <v>22</v>
      </c>
      <c r="D22" s="23" t="s">
        <v>27</v>
      </c>
      <c r="E22" s="61">
        <v>42742</v>
      </c>
      <c r="F22" s="93"/>
      <c r="G22" s="112"/>
      <c r="H22" s="93"/>
      <c r="I22" s="93"/>
      <c r="J22" s="16">
        <v>34</v>
      </c>
      <c r="K22" s="124"/>
      <c r="L22" s="127"/>
      <c r="M22" s="21"/>
    </row>
    <row r="23" spans="1:13" ht="20.25" customHeight="1" thickBot="1">
      <c r="A23" s="24">
        <v>7</v>
      </c>
      <c r="B23" s="25" t="s">
        <v>33</v>
      </c>
      <c r="C23" s="25" t="s">
        <v>32</v>
      </c>
      <c r="D23" s="26" t="s">
        <v>27</v>
      </c>
      <c r="E23" s="62">
        <v>42741</v>
      </c>
      <c r="F23" s="56"/>
      <c r="G23" s="64">
        <v>42754</v>
      </c>
      <c r="H23" s="65" t="s">
        <v>48</v>
      </c>
      <c r="I23" s="65" t="s">
        <v>28</v>
      </c>
      <c r="J23" s="27">
        <f>31-2</f>
        <v>29</v>
      </c>
      <c r="K23" s="28">
        <f>J23</f>
        <v>29</v>
      </c>
      <c r="L23" s="29">
        <f>K23*5000</f>
        <v>145000</v>
      </c>
    </row>
    <row r="24" spans="1:13" ht="39" thickBot="1">
      <c r="A24" s="30">
        <v>8</v>
      </c>
      <c r="B24" s="31" t="s">
        <v>34</v>
      </c>
      <c r="C24" s="31" t="s">
        <v>17</v>
      </c>
      <c r="D24" s="32" t="s">
        <v>23</v>
      </c>
      <c r="E24" s="63">
        <v>42744</v>
      </c>
      <c r="F24" s="57"/>
      <c r="G24" s="172"/>
      <c r="H24" s="173"/>
      <c r="I24" s="173"/>
      <c r="J24" s="174">
        <v>31</v>
      </c>
      <c r="K24" s="175"/>
      <c r="L24" s="176">
        <v>0</v>
      </c>
    </row>
    <row r="25" spans="1:13" ht="20.100000000000001" customHeight="1" thickBot="1">
      <c r="A25" s="128">
        <v>9</v>
      </c>
      <c r="B25" s="155" t="s">
        <v>35</v>
      </c>
      <c r="C25" s="155" t="s">
        <v>36</v>
      </c>
      <c r="D25" s="33" t="s">
        <v>27</v>
      </c>
      <c r="E25" s="110">
        <v>42739</v>
      </c>
      <c r="F25" s="148"/>
      <c r="G25" s="110">
        <v>42745</v>
      </c>
      <c r="H25" s="158" t="s">
        <v>44</v>
      </c>
      <c r="I25" s="158" t="s">
        <v>28</v>
      </c>
      <c r="J25" s="34">
        <v>29</v>
      </c>
      <c r="K25" s="123">
        <f>SUM(J25:J27)</f>
        <v>86</v>
      </c>
      <c r="L25" s="159">
        <f>K25*5000</f>
        <v>430000</v>
      </c>
    </row>
    <row r="26" spans="1:13" ht="20.100000000000001" customHeight="1" thickBot="1">
      <c r="A26" s="128"/>
      <c r="B26" s="134"/>
      <c r="C26" s="134"/>
      <c r="D26" s="12" t="s">
        <v>18</v>
      </c>
      <c r="E26" s="111"/>
      <c r="F26" s="92"/>
      <c r="G26" s="111"/>
      <c r="H26" s="92"/>
      <c r="I26" s="92"/>
      <c r="J26" s="19">
        <v>27</v>
      </c>
      <c r="K26" s="133"/>
      <c r="L26" s="160"/>
    </row>
    <row r="27" spans="1:13" ht="20.100000000000001" customHeight="1" thickBot="1">
      <c r="A27" s="128"/>
      <c r="B27" s="156"/>
      <c r="C27" s="156"/>
      <c r="D27" s="35" t="s">
        <v>19</v>
      </c>
      <c r="E27" s="157"/>
      <c r="F27" s="149"/>
      <c r="G27" s="157"/>
      <c r="H27" s="149"/>
      <c r="I27" s="149"/>
      <c r="J27" s="36">
        <v>30</v>
      </c>
      <c r="K27" s="124"/>
      <c r="L27" s="161"/>
    </row>
    <row r="28" spans="1:13" ht="20.100000000000001" customHeight="1" thickBot="1">
      <c r="A28" s="138">
        <v>10</v>
      </c>
      <c r="B28" s="139" t="s">
        <v>37</v>
      </c>
      <c r="C28" s="139" t="s">
        <v>36</v>
      </c>
      <c r="D28" s="11" t="s">
        <v>20</v>
      </c>
      <c r="E28" s="111">
        <v>42739</v>
      </c>
      <c r="F28" s="167"/>
      <c r="G28" s="110">
        <v>42752</v>
      </c>
      <c r="H28" s="92" t="s">
        <v>45</v>
      </c>
      <c r="I28" s="92" t="s">
        <v>28</v>
      </c>
      <c r="J28" s="18">
        <v>29</v>
      </c>
      <c r="K28" s="133">
        <f>SUM(J28:J29)</f>
        <v>51</v>
      </c>
      <c r="L28" s="166">
        <f>K28*5000</f>
        <v>255000</v>
      </c>
      <c r="M28" s="21"/>
    </row>
    <row r="29" spans="1:13" ht="20.100000000000001" customHeight="1" thickBot="1">
      <c r="A29" s="128"/>
      <c r="B29" s="134"/>
      <c r="C29" s="134"/>
      <c r="D29" s="13" t="s">
        <v>23</v>
      </c>
      <c r="E29" s="112"/>
      <c r="F29" s="93"/>
      <c r="G29" s="111"/>
      <c r="H29" s="93"/>
      <c r="I29" s="93"/>
      <c r="J29" s="16">
        <v>22</v>
      </c>
      <c r="K29" s="124"/>
      <c r="L29" s="120"/>
    </row>
    <row r="30" spans="1:13" ht="20.100000000000001" customHeight="1" thickBot="1">
      <c r="A30" s="128">
        <v>11</v>
      </c>
      <c r="B30" s="134" t="s">
        <v>38</v>
      </c>
      <c r="C30" s="134" t="s">
        <v>32</v>
      </c>
      <c r="D30" s="14" t="s">
        <v>18</v>
      </c>
      <c r="E30" s="135">
        <v>42741</v>
      </c>
      <c r="F30" s="151"/>
      <c r="G30" s="135">
        <v>42755</v>
      </c>
      <c r="H30" s="165" t="s">
        <v>46</v>
      </c>
      <c r="I30" s="165" t="s">
        <v>47</v>
      </c>
      <c r="J30" s="15">
        <v>30</v>
      </c>
      <c r="K30" s="123">
        <f>SUM(J30:J31)</f>
        <v>56</v>
      </c>
      <c r="L30" s="119">
        <f>K30*5000</f>
        <v>280000</v>
      </c>
      <c r="M30" s="21"/>
    </row>
    <row r="31" spans="1:13" ht="20.100000000000001" customHeight="1" thickBot="1">
      <c r="A31" s="128"/>
      <c r="B31" s="134"/>
      <c r="C31" s="134"/>
      <c r="D31" s="13" t="s">
        <v>19</v>
      </c>
      <c r="E31" s="112"/>
      <c r="F31" s="93"/>
      <c r="G31" s="112"/>
      <c r="H31" s="93"/>
      <c r="I31" s="93"/>
      <c r="J31" s="16">
        <f>32-6</f>
        <v>26</v>
      </c>
      <c r="K31" s="124"/>
      <c r="L31" s="120"/>
    </row>
    <row r="32" spans="1:13" ht="20.100000000000001" customHeight="1" thickBot="1">
      <c r="A32" s="128">
        <v>12</v>
      </c>
      <c r="B32" s="134" t="s">
        <v>39</v>
      </c>
      <c r="C32" s="134" t="s">
        <v>30</v>
      </c>
      <c r="D32" s="14" t="s">
        <v>27</v>
      </c>
      <c r="E32" s="135">
        <v>42740</v>
      </c>
      <c r="F32" s="151"/>
      <c r="G32" s="110">
        <v>42754</v>
      </c>
      <c r="H32" s="165" t="s">
        <v>46</v>
      </c>
      <c r="I32" s="165" t="s">
        <v>47</v>
      </c>
      <c r="J32" s="15">
        <f>31-6</f>
        <v>25</v>
      </c>
      <c r="K32" s="123">
        <f>SUM(J32:J33)</f>
        <v>55</v>
      </c>
      <c r="L32" s="119">
        <f>K32*5000</f>
        <v>275000</v>
      </c>
    </row>
    <row r="33" spans="1:13" ht="20.100000000000001" customHeight="1" thickBot="1">
      <c r="A33" s="128"/>
      <c r="B33" s="134"/>
      <c r="C33" s="134"/>
      <c r="D33" s="13" t="s">
        <v>19</v>
      </c>
      <c r="E33" s="111"/>
      <c r="F33" s="93"/>
      <c r="G33" s="111"/>
      <c r="H33" s="93"/>
      <c r="I33" s="93"/>
      <c r="J33" s="16">
        <v>30</v>
      </c>
      <c r="K33" s="124"/>
      <c r="L33" s="120"/>
    </row>
    <row r="34" spans="1:13" ht="20.100000000000001" customHeight="1" thickBot="1">
      <c r="A34" s="128">
        <v>13</v>
      </c>
      <c r="B34" s="134" t="s">
        <v>40</v>
      </c>
      <c r="C34" s="134" t="s">
        <v>26</v>
      </c>
      <c r="D34" s="15" t="s">
        <v>20</v>
      </c>
      <c r="E34" s="79">
        <v>42742</v>
      </c>
      <c r="F34" s="164"/>
      <c r="G34" s="110">
        <v>42754</v>
      </c>
      <c r="H34" s="165" t="s">
        <v>46</v>
      </c>
      <c r="I34" s="165" t="s">
        <v>47</v>
      </c>
      <c r="J34" s="15">
        <v>25</v>
      </c>
      <c r="K34" s="123">
        <f>SUM(J34:J35)</f>
        <v>50</v>
      </c>
      <c r="L34" s="119">
        <f>SUM(K34*5000)</f>
        <v>250000</v>
      </c>
    </row>
    <row r="35" spans="1:13" ht="20.100000000000001" customHeight="1" thickBot="1">
      <c r="A35" s="128"/>
      <c r="B35" s="134"/>
      <c r="C35" s="134"/>
      <c r="D35" s="16" t="s">
        <v>23</v>
      </c>
      <c r="E35" s="86">
        <v>42740</v>
      </c>
      <c r="F35" s="171"/>
      <c r="G35" s="111"/>
      <c r="H35" s="93"/>
      <c r="I35" s="93"/>
      <c r="J35" s="37">
        <v>25</v>
      </c>
      <c r="K35" s="124"/>
      <c r="L35" s="120"/>
    </row>
    <row r="36" spans="1:13" ht="26.25" thickBot="1">
      <c r="A36" s="30">
        <v>14</v>
      </c>
      <c r="B36" s="85" t="s">
        <v>41</v>
      </c>
      <c r="C36" s="38" t="s">
        <v>17</v>
      </c>
      <c r="D36" s="39" t="s">
        <v>27</v>
      </c>
      <c r="E36" s="87">
        <v>42744</v>
      </c>
      <c r="F36" s="58"/>
      <c r="G36" s="87">
        <v>42758</v>
      </c>
      <c r="H36" s="59" t="s">
        <v>46</v>
      </c>
      <c r="I36" s="60" t="s">
        <v>47</v>
      </c>
      <c r="J36" s="40">
        <v>29</v>
      </c>
      <c r="K36" s="41">
        <f>J36</f>
        <v>29</v>
      </c>
      <c r="L36" s="42">
        <f>K36*5000</f>
        <v>145000</v>
      </c>
      <c r="M36" s="21"/>
    </row>
    <row r="37" spans="1:13" ht="6.75" customHeight="1">
      <c r="A37" s="43"/>
      <c r="B37" s="44"/>
      <c r="C37" s="45"/>
      <c r="D37" s="45"/>
      <c r="E37" s="46"/>
      <c r="J37" s="45"/>
    </row>
    <row r="38" spans="1:13">
      <c r="A38" s="168" t="s">
        <v>42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9">
        <f>SUM(L7:L36)</f>
        <v>4030000</v>
      </c>
      <c r="L38" s="170"/>
    </row>
    <row r="39" spans="1:13">
      <c r="A39" s="47" t="s">
        <v>51</v>
      </c>
      <c r="B39" s="48"/>
      <c r="C39" s="49"/>
      <c r="D39" s="49"/>
      <c r="E39" s="50"/>
      <c r="F39" s="51"/>
      <c r="G39" s="52"/>
      <c r="H39" s="52"/>
      <c r="I39" s="53"/>
      <c r="J39" s="49"/>
      <c r="K39" s="53"/>
      <c r="L39" s="54"/>
    </row>
    <row r="41" spans="1:13">
      <c r="A41" s="177" t="s">
        <v>52</v>
      </c>
      <c r="B41" s="55"/>
      <c r="C41" s="55"/>
    </row>
    <row r="42" spans="1:13">
      <c r="A42" s="3">
        <v>1</v>
      </c>
      <c r="B42" s="178" t="s">
        <v>25</v>
      </c>
      <c r="C42" s="55"/>
      <c r="D42" s="5" t="s">
        <v>53</v>
      </c>
      <c r="E42" s="179" t="s">
        <v>55</v>
      </c>
    </row>
    <row r="43" spans="1:13">
      <c r="A43" s="3">
        <v>2</v>
      </c>
      <c r="B43" s="178" t="s">
        <v>40</v>
      </c>
      <c r="C43" s="55"/>
      <c r="D43" s="5" t="s">
        <v>54</v>
      </c>
      <c r="E43" s="179" t="s">
        <v>55</v>
      </c>
    </row>
    <row r="46" spans="1:13">
      <c r="A46" s="177" t="s">
        <v>59</v>
      </c>
    </row>
    <row r="47" spans="1:13">
      <c r="A47" s="179" t="s">
        <v>56</v>
      </c>
    </row>
    <row r="48" spans="1:13">
      <c r="A48" s="179"/>
    </row>
    <row r="49" spans="1:3">
      <c r="A49" s="179"/>
    </row>
    <row r="50" spans="1:3">
      <c r="A50" s="179"/>
    </row>
    <row r="51" spans="1:3">
      <c r="A51" s="180" t="s">
        <v>57</v>
      </c>
      <c r="B51" s="181"/>
      <c r="C51" s="182"/>
    </row>
    <row r="52" spans="1:3">
      <c r="A52" s="179" t="s">
        <v>58</v>
      </c>
      <c r="B52" s="181"/>
    </row>
  </sheetData>
  <mergeCells count="117">
    <mergeCell ref="L34:L35"/>
    <mergeCell ref="A38:J38"/>
    <mergeCell ref="K38:L38"/>
    <mergeCell ref="K32:K33"/>
    <mergeCell ref="L32:L33"/>
    <mergeCell ref="A34:A35"/>
    <mergeCell ref="B34:B35"/>
    <mergeCell ref="C34:C35"/>
    <mergeCell ref="F34:F35"/>
    <mergeCell ref="G34:G35"/>
    <mergeCell ref="H34:H35"/>
    <mergeCell ref="I34:I35"/>
    <mergeCell ref="A32:A33"/>
    <mergeCell ref="B32:B33"/>
    <mergeCell ref="C32:C33"/>
    <mergeCell ref="E32:E33"/>
    <mergeCell ref="F32:F33"/>
    <mergeCell ref="G32:G33"/>
    <mergeCell ref="H32:H33"/>
    <mergeCell ref="I32:I33"/>
    <mergeCell ref="K34:K35"/>
    <mergeCell ref="L28:L29"/>
    <mergeCell ref="A30:A31"/>
    <mergeCell ref="B30:B31"/>
    <mergeCell ref="C30:C31"/>
    <mergeCell ref="E30:E31"/>
    <mergeCell ref="F30:F31"/>
    <mergeCell ref="G30:G31"/>
    <mergeCell ref="H30:H31"/>
    <mergeCell ref="I30:I31"/>
    <mergeCell ref="K30:K31"/>
    <mergeCell ref="L30:L31"/>
    <mergeCell ref="A28:A29"/>
    <mergeCell ref="B28:B29"/>
    <mergeCell ref="C28:C29"/>
    <mergeCell ref="E28:E29"/>
    <mergeCell ref="F28:F29"/>
    <mergeCell ref="G28:G29"/>
    <mergeCell ref="H28:H29"/>
    <mergeCell ref="I28:I29"/>
    <mergeCell ref="K28:K29"/>
    <mergeCell ref="L20:L22"/>
    <mergeCell ref="A25:A27"/>
    <mergeCell ref="B25:B27"/>
    <mergeCell ref="C25:C27"/>
    <mergeCell ref="E25:E27"/>
    <mergeCell ref="F25:F27"/>
    <mergeCell ref="G25:G27"/>
    <mergeCell ref="H25:H27"/>
    <mergeCell ref="I25:I27"/>
    <mergeCell ref="K25:K27"/>
    <mergeCell ref="L25:L27"/>
    <mergeCell ref="A20:A22"/>
    <mergeCell ref="B20:B22"/>
    <mergeCell ref="C20:C21"/>
    <mergeCell ref="E20:E21"/>
    <mergeCell ref="F20:F22"/>
    <mergeCell ref="G20:G22"/>
    <mergeCell ref="H20:H22"/>
    <mergeCell ref="I20:I22"/>
    <mergeCell ref="K20:K22"/>
    <mergeCell ref="L17:L19"/>
    <mergeCell ref="I14:I16"/>
    <mergeCell ref="A12:A13"/>
    <mergeCell ref="B12:B13"/>
    <mergeCell ref="C12:C13"/>
    <mergeCell ref="E12:E13"/>
    <mergeCell ref="F12:F13"/>
    <mergeCell ref="G12:G13"/>
    <mergeCell ref="H12:H13"/>
    <mergeCell ref="A17:A19"/>
    <mergeCell ref="B17:B19"/>
    <mergeCell ref="C17:C19"/>
    <mergeCell ref="E17:E19"/>
    <mergeCell ref="F17:F19"/>
    <mergeCell ref="G17:G19"/>
    <mergeCell ref="H17:H19"/>
    <mergeCell ref="I17:I19"/>
    <mergeCell ref="K17:K19"/>
    <mergeCell ref="L12:L13"/>
    <mergeCell ref="I12:I13"/>
    <mergeCell ref="K12:K13"/>
    <mergeCell ref="L7:L9"/>
    <mergeCell ref="A14:A16"/>
    <mergeCell ref="B14:B16"/>
    <mergeCell ref="C14:C16"/>
    <mergeCell ref="F14:F16"/>
    <mergeCell ref="K14:K16"/>
    <mergeCell ref="L14:L16"/>
    <mergeCell ref="A10:A11"/>
    <mergeCell ref="B10:B11"/>
    <mergeCell ref="C10:C11"/>
    <mergeCell ref="E10:E11"/>
    <mergeCell ref="F10:F11"/>
    <mergeCell ref="K10:K11"/>
    <mergeCell ref="L10:L11"/>
    <mergeCell ref="A7:A9"/>
    <mergeCell ref="B7:B9"/>
    <mergeCell ref="C7:C9"/>
    <mergeCell ref="E7:E9"/>
    <mergeCell ref="F7:F9"/>
    <mergeCell ref="A1:L1"/>
    <mergeCell ref="A2:L2"/>
    <mergeCell ref="A3:L3"/>
    <mergeCell ref="A5:A6"/>
    <mergeCell ref="B5:B6"/>
    <mergeCell ref="C5:C6"/>
    <mergeCell ref="D5:D6"/>
    <mergeCell ref="E5:E6"/>
    <mergeCell ref="G5:I5"/>
    <mergeCell ref="J5:J6"/>
    <mergeCell ref="K5:K6"/>
    <mergeCell ref="L5:L6"/>
    <mergeCell ref="G7:G9"/>
    <mergeCell ref="H7:H9"/>
    <mergeCell ref="I7:I9"/>
    <mergeCell ref="K7:K9"/>
  </mergeCells>
  <pageMargins left="0.2" right="0.2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UAS</vt:lpstr>
      <vt:lpstr>Sheet1</vt:lpstr>
      <vt:lpstr>UAS!Print_Titles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cp:lastPrinted>2017-01-18T04:42:47Z</cp:lastPrinted>
  <dcterms:created xsi:type="dcterms:W3CDTF">2017-01-18T04:40:10Z</dcterms:created>
  <dcterms:modified xsi:type="dcterms:W3CDTF">2017-01-27T08:34:32Z</dcterms:modified>
</cp:coreProperties>
</file>