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/>
  </bookViews>
  <sheets>
    <sheet name="Absensi Nov2016" sheetId="4" r:id="rId1"/>
    <sheet name="Fee Koreksi UTS Smt Ganjil 2016" sheetId="5" r:id="rId2"/>
    <sheet name="Sheet1" sheetId="1" r:id="rId3"/>
    <sheet name="Sheet2" sheetId="2" r:id="rId4"/>
    <sheet name="Sheet3" sheetId="3" r:id="rId5"/>
  </sheets>
  <definedNames>
    <definedName name="_xlnm.Print_Titles" localSheetId="1">'Fee Koreksi UTS Smt Ganjil 2016'!$5:$6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L36" i="5"/>
  <c r="M36" s="1"/>
  <c r="L34"/>
  <c r="M34" s="1"/>
  <c r="L32"/>
  <c r="M32" s="1"/>
  <c r="L30"/>
  <c r="M30" s="1"/>
  <c r="L28"/>
  <c r="M28" s="1"/>
  <c r="L25"/>
  <c r="M25" s="1"/>
  <c r="L23"/>
  <c r="M23" s="1"/>
  <c r="L20"/>
  <c r="M20" s="1"/>
  <c r="L17"/>
  <c r="M14"/>
  <c r="L14"/>
  <c r="M12"/>
  <c r="L12"/>
  <c r="M10"/>
  <c r="L10"/>
  <c r="M7"/>
  <c r="L38" s="1"/>
  <c r="L7"/>
  <c r="AM37" i="4"/>
  <c r="AL37"/>
  <c r="AQ37" s="1"/>
  <c r="AS37" s="1"/>
  <c r="AK37"/>
  <c r="AJ37"/>
  <c r="AL36"/>
  <c r="AQ36" s="1"/>
  <c r="AS36" s="1"/>
  <c r="AJ36"/>
  <c r="AM35"/>
  <c r="AL35"/>
  <c r="AQ35" s="1"/>
  <c r="AS35" s="1"/>
  <c r="AK35"/>
  <c r="AJ35"/>
  <c r="AL34"/>
  <c r="AQ34" s="1"/>
  <c r="AS34" s="1"/>
  <c r="AJ34"/>
  <c r="AM33"/>
  <c r="AL33"/>
  <c r="AQ33" s="1"/>
  <c r="AS33" s="1"/>
  <c r="AK33"/>
  <c r="AJ33"/>
  <c r="AL32"/>
  <c r="AQ32" s="1"/>
  <c r="AS32" s="1"/>
  <c r="AJ32"/>
  <c r="AM31"/>
  <c r="AL31"/>
  <c r="AQ31" s="1"/>
  <c r="AS31" s="1"/>
  <c r="AJ31"/>
  <c r="AK31" s="1"/>
  <c r="AL30"/>
  <c r="AQ30" s="1"/>
  <c r="AS30" s="1"/>
  <c r="AJ30"/>
  <c r="AL29"/>
  <c r="AQ29" s="1"/>
  <c r="AS29" s="1"/>
  <c r="AJ29"/>
  <c r="AK29" s="1"/>
  <c r="AL28"/>
  <c r="AQ28" s="1"/>
  <c r="AS28" s="1"/>
  <c r="AJ28"/>
  <c r="AL27"/>
  <c r="AQ27" s="1"/>
  <c r="AS27" s="1"/>
  <c r="AJ27"/>
  <c r="AL26"/>
  <c r="AQ26" s="1"/>
  <c r="AS26" s="1"/>
  <c r="AJ26"/>
  <c r="AK26" s="1"/>
  <c r="AL25"/>
  <c r="AQ25" s="1"/>
  <c r="AS25" s="1"/>
  <c r="AJ25"/>
  <c r="AK25" s="1"/>
  <c r="AL24"/>
  <c r="AQ24" s="1"/>
  <c r="AS24" s="1"/>
  <c r="AJ24"/>
  <c r="AK24" s="1"/>
  <c r="AL23"/>
  <c r="AQ23" s="1"/>
  <c r="AS23" s="1"/>
  <c r="AJ23"/>
  <c r="AK23" s="1"/>
  <c r="AQ22"/>
  <c r="AS22" s="1"/>
  <c r="AL22"/>
  <c r="AJ22"/>
  <c r="AL21"/>
  <c r="AQ21" s="1"/>
  <c r="AS21" s="1"/>
  <c r="AJ21"/>
  <c r="AK21" s="1"/>
  <c r="AQ20"/>
  <c r="AS20" s="1"/>
  <c r="AL20"/>
  <c r="AJ20"/>
  <c r="AQ19"/>
  <c r="AS19" s="1"/>
  <c r="AL19"/>
  <c r="AJ19"/>
  <c r="AL18"/>
  <c r="AQ18" s="1"/>
  <c r="AS18" s="1"/>
  <c r="AJ18"/>
  <c r="AK18" s="1"/>
  <c r="AQ17"/>
  <c r="AS17" s="1"/>
  <c r="AL17"/>
  <c r="AJ17"/>
  <c r="AQ16"/>
  <c r="AS16" s="1"/>
  <c r="AL16"/>
  <c r="AJ16"/>
  <c r="AL15"/>
  <c r="AQ15" s="1"/>
  <c r="AS15" s="1"/>
  <c r="AJ15"/>
  <c r="AK15" s="1"/>
  <c r="AQ14"/>
  <c r="AS14" s="1"/>
  <c r="AL14"/>
  <c r="AJ14"/>
  <c r="AL13"/>
  <c r="AQ13" s="1"/>
  <c r="AS13" s="1"/>
  <c r="AJ13"/>
  <c r="AK13" s="1"/>
  <c r="AQ12"/>
  <c r="AS12" s="1"/>
  <c r="AL12"/>
  <c r="AJ12"/>
  <c r="AL11"/>
  <c r="AQ11" s="1"/>
  <c r="AS11" s="1"/>
  <c r="AJ11"/>
  <c r="AK11" s="1"/>
  <c r="AQ10"/>
  <c r="AS10" s="1"/>
  <c r="AL10"/>
  <c r="AJ10"/>
  <c r="AQ9"/>
  <c r="AS9" s="1"/>
  <c r="AL9"/>
  <c r="AJ9"/>
  <c r="AL8"/>
  <c r="AQ8" s="1"/>
  <c r="AS8" s="1"/>
  <c r="AJ8"/>
  <c r="AK8" s="1"/>
  <c r="V7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M8" l="1"/>
  <c r="AM11"/>
  <c r="AM13"/>
  <c r="AM15"/>
  <c r="AM18"/>
  <c r="AM21"/>
  <c r="AM23"/>
  <c r="AM24"/>
  <c r="AM25"/>
  <c r="AM26"/>
  <c r="AM29"/>
</calcChain>
</file>

<file path=xl/comments1.xml><?xml version="1.0" encoding="utf-8"?>
<comments xmlns="http://schemas.openxmlformats.org/spreadsheetml/2006/main">
  <authors>
    <author>User</author>
  </authors>
  <commentList>
    <comment ref="U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Dilakukan Pengganti Kelas tgl 17 Nov
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Dilakukan Pengganti Kelas Tanggal 24/11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: mengikuti acara wisuda</t>
        </r>
      </text>
    </comment>
    <comment ref="V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ada urusan keluarga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: Ngurus anak yg sakit, dialihkan ke hari kamis 17/11</t>
        </r>
      </text>
    </comment>
  </commentList>
</comments>
</file>

<file path=xl/sharedStrings.xml><?xml version="1.0" encoding="utf-8"?>
<sst xmlns="http://schemas.openxmlformats.org/spreadsheetml/2006/main" count="202" uniqueCount="84">
  <si>
    <t>REKAP ABSENSI DOSEN MATRIKULASI TAZKIA</t>
  </si>
  <si>
    <t>AKADEMIK IKHWAN</t>
  </si>
  <si>
    <t>SEMESTER GANJIL 2016/2017</t>
  </si>
  <si>
    <t>September</t>
  </si>
  <si>
    <t>Oktober</t>
  </si>
  <si>
    <t>No</t>
  </si>
  <si>
    <t xml:space="preserve">Nama Dosen </t>
  </si>
  <si>
    <t>Mata Kuliah</t>
  </si>
  <si>
    <t>Kelas</t>
  </si>
  <si>
    <t>SKS</t>
  </si>
  <si>
    <t>Bulan November 2016</t>
  </si>
  <si>
    <t>Jumlah</t>
  </si>
  <si>
    <t>TOTAL SKS</t>
  </si>
  <si>
    <t>TOTAL SESI</t>
  </si>
  <si>
    <t>Jml Sesi 
Sept + Okt + Nov</t>
  </si>
  <si>
    <t>Syarat Sesi</t>
  </si>
  <si>
    <t>Kurang Sesi</t>
  </si>
  <si>
    <t>SKS Perkelas</t>
  </si>
  <si>
    <t>Sesi Perkelas</t>
  </si>
  <si>
    <t>UAS</t>
  </si>
  <si>
    <t>Afif Zaerofi, MM</t>
  </si>
  <si>
    <t>Pengantar Bisnis &amp; Manajemen</t>
  </si>
  <si>
    <t>G</t>
  </si>
  <si>
    <t>UTS</t>
  </si>
  <si>
    <t>H</t>
  </si>
  <si>
    <t>I</t>
  </si>
  <si>
    <t>Edi Chandra, MEI</t>
  </si>
  <si>
    <t>Sejarah Peradaban &amp; Kepemimpinan Islam</t>
  </si>
  <si>
    <t>J</t>
  </si>
  <si>
    <t>Achmad Syaichu, M.Pd.I</t>
  </si>
  <si>
    <t>Galih Kurniawan Sidik, S.E.I., M.Kom</t>
  </si>
  <si>
    <t>Aplikasi Komputer</t>
  </si>
  <si>
    <t>F</t>
  </si>
  <si>
    <t>Ries Wulandari, M.Si</t>
  </si>
  <si>
    <t>Statistika &amp; Bisnis Ekonomi</t>
  </si>
  <si>
    <t>Dodi Yarli, M.E.I</t>
  </si>
  <si>
    <t>Dirasah Islamiah</t>
  </si>
  <si>
    <t>Unang Fauzi, M.E.I</t>
  </si>
  <si>
    <t>M. Taqiyuddin Rahman, S.E.I., M.Sc (Fin)</t>
  </si>
  <si>
    <t>Sopyan Munawar, M.Pd</t>
  </si>
  <si>
    <t>Bahasa Indonesia</t>
  </si>
  <si>
    <t>Sofiyan Sauri, M.Hum</t>
  </si>
  <si>
    <t>Asnan Purba, M.PdI</t>
  </si>
  <si>
    <t>Happy Febrina Hariani, M.Si</t>
  </si>
  <si>
    <t>Hera Herdiansyah, SE</t>
  </si>
  <si>
    <t>Miftakhus Surur, S.E.I., M.Sc (Fin)</t>
  </si>
  <si>
    <t xml:space="preserve">Ket : </t>
  </si>
  <si>
    <t>Dosen Izin Tidak Masuk/Sakit</t>
  </si>
  <si>
    <t>Dosen Telat</t>
  </si>
  <si>
    <t>Dosen Alfa</t>
  </si>
  <si>
    <t>Jadwal Kepulangan Mhs Ikhwan</t>
  </si>
  <si>
    <t>Bogor, November 2016</t>
  </si>
  <si>
    <t>Dibuat oleh :</t>
  </si>
  <si>
    <t>Disetujui oleh :</t>
  </si>
  <si>
    <t>Ilyas, A.Md</t>
  </si>
  <si>
    <t>Galih K. Sidik, M. Kom</t>
  </si>
  <si>
    <t>Staf Akademik Matrikulasi</t>
  </si>
  <si>
    <t>Kepala Bagian Akademik</t>
  </si>
  <si>
    <t xml:space="preserve">FEE KOREKSI UJIAN TENGAH SEMESTER </t>
  </si>
  <si>
    <t>SEMESTER GANJIL TA 2016/2017</t>
  </si>
  <si>
    <t>DOSEN MATRIKULASI - IKHWAN</t>
  </si>
  <si>
    <t>Tanggal Pelaksanaan UTS</t>
  </si>
  <si>
    <t>Penyerahan Nilai UTS</t>
  </si>
  <si>
    <t>Koreksi Nilai</t>
  </si>
  <si>
    <t>Jumlah Koreksi /Mhs</t>
  </si>
  <si>
    <t>Total Koreksi</t>
  </si>
  <si>
    <r>
      <t xml:space="preserve">Jumlah Fee 
</t>
    </r>
    <r>
      <rPr>
        <b/>
        <sz val="8"/>
        <color theme="0"/>
        <rFont val="Calibri"/>
        <family val="2"/>
        <scheme val="minor"/>
      </rPr>
      <t>(Rp 5.000/Mhs)</t>
    </r>
  </si>
  <si>
    <t>Tanggal Pengiriman 
Draf Nilai ke Dosen</t>
  </si>
  <si>
    <t>Tgl Penerimaan Nilai</t>
  </si>
  <si>
    <t>Jumlah Hari</t>
  </si>
  <si>
    <t>Keterangan</t>
  </si>
  <si>
    <t>14 Hari</t>
  </si>
  <si>
    <t>Pas 2 Minggu</t>
  </si>
  <si>
    <t>12 Hari</t>
  </si>
  <si>
    <t>&lt; 2 Minggu</t>
  </si>
  <si>
    <t>&gt; 2 Minggu</t>
  </si>
  <si>
    <t>15 Hari</t>
  </si>
  <si>
    <t>11 Hari</t>
  </si>
  <si>
    <t>13 Hari</t>
  </si>
  <si>
    <t>Happy Febrina Hariyani, M.Si</t>
  </si>
  <si>
    <t>10 Hari</t>
  </si>
  <si>
    <t>13 hari</t>
  </si>
  <si>
    <t>Total Fee Koreksi</t>
  </si>
  <si>
    <t>Terbilang : ======= Empat Juta lima belas ribu rupiah  ========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</si>
</sst>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Rp -421]#,##0"/>
    <numFmt numFmtId="165" formatCode="[$-409]d\-mmm;@"/>
    <numFmt numFmtId="166" formatCode="[$Rp  -421]#,##0_);\([$Rp-421]#,##0\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9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ashed">
        <color theme="1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theme="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dashed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ashed">
        <color indexed="8"/>
      </right>
      <top style="thin">
        <color theme="0"/>
      </top>
      <bottom/>
      <diagonal/>
    </border>
    <border>
      <left style="dashed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/>
      <diagonal/>
    </border>
    <border>
      <left style="dashed">
        <color indexed="8"/>
      </left>
      <right style="medium">
        <color indexed="64"/>
      </right>
      <top style="thin">
        <color theme="0"/>
      </top>
      <bottom/>
      <diagonal/>
    </border>
    <border>
      <left style="dashed">
        <color indexed="8"/>
      </left>
      <right/>
      <top style="dashed">
        <color indexed="8"/>
      </top>
      <bottom style="dashed">
        <color indexed="8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dashed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dashed">
        <color indexed="8"/>
      </right>
      <top/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64"/>
      </right>
      <top/>
      <bottom style="medium">
        <color indexed="8"/>
      </bottom>
      <diagonal/>
    </border>
    <border>
      <left style="dashed">
        <color indexed="8"/>
      </left>
      <right/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64"/>
      </right>
      <top style="medium">
        <color indexed="8"/>
      </top>
      <bottom/>
      <diagonal/>
    </border>
    <border>
      <left style="dashed">
        <color indexed="8"/>
      </left>
      <right/>
      <top/>
      <bottom style="dashed">
        <color indexed="8"/>
      </bottom>
      <diagonal/>
    </border>
    <border>
      <left style="dashed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8"/>
      </right>
      <top/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  <border>
      <left style="dashed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theme="1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dashed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horizontal="left" vertical="center" indent="1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4" fillId="0" borderId="0" xfId="1" applyFont="1" applyFill="1"/>
    <xf numFmtId="0" fontId="4" fillId="3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/>
    </xf>
    <xf numFmtId="0" fontId="3" fillId="4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2" fillId="0" borderId="21" xfId="1" applyFont="1" applyFill="1" applyBorder="1" applyAlignment="1">
      <alignment horizontal="center" vertical="center"/>
    </xf>
    <xf numFmtId="0" fontId="3" fillId="0" borderId="2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/>
    </xf>
    <xf numFmtId="0" fontId="4" fillId="0" borderId="28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4" borderId="30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/>
    </xf>
    <xf numFmtId="0" fontId="3" fillId="4" borderId="30" xfId="1" applyFont="1" applyFill="1" applyBorder="1" applyAlignment="1">
      <alignment horizontal="center"/>
    </xf>
    <xf numFmtId="0" fontId="3" fillId="0" borderId="33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/>
    </xf>
    <xf numFmtId="0" fontId="3" fillId="4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0" fontId="3" fillId="5" borderId="30" xfId="1" applyFont="1" applyFill="1" applyBorder="1" applyAlignment="1">
      <alignment horizontal="center" vertical="center"/>
    </xf>
    <xf numFmtId="0" fontId="3" fillId="5" borderId="17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left" vertical="center" wrapText="1" indent="1"/>
    </xf>
    <xf numFmtId="0" fontId="4" fillId="0" borderId="22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center" vertical="center"/>
    </xf>
    <xf numFmtId="0" fontId="3" fillId="4" borderId="31" xfId="1" applyFont="1" applyFill="1" applyBorder="1" applyAlignment="1">
      <alignment horizontal="center" vertical="center"/>
    </xf>
    <xf numFmtId="0" fontId="3" fillId="5" borderId="31" xfId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center"/>
    </xf>
    <xf numFmtId="0" fontId="3" fillId="4" borderId="31" xfId="1" applyFont="1" applyFill="1" applyBorder="1" applyAlignment="1">
      <alignment horizontal="center"/>
    </xf>
    <xf numFmtId="0" fontId="3" fillId="0" borderId="40" xfId="1" applyFont="1" applyFill="1" applyBorder="1" applyAlignment="1">
      <alignment horizontal="center" vertical="center"/>
    </xf>
    <xf numFmtId="0" fontId="3" fillId="0" borderId="3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5" borderId="31" xfId="1" applyFont="1" applyFill="1" applyBorder="1" applyAlignment="1">
      <alignment horizontal="center"/>
    </xf>
    <xf numFmtId="0" fontId="3" fillId="6" borderId="35" xfId="1" applyFont="1" applyFill="1" applyBorder="1" applyAlignment="1">
      <alignment horizontal="center"/>
    </xf>
    <xf numFmtId="0" fontId="3" fillId="6" borderId="17" xfId="1" applyFont="1" applyFill="1" applyBorder="1" applyAlignment="1">
      <alignment horizontal="center"/>
    </xf>
    <xf numFmtId="0" fontId="3" fillId="6" borderId="30" xfId="1" applyFont="1" applyFill="1" applyBorder="1" applyAlignment="1">
      <alignment horizontal="center"/>
    </xf>
    <xf numFmtId="0" fontId="3" fillId="0" borderId="41" xfId="1" applyFont="1" applyFill="1" applyBorder="1" applyAlignment="1">
      <alignment horizontal="left" vertical="center" wrapText="1" indent="1"/>
    </xf>
    <xf numFmtId="0" fontId="4" fillId="0" borderId="42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3" fillId="5" borderId="46" xfId="1" applyFont="1" applyFill="1" applyBorder="1" applyAlignment="1">
      <alignment horizontal="center" vertical="center"/>
    </xf>
    <xf numFmtId="0" fontId="3" fillId="4" borderId="46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/>
    </xf>
    <xf numFmtId="0" fontId="3" fillId="4" borderId="46" xfId="1" applyFont="1" applyFill="1" applyBorder="1" applyAlignment="1">
      <alignment horizontal="center"/>
    </xf>
    <xf numFmtId="0" fontId="3" fillId="6" borderId="46" xfId="1" applyFont="1" applyFill="1" applyBorder="1" applyAlignment="1">
      <alignment horizontal="center" vertical="center"/>
    </xf>
    <xf numFmtId="0" fontId="3" fillId="0" borderId="4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 indent="1"/>
    </xf>
    <xf numFmtId="0" fontId="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/>
    </xf>
    <xf numFmtId="0" fontId="3" fillId="7" borderId="0" xfId="1" applyFont="1" applyFill="1" applyAlignment="1">
      <alignment horizontal="center"/>
    </xf>
    <xf numFmtId="0" fontId="3" fillId="8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6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7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center" indent="1"/>
    </xf>
    <xf numFmtId="0" fontId="7" fillId="0" borderId="0" xfId="1" applyFont="1" applyFill="1"/>
    <xf numFmtId="49" fontId="3" fillId="0" borderId="0" xfId="1" applyNumberFormat="1" applyFont="1" applyFill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" borderId="51" xfId="1" applyFont="1" applyFill="1" applyBorder="1" applyAlignment="1">
      <alignment vertical="center"/>
    </xf>
    <xf numFmtId="0" fontId="5" fillId="9" borderId="56" xfId="0" applyFont="1" applyFill="1" applyBorder="1" applyAlignment="1">
      <alignment horizontal="center" wrapText="1"/>
    </xf>
    <xf numFmtId="0" fontId="5" fillId="9" borderId="56" xfId="0" applyFont="1" applyFill="1" applyBorder="1" applyAlignment="1">
      <alignment horizontal="center" vertical="center" wrapText="1"/>
    </xf>
    <xf numFmtId="0" fontId="4" fillId="0" borderId="59" xfId="1" applyFont="1" applyFill="1" applyBorder="1" applyAlignment="1">
      <alignment horizontal="center" vertical="center"/>
    </xf>
    <xf numFmtId="0" fontId="4" fillId="0" borderId="61" xfId="1" applyFont="1" applyFill="1" applyBorder="1" applyAlignment="1">
      <alignment horizontal="center" vertical="center"/>
    </xf>
    <xf numFmtId="0" fontId="4" fillId="0" borderId="62" xfId="1" applyFont="1" applyFill="1" applyBorder="1" applyAlignment="1">
      <alignment horizontal="center" vertical="center"/>
    </xf>
    <xf numFmtId="0" fontId="4" fillId="0" borderId="64" xfId="1" applyFont="1" applyFill="1" applyBorder="1" applyAlignment="1">
      <alignment horizontal="center" vertical="center"/>
    </xf>
    <xf numFmtId="0" fontId="4" fillId="0" borderId="65" xfId="1" applyFont="1" applyFill="1" applyBorder="1" applyAlignment="1">
      <alignment horizontal="center" vertical="center"/>
    </xf>
    <xf numFmtId="0" fontId="4" fillId="0" borderId="67" xfId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4" fillId="0" borderId="69" xfId="1" applyFont="1" applyFill="1" applyBorder="1" applyAlignment="1">
      <alignment horizontal="center" vertical="center"/>
    </xf>
    <xf numFmtId="0" fontId="4" fillId="0" borderId="70" xfId="1" applyFont="1" applyFill="1" applyBorder="1" applyAlignment="1">
      <alignment horizontal="center" vertical="center"/>
    </xf>
    <xf numFmtId="0" fontId="4" fillId="0" borderId="74" xfId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4" fillId="0" borderId="29" xfId="1" applyFont="1" applyFill="1" applyBorder="1" applyAlignment="1">
      <alignment horizontal="center" vertical="center"/>
    </xf>
    <xf numFmtId="165" fontId="3" fillId="0" borderId="29" xfId="1" applyNumberFormat="1" applyFont="1" applyFill="1" applyBorder="1" applyAlignment="1">
      <alignment horizontal="center" vertical="center"/>
    </xf>
    <xf numFmtId="0" fontId="3" fillId="0" borderId="76" xfId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left" vertical="center" wrapText="1" indent="1"/>
    </xf>
    <xf numFmtId="0" fontId="4" fillId="0" borderId="34" xfId="1" applyFont="1" applyFill="1" applyBorder="1" applyAlignment="1">
      <alignment horizontal="center" vertical="center"/>
    </xf>
    <xf numFmtId="165" fontId="3" fillId="0" borderId="34" xfId="1" applyNumberFormat="1" applyFont="1" applyFill="1" applyBorder="1" applyAlignment="1">
      <alignment horizontal="center" vertical="center"/>
    </xf>
    <xf numFmtId="16" fontId="15" fillId="0" borderId="34" xfId="0" applyNumberFormat="1" applyFont="1" applyBorder="1" applyAlignment="1">
      <alignment horizontal="center" vertical="center"/>
    </xf>
    <xf numFmtId="16" fontId="16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4" fillId="0" borderId="77" xfId="1" applyFont="1" applyFill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164" fontId="17" fillId="0" borderId="66" xfId="0" applyNumberFormat="1" applyFont="1" applyBorder="1" applyAlignment="1">
      <alignment horizontal="center" vertical="center"/>
    </xf>
    <xf numFmtId="0" fontId="3" fillId="0" borderId="78" xfId="1" applyFont="1" applyFill="1" applyBorder="1" applyAlignment="1">
      <alignment horizontal="left" vertical="center" wrapText="1" indent="1"/>
    </xf>
    <xf numFmtId="0" fontId="4" fillId="0" borderId="78" xfId="1" applyFont="1" applyFill="1" applyBorder="1" applyAlignment="1">
      <alignment horizontal="center" vertical="center"/>
    </xf>
    <xf numFmtId="165" fontId="3" fillId="0" borderId="78" xfId="1" applyNumberFormat="1" applyFont="1" applyFill="1" applyBorder="1" applyAlignment="1">
      <alignment horizontal="center" vertical="center"/>
    </xf>
    <xf numFmtId="16" fontId="15" fillId="0" borderId="78" xfId="0" applyNumberFormat="1" applyFont="1" applyBorder="1" applyAlignment="1">
      <alignment horizontal="center" vertical="center"/>
    </xf>
    <xf numFmtId="16" fontId="16" fillId="0" borderId="78" xfId="0" applyNumberFormat="1" applyFont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15" fillId="4" borderId="78" xfId="0" applyFont="1" applyFill="1" applyBorder="1" applyAlignment="1">
      <alignment horizontal="center" vertical="center"/>
    </xf>
    <xf numFmtId="0" fontId="4" fillId="0" borderId="79" xfId="1" applyFont="1" applyFill="1" applyBorder="1" applyAlignment="1">
      <alignment horizontal="center" vertical="center"/>
    </xf>
    <xf numFmtId="0" fontId="17" fillId="4" borderId="80" xfId="0" applyFont="1" applyFill="1" applyBorder="1" applyAlignment="1">
      <alignment horizontal="center" vertical="center"/>
    </xf>
    <xf numFmtId="164" fontId="17" fillId="4" borderId="80" xfId="0" applyNumberFormat="1" applyFont="1" applyFill="1" applyBorder="1" applyAlignment="1">
      <alignment horizontal="center" vertical="center"/>
    </xf>
    <xf numFmtId="0" fontId="4" fillId="0" borderId="82" xfId="1" applyFont="1" applyFill="1" applyBorder="1" applyAlignment="1">
      <alignment horizontal="center" vertical="center"/>
    </xf>
    <xf numFmtId="0" fontId="4" fillId="0" borderId="84" xfId="1" applyFont="1" applyFill="1" applyBorder="1" applyAlignment="1">
      <alignment horizontal="center" vertical="center"/>
    </xf>
    <xf numFmtId="0" fontId="4" fillId="0" borderId="87" xfId="1" applyFont="1" applyFill="1" applyBorder="1" applyAlignment="1">
      <alignment horizontal="center" vertical="center"/>
    </xf>
    <xf numFmtId="0" fontId="4" fillId="0" borderId="88" xfId="1" applyFont="1" applyFill="1" applyBorder="1" applyAlignment="1">
      <alignment horizontal="center" vertical="center"/>
    </xf>
    <xf numFmtId="0" fontId="4" fillId="0" borderId="90" xfId="1" applyFont="1" applyFill="1" applyBorder="1" applyAlignment="1">
      <alignment horizontal="center" vertical="center"/>
    </xf>
    <xf numFmtId="0" fontId="4" fillId="0" borderId="91" xfId="1" applyFont="1" applyFill="1" applyBorder="1" applyAlignment="1">
      <alignment horizontal="center" vertical="center"/>
    </xf>
    <xf numFmtId="165" fontId="3" fillId="0" borderId="80" xfId="1" applyNumberFormat="1" applyFont="1" applyFill="1" applyBorder="1" applyAlignment="1">
      <alignment horizontal="center" vertical="center"/>
    </xf>
    <xf numFmtId="16" fontId="15" fillId="0" borderId="92" xfId="0" applyNumberFormat="1" applyFont="1" applyBorder="1" applyAlignment="1">
      <alignment horizontal="center" vertical="center"/>
    </xf>
    <xf numFmtId="16" fontId="16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3" xfId="0" applyFont="1" applyBorder="1" applyAlignment="1">
      <alignment vertical="center"/>
    </xf>
    <xf numFmtId="0" fontId="4" fillId="0" borderId="80" xfId="1" applyFont="1" applyFill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164" fontId="17" fillId="0" borderId="80" xfId="0" applyNumberFormat="1" applyFont="1" applyBorder="1" applyAlignment="1">
      <alignment horizontal="center" vertical="center"/>
    </xf>
    <xf numFmtId="0" fontId="19" fillId="0" borderId="96" xfId="1" applyFont="1" applyFill="1" applyBorder="1" applyAlignment="1">
      <alignment horizontal="left"/>
    </xf>
    <xf numFmtId="0" fontId="3" fillId="0" borderId="97" xfId="1" applyFont="1" applyFill="1" applyBorder="1" applyAlignment="1">
      <alignment horizontal="left" vertical="center" indent="1"/>
    </xf>
    <xf numFmtId="0" fontId="3" fillId="0" borderId="97" xfId="1" applyFont="1" applyFill="1" applyBorder="1"/>
    <xf numFmtId="0" fontId="3" fillId="0" borderId="97" xfId="1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 applyAlignment="1">
      <alignment horizontal="center" vertical="center"/>
    </xf>
    <xf numFmtId="0" fontId="0" fillId="0" borderId="97" xfId="0" applyBorder="1"/>
    <xf numFmtId="0" fontId="0" fillId="0" borderId="98" xfId="0" applyBorder="1"/>
    <xf numFmtId="0" fontId="3" fillId="0" borderId="38" xfId="1" applyFont="1" applyFill="1" applyBorder="1" applyAlignment="1">
      <alignment horizontal="center" vertical="center"/>
    </xf>
    <xf numFmtId="0" fontId="3" fillId="0" borderId="3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left" vertical="center" wrapText="1" indent="1"/>
    </xf>
    <xf numFmtId="0" fontId="3" fillId="0" borderId="34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43" xfId="1" applyFont="1" applyFill="1" applyBorder="1" applyAlignment="1">
      <alignment horizontal="center" vertical="center"/>
    </xf>
    <xf numFmtId="0" fontId="6" fillId="0" borderId="44" xfId="1" applyFont="1" applyFill="1" applyBorder="1" applyAlignment="1">
      <alignment horizontal="center" vertical="center"/>
    </xf>
    <xf numFmtId="0" fontId="6" fillId="0" borderId="4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5" fillId="2" borderId="54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5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5" fillId="2" borderId="56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 wrapText="1"/>
    </xf>
    <xf numFmtId="0" fontId="5" fillId="2" borderId="55" xfId="1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5" fillId="2" borderId="52" xfId="1" applyFont="1" applyFill="1" applyBorder="1" applyAlignment="1">
      <alignment horizontal="center" vertical="center" wrapText="1"/>
    </xf>
    <xf numFmtId="0" fontId="5" fillId="2" borderId="57" xfId="1" applyFont="1" applyFill="1" applyBorder="1" applyAlignment="1">
      <alignment horizontal="center" vertical="center" wrapText="1"/>
    </xf>
    <xf numFmtId="0" fontId="3" fillId="0" borderId="58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left" vertical="center" wrapText="1" indent="1"/>
    </xf>
    <xf numFmtId="16" fontId="15" fillId="0" borderId="60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" fontId="16" fillId="0" borderId="60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4" fillId="0" borderId="60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64" fontId="4" fillId="0" borderId="60" xfId="62" applyNumberFormat="1" applyFont="1" applyFill="1" applyBorder="1" applyAlignment="1">
      <alignment horizontal="center" vertical="center"/>
    </xf>
    <xf numFmtId="164" fontId="4" fillId="0" borderId="12" xfId="62" applyNumberFormat="1" applyFont="1" applyFill="1" applyBorder="1" applyAlignment="1">
      <alignment horizontal="center" vertical="center"/>
    </xf>
    <xf numFmtId="164" fontId="4" fillId="0" borderId="63" xfId="62" applyNumberFormat="1" applyFont="1" applyFill="1" applyBorder="1" applyAlignment="1">
      <alignment horizontal="center" vertical="center"/>
    </xf>
    <xf numFmtId="165" fontId="3" fillId="0" borderId="34" xfId="1" applyNumberFormat="1" applyFont="1" applyFill="1" applyBorder="1" applyAlignment="1">
      <alignment horizontal="center" vertical="center"/>
    </xf>
    <xf numFmtId="165" fontId="0" fillId="0" borderId="29" xfId="0" applyNumberFormat="1" applyFont="1" applyBorder="1" applyAlignment="1">
      <alignment horizontal="center"/>
    </xf>
    <xf numFmtId="16" fontId="15" fillId="0" borderId="34" xfId="0" applyNumberFormat="1" applyFont="1" applyBorder="1" applyAlignment="1">
      <alignment horizontal="center" vertical="center"/>
    </xf>
    <xf numFmtId="16" fontId="16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164" fontId="17" fillId="0" borderId="66" xfId="0" applyNumberFormat="1" applyFont="1" applyBorder="1" applyAlignment="1">
      <alignment horizontal="center" vertical="center"/>
    </xf>
    <xf numFmtId="164" fontId="17" fillId="0" borderId="68" xfId="0" applyNumberFormat="1" applyFont="1" applyBorder="1" applyAlignment="1">
      <alignment horizontal="center" vertical="center"/>
    </xf>
    <xf numFmtId="165" fontId="3" fillId="0" borderId="29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6" fillId="4" borderId="34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7" fillId="4" borderId="66" xfId="0" applyFont="1" applyFill="1" applyBorder="1" applyAlignment="1">
      <alignment horizontal="center" vertical="center"/>
    </xf>
    <xf numFmtId="0" fontId="17" fillId="4" borderId="71" xfId="0" applyFont="1" applyFill="1" applyBorder="1" applyAlignment="1">
      <alignment horizontal="center" vertical="center"/>
    </xf>
    <xf numFmtId="0" fontId="17" fillId="4" borderId="68" xfId="0" applyFont="1" applyFill="1" applyBorder="1" applyAlignment="1">
      <alignment horizontal="center" vertical="center"/>
    </xf>
    <xf numFmtId="164" fontId="17" fillId="4" borderId="66" xfId="0" applyNumberFormat="1" applyFont="1" applyFill="1" applyBorder="1" applyAlignment="1">
      <alignment horizontal="center" vertical="center"/>
    </xf>
    <xf numFmtId="164" fontId="17" fillId="4" borderId="71" xfId="0" applyNumberFormat="1" applyFont="1" applyFill="1" applyBorder="1" applyAlignment="1">
      <alignment horizontal="center" vertical="center"/>
    </xf>
    <xf numFmtId="164" fontId="17" fillId="4" borderId="72" xfId="0" applyNumberFormat="1" applyFont="1" applyFill="1" applyBorder="1" applyAlignment="1">
      <alignment horizontal="center" vertical="center"/>
    </xf>
    <xf numFmtId="165" fontId="3" fillId="0" borderId="66" xfId="1" applyNumberFormat="1" applyFont="1" applyFill="1" applyBorder="1" applyAlignment="1">
      <alignment horizontal="center" vertical="center"/>
    </xf>
    <xf numFmtId="165" fontId="3" fillId="0" borderId="68" xfId="1" applyNumberFormat="1" applyFont="1" applyFill="1" applyBorder="1" applyAlignment="1">
      <alignment horizontal="center" vertical="center"/>
    </xf>
    <xf numFmtId="16" fontId="15" fillId="0" borderId="73" xfId="0" applyNumberFormat="1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3" fillId="0" borderId="81" xfId="1" applyFont="1" applyFill="1" applyBorder="1" applyAlignment="1">
      <alignment horizontal="left" vertical="center" wrapText="1" indent="1"/>
    </xf>
    <xf numFmtId="0" fontId="3" fillId="0" borderId="41" xfId="1" applyFont="1" applyFill="1" applyBorder="1" applyAlignment="1">
      <alignment horizontal="left" vertical="center" wrapText="1" indent="1"/>
    </xf>
    <xf numFmtId="165" fontId="3" fillId="0" borderId="83" xfId="1" applyNumberFormat="1" applyFont="1" applyFill="1" applyBorder="1" applyAlignment="1">
      <alignment horizontal="center" vertical="center"/>
    </xf>
    <xf numFmtId="165" fontId="3" fillId="0" borderId="63" xfId="1" applyNumberFormat="1" applyFont="1" applyFill="1" applyBorder="1" applyAlignment="1">
      <alignment horizontal="center" vertical="center"/>
    </xf>
    <xf numFmtId="16" fontId="15" fillId="0" borderId="83" xfId="0" applyNumberFormat="1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16" fontId="16" fillId="0" borderId="83" xfId="0" applyNumberFormat="1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5" fillId="0" borderId="83" xfId="0" applyFont="1" applyBorder="1" applyAlignment="1">
      <alignment horizontal="center" vertical="center"/>
    </xf>
    <xf numFmtId="164" fontId="4" fillId="0" borderId="85" xfId="62" applyNumberFormat="1" applyFont="1" applyFill="1" applyBorder="1" applyAlignment="1">
      <alignment horizontal="center" vertical="center"/>
    </xf>
    <xf numFmtId="164" fontId="4" fillId="0" borderId="86" xfId="62" applyNumberFormat="1" applyFont="1" applyFill="1" applyBorder="1" applyAlignment="1">
      <alignment horizontal="center" vertical="center"/>
    </xf>
    <xf numFmtId="164" fontId="4" fillId="0" borderId="89" xfId="62" applyNumberFormat="1" applyFont="1" applyFill="1" applyBorder="1" applyAlignment="1">
      <alignment horizontal="center" vertical="center"/>
    </xf>
    <xf numFmtId="16" fontId="15" fillId="0" borderId="12" xfId="0" applyNumberFormat="1" applyFont="1" applyBorder="1" applyAlignment="1">
      <alignment horizontal="center" vertical="center"/>
    </xf>
    <xf numFmtId="16" fontId="16" fillId="0" borderId="12" xfId="0" applyNumberFormat="1" applyFont="1" applyBorder="1" applyAlignment="1">
      <alignment horizontal="center" vertical="center"/>
    </xf>
    <xf numFmtId="164" fontId="17" fillId="0" borderId="71" xfId="0" applyNumberFormat="1" applyFont="1" applyBorder="1" applyAlignment="1">
      <alignment horizontal="center" vertical="center"/>
    </xf>
    <xf numFmtId="0" fontId="18" fillId="2" borderId="94" xfId="1" applyFont="1" applyFill="1" applyBorder="1" applyAlignment="1">
      <alignment horizontal="left"/>
    </xf>
    <xf numFmtId="166" fontId="18" fillId="2" borderId="95" xfId="0" applyNumberFormat="1" applyFont="1" applyFill="1" applyBorder="1" applyAlignment="1">
      <alignment horizontal="center"/>
    </xf>
    <xf numFmtId="166" fontId="18" fillId="2" borderId="94" xfId="0" applyNumberFormat="1" applyFont="1" applyFill="1" applyBorder="1" applyAlignment="1">
      <alignment horizontal="center"/>
    </xf>
  </cellXfs>
  <cellStyles count="63">
    <cellStyle name="Comma" xfId="62" builtinId="3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2" xfId="17"/>
    <cellStyle name="Normal 2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59"/>
  <sheetViews>
    <sheetView tabSelected="1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8" sqref="N8"/>
    </sheetView>
  </sheetViews>
  <sheetFormatPr defaultRowHeight="15.75" customHeight="1"/>
  <cols>
    <col min="1" max="1" width="3.5703125" style="6" customWidth="1"/>
    <col min="2" max="2" width="21.5703125" style="2" customWidth="1"/>
    <col min="3" max="3" width="20" style="7" customWidth="1"/>
    <col min="4" max="4" width="5.42578125" style="7" customWidth="1"/>
    <col min="5" max="5" width="4.42578125" style="6" bestFit="1" customWidth="1"/>
    <col min="6" max="10" width="2.7109375" style="7" customWidth="1"/>
    <col min="11" max="11" width="0.85546875" style="7" customWidth="1"/>
    <col min="12" max="17" width="2.7109375" style="7" customWidth="1"/>
    <col min="18" max="18" width="0.85546875" style="7" customWidth="1"/>
    <col min="19" max="19" width="2.7109375" style="7" customWidth="1"/>
    <col min="20" max="24" width="2.7109375" style="6" customWidth="1"/>
    <col min="25" max="25" width="0.85546875" style="6" customWidth="1"/>
    <col min="26" max="31" width="2.7109375" style="6" customWidth="1"/>
    <col min="32" max="32" width="0.85546875" style="6" customWidth="1"/>
    <col min="33" max="35" width="2.7109375" style="6" customWidth="1"/>
    <col min="36" max="36" width="11.85546875" style="6" customWidth="1"/>
    <col min="37" max="37" width="8.28515625" style="7" customWidth="1"/>
    <col min="38" max="38" width="12.85546875" style="7" customWidth="1"/>
    <col min="39" max="39" width="6.7109375" style="7" customWidth="1"/>
    <col min="40" max="40" width="1.85546875" style="7" hidden="1" customWidth="1"/>
    <col min="41" max="42" width="11" style="7" hidden="1" customWidth="1"/>
    <col min="43" max="43" width="14.140625" style="8" hidden="1" customWidth="1"/>
    <col min="44" max="44" width="11.140625" style="9" hidden="1" customWidth="1"/>
    <col min="45" max="45" width="9.140625" style="8" hidden="1" customWidth="1"/>
    <col min="46" max="46" width="9.140625" style="7" hidden="1" customWidth="1"/>
    <col min="47" max="16384" width="9.140625" style="7"/>
  </cols>
  <sheetData>
    <row r="2" spans="1:45" ht="15" customHeight="1">
      <c r="A2" s="1" t="s">
        <v>0</v>
      </c>
      <c r="C2" s="3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45" ht="15" customHeight="1">
      <c r="A3" s="1" t="s">
        <v>1</v>
      </c>
      <c r="C3" s="3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45" ht="15" customHeight="1">
      <c r="A4" s="1" t="s">
        <v>2</v>
      </c>
      <c r="C4" s="3"/>
      <c r="D4" s="3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45" ht="14.25" customHeight="1">
      <c r="AO5" s="10" t="s">
        <v>3</v>
      </c>
      <c r="AP5" s="10" t="s">
        <v>4</v>
      </c>
    </row>
    <row r="6" spans="1:45" s="12" customFormat="1" ht="15.75" customHeight="1">
      <c r="A6" s="173" t="s">
        <v>5</v>
      </c>
      <c r="B6" s="174" t="s">
        <v>6</v>
      </c>
      <c r="C6" s="173" t="s">
        <v>7</v>
      </c>
      <c r="D6" s="174" t="s">
        <v>8</v>
      </c>
      <c r="E6" s="173" t="s">
        <v>9</v>
      </c>
      <c r="F6" s="177" t="s">
        <v>10</v>
      </c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9"/>
      <c r="AJ6" s="11" t="s">
        <v>11</v>
      </c>
      <c r="AK6" s="159" t="s">
        <v>12</v>
      </c>
      <c r="AL6" s="11" t="s">
        <v>11</v>
      </c>
      <c r="AM6" s="159" t="s">
        <v>13</v>
      </c>
      <c r="AO6" s="11" t="s">
        <v>11</v>
      </c>
      <c r="AP6" s="11" t="s">
        <v>11</v>
      </c>
      <c r="AQ6" s="161" t="s">
        <v>14</v>
      </c>
      <c r="AR6" s="13" t="s">
        <v>15</v>
      </c>
      <c r="AS6" s="161" t="s">
        <v>16</v>
      </c>
    </row>
    <row r="7" spans="1:45" s="12" customFormat="1" ht="16.5" customHeight="1" thickBot="1">
      <c r="A7" s="174"/>
      <c r="B7" s="175"/>
      <c r="C7" s="173"/>
      <c r="D7" s="176"/>
      <c r="E7" s="174"/>
      <c r="F7" s="11">
        <v>1</v>
      </c>
      <c r="G7" s="11">
        <v>2</v>
      </c>
      <c r="H7" s="11">
        <v>3</v>
      </c>
      <c r="I7" s="11">
        <v>4</v>
      </c>
      <c r="J7" s="11">
        <v>5</v>
      </c>
      <c r="K7" s="11">
        <v>6</v>
      </c>
      <c r="L7" s="11">
        <v>7</v>
      </c>
      <c r="M7" s="11">
        <v>8</v>
      </c>
      <c r="N7" s="11">
        <v>9</v>
      </c>
      <c r="O7" s="11">
        <v>10</v>
      </c>
      <c r="P7" s="11">
        <v>11</v>
      </c>
      <c r="Q7" s="11">
        <v>12</v>
      </c>
      <c r="R7" s="11">
        <v>13</v>
      </c>
      <c r="S7" s="11">
        <v>14</v>
      </c>
      <c r="T7" s="11">
        <v>15</v>
      </c>
      <c r="U7" s="11">
        <v>16</v>
      </c>
      <c r="V7" s="11">
        <f t="shared" ref="V7:AI7" si="0">1+U7</f>
        <v>17</v>
      </c>
      <c r="W7" s="11">
        <f t="shared" si="0"/>
        <v>18</v>
      </c>
      <c r="X7" s="11">
        <f t="shared" si="0"/>
        <v>19</v>
      </c>
      <c r="Y7" s="11">
        <f t="shared" si="0"/>
        <v>20</v>
      </c>
      <c r="Z7" s="11">
        <f t="shared" si="0"/>
        <v>21</v>
      </c>
      <c r="AA7" s="11">
        <f t="shared" si="0"/>
        <v>22</v>
      </c>
      <c r="AB7" s="11">
        <f t="shared" si="0"/>
        <v>23</v>
      </c>
      <c r="AC7" s="11">
        <f t="shared" si="0"/>
        <v>24</v>
      </c>
      <c r="AD7" s="11">
        <f t="shared" si="0"/>
        <v>25</v>
      </c>
      <c r="AE7" s="11">
        <f t="shared" si="0"/>
        <v>26</v>
      </c>
      <c r="AF7" s="11">
        <f t="shared" si="0"/>
        <v>27</v>
      </c>
      <c r="AG7" s="11">
        <f t="shared" si="0"/>
        <v>28</v>
      </c>
      <c r="AH7" s="11">
        <f t="shared" si="0"/>
        <v>29</v>
      </c>
      <c r="AI7" s="11">
        <f t="shared" si="0"/>
        <v>30</v>
      </c>
      <c r="AJ7" s="11" t="s">
        <v>17</v>
      </c>
      <c r="AK7" s="160"/>
      <c r="AL7" s="14" t="s">
        <v>18</v>
      </c>
      <c r="AM7" s="160"/>
      <c r="AO7" s="14" t="s">
        <v>18</v>
      </c>
      <c r="AP7" s="14" t="s">
        <v>18</v>
      </c>
      <c r="AQ7" s="162"/>
      <c r="AR7" s="15" t="s">
        <v>19</v>
      </c>
      <c r="AS7" s="162"/>
    </row>
    <row r="8" spans="1:45" ht="16.5" customHeight="1" thickBot="1">
      <c r="A8" s="148">
        <v>1</v>
      </c>
      <c r="B8" s="163" t="s">
        <v>20</v>
      </c>
      <c r="C8" s="163" t="s">
        <v>21</v>
      </c>
      <c r="D8" s="16" t="s">
        <v>22</v>
      </c>
      <c r="E8" s="156">
        <v>3</v>
      </c>
      <c r="F8" s="164" t="s">
        <v>23</v>
      </c>
      <c r="G8" s="165"/>
      <c r="H8" s="165"/>
      <c r="I8" s="166"/>
      <c r="J8" s="17"/>
      <c r="K8" s="18"/>
      <c r="L8" s="17"/>
      <c r="M8" s="17"/>
      <c r="N8" s="17">
        <v>3</v>
      </c>
      <c r="O8" s="17"/>
      <c r="P8" s="17"/>
      <c r="Q8" s="17"/>
      <c r="R8" s="18"/>
      <c r="S8" s="17"/>
      <c r="T8" s="19"/>
      <c r="U8" s="17">
        <v>3</v>
      </c>
      <c r="V8" s="19"/>
      <c r="W8" s="19"/>
      <c r="X8" s="17"/>
      <c r="Y8" s="18"/>
      <c r="Z8" s="19"/>
      <c r="AA8" s="19"/>
      <c r="AB8" s="17">
        <v>3</v>
      </c>
      <c r="AC8" s="19"/>
      <c r="AD8" s="19"/>
      <c r="AE8" s="19"/>
      <c r="AF8" s="20"/>
      <c r="AG8" s="19"/>
      <c r="AH8" s="19"/>
      <c r="AI8" s="17">
        <v>3</v>
      </c>
      <c r="AJ8" s="21">
        <f t="shared" ref="AJ8:AJ37" si="1">SUM(F8:AI8)</f>
        <v>12</v>
      </c>
      <c r="AK8" s="157">
        <f>SUM(AJ8:AJ10)</f>
        <v>36</v>
      </c>
      <c r="AL8" s="22">
        <f t="shared" ref="AL8:AL37" si="2">COUNT(F8:AI8)</f>
        <v>4</v>
      </c>
      <c r="AM8" s="154">
        <f>SUM(AL8:AL10)</f>
        <v>12</v>
      </c>
      <c r="AO8" s="23">
        <v>3</v>
      </c>
      <c r="AP8" s="22">
        <v>4</v>
      </c>
      <c r="AQ8" s="24">
        <f>AP8+AO8+AL8</f>
        <v>11</v>
      </c>
      <c r="AR8" s="25">
        <v>14</v>
      </c>
      <c r="AS8" s="24">
        <f t="shared" ref="AS8:AS37" si="3">AR8-AQ8</f>
        <v>3</v>
      </c>
    </row>
    <row r="9" spans="1:45" ht="16.5" customHeight="1" thickBot="1">
      <c r="A9" s="148"/>
      <c r="B9" s="149"/>
      <c r="C9" s="149"/>
      <c r="D9" s="26" t="s">
        <v>24</v>
      </c>
      <c r="E9" s="156"/>
      <c r="F9" s="167"/>
      <c r="G9" s="168"/>
      <c r="H9" s="168"/>
      <c r="I9" s="169"/>
      <c r="J9" s="22"/>
      <c r="K9" s="27"/>
      <c r="L9" s="22"/>
      <c r="M9" s="22"/>
      <c r="N9" s="22">
        <v>3</v>
      </c>
      <c r="O9" s="22"/>
      <c r="P9" s="22"/>
      <c r="Q9" s="22"/>
      <c r="R9" s="27"/>
      <c r="S9" s="22"/>
      <c r="T9" s="21"/>
      <c r="U9" s="22">
        <v>3</v>
      </c>
      <c r="V9" s="21"/>
      <c r="W9" s="21"/>
      <c r="X9" s="22"/>
      <c r="Y9" s="27"/>
      <c r="Z9" s="21"/>
      <c r="AA9" s="21"/>
      <c r="AB9" s="22">
        <v>3</v>
      </c>
      <c r="AC9" s="21"/>
      <c r="AD9" s="21"/>
      <c r="AE9" s="21"/>
      <c r="AF9" s="28"/>
      <c r="AG9" s="21"/>
      <c r="AH9" s="21"/>
      <c r="AI9" s="22">
        <v>3</v>
      </c>
      <c r="AJ9" s="21">
        <f t="shared" si="1"/>
        <v>12</v>
      </c>
      <c r="AK9" s="158"/>
      <c r="AL9" s="22">
        <f t="shared" si="2"/>
        <v>4</v>
      </c>
      <c r="AM9" s="155"/>
      <c r="AO9" s="23">
        <v>3</v>
      </c>
      <c r="AP9" s="22">
        <v>4</v>
      </c>
      <c r="AQ9" s="24">
        <f t="shared" ref="AQ9:AQ37" si="4">AP9+AO9+AL9</f>
        <v>11</v>
      </c>
      <c r="AR9" s="25">
        <v>14</v>
      </c>
      <c r="AS9" s="24">
        <f t="shared" si="3"/>
        <v>3</v>
      </c>
    </row>
    <row r="10" spans="1:45" ht="16.5" customHeight="1" thickBot="1">
      <c r="A10" s="148"/>
      <c r="B10" s="149"/>
      <c r="C10" s="149"/>
      <c r="D10" s="29" t="s">
        <v>25</v>
      </c>
      <c r="E10" s="151"/>
      <c r="F10" s="167"/>
      <c r="G10" s="168"/>
      <c r="H10" s="168"/>
      <c r="I10" s="169"/>
      <c r="J10" s="30"/>
      <c r="K10" s="31"/>
      <c r="L10" s="30"/>
      <c r="M10" s="30"/>
      <c r="N10" s="30">
        <v>3</v>
      </c>
      <c r="O10" s="30"/>
      <c r="P10" s="30"/>
      <c r="Q10" s="30"/>
      <c r="R10" s="31"/>
      <c r="S10" s="30"/>
      <c r="T10" s="32"/>
      <c r="U10" s="30">
        <v>3</v>
      </c>
      <c r="V10" s="32"/>
      <c r="W10" s="32"/>
      <c r="X10" s="30"/>
      <c r="Y10" s="31"/>
      <c r="Z10" s="32"/>
      <c r="AA10" s="32"/>
      <c r="AB10" s="30">
        <v>3</v>
      </c>
      <c r="AC10" s="32"/>
      <c r="AD10" s="32"/>
      <c r="AE10" s="32"/>
      <c r="AF10" s="33"/>
      <c r="AG10" s="32"/>
      <c r="AH10" s="32"/>
      <c r="AI10" s="30">
        <v>3</v>
      </c>
      <c r="AJ10" s="32">
        <f t="shared" si="1"/>
        <v>12</v>
      </c>
      <c r="AK10" s="153"/>
      <c r="AL10" s="30">
        <f t="shared" si="2"/>
        <v>4</v>
      </c>
      <c r="AM10" s="147"/>
      <c r="AO10" s="34">
        <v>3</v>
      </c>
      <c r="AP10" s="30">
        <v>4</v>
      </c>
      <c r="AQ10" s="24">
        <f t="shared" si="4"/>
        <v>11</v>
      </c>
      <c r="AR10" s="25">
        <v>14</v>
      </c>
      <c r="AS10" s="24">
        <f t="shared" si="3"/>
        <v>3</v>
      </c>
    </row>
    <row r="11" spans="1:45" ht="16.5" customHeight="1" thickBot="1">
      <c r="A11" s="148">
        <v>2</v>
      </c>
      <c r="B11" s="149" t="s">
        <v>26</v>
      </c>
      <c r="C11" s="149" t="s">
        <v>27</v>
      </c>
      <c r="D11" s="26" t="s">
        <v>25</v>
      </c>
      <c r="E11" s="150">
        <v>2</v>
      </c>
      <c r="F11" s="167"/>
      <c r="G11" s="168"/>
      <c r="H11" s="168"/>
      <c r="I11" s="169"/>
      <c r="J11" s="35"/>
      <c r="K11" s="36"/>
      <c r="L11" s="35"/>
      <c r="M11" s="35"/>
      <c r="N11" s="37"/>
      <c r="O11" s="35"/>
      <c r="P11" s="35"/>
      <c r="Q11" s="35"/>
      <c r="R11" s="36"/>
      <c r="S11" s="35"/>
      <c r="T11" s="38"/>
      <c r="U11" s="35">
        <v>2</v>
      </c>
      <c r="V11" s="38"/>
      <c r="W11" s="38"/>
      <c r="X11" s="35"/>
      <c r="Y11" s="39"/>
      <c r="Z11" s="38"/>
      <c r="AA11" s="38"/>
      <c r="AB11" s="35">
        <v>2</v>
      </c>
      <c r="AC11" s="35"/>
      <c r="AD11" s="35"/>
      <c r="AE11" s="38"/>
      <c r="AF11" s="39"/>
      <c r="AG11" s="38"/>
      <c r="AH11" s="38"/>
      <c r="AI11" s="35">
        <v>2</v>
      </c>
      <c r="AJ11" s="40">
        <f t="shared" si="1"/>
        <v>6</v>
      </c>
      <c r="AK11" s="152">
        <f>SUM(AJ11:AJ12)</f>
        <v>14</v>
      </c>
      <c r="AL11" s="41">
        <f t="shared" si="2"/>
        <v>3</v>
      </c>
      <c r="AM11" s="146">
        <f>SUM(AL11:AL12)</f>
        <v>7</v>
      </c>
      <c r="AO11" s="23">
        <v>2</v>
      </c>
      <c r="AP11" s="41">
        <v>5</v>
      </c>
      <c r="AQ11" s="24">
        <f t="shared" si="4"/>
        <v>10</v>
      </c>
      <c r="AR11" s="25">
        <v>14</v>
      </c>
      <c r="AS11" s="24">
        <f t="shared" si="3"/>
        <v>4</v>
      </c>
    </row>
    <row r="12" spans="1:45" ht="16.5" customHeight="1" thickBot="1">
      <c r="A12" s="148"/>
      <c r="B12" s="149"/>
      <c r="C12" s="149"/>
      <c r="D12" s="29" t="s">
        <v>28</v>
      </c>
      <c r="E12" s="151"/>
      <c r="F12" s="167"/>
      <c r="G12" s="168"/>
      <c r="H12" s="168"/>
      <c r="I12" s="169"/>
      <c r="J12" s="30"/>
      <c r="K12" s="31"/>
      <c r="L12" s="30"/>
      <c r="M12" s="30"/>
      <c r="N12" s="30">
        <v>2</v>
      </c>
      <c r="O12" s="30"/>
      <c r="P12" s="30"/>
      <c r="Q12" s="30"/>
      <c r="R12" s="31"/>
      <c r="S12" s="30"/>
      <c r="T12" s="32"/>
      <c r="U12" s="30">
        <v>2</v>
      </c>
      <c r="V12" s="32"/>
      <c r="W12" s="32"/>
      <c r="X12" s="30"/>
      <c r="Y12" s="33"/>
      <c r="Z12" s="32"/>
      <c r="AA12" s="32"/>
      <c r="AB12" s="30">
        <v>2</v>
      </c>
      <c r="AC12" s="30"/>
      <c r="AD12" s="30"/>
      <c r="AE12" s="32"/>
      <c r="AF12" s="33"/>
      <c r="AG12" s="32"/>
      <c r="AH12" s="32"/>
      <c r="AI12" s="30">
        <v>2</v>
      </c>
      <c r="AJ12" s="32">
        <f t="shared" si="1"/>
        <v>8</v>
      </c>
      <c r="AK12" s="153"/>
      <c r="AL12" s="30">
        <f t="shared" si="2"/>
        <v>4</v>
      </c>
      <c r="AM12" s="147"/>
      <c r="AO12" s="34">
        <v>3</v>
      </c>
      <c r="AP12" s="30">
        <v>4</v>
      </c>
      <c r="AQ12" s="24">
        <f t="shared" si="4"/>
        <v>11</v>
      </c>
      <c r="AR12" s="25">
        <v>14</v>
      </c>
      <c r="AS12" s="24">
        <f t="shared" si="3"/>
        <v>3</v>
      </c>
    </row>
    <row r="13" spans="1:45" ht="16.5" customHeight="1" thickBot="1">
      <c r="A13" s="148">
        <v>3</v>
      </c>
      <c r="B13" s="149" t="s">
        <v>29</v>
      </c>
      <c r="C13" s="149" t="s">
        <v>27</v>
      </c>
      <c r="D13" s="26" t="s">
        <v>22</v>
      </c>
      <c r="E13" s="150">
        <v>2</v>
      </c>
      <c r="F13" s="167"/>
      <c r="G13" s="168"/>
      <c r="H13" s="168"/>
      <c r="I13" s="169"/>
      <c r="J13" s="35"/>
      <c r="K13" s="36"/>
      <c r="L13" s="35"/>
      <c r="M13" s="35"/>
      <c r="N13" s="37"/>
      <c r="O13" s="35"/>
      <c r="P13" s="35"/>
      <c r="Q13" s="35"/>
      <c r="R13" s="36"/>
      <c r="S13" s="35"/>
      <c r="T13" s="38"/>
      <c r="U13" s="35">
        <v>2</v>
      </c>
      <c r="V13" s="38"/>
      <c r="W13" s="38"/>
      <c r="X13" s="35"/>
      <c r="Y13" s="39"/>
      <c r="Z13" s="38"/>
      <c r="AA13" s="38"/>
      <c r="AB13" s="35">
        <v>2</v>
      </c>
      <c r="AC13" s="38"/>
      <c r="AD13" s="38"/>
      <c r="AE13" s="38"/>
      <c r="AF13" s="39"/>
      <c r="AG13" s="38"/>
      <c r="AH13" s="38"/>
      <c r="AI13" s="35">
        <v>2</v>
      </c>
      <c r="AJ13" s="40">
        <f t="shared" si="1"/>
        <v>6</v>
      </c>
      <c r="AK13" s="152">
        <f>SUM(AJ13:AJ14)</f>
        <v>12</v>
      </c>
      <c r="AL13" s="41">
        <f t="shared" si="2"/>
        <v>3</v>
      </c>
      <c r="AM13" s="146">
        <f>SUM(AL13:AL14)</f>
        <v>6</v>
      </c>
      <c r="AO13" s="42">
        <v>4</v>
      </c>
      <c r="AP13" s="41">
        <v>3</v>
      </c>
      <c r="AQ13" s="24">
        <f t="shared" si="4"/>
        <v>10</v>
      </c>
      <c r="AR13" s="25">
        <v>14</v>
      </c>
      <c r="AS13" s="24">
        <f t="shared" si="3"/>
        <v>4</v>
      </c>
    </row>
    <row r="14" spans="1:45" ht="16.5" customHeight="1" thickBot="1">
      <c r="A14" s="148"/>
      <c r="B14" s="149"/>
      <c r="C14" s="149"/>
      <c r="D14" s="29" t="s">
        <v>24</v>
      </c>
      <c r="E14" s="151"/>
      <c r="F14" s="167"/>
      <c r="G14" s="168"/>
      <c r="H14" s="168"/>
      <c r="I14" s="169"/>
      <c r="J14" s="30"/>
      <c r="K14" s="31"/>
      <c r="L14" s="30"/>
      <c r="M14" s="30"/>
      <c r="N14" s="30">
        <v>2</v>
      </c>
      <c r="O14" s="30"/>
      <c r="P14" s="30"/>
      <c r="Q14" s="30"/>
      <c r="R14" s="31"/>
      <c r="S14" s="30"/>
      <c r="T14" s="32"/>
      <c r="U14" s="30">
        <v>2</v>
      </c>
      <c r="V14" s="32"/>
      <c r="W14" s="32"/>
      <c r="X14" s="30"/>
      <c r="Y14" s="33"/>
      <c r="Z14" s="32"/>
      <c r="AA14" s="32"/>
      <c r="AB14" s="43"/>
      <c r="AC14" s="32"/>
      <c r="AD14" s="32"/>
      <c r="AE14" s="32"/>
      <c r="AF14" s="33"/>
      <c r="AG14" s="32"/>
      <c r="AH14" s="32"/>
      <c r="AI14" s="30">
        <v>2</v>
      </c>
      <c r="AJ14" s="32">
        <f t="shared" si="1"/>
        <v>6</v>
      </c>
      <c r="AK14" s="153"/>
      <c r="AL14" s="30">
        <f t="shared" si="2"/>
        <v>3</v>
      </c>
      <c r="AM14" s="147"/>
      <c r="AO14" s="34">
        <v>4</v>
      </c>
      <c r="AP14" s="30">
        <v>3</v>
      </c>
      <c r="AQ14" s="24">
        <f t="shared" si="4"/>
        <v>10</v>
      </c>
      <c r="AR14" s="25">
        <v>14</v>
      </c>
      <c r="AS14" s="24">
        <f t="shared" si="3"/>
        <v>4</v>
      </c>
    </row>
    <row r="15" spans="1:45" ht="16.5" customHeight="1" thickBot="1">
      <c r="A15" s="148">
        <v>4</v>
      </c>
      <c r="B15" s="149" t="s">
        <v>30</v>
      </c>
      <c r="C15" s="149" t="s">
        <v>31</v>
      </c>
      <c r="D15" s="16" t="s">
        <v>24</v>
      </c>
      <c r="E15" s="150">
        <v>3</v>
      </c>
      <c r="F15" s="167"/>
      <c r="G15" s="168"/>
      <c r="H15" s="168"/>
      <c r="I15" s="169"/>
      <c r="J15" s="35"/>
      <c r="K15" s="36"/>
      <c r="L15" s="35"/>
      <c r="M15" s="35"/>
      <c r="N15" s="35"/>
      <c r="O15" s="37"/>
      <c r="P15" s="35"/>
      <c r="Q15" s="35"/>
      <c r="R15" s="36"/>
      <c r="S15" s="35"/>
      <c r="T15" s="38"/>
      <c r="U15" s="35">
        <v>3</v>
      </c>
      <c r="V15" s="35"/>
      <c r="W15" s="38"/>
      <c r="X15" s="35"/>
      <c r="Y15" s="39"/>
      <c r="Z15" s="38"/>
      <c r="AA15" s="38"/>
      <c r="AB15" s="35">
        <v>3</v>
      </c>
      <c r="AC15" s="38"/>
      <c r="AD15" s="38"/>
      <c r="AE15" s="38"/>
      <c r="AF15" s="39"/>
      <c r="AG15" s="38"/>
      <c r="AH15" s="38"/>
      <c r="AI15" s="35">
        <v>3</v>
      </c>
      <c r="AJ15" s="40">
        <f t="shared" si="1"/>
        <v>9</v>
      </c>
      <c r="AK15" s="157">
        <f>SUM(AJ15:AJ17)</f>
        <v>27</v>
      </c>
      <c r="AL15" s="22">
        <f t="shared" si="2"/>
        <v>3</v>
      </c>
      <c r="AM15" s="154">
        <f>SUM(AL15:AL17)</f>
        <v>9</v>
      </c>
      <c r="AO15" s="23">
        <v>3</v>
      </c>
      <c r="AP15" s="22">
        <v>4</v>
      </c>
      <c r="AQ15" s="24">
        <f t="shared" si="4"/>
        <v>10</v>
      </c>
      <c r="AR15" s="25">
        <v>14</v>
      </c>
      <c r="AS15" s="24">
        <f t="shared" si="3"/>
        <v>4</v>
      </c>
    </row>
    <row r="16" spans="1:45" ht="16.5" customHeight="1" thickBot="1">
      <c r="A16" s="148"/>
      <c r="B16" s="149"/>
      <c r="C16" s="149"/>
      <c r="D16" s="26" t="s">
        <v>32</v>
      </c>
      <c r="E16" s="156"/>
      <c r="F16" s="167"/>
      <c r="G16" s="168"/>
      <c r="H16" s="168"/>
      <c r="I16" s="169"/>
      <c r="J16" s="22"/>
      <c r="K16" s="27"/>
      <c r="L16" s="22"/>
      <c r="M16" s="22"/>
      <c r="N16" s="22"/>
      <c r="O16" s="44"/>
      <c r="P16" s="22"/>
      <c r="Q16" s="22"/>
      <c r="R16" s="27"/>
      <c r="S16" s="22"/>
      <c r="T16" s="21"/>
      <c r="U16" s="22">
        <v>3</v>
      </c>
      <c r="V16" s="22"/>
      <c r="W16" s="21"/>
      <c r="X16" s="22"/>
      <c r="Y16" s="28"/>
      <c r="Z16" s="21"/>
      <c r="AA16" s="21"/>
      <c r="AB16" s="22">
        <v>3</v>
      </c>
      <c r="AC16" s="21"/>
      <c r="AD16" s="21"/>
      <c r="AE16" s="21"/>
      <c r="AF16" s="28"/>
      <c r="AG16" s="21"/>
      <c r="AH16" s="21"/>
      <c r="AI16" s="22">
        <v>3</v>
      </c>
      <c r="AJ16" s="21">
        <f t="shared" si="1"/>
        <v>9</v>
      </c>
      <c r="AK16" s="158"/>
      <c r="AL16" s="22">
        <f t="shared" si="2"/>
        <v>3</v>
      </c>
      <c r="AM16" s="155"/>
      <c r="AO16" s="23">
        <v>3</v>
      </c>
      <c r="AP16" s="22">
        <v>4</v>
      </c>
      <c r="AQ16" s="24">
        <f t="shared" si="4"/>
        <v>10</v>
      </c>
      <c r="AR16" s="25">
        <v>14</v>
      </c>
      <c r="AS16" s="24">
        <f t="shared" si="3"/>
        <v>4</v>
      </c>
    </row>
    <row r="17" spans="1:45" ht="16.5" customHeight="1" thickBot="1">
      <c r="A17" s="148"/>
      <c r="B17" s="149"/>
      <c r="C17" s="149"/>
      <c r="D17" s="29" t="s">
        <v>22</v>
      </c>
      <c r="E17" s="151"/>
      <c r="F17" s="167"/>
      <c r="G17" s="168"/>
      <c r="H17" s="168"/>
      <c r="I17" s="169"/>
      <c r="J17" s="30"/>
      <c r="K17" s="31"/>
      <c r="L17" s="30"/>
      <c r="M17" s="30"/>
      <c r="N17" s="30"/>
      <c r="O17" s="43"/>
      <c r="P17" s="30"/>
      <c r="Q17" s="30"/>
      <c r="R17" s="31"/>
      <c r="S17" s="30"/>
      <c r="T17" s="32"/>
      <c r="U17" s="30">
        <v>3</v>
      </c>
      <c r="V17" s="30"/>
      <c r="W17" s="32"/>
      <c r="X17" s="30"/>
      <c r="Y17" s="33"/>
      <c r="Z17" s="32"/>
      <c r="AA17" s="32"/>
      <c r="AB17" s="30">
        <v>3</v>
      </c>
      <c r="AC17" s="32"/>
      <c r="AD17" s="32"/>
      <c r="AE17" s="32"/>
      <c r="AF17" s="33"/>
      <c r="AG17" s="32"/>
      <c r="AH17" s="32"/>
      <c r="AI17" s="30">
        <v>3</v>
      </c>
      <c r="AJ17" s="32">
        <f t="shared" si="1"/>
        <v>9</v>
      </c>
      <c r="AK17" s="153"/>
      <c r="AL17" s="30">
        <f t="shared" si="2"/>
        <v>3</v>
      </c>
      <c r="AM17" s="147"/>
      <c r="AO17" s="34">
        <v>3</v>
      </c>
      <c r="AP17" s="30">
        <v>4</v>
      </c>
      <c r="AQ17" s="24">
        <f t="shared" si="4"/>
        <v>10</v>
      </c>
      <c r="AR17" s="25">
        <v>14</v>
      </c>
      <c r="AS17" s="24">
        <f t="shared" si="3"/>
        <v>4</v>
      </c>
    </row>
    <row r="18" spans="1:45" ht="16.5" customHeight="1" thickBot="1">
      <c r="A18" s="148">
        <v>5</v>
      </c>
      <c r="B18" s="149" t="s">
        <v>33</v>
      </c>
      <c r="C18" s="149" t="s">
        <v>34</v>
      </c>
      <c r="D18" s="16" t="s">
        <v>28</v>
      </c>
      <c r="E18" s="150">
        <v>3</v>
      </c>
      <c r="F18" s="167"/>
      <c r="G18" s="168"/>
      <c r="H18" s="168"/>
      <c r="I18" s="169"/>
      <c r="J18" s="35"/>
      <c r="K18" s="36"/>
      <c r="L18" s="35"/>
      <c r="M18" s="35"/>
      <c r="N18" s="35"/>
      <c r="O18" s="37"/>
      <c r="P18" s="35"/>
      <c r="Q18" s="35"/>
      <c r="R18" s="36"/>
      <c r="S18" s="35"/>
      <c r="T18" s="38"/>
      <c r="U18" s="35"/>
      <c r="V18" s="35">
        <v>3</v>
      </c>
      <c r="W18" s="38"/>
      <c r="X18" s="35"/>
      <c r="Y18" s="36"/>
      <c r="Z18" s="38"/>
      <c r="AA18" s="38"/>
      <c r="AB18" s="35"/>
      <c r="AC18" s="38">
        <v>3</v>
      </c>
      <c r="AD18" s="35"/>
      <c r="AE18" s="38"/>
      <c r="AF18" s="39"/>
      <c r="AG18" s="38"/>
      <c r="AH18" s="38"/>
      <c r="AI18" s="35"/>
      <c r="AJ18" s="21">
        <f t="shared" si="1"/>
        <v>6</v>
      </c>
      <c r="AK18" s="157">
        <f>SUM(AJ18:AJ20)</f>
        <v>18</v>
      </c>
      <c r="AL18" s="22">
        <f t="shared" si="2"/>
        <v>2</v>
      </c>
      <c r="AM18" s="154">
        <f>SUM(AL18:AL20)</f>
        <v>6</v>
      </c>
      <c r="AO18" s="23">
        <v>3</v>
      </c>
      <c r="AP18" s="22">
        <v>4</v>
      </c>
      <c r="AQ18" s="24">
        <f t="shared" si="4"/>
        <v>9</v>
      </c>
      <c r="AR18" s="25">
        <v>14</v>
      </c>
      <c r="AS18" s="24">
        <f t="shared" si="3"/>
        <v>5</v>
      </c>
    </row>
    <row r="19" spans="1:45" ht="16.5" customHeight="1" thickBot="1">
      <c r="A19" s="148"/>
      <c r="B19" s="149"/>
      <c r="C19" s="149"/>
      <c r="D19" s="26" t="s">
        <v>22</v>
      </c>
      <c r="E19" s="156"/>
      <c r="F19" s="167"/>
      <c r="G19" s="168"/>
      <c r="H19" s="168"/>
      <c r="I19" s="169"/>
      <c r="J19" s="22"/>
      <c r="K19" s="27"/>
      <c r="L19" s="22"/>
      <c r="M19" s="22"/>
      <c r="N19" s="22"/>
      <c r="O19" s="44"/>
      <c r="P19" s="22"/>
      <c r="Q19" s="22"/>
      <c r="R19" s="27"/>
      <c r="S19" s="22"/>
      <c r="T19" s="21"/>
      <c r="U19" s="22"/>
      <c r="V19" s="22">
        <v>3</v>
      </c>
      <c r="W19" s="21"/>
      <c r="X19" s="22"/>
      <c r="Y19" s="27"/>
      <c r="Z19" s="21"/>
      <c r="AA19" s="21"/>
      <c r="AB19" s="22"/>
      <c r="AC19" s="21">
        <v>3</v>
      </c>
      <c r="AD19" s="22"/>
      <c r="AE19" s="21"/>
      <c r="AF19" s="28"/>
      <c r="AG19" s="21"/>
      <c r="AH19" s="21"/>
      <c r="AI19" s="22"/>
      <c r="AJ19" s="21">
        <f t="shared" si="1"/>
        <v>6</v>
      </c>
      <c r="AK19" s="158"/>
      <c r="AL19" s="22">
        <f t="shared" si="2"/>
        <v>2</v>
      </c>
      <c r="AM19" s="155"/>
      <c r="AO19" s="23">
        <v>3</v>
      </c>
      <c r="AP19" s="22">
        <v>4</v>
      </c>
      <c r="AQ19" s="24">
        <f t="shared" si="4"/>
        <v>9</v>
      </c>
      <c r="AR19" s="25">
        <v>14</v>
      </c>
      <c r="AS19" s="24">
        <f t="shared" si="3"/>
        <v>5</v>
      </c>
    </row>
    <row r="20" spans="1:45" ht="16.5" customHeight="1" thickBot="1">
      <c r="A20" s="148"/>
      <c r="B20" s="149"/>
      <c r="C20" s="149"/>
      <c r="D20" s="29" t="s">
        <v>25</v>
      </c>
      <c r="E20" s="151"/>
      <c r="F20" s="167"/>
      <c r="G20" s="168"/>
      <c r="H20" s="168"/>
      <c r="I20" s="169"/>
      <c r="J20" s="30"/>
      <c r="K20" s="31"/>
      <c r="L20" s="30"/>
      <c r="M20" s="30"/>
      <c r="N20" s="30"/>
      <c r="O20" s="43"/>
      <c r="P20" s="30"/>
      <c r="Q20" s="30"/>
      <c r="R20" s="31"/>
      <c r="S20" s="30"/>
      <c r="T20" s="32"/>
      <c r="U20" s="30"/>
      <c r="V20" s="30">
        <v>3</v>
      </c>
      <c r="W20" s="32"/>
      <c r="X20" s="30"/>
      <c r="Y20" s="31"/>
      <c r="Z20" s="32"/>
      <c r="AA20" s="32"/>
      <c r="AB20" s="30"/>
      <c r="AC20" s="32">
        <v>3</v>
      </c>
      <c r="AD20" s="30"/>
      <c r="AE20" s="32"/>
      <c r="AF20" s="33"/>
      <c r="AG20" s="32"/>
      <c r="AH20" s="32"/>
      <c r="AI20" s="30"/>
      <c r="AJ20" s="32">
        <f t="shared" si="1"/>
        <v>6</v>
      </c>
      <c r="AK20" s="153"/>
      <c r="AL20" s="30">
        <f t="shared" si="2"/>
        <v>2</v>
      </c>
      <c r="AM20" s="147"/>
      <c r="AO20" s="34">
        <v>3</v>
      </c>
      <c r="AP20" s="30">
        <v>4</v>
      </c>
      <c r="AQ20" s="24">
        <f t="shared" si="4"/>
        <v>9</v>
      </c>
      <c r="AR20" s="25">
        <v>14</v>
      </c>
      <c r="AS20" s="24">
        <f t="shared" si="3"/>
        <v>5</v>
      </c>
    </row>
    <row r="21" spans="1:45" ht="16.5" customHeight="1" thickBot="1">
      <c r="A21" s="148">
        <v>6</v>
      </c>
      <c r="B21" s="149" t="s">
        <v>35</v>
      </c>
      <c r="C21" s="149" t="s">
        <v>36</v>
      </c>
      <c r="D21" s="26" t="s">
        <v>25</v>
      </c>
      <c r="E21" s="150">
        <v>3</v>
      </c>
      <c r="F21" s="167"/>
      <c r="G21" s="168"/>
      <c r="H21" s="168"/>
      <c r="I21" s="169"/>
      <c r="J21" s="35"/>
      <c r="K21" s="36"/>
      <c r="L21" s="35"/>
      <c r="M21" s="35"/>
      <c r="N21" s="35"/>
      <c r="O21" s="37"/>
      <c r="P21" s="35"/>
      <c r="Q21" s="35"/>
      <c r="R21" s="36"/>
      <c r="S21" s="35"/>
      <c r="T21" s="38"/>
      <c r="U21" s="35"/>
      <c r="V21" s="35">
        <v>3</v>
      </c>
      <c r="W21" s="38"/>
      <c r="X21" s="35"/>
      <c r="Y21" s="36"/>
      <c r="Z21" s="38"/>
      <c r="AA21" s="38"/>
      <c r="AB21" s="35"/>
      <c r="AC21" s="38">
        <v>3</v>
      </c>
      <c r="AD21" s="38"/>
      <c r="AE21" s="38"/>
      <c r="AF21" s="39"/>
      <c r="AG21" s="38"/>
      <c r="AH21" s="38"/>
      <c r="AI21" s="35"/>
      <c r="AJ21" s="40">
        <f t="shared" si="1"/>
        <v>6</v>
      </c>
      <c r="AK21" s="152">
        <f>SUM(AJ21:AJ22)</f>
        <v>12</v>
      </c>
      <c r="AL21" s="41">
        <f t="shared" si="2"/>
        <v>2</v>
      </c>
      <c r="AM21" s="146">
        <f>SUM(AL21:AL22)</f>
        <v>4</v>
      </c>
      <c r="AO21" s="42">
        <v>4</v>
      </c>
      <c r="AP21" s="41">
        <v>3</v>
      </c>
      <c r="AQ21" s="24">
        <f t="shared" si="4"/>
        <v>9</v>
      </c>
      <c r="AR21" s="25">
        <v>14</v>
      </c>
      <c r="AS21" s="24">
        <f t="shared" si="3"/>
        <v>5</v>
      </c>
    </row>
    <row r="22" spans="1:45" ht="16.5" customHeight="1" thickBot="1">
      <c r="A22" s="148"/>
      <c r="B22" s="149"/>
      <c r="C22" s="149"/>
      <c r="D22" s="29" t="s">
        <v>28</v>
      </c>
      <c r="E22" s="151"/>
      <c r="F22" s="167"/>
      <c r="G22" s="168"/>
      <c r="H22" s="168"/>
      <c r="I22" s="169"/>
      <c r="J22" s="30"/>
      <c r="K22" s="31"/>
      <c r="L22" s="30"/>
      <c r="M22" s="30"/>
      <c r="N22" s="30"/>
      <c r="O22" s="43"/>
      <c r="P22" s="30"/>
      <c r="Q22" s="30"/>
      <c r="R22" s="31"/>
      <c r="S22" s="30"/>
      <c r="T22" s="32"/>
      <c r="U22" s="30"/>
      <c r="V22" s="30">
        <v>3</v>
      </c>
      <c r="W22" s="32"/>
      <c r="X22" s="30"/>
      <c r="Y22" s="31"/>
      <c r="Z22" s="32"/>
      <c r="AA22" s="32"/>
      <c r="AB22" s="30"/>
      <c r="AC22" s="32">
        <v>3</v>
      </c>
      <c r="AD22" s="32"/>
      <c r="AE22" s="32"/>
      <c r="AF22" s="33"/>
      <c r="AG22" s="32"/>
      <c r="AH22" s="32"/>
      <c r="AI22" s="30"/>
      <c r="AJ22" s="32">
        <f t="shared" si="1"/>
        <v>6</v>
      </c>
      <c r="AK22" s="153"/>
      <c r="AL22" s="30">
        <f t="shared" si="2"/>
        <v>2</v>
      </c>
      <c r="AM22" s="147"/>
      <c r="AO22" s="34">
        <v>4</v>
      </c>
      <c r="AP22" s="30">
        <v>3</v>
      </c>
      <c r="AQ22" s="24">
        <f t="shared" si="4"/>
        <v>9</v>
      </c>
      <c r="AR22" s="25">
        <v>14</v>
      </c>
      <c r="AS22" s="24">
        <f t="shared" si="3"/>
        <v>5</v>
      </c>
    </row>
    <row r="23" spans="1:45" ht="30" customHeight="1" thickBot="1">
      <c r="A23" s="148"/>
      <c r="B23" s="149"/>
      <c r="C23" s="45" t="s">
        <v>27</v>
      </c>
      <c r="D23" s="46" t="s">
        <v>32</v>
      </c>
      <c r="E23" s="47">
        <v>2</v>
      </c>
      <c r="F23" s="167"/>
      <c r="G23" s="168"/>
      <c r="H23" s="168"/>
      <c r="I23" s="169"/>
      <c r="J23" s="48"/>
      <c r="K23" s="49"/>
      <c r="L23" s="48"/>
      <c r="M23" s="48"/>
      <c r="N23" s="48"/>
      <c r="O23" s="50"/>
      <c r="P23" s="48"/>
      <c r="Q23" s="48"/>
      <c r="R23" s="49"/>
      <c r="S23" s="48"/>
      <c r="T23" s="51"/>
      <c r="U23" s="48"/>
      <c r="V23" s="48">
        <v>2</v>
      </c>
      <c r="W23" s="51"/>
      <c r="X23" s="48"/>
      <c r="Y23" s="49"/>
      <c r="Z23" s="51"/>
      <c r="AA23" s="51"/>
      <c r="AB23" s="48"/>
      <c r="AC23" s="48">
        <v>2</v>
      </c>
      <c r="AD23" s="51"/>
      <c r="AE23" s="51"/>
      <c r="AF23" s="52"/>
      <c r="AG23" s="51"/>
      <c r="AH23" s="51"/>
      <c r="AI23" s="48"/>
      <c r="AJ23" s="48">
        <f t="shared" si="1"/>
        <v>4</v>
      </c>
      <c r="AK23" s="48">
        <f>SUM(AJ23)</f>
        <v>4</v>
      </c>
      <c r="AL23" s="53">
        <f t="shared" si="2"/>
        <v>2</v>
      </c>
      <c r="AM23" s="54">
        <f>SUM(AL23)</f>
        <v>2</v>
      </c>
      <c r="AO23" s="53">
        <v>4</v>
      </c>
      <c r="AP23" s="53">
        <v>3</v>
      </c>
      <c r="AQ23" s="24">
        <f t="shared" si="4"/>
        <v>9</v>
      </c>
      <c r="AR23" s="25">
        <v>14</v>
      </c>
      <c r="AS23" s="24">
        <f t="shared" si="3"/>
        <v>5</v>
      </c>
    </row>
    <row r="24" spans="1:45" ht="16.5" customHeight="1" thickBot="1">
      <c r="A24" s="55">
        <v>7</v>
      </c>
      <c r="B24" s="45" t="s">
        <v>37</v>
      </c>
      <c r="C24" s="45" t="s">
        <v>36</v>
      </c>
      <c r="D24" s="46" t="s">
        <v>32</v>
      </c>
      <c r="E24" s="47">
        <v>3</v>
      </c>
      <c r="F24" s="167"/>
      <c r="G24" s="168"/>
      <c r="H24" s="168"/>
      <c r="I24" s="169"/>
      <c r="J24" s="48"/>
      <c r="K24" s="49"/>
      <c r="L24" s="48"/>
      <c r="M24" s="48"/>
      <c r="N24" s="48"/>
      <c r="O24" s="50"/>
      <c r="P24" s="48"/>
      <c r="Q24" s="48"/>
      <c r="R24" s="49"/>
      <c r="S24" s="48"/>
      <c r="T24" s="51"/>
      <c r="U24" s="48"/>
      <c r="V24" s="48">
        <v>3</v>
      </c>
      <c r="W24" s="51"/>
      <c r="X24" s="48"/>
      <c r="Y24" s="49"/>
      <c r="Z24" s="51"/>
      <c r="AA24" s="51"/>
      <c r="AB24" s="48"/>
      <c r="AC24" s="56"/>
      <c r="AD24" s="51"/>
      <c r="AE24" s="51"/>
      <c r="AF24" s="52"/>
      <c r="AG24" s="51"/>
      <c r="AH24" s="51"/>
      <c r="AI24" s="48"/>
      <c r="AJ24" s="48">
        <f t="shared" si="1"/>
        <v>3</v>
      </c>
      <c r="AK24" s="48">
        <f>SUM(AJ24)</f>
        <v>3</v>
      </c>
      <c r="AL24" s="53">
        <f t="shared" si="2"/>
        <v>1</v>
      </c>
      <c r="AM24" s="54">
        <f>SUM(AL24)</f>
        <v>1</v>
      </c>
      <c r="AO24" s="53">
        <v>4</v>
      </c>
      <c r="AP24" s="53">
        <v>3</v>
      </c>
      <c r="AQ24" s="24">
        <f t="shared" si="4"/>
        <v>8</v>
      </c>
      <c r="AR24" s="25">
        <v>14</v>
      </c>
      <c r="AS24" s="24">
        <f t="shared" si="3"/>
        <v>6</v>
      </c>
    </row>
    <row r="25" spans="1:45" ht="26.25" thickBot="1">
      <c r="A25" s="55">
        <v>8</v>
      </c>
      <c r="B25" s="45" t="s">
        <v>38</v>
      </c>
      <c r="C25" s="45" t="s">
        <v>21</v>
      </c>
      <c r="D25" s="46" t="s">
        <v>28</v>
      </c>
      <c r="E25" s="47">
        <v>3</v>
      </c>
      <c r="F25" s="167"/>
      <c r="G25" s="168"/>
      <c r="H25" s="168"/>
      <c r="I25" s="169"/>
      <c r="J25" s="48"/>
      <c r="K25" s="49"/>
      <c r="L25" s="48"/>
      <c r="M25" s="48"/>
      <c r="N25" s="48"/>
      <c r="O25" s="50"/>
      <c r="P25" s="48"/>
      <c r="Q25" s="48"/>
      <c r="R25" s="49"/>
      <c r="S25" s="48"/>
      <c r="T25" s="48"/>
      <c r="U25" s="48"/>
      <c r="V25" s="56"/>
      <c r="W25" s="51"/>
      <c r="X25" s="48"/>
      <c r="Y25" s="49"/>
      <c r="Z25" s="48"/>
      <c r="AA25" s="51"/>
      <c r="AB25" s="48"/>
      <c r="AC25" s="48">
        <v>3</v>
      </c>
      <c r="AD25" s="51"/>
      <c r="AE25" s="51"/>
      <c r="AF25" s="52"/>
      <c r="AG25" s="51"/>
      <c r="AH25" s="51"/>
      <c r="AI25" s="48"/>
      <c r="AJ25" s="48">
        <f t="shared" si="1"/>
        <v>3</v>
      </c>
      <c r="AK25" s="48">
        <f>SUM(AJ25)</f>
        <v>3</v>
      </c>
      <c r="AL25" s="53">
        <f t="shared" si="2"/>
        <v>1</v>
      </c>
      <c r="AM25" s="54">
        <f>SUM(AL25)</f>
        <v>1</v>
      </c>
      <c r="AO25" s="53">
        <v>3</v>
      </c>
      <c r="AP25" s="53">
        <v>3</v>
      </c>
      <c r="AQ25" s="24">
        <f t="shared" si="4"/>
        <v>7</v>
      </c>
      <c r="AR25" s="25">
        <v>14</v>
      </c>
      <c r="AS25" s="24">
        <f t="shared" si="3"/>
        <v>7</v>
      </c>
    </row>
    <row r="26" spans="1:45" ht="16.5" customHeight="1" thickBot="1">
      <c r="A26" s="148">
        <v>9</v>
      </c>
      <c r="B26" s="149" t="s">
        <v>39</v>
      </c>
      <c r="C26" s="149" t="s">
        <v>40</v>
      </c>
      <c r="D26" s="16" t="s">
        <v>32</v>
      </c>
      <c r="E26" s="150">
        <v>2</v>
      </c>
      <c r="F26" s="167"/>
      <c r="G26" s="168"/>
      <c r="H26" s="168"/>
      <c r="I26" s="169"/>
      <c r="J26" s="35">
        <v>2</v>
      </c>
      <c r="K26" s="36"/>
      <c r="L26" s="35"/>
      <c r="M26" s="35"/>
      <c r="N26" s="35"/>
      <c r="O26" s="35"/>
      <c r="P26" s="35">
        <v>2</v>
      </c>
      <c r="Q26" s="35">
        <v>2</v>
      </c>
      <c r="R26" s="36"/>
      <c r="S26" s="35"/>
      <c r="T26" s="35"/>
      <c r="U26" s="35"/>
      <c r="V26" s="38"/>
      <c r="W26" s="38"/>
      <c r="X26" s="35">
        <v>2</v>
      </c>
      <c r="Y26" s="39"/>
      <c r="Z26" s="38"/>
      <c r="AA26" s="38"/>
      <c r="AB26" s="35"/>
      <c r="AC26" s="38"/>
      <c r="AD26" s="38"/>
      <c r="AE26" s="57"/>
      <c r="AF26" s="39"/>
      <c r="AG26" s="38"/>
      <c r="AH26" s="38"/>
      <c r="AI26" s="35"/>
      <c r="AJ26" s="21">
        <f t="shared" si="1"/>
        <v>8</v>
      </c>
      <c r="AK26" s="157">
        <f>SUM(AJ26:AJ28)</f>
        <v>24</v>
      </c>
      <c r="AL26" s="22">
        <f t="shared" si="2"/>
        <v>4</v>
      </c>
      <c r="AM26" s="154">
        <f>SUM(AL26:AL28)</f>
        <v>12</v>
      </c>
      <c r="AO26" s="23">
        <v>2</v>
      </c>
      <c r="AP26" s="22">
        <v>4</v>
      </c>
      <c r="AQ26" s="24">
        <f>AP26+AO26+AL26</f>
        <v>10</v>
      </c>
      <c r="AR26" s="25">
        <v>14</v>
      </c>
      <c r="AS26" s="24">
        <f t="shared" si="3"/>
        <v>4</v>
      </c>
    </row>
    <row r="27" spans="1:45" ht="16.5" customHeight="1" thickBot="1">
      <c r="A27" s="148"/>
      <c r="B27" s="149"/>
      <c r="C27" s="149"/>
      <c r="D27" s="26" t="s">
        <v>22</v>
      </c>
      <c r="E27" s="156"/>
      <c r="F27" s="167"/>
      <c r="G27" s="168"/>
      <c r="H27" s="168"/>
      <c r="I27" s="169"/>
      <c r="J27" s="22">
        <v>2</v>
      </c>
      <c r="K27" s="27"/>
      <c r="L27" s="41"/>
      <c r="M27" s="22"/>
      <c r="N27" s="22"/>
      <c r="O27" s="22"/>
      <c r="P27" s="22"/>
      <c r="Q27" s="22">
        <v>2</v>
      </c>
      <c r="R27" s="27"/>
      <c r="S27" s="22"/>
      <c r="T27" s="22"/>
      <c r="U27" s="22"/>
      <c r="V27" s="21"/>
      <c r="W27" s="21">
        <v>2</v>
      </c>
      <c r="X27" s="22">
        <v>2</v>
      </c>
      <c r="Y27" s="28"/>
      <c r="Z27" s="21"/>
      <c r="AA27" s="21"/>
      <c r="AB27" s="22"/>
      <c r="AC27" s="21"/>
      <c r="AD27" s="21"/>
      <c r="AE27" s="58"/>
      <c r="AF27" s="28"/>
      <c r="AG27" s="21"/>
      <c r="AH27" s="21"/>
      <c r="AI27" s="22"/>
      <c r="AJ27" s="21">
        <f t="shared" si="1"/>
        <v>8</v>
      </c>
      <c r="AK27" s="158"/>
      <c r="AL27" s="22">
        <f t="shared" si="2"/>
        <v>4</v>
      </c>
      <c r="AM27" s="155"/>
      <c r="AO27" s="23">
        <v>2</v>
      </c>
      <c r="AP27" s="22">
        <v>4</v>
      </c>
      <c r="AQ27" s="24">
        <f t="shared" si="4"/>
        <v>10</v>
      </c>
      <c r="AR27" s="25">
        <v>14</v>
      </c>
      <c r="AS27" s="24">
        <f t="shared" si="3"/>
        <v>4</v>
      </c>
    </row>
    <row r="28" spans="1:45" ht="16.5" customHeight="1" thickBot="1">
      <c r="A28" s="148"/>
      <c r="B28" s="149"/>
      <c r="C28" s="149"/>
      <c r="D28" s="29" t="s">
        <v>24</v>
      </c>
      <c r="E28" s="151"/>
      <c r="F28" s="167"/>
      <c r="G28" s="168"/>
      <c r="H28" s="168"/>
      <c r="I28" s="169"/>
      <c r="J28" s="30">
        <v>2</v>
      </c>
      <c r="K28" s="31"/>
      <c r="L28" s="30"/>
      <c r="M28" s="30"/>
      <c r="N28" s="30"/>
      <c r="O28" s="30"/>
      <c r="P28" s="30">
        <v>2</v>
      </c>
      <c r="Q28" s="30">
        <v>2</v>
      </c>
      <c r="R28" s="31"/>
      <c r="S28" s="30"/>
      <c r="T28" s="30"/>
      <c r="U28" s="30"/>
      <c r="V28" s="32"/>
      <c r="W28" s="32"/>
      <c r="X28" s="30">
        <v>2</v>
      </c>
      <c r="Y28" s="33"/>
      <c r="Z28" s="32"/>
      <c r="AA28" s="32"/>
      <c r="AB28" s="30"/>
      <c r="AC28" s="32"/>
      <c r="AD28" s="32"/>
      <c r="AE28" s="59"/>
      <c r="AF28" s="33"/>
      <c r="AG28" s="32"/>
      <c r="AH28" s="32"/>
      <c r="AI28" s="30"/>
      <c r="AJ28" s="32">
        <f t="shared" si="1"/>
        <v>8</v>
      </c>
      <c r="AK28" s="153"/>
      <c r="AL28" s="30">
        <f t="shared" si="2"/>
        <v>4</v>
      </c>
      <c r="AM28" s="147"/>
      <c r="AO28" s="34">
        <v>2</v>
      </c>
      <c r="AP28" s="30">
        <v>4</v>
      </c>
      <c r="AQ28" s="24">
        <f t="shared" si="4"/>
        <v>10</v>
      </c>
      <c r="AR28" s="25">
        <v>14</v>
      </c>
      <c r="AS28" s="24">
        <f t="shared" si="3"/>
        <v>4</v>
      </c>
    </row>
    <row r="29" spans="1:45" ht="16.5" customHeight="1" thickBot="1">
      <c r="A29" s="148">
        <v>10</v>
      </c>
      <c r="B29" s="149" t="s">
        <v>41</v>
      </c>
      <c r="C29" s="149" t="s">
        <v>40</v>
      </c>
      <c r="D29" s="26" t="s">
        <v>28</v>
      </c>
      <c r="E29" s="150">
        <v>2</v>
      </c>
      <c r="F29" s="167"/>
      <c r="G29" s="168"/>
      <c r="H29" s="168"/>
      <c r="I29" s="169"/>
      <c r="J29" s="35">
        <v>2</v>
      </c>
      <c r="K29" s="36"/>
      <c r="L29" s="35"/>
      <c r="M29" s="35"/>
      <c r="N29" s="35"/>
      <c r="O29" s="35"/>
      <c r="P29" s="35"/>
      <c r="Q29" s="35">
        <v>2</v>
      </c>
      <c r="R29" s="36"/>
      <c r="S29" s="35"/>
      <c r="T29" s="35"/>
      <c r="U29" s="35"/>
      <c r="V29" s="38"/>
      <c r="W29" s="38"/>
      <c r="X29" s="35">
        <v>2</v>
      </c>
      <c r="Y29" s="36"/>
      <c r="Z29" s="38"/>
      <c r="AA29" s="35"/>
      <c r="AB29" s="35"/>
      <c r="AC29" s="38"/>
      <c r="AD29" s="38"/>
      <c r="AE29" s="57"/>
      <c r="AF29" s="39"/>
      <c r="AG29" s="38"/>
      <c r="AH29" s="38"/>
      <c r="AI29" s="35"/>
      <c r="AJ29" s="40">
        <f t="shared" si="1"/>
        <v>6</v>
      </c>
      <c r="AK29" s="152">
        <f>SUM(AJ29:AJ30)</f>
        <v>12</v>
      </c>
      <c r="AL29" s="41">
        <f t="shared" si="2"/>
        <v>3</v>
      </c>
      <c r="AM29" s="146">
        <f>SUM(AL29:AL30)</f>
        <v>6</v>
      </c>
      <c r="AO29" s="42">
        <v>2</v>
      </c>
      <c r="AP29" s="41">
        <v>5</v>
      </c>
      <c r="AQ29" s="24">
        <f t="shared" si="4"/>
        <v>10</v>
      </c>
      <c r="AR29" s="25">
        <v>14</v>
      </c>
      <c r="AS29" s="24">
        <f t="shared" si="3"/>
        <v>4</v>
      </c>
    </row>
    <row r="30" spans="1:45" ht="16.5" customHeight="1" thickBot="1">
      <c r="A30" s="148"/>
      <c r="B30" s="149"/>
      <c r="C30" s="149"/>
      <c r="D30" s="29" t="s">
        <v>25</v>
      </c>
      <c r="E30" s="151"/>
      <c r="F30" s="167"/>
      <c r="G30" s="168"/>
      <c r="H30" s="168"/>
      <c r="I30" s="169"/>
      <c r="J30" s="30">
        <v>2</v>
      </c>
      <c r="K30" s="31"/>
      <c r="L30" s="30"/>
      <c r="M30" s="30"/>
      <c r="N30" s="30"/>
      <c r="O30" s="30"/>
      <c r="P30" s="30"/>
      <c r="Q30" s="30">
        <v>2</v>
      </c>
      <c r="R30" s="31"/>
      <c r="S30" s="30"/>
      <c r="T30" s="30"/>
      <c r="U30" s="30"/>
      <c r="V30" s="32"/>
      <c r="W30" s="32"/>
      <c r="X30" s="30">
        <v>2</v>
      </c>
      <c r="Y30" s="33"/>
      <c r="Z30" s="32"/>
      <c r="AA30" s="30"/>
      <c r="AB30" s="30"/>
      <c r="AC30" s="32"/>
      <c r="AD30" s="32"/>
      <c r="AE30" s="59"/>
      <c r="AF30" s="33"/>
      <c r="AG30" s="32"/>
      <c r="AH30" s="32"/>
      <c r="AI30" s="30"/>
      <c r="AJ30" s="32">
        <f t="shared" si="1"/>
        <v>6</v>
      </c>
      <c r="AK30" s="153"/>
      <c r="AL30" s="30">
        <f t="shared" si="2"/>
        <v>3</v>
      </c>
      <c r="AM30" s="147"/>
      <c r="AO30" s="34">
        <v>2</v>
      </c>
      <c r="AP30" s="30">
        <v>5</v>
      </c>
      <c r="AQ30" s="24">
        <f t="shared" si="4"/>
        <v>10</v>
      </c>
      <c r="AR30" s="25">
        <v>14</v>
      </c>
      <c r="AS30" s="24">
        <f t="shared" si="3"/>
        <v>4</v>
      </c>
    </row>
    <row r="31" spans="1:45" ht="16.5" customHeight="1" thickBot="1">
      <c r="A31" s="148">
        <v>11</v>
      </c>
      <c r="B31" s="149" t="s">
        <v>42</v>
      </c>
      <c r="C31" s="149" t="s">
        <v>36</v>
      </c>
      <c r="D31" s="26" t="s">
        <v>24</v>
      </c>
      <c r="E31" s="150">
        <v>3</v>
      </c>
      <c r="F31" s="167"/>
      <c r="G31" s="168"/>
      <c r="H31" s="168"/>
      <c r="I31" s="169"/>
      <c r="J31" s="35">
        <v>3</v>
      </c>
      <c r="K31" s="36"/>
      <c r="L31" s="35"/>
      <c r="M31" s="35"/>
      <c r="N31" s="35"/>
      <c r="O31" s="35"/>
      <c r="P31" s="35"/>
      <c r="Q31" s="35">
        <v>3</v>
      </c>
      <c r="R31" s="36"/>
      <c r="S31" s="35"/>
      <c r="T31" s="35"/>
      <c r="U31" s="35"/>
      <c r="V31" s="38"/>
      <c r="W31" s="38"/>
      <c r="X31" s="35">
        <v>3</v>
      </c>
      <c r="Y31" s="39"/>
      <c r="Z31" s="38"/>
      <c r="AA31" s="35"/>
      <c r="AB31" s="35"/>
      <c r="AC31" s="38"/>
      <c r="AD31" s="38"/>
      <c r="AE31" s="57"/>
      <c r="AF31" s="39"/>
      <c r="AG31" s="38"/>
      <c r="AH31" s="38"/>
      <c r="AI31" s="35"/>
      <c r="AJ31" s="40">
        <f t="shared" si="1"/>
        <v>9</v>
      </c>
      <c r="AK31" s="152">
        <f>SUM(AJ31:AJ32)</f>
        <v>18</v>
      </c>
      <c r="AL31" s="41">
        <f t="shared" si="2"/>
        <v>3</v>
      </c>
      <c r="AM31" s="146">
        <f>SUM(AL31:AL32)</f>
        <v>6</v>
      </c>
      <c r="AO31" s="42">
        <v>3</v>
      </c>
      <c r="AP31" s="41">
        <v>4</v>
      </c>
      <c r="AQ31" s="24">
        <f t="shared" si="4"/>
        <v>10</v>
      </c>
      <c r="AR31" s="25">
        <v>14</v>
      </c>
      <c r="AS31" s="24">
        <f t="shared" si="3"/>
        <v>4</v>
      </c>
    </row>
    <row r="32" spans="1:45" ht="16.5" customHeight="1" thickBot="1">
      <c r="A32" s="148"/>
      <c r="B32" s="149"/>
      <c r="C32" s="149"/>
      <c r="D32" s="29" t="s">
        <v>22</v>
      </c>
      <c r="E32" s="151"/>
      <c r="F32" s="167"/>
      <c r="G32" s="168"/>
      <c r="H32" s="168"/>
      <c r="I32" s="169"/>
      <c r="J32" s="30">
        <v>3</v>
      </c>
      <c r="K32" s="31"/>
      <c r="L32" s="30"/>
      <c r="M32" s="30"/>
      <c r="N32" s="30"/>
      <c r="O32" s="30"/>
      <c r="P32" s="30"/>
      <c r="Q32" s="30">
        <v>3</v>
      </c>
      <c r="R32" s="31"/>
      <c r="S32" s="30"/>
      <c r="T32" s="30"/>
      <c r="U32" s="30"/>
      <c r="V32" s="32"/>
      <c r="W32" s="32"/>
      <c r="X32" s="30">
        <v>3</v>
      </c>
      <c r="Y32" s="33"/>
      <c r="Z32" s="30"/>
      <c r="AA32" s="30"/>
      <c r="AB32" s="30"/>
      <c r="AC32" s="32"/>
      <c r="AD32" s="32"/>
      <c r="AE32" s="59"/>
      <c r="AF32" s="33"/>
      <c r="AG32" s="32"/>
      <c r="AH32" s="32"/>
      <c r="AI32" s="30"/>
      <c r="AJ32" s="32">
        <f t="shared" si="1"/>
        <v>9</v>
      </c>
      <c r="AK32" s="153"/>
      <c r="AL32" s="30">
        <f t="shared" si="2"/>
        <v>3</v>
      </c>
      <c r="AM32" s="147"/>
      <c r="AO32" s="34">
        <v>3</v>
      </c>
      <c r="AP32" s="30">
        <v>4</v>
      </c>
      <c r="AQ32" s="24">
        <f>AP32+AO32+AL32</f>
        <v>10</v>
      </c>
      <c r="AR32" s="25">
        <v>14</v>
      </c>
      <c r="AS32" s="24">
        <f t="shared" si="3"/>
        <v>4</v>
      </c>
    </row>
    <row r="33" spans="1:45" ht="16.5" customHeight="1" thickBot="1">
      <c r="A33" s="148">
        <v>12</v>
      </c>
      <c r="B33" s="149" t="s">
        <v>43</v>
      </c>
      <c r="C33" s="149" t="s">
        <v>34</v>
      </c>
      <c r="D33" s="26" t="s">
        <v>32</v>
      </c>
      <c r="E33" s="150">
        <v>3</v>
      </c>
      <c r="F33" s="167"/>
      <c r="G33" s="168"/>
      <c r="H33" s="168"/>
      <c r="I33" s="169"/>
      <c r="J33" s="35">
        <v>3</v>
      </c>
      <c r="K33" s="36"/>
      <c r="L33" s="35"/>
      <c r="M33" s="35"/>
      <c r="N33" s="35"/>
      <c r="O33" s="35"/>
      <c r="P33" s="35"/>
      <c r="Q33" s="35">
        <v>3</v>
      </c>
      <c r="R33" s="36"/>
      <c r="S33" s="35"/>
      <c r="T33" s="35"/>
      <c r="U33" s="35"/>
      <c r="V33" s="22"/>
      <c r="W33" s="38"/>
      <c r="X33" s="35">
        <v>3</v>
      </c>
      <c r="Y33" s="39"/>
      <c r="Z33" s="38"/>
      <c r="AA33" s="38"/>
      <c r="AB33" s="35">
        <v>3</v>
      </c>
      <c r="AC33" s="38"/>
      <c r="AD33" s="38"/>
      <c r="AE33" s="57"/>
      <c r="AF33" s="39"/>
      <c r="AG33" s="38"/>
      <c r="AH33" s="38"/>
      <c r="AI33" s="35"/>
      <c r="AJ33" s="40">
        <f t="shared" si="1"/>
        <v>12</v>
      </c>
      <c r="AK33" s="152">
        <f>SUM(AJ33:AJ34)</f>
        <v>24</v>
      </c>
      <c r="AL33" s="41">
        <f t="shared" si="2"/>
        <v>4</v>
      </c>
      <c r="AM33" s="146">
        <f>SUM(AL33:AL34)</f>
        <v>8</v>
      </c>
      <c r="AO33" s="42">
        <v>3</v>
      </c>
      <c r="AP33" s="41">
        <v>4</v>
      </c>
      <c r="AQ33" s="24">
        <f t="shared" si="4"/>
        <v>11</v>
      </c>
      <c r="AR33" s="25">
        <v>14</v>
      </c>
      <c r="AS33" s="24">
        <f t="shared" si="3"/>
        <v>3</v>
      </c>
    </row>
    <row r="34" spans="1:45" ht="16.5" customHeight="1" thickBot="1">
      <c r="A34" s="148"/>
      <c r="B34" s="149"/>
      <c r="C34" s="149"/>
      <c r="D34" s="29" t="s">
        <v>24</v>
      </c>
      <c r="E34" s="151"/>
      <c r="F34" s="167"/>
      <c r="G34" s="168"/>
      <c r="H34" s="168"/>
      <c r="I34" s="169"/>
      <c r="J34" s="30">
        <v>3</v>
      </c>
      <c r="K34" s="31"/>
      <c r="L34" s="30"/>
      <c r="M34" s="30"/>
      <c r="N34" s="30"/>
      <c r="O34" s="30"/>
      <c r="P34" s="30"/>
      <c r="Q34" s="30">
        <v>3</v>
      </c>
      <c r="R34" s="31"/>
      <c r="S34" s="30"/>
      <c r="T34" s="30"/>
      <c r="U34" s="30"/>
      <c r="V34" s="32"/>
      <c r="W34" s="32"/>
      <c r="X34" s="30">
        <v>3</v>
      </c>
      <c r="Y34" s="33"/>
      <c r="Z34" s="32"/>
      <c r="AA34" s="32"/>
      <c r="AB34" s="30"/>
      <c r="AC34" s="32">
        <v>3</v>
      </c>
      <c r="AD34" s="32"/>
      <c r="AE34" s="59"/>
      <c r="AF34" s="33"/>
      <c r="AG34" s="32"/>
      <c r="AH34" s="32"/>
      <c r="AI34" s="30"/>
      <c r="AJ34" s="32">
        <f t="shared" si="1"/>
        <v>12</v>
      </c>
      <c r="AK34" s="153"/>
      <c r="AL34" s="30">
        <f t="shared" si="2"/>
        <v>4</v>
      </c>
      <c r="AM34" s="147"/>
      <c r="AO34" s="34">
        <v>3</v>
      </c>
      <c r="AP34" s="30">
        <v>4</v>
      </c>
      <c r="AQ34" s="24">
        <f t="shared" si="4"/>
        <v>11</v>
      </c>
      <c r="AR34" s="25">
        <v>14</v>
      </c>
      <c r="AS34" s="24">
        <f t="shared" si="3"/>
        <v>3</v>
      </c>
    </row>
    <row r="35" spans="1:45" ht="16.5" customHeight="1" thickBot="1">
      <c r="A35" s="148">
        <v>13</v>
      </c>
      <c r="B35" s="149" t="s">
        <v>44</v>
      </c>
      <c r="C35" s="149" t="s">
        <v>31</v>
      </c>
      <c r="D35" s="26" t="s">
        <v>25</v>
      </c>
      <c r="E35" s="150">
        <v>3</v>
      </c>
      <c r="F35" s="167"/>
      <c r="G35" s="168"/>
      <c r="H35" s="168"/>
      <c r="I35" s="169"/>
      <c r="J35" s="35">
        <v>3</v>
      </c>
      <c r="K35" s="36"/>
      <c r="L35" s="35"/>
      <c r="M35" s="35"/>
      <c r="N35" s="35"/>
      <c r="O35" s="35"/>
      <c r="P35" s="35"/>
      <c r="Q35" s="35">
        <v>3</v>
      </c>
      <c r="R35" s="36"/>
      <c r="S35" s="35"/>
      <c r="T35" s="35"/>
      <c r="U35" s="35"/>
      <c r="V35" s="38"/>
      <c r="W35" s="38"/>
      <c r="X35" s="35">
        <v>3</v>
      </c>
      <c r="Y35" s="39"/>
      <c r="Z35" s="38"/>
      <c r="AA35" s="38"/>
      <c r="AB35" s="35"/>
      <c r="AC35" s="38"/>
      <c r="AD35" s="38"/>
      <c r="AE35" s="57"/>
      <c r="AF35" s="39"/>
      <c r="AG35" s="38"/>
      <c r="AH35" s="38"/>
      <c r="AI35" s="35"/>
      <c r="AJ35" s="40">
        <f t="shared" si="1"/>
        <v>9</v>
      </c>
      <c r="AK35" s="152">
        <f>SUM(AJ35:AJ36)</f>
        <v>18</v>
      </c>
      <c r="AL35" s="41">
        <f t="shared" si="2"/>
        <v>3</v>
      </c>
      <c r="AM35" s="146">
        <f>SUM(AL35:AL36)</f>
        <v>6</v>
      </c>
      <c r="AO35" s="42">
        <v>2</v>
      </c>
      <c r="AP35" s="41">
        <v>5</v>
      </c>
      <c r="AQ35" s="24">
        <f t="shared" si="4"/>
        <v>10</v>
      </c>
      <c r="AR35" s="25">
        <v>14</v>
      </c>
      <c r="AS35" s="24">
        <f t="shared" si="3"/>
        <v>4</v>
      </c>
    </row>
    <row r="36" spans="1:45" ht="16.5" customHeight="1" thickBot="1">
      <c r="A36" s="148"/>
      <c r="B36" s="149"/>
      <c r="C36" s="149"/>
      <c r="D36" s="29" t="s">
        <v>28</v>
      </c>
      <c r="E36" s="151"/>
      <c r="F36" s="167"/>
      <c r="G36" s="168"/>
      <c r="H36" s="168"/>
      <c r="I36" s="169"/>
      <c r="J36" s="30">
        <v>3</v>
      </c>
      <c r="K36" s="31"/>
      <c r="L36" s="30"/>
      <c r="M36" s="30"/>
      <c r="N36" s="30"/>
      <c r="O36" s="30"/>
      <c r="P36" s="30"/>
      <c r="Q36" s="30">
        <v>3</v>
      </c>
      <c r="R36" s="31"/>
      <c r="S36" s="30"/>
      <c r="T36" s="30"/>
      <c r="U36" s="30"/>
      <c r="V36" s="32"/>
      <c r="W36" s="32"/>
      <c r="X36" s="30">
        <v>3</v>
      </c>
      <c r="Y36" s="33"/>
      <c r="Z36" s="32"/>
      <c r="AA36" s="32"/>
      <c r="AB36" s="30"/>
      <c r="AC36" s="32"/>
      <c r="AD36" s="32"/>
      <c r="AE36" s="59"/>
      <c r="AF36" s="33"/>
      <c r="AG36" s="32"/>
      <c r="AH36" s="32"/>
      <c r="AI36" s="30"/>
      <c r="AJ36" s="32">
        <f t="shared" si="1"/>
        <v>9</v>
      </c>
      <c r="AK36" s="153"/>
      <c r="AL36" s="30">
        <f t="shared" si="2"/>
        <v>3</v>
      </c>
      <c r="AM36" s="147"/>
      <c r="AO36" s="34">
        <v>3</v>
      </c>
      <c r="AP36" s="30">
        <v>4</v>
      </c>
      <c r="AQ36" s="24">
        <f t="shared" si="4"/>
        <v>10</v>
      </c>
      <c r="AR36" s="25">
        <v>14</v>
      </c>
      <c r="AS36" s="24">
        <f t="shared" si="3"/>
        <v>4</v>
      </c>
    </row>
    <row r="37" spans="1:45" ht="27" customHeight="1" thickBot="1">
      <c r="A37" s="55">
        <v>14</v>
      </c>
      <c r="B37" s="60" t="s">
        <v>45</v>
      </c>
      <c r="C37" s="60" t="s">
        <v>21</v>
      </c>
      <c r="D37" s="61" t="s">
        <v>32</v>
      </c>
      <c r="E37" s="62">
        <v>3</v>
      </c>
      <c r="F37" s="170"/>
      <c r="G37" s="171"/>
      <c r="H37" s="171"/>
      <c r="I37" s="172"/>
      <c r="J37" s="63"/>
      <c r="K37" s="64"/>
      <c r="L37" s="65"/>
      <c r="M37" s="65"/>
      <c r="N37" s="65"/>
      <c r="O37" s="65"/>
      <c r="P37" s="65"/>
      <c r="Q37" s="63"/>
      <c r="R37" s="64"/>
      <c r="S37" s="65"/>
      <c r="T37" s="65"/>
      <c r="U37" s="65"/>
      <c r="V37" s="65">
        <v>3</v>
      </c>
      <c r="W37" s="66"/>
      <c r="X37" s="65"/>
      <c r="Y37" s="67"/>
      <c r="Z37" s="66"/>
      <c r="AA37" s="65"/>
      <c r="AB37" s="65"/>
      <c r="AC37" s="65">
        <v>3</v>
      </c>
      <c r="AD37" s="65"/>
      <c r="AE37" s="68"/>
      <c r="AF37" s="64"/>
      <c r="AG37" s="66"/>
      <c r="AH37" s="66"/>
      <c r="AI37" s="65"/>
      <c r="AJ37" s="48">
        <f t="shared" si="1"/>
        <v>6</v>
      </c>
      <c r="AK37" s="48">
        <f>SUM(AJ37)</f>
        <v>6</v>
      </c>
      <c r="AL37" s="53">
        <f t="shared" si="2"/>
        <v>2</v>
      </c>
      <c r="AM37" s="54">
        <f>SUM(AL37)</f>
        <v>2</v>
      </c>
      <c r="AO37" s="69">
        <v>1</v>
      </c>
      <c r="AP37" s="53">
        <v>6</v>
      </c>
      <c r="AQ37" s="24">
        <f t="shared" si="4"/>
        <v>9</v>
      </c>
      <c r="AR37" s="25">
        <v>14</v>
      </c>
      <c r="AS37" s="24">
        <f t="shared" si="3"/>
        <v>5</v>
      </c>
    </row>
    <row r="38" spans="1:45" ht="15" customHeight="1">
      <c r="A38" s="70"/>
      <c r="B38" s="71"/>
      <c r="C38" s="72"/>
      <c r="D38" s="72"/>
      <c r="E38" s="73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4"/>
      <c r="U38" s="70"/>
      <c r="V38" s="74"/>
      <c r="W38" s="74"/>
      <c r="X38" s="70"/>
      <c r="Y38" s="74"/>
      <c r="Z38" s="70"/>
      <c r="AA38" s="74"/>
      <c r="AB38" s="70"/>
      <c r="AC38" s="74"/>
      <c r="AD38" s="74"/>
      <c r="AE38" s="70"/>
      <c r="AF38" s="74"/>
      <c r="AG38" s="70"/>
      <c r="AH38" s="74"/>
      <c r="AI38" s="70"/>
      <c r="AJ38" s="74"/>
      <c r="AK38" s="74"/>
      <c r="AL38" s="74"/>
      <c r="AM38" s="70"/>
    </row>
    <row r="39" spans="1:45" ht="15.75" customHeight="1">
      <c r="A39" s="75" t="s">
        <v>46</v>
      </c>
    </row>
    <row r="40" spans="1:45" ht="15.75" customHeight="1">
      <c r="A40" s="76"/>
      <c r="B40" s="2" t="s">
        <v>47</v>
      </c>
    </row>
    <row r="41" spans="1:45" ht="15.75" customHeight="1">
      <c r="A41" s="77"/>
      <c r="B41" s="2" t="s">
        <v>48</v>
      </c>
    </row>
    <row r="42" spans="1:45" ht="15.75" customHeight="1">
      <c r="A42" s="78"/>
      <c r="B42" s="2" t="s">
        <v>49</v>
      </c>
    </row>
    <row r="43" spans="1:45" ht="15.75" customHeight="1">
      <c r="A43" s="79"/>
      <c r="B43" s="2" t="s">
        <v>50</v>
      </c>
    </row>
    <row r="46" spans="1:45" ht="15.75" customHeight="1">
      <c r="A46" s="75" t="s">
        <v>51</v>
      </c>
    </row>
    <row r="47" spans="1:45" ht="15.75" customHeight="1">
      <c r="A47" s="80" t="s">
        <v>52</v>
      </c>
      <c r="C47" s="7" t="s">
        <v>53</v>
      </c>
    </row>
    <row r="48" spans="1:45" ht="15.75" customHeight="1">
      <c r="A48" s="80"/>
    </row>
    <row r="49" spans="1:45" s="6" customFormat="1" ht="15.75" customHeight="1">
      <c r="A49" s="80"/>
      <c r="B49" s="2"/>
      <c r="C49" s="7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AQ49" s="9"/>
      <c r="AR49" s="9"/>
      <c r="AS49" s="9"/>
    </row>
    <row r="50" spans="1:45" s="6" customFormat="1" ht="15.75" customHeight="1">
      <c r="A50" s="80"/>
      <c r="B50" s="2"/>
      <c r="C50" s="7"/>
      <c r="D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AQ50" s="9"/>
      <c r="AR50" s="9"/>
      <c r="AS50" s="9"/>
    </row>
    <row r="51" spans="1:45" s="6" customFormat="1" ht="15.75" customHeight="1">
      <c r="A51" s="81" t="s">
        <v>54</v>
      </c>
      <c r="B51" s="82"/>
      <c r="C51" s="83" t="s">
        <v>55</v>
      </c>
      <c r="D51" s="8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AQ51" s="9"/>
      <c r="AR51" s="9"/>
      <c r="AS51" s="9"/>
    </row>
    <row r="52" spans="1:45" s="6" customFormat="1" ht="15.75" customHeight="1">
      <c r="A52" s="80" t="s">
        <v>56</v>
      </c>
      <c r="B52" s="82"/>
      <c r="C52" s="7" t="s">
        <v>57</v>
      </c>
      <c r="D52" s="12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AQ52" s="9"/>
      <c r="AR52" s="9"/>
      <c r="AS52" s="9"/>
    </row>
    <row r="57" spans="1:45" ht="15.75" customHeight="1">
      <c r="B57" s="84"/>
      <c r="C57" s="84"/>
    </row>
    <row r="58" spans="1:45" ht="15.75" customHeight="1">
      <c r="B58" s="84"/>
      <c r="C58" s="84"/>
    </row>
    <row r="59" spans="1:45" ht="15.75" customHeight="1">
      <c r="B59" s="84"/>
      <c r="C59" s="84"/>
    </row>
  </sheetData>
  <sheetProtection selectLockedCells="1" selectUnlockedCells="1"/>
  <mergeCells count="77">
    <mergeCell ref="AK6:AK7"/>
    <mergeCell ref="AM6:AM7"/>
    <mergeCell ref="AQ6:AQ7"/>
    <mergeCell ref="AS6:AS7"/>
    <mergeCell ref="A8:A10"/>
    <mergeCell ref="B8:B10"/>
    <mergeCell ref="C8:C10"/>
    <mergeCell ref="E8:E10"/>
    <mergeCell ref="F8:I37"/>
    <mergeCell ref="AK8:AK10"/>
    <mergeCell ref="A6:A7"/>
    <mergeCell ref="B6:B7"/>
    <mergeCell ref="C6:C7"/>
    <mergeCell ref="D6:D7"/>
    <mergeCell ref="E6:E7"/>
    <mergeCell ref="F6:AI6"/>
    <mergeCell ref="AM13:AM14"/>
    <mergeCell ref="AM8:AM10"/>
    <mergeCell ref="A11:A12"/>
    <mergeCell ref="B11:B12"/>
    <mergeCell ref="C11:C12"/>
    <mergeCell ref="E11:E12"/>
    <mergeCell ref="AK11:AK12"/>
    <mergeCell ref="AM11:AM12"/>
    <mergeCell ref="A13:A14"/>
    <mergeCell ref="B13:B14"/>
    <mergeCell ref="C13:C14"/>
    <mergeCell ref="E13:E14"/>
    <mergeCell ref="AK13:AK14"/>
    <mergeCell ref="AM18:AM20"/>
    <mergeCell ref="A15:A17"/>
    <mergeCell ref="B15:B17"/>
    <mergeCell ref="C15:C17"/>
    <mergeCell ref="E15:E17"/>
    <mergeCell ref="AK15:AK17"/>
    <mergeCell ref="AM15:AM17"/>
    <mergeCell ref="A18:A20"/>
    <mergeCell ref="B18:B20"/>
    <mergeCell ref="C18:C20"/>
    <mergeCell ref="E18:E20"/>
    <mergeCell ref="AK18:AK20"/>
    <mergeCell ref="AM26:AM28"/>
    <mergeCell ref="A21:A23"/>
    <mergeCell ref="B21:B23"/>
    <mergeCell ref="C21:C22"/>
    <mergeCell ref="E21:E22"/>
    <mergeCell ref="AK21:AK22"/>
    <mergeCell ref="AM21:AM22"/>
    <mergeCell ref="A26:A28"/>
    <mergeCell ref="B26:B28"/>
    <mergeCell ref="C26:C28"/>
    <mergeCell ref="E26:E28"/>
    <mergeCell ref="AK26:AK28"/>
    <mergeCell ref="AM31:AM32"/>
    <mergeCell ref="A29:A30"/>
    <mergeCell ref="B29:B30"/>
    <mergeCell ref="C29:C30"/>
    <mergeCell ref="E29:E30"/>
    <mergeCell ref="AK29:AK30"/>
    <mergeCell ref="AM29:AM30"/>
    <mergeCell ref="A31:A32"/>
    <mergeCell ref="B31:B32"/>
    <mergeCell ref="C31:C32"/>
    <mergeCell ref="E31:E32"/>
    <mergeCell ref="AK31:AK32"/>
    <mergeCell ref="AM35:AM36"/>
    <mergeCell ref="A33:A34"/>
    <mergeCell ref="B33:B34"/>
    <mergeCell ref="C33:C34"/>
    <mergeCell ref="E33:E34"/>
    <mergeCell ref="AK33:AK34"/>
    <mergeCell ref="AM33:AM34"/>
    <mergeCell ref="A35:A36"/>
    <mergeCell ref="B35:B36"/>
    <mergeCell ref="C35:C36"/>
    <mergeCell ref="E35:E36"/>
    <mergeCell ref="AK35:AK36"/>
  </mergeCells>
  <pageMargins left="0.7" right="0.7" top="0.75" bottom="0.75" header="0.51180555555555596" footer="0.51180555555555596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3"/>
  <sheetViews>
    <sheetView zoomScale="85" zoomScaleNormal="85" workbookViewId="0">
      <selection activeCell="F46" sqref="F46"/>
    </sheetView>
  </sheetViews>
  <sheetFormatPr defaultRowHeight="15"/>
  <cols>
    <col min="1" max="1" width="7.28515625" customWidth="1"/>
    <col min="2" max="2" width="3.28515625" style="6" bestFit="1" customWidth="1"/>
    <col min="3" max="3" width="18.7109375" style="2" customWidth="1"/>
    <col min="4" max="4" width="21.28515625" style="7" customWidth="1"/>
    <col min="5" max="5" width="5.42578125" style="7" customWidth="1"/>
    <col min="6" max="6" width="13.7109375" style="6" customWidth="1"/>
    <col min="7" max="7" width="17" style="86" customWidth="1"/>
    <col min="8" max="8" width="13" style="87" customWidth="1"/>
    <col min="9" max="9" width="6.85546875" style="87" customWidth="1"/>
    <col min="10" max="10" width="11.5703125" customWidth="1"/>
    <col min="11" max="11" width="7.28515625" style="7" customWidth="1"/>
    <col min="12" max="12" width="10.5703125" customWidth="1"/>
    <col min="13" max="13" width="14.7109375" bestFit="1" customWidth="1"/>
    <col min="14" max="14" width="15.7109375" style="85" customWidth="1"/>
  </cols>
  <sheetData>
    <row r="1" spans="2:14" ht="21">
      <c r="B1" s="180" t="s">
        <v>58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</row>
    <row r="2" spans="2:14" ht="15.75">
      <c r="B2" s="181" t="s">
        <v>59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</row>
    <row r="3" spans="2:14" ht="14.25" customHeight="1">
      <c r="B3" s="182" t="s">
        <v>60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</row>
    <row r="4" spans="2:14" ht="15.75" thickBot="1"/>
    <row r="5" spans="2:14">
      <c r="B5" s="183" t="s">
        <v>5</v>
      </c>
      <c r="C5" s="185" t="s">
        <v>6</v>
      </c>
      <c r="D5" s="187" t="s">
        <v>7</v>
      </c>
      <c r="E5" s="185" t="s">
        <v>8</v>
      </c>
      <c r="F5" s="189" t="s">
        <v>61</v>
      </c>
      <c r="G5" s="88" t="s">
        <v>62</v>
      </c>
      <c r="H5" s="191" t="s">
        <v>63</v>
      </c>
      <c r="I5" s="192"/>
      <c r="J5" s="193"/>
      <c r="K5" s="189" t="s">
        <v>64</v>
      </c>
      <c r="L5" s="189" t="s">
        <v>65</v>
      </c>
      <c r="M5" s="194" t="s">
        <v>66</v>
      </c>
    </row>
    <row r="6" spans="2:14" ht="30.75" customHeight="1" thickBot="1">
      <c r="B6" s="184"/>
      <c r="C6" s="186"/>
      <c r="D6" s="188"/>
      <c r="E6" s="186"/>
      <c r="F6" s="190"/>
      <c r="G6" s="89" t="s">
        <v>67</v>
      </c>
      <c r="H6" s="90" t="s">
        <v>68</v>
      </c>
      <c r="I6" s="90" t="s">
        <v>69</v>
      </c>
      <c r="J6" s="90" t="s">
        <v>70</v>
      </c>
      <c r="K6" s="190"/>
      <c r="L6" s="190"/>
      <c r="M6" s="195"/>
    </row>
    <row r="7" spans="2:14" ht="20.100000000000001" customHeight="1" thickBot="1">
      <c r="B7" s="196">
        <v>1</v>
      </c>
      <c r="C7" s="197" t="s">
        <v>20</v>
      </c>
      <c r="D7" s="197" t="s">
        <v>21</v>
      </c>
      <c r="E7" s="91" t="s">
        <v>22</v>
      </c>
      <c r="F7" s="198">
        <v>42677</v>
      </c>
      <c r="G7" s="198">
        <v>42681</v>
      </c>
      <c r="H7" s="203">
        <v>42681</v>
      </c>
      <c r="I7" s="206" t="s">
        <v>71</v>
      </c>
      <c r="J7" s="206" t="s">
        <v>72</v>
      </c>
      <c r="K7" s="91">
        <v>29</v>
      </c>
      <c r="L7" s="207">
        <f>SUM(K7:K9)</f>
        <v>91</v>
      </c>
      <c r="M7" s="209">
        <f>L7*5000</f>
        <v>455000</v>
      </c>
    </row>
    <row r="8" spans="2:14" ht="20.100000000000001" customHeight="1" thickBot="1">
      <c r="B8" s="148"/>
      <c r="C8" s="149"/>
      <c r="D8" s="149"/>
      <c r="E8" s="92" t="s">
        <v>24</v>
      </c>
      <c r="F8" s="199"/>
      <c r="G8" s="201"/>
      <c r="H8" s="204"/>
      <c r="I8" s="201"/>
      <c r="J8" s="201"/>
      <c r="K8" s="92">
        <v>32</v>
      </c>
      <c r="L8" s="208"/>
      <c r="M8" s="210"/>
    </row>
    <row r="9" spans="2:14" ht="20.100000000000001" customHeight="1" thickBot="1">
      <c r="B9" s="148"/>
      <c r="C9" s="149"/>
      <c r="D9" s="149"/>
      <c r="E9" s="93" t="s">
        <v>25</v>
      </c>
      <c r="F9" s="200"/>
      <c r="G9" s="202"/>
      <c r="H9" s="205"/>
      <c r="I9" s="202"/>
      <c r="J9" s="202"/>
      <c r="K9" s="93">
        <v>30</v>
      </c>
      <c r="L9" s="208"/>
      <c r="M9" s="211"/>
    </row>
    <row r="10" spans="2:14" ht="20.100000000000001" customHeight="1" thickBot="1">
      <c r="B10" s="148">
        <v>2</v>
      </c>
      <c r="C10" s="149" t="s">
        <v>26</v>
      </c>
      <c r="D10" s="149" t="s">
        <v>27</v>
      </c>
      <c r="E10" s="94" t="s">
        <v>25</v>
      </c>
      <c r="F10" s="212">
        <v>42675</v>
      </c>
      <c r="G10" s="214">
        <v>42683</v>
      </c>
      <c r="H10" s="215">
        <v>42689</v>
      </c>
      <c r="I10" s="216" t="s">
        <v>71</v>
      </c>
      <c r="J10" s="216" t="s">
        <v>72</v>
      </c>
      <c r="K10" s="95">
        <v>30</v>
      </c>
      <c r="L10" s="217">
        <f>SUM(K10:K11)</f>
        <v>61</v>
      </c>
      <c r="M10" s="219">
        <f>L10*5000</f>
        <v>305000</v>
      </c>
    </row>
    <row r="11" spans="2:14" ht="20.100000000000001" customHeight="1" thickBot="1">
      <c r="B11" s="148"/>
      <c r="C11" s="149"/>
      <c r="D11" s="149"/>
      <c r="E11" s="93" t="s">
        <v>28</v>
      </c>
      <c r="F11" s="213"/>
      <c r="G11" s="202"/>
      <c r="H11" s="205"/>
      <c r="I11" s="202"/>
      <c r="J11" s="202"/>
      <c r="K11" s="96">
        <v>31</v>
      </c>
      <c r="L11" s="218"/>
      <c r="M11" s="220"/>
    </row>
    <row r="12" spans="2:14" ht="20.100000000000001" customHeight="1" thickBot="1">
      <c r="B12" s="148">
        <v>3</v>
      </c>
      <c r="C12" s="149" t="s">
        <v>29</v>
      </c>
      <c r="D12" s="149" t="s">
        <v>27</v>
      </c>
      <c r="E12" s="94" t="s">
        <v>22</v>
      </c>
      <c r="F12" s="212">
        <v>42675</v>
      </c>
      <c r="G12" s="214">
        <v>42682</v>
      </c>
      <c r="H12" s="215">
        <v>42689</v>
      </c>
      <c r="I12" s="216" t="s">
        <v>71</v>
      </c>
      <c r="J12" s="216" t="s">
        <v>72</v>
      </c>
      <c r="K12" s="95">
        <v>30</v>
      </c>
      <c r="L12" s="217">
        <f>SUM(K12:K13)</f>
        <v>63</v>
      </c>
      <c r="M12" s="219">
        <f>L12*5000</f>
        <v>315000</v>
      </c>
      <c r="N12" s="97"/>
    </row>
    <row r="13" spans="2:14" ht="20.100000000000001" customHeight="1" thickBot="1">
      <c r="B13" s="148"/>
      <c r="C13" s="149"/>
      <c r="D13" s="149"/>
      <c r="E13" s="93" t="s">
        <v>24</v>
      </c>
      <c r="F13" s="221"/>
      <c r="G13" s="202"/>
      <c r="H13" s="205"/>
      <c r="I13" s="202"/>
      <c r="J13" s="202"/>
      <c r="K13" s="96">
        <v>33</v>
      </c>
      <c r="L13" s="218"/>
      <c r="M13" s="220"/>
      <c r="N13" s="97"/>
    </row>
    <row r="14" spans="2:14" ht="20.100000000000001" customHeight="1" thickBot="1">
      <c r="B14" s="148">
        <v>4</v>
      </c>
      <c r="C14" s="149" t="s">
        <v>30</v>
      </c>
      <c r="D14" s="149" t="s">
        <v>31</v>
      </c>
      <c r="E14" s="91" t="s">
        <v>32</v>
      </c>
      <c r="F14" s="212">
        <v>42678</v>
      </c>
      <c r="G14" s="214">
        <v>42682</v>
      </c>
      <c r="H14" s="215">
        <v>42690</v>
      </c>
      <c r="I14" s="216" t="s">
        <v>73</v>
      </c>
      <c r="J14" s="216" t="s">
        <v>74</v>
      </c>
      <c r="K14" s="98">
        <v>31</v>
      </c>
      <c r="L14" s="217">
        <f>SUM(K14:K16)</f>
        <v>92</v>
      </c>
      <c r="M14" s="209">
        <f>L14*5000</f>
        <v>460000</v>
      </c>
    </row>
    <row r="15" spans="2:14" ht="20.100000000000001" customHeight="1" thickBot="1">
      <c r="B15" s="148"/>
      <c r="C15" s="149"/>
      <c r="D15" s="149"/>
      <c r="E15" s="92" t="s">
        <v>22</v>
      </c>
      <c r="F15" s="222"/>
      <c r="G15" s="201"/>
      <c r="H15" s="204"/>
      <c r="I15" s="201"/>
      <c r="J15" s="201"/>
      <c r="K15" s="99">
        <v>29</v>
      </c>
      <c r="L15" s="223"/>
      <c r="M15" s="210"/>
    </row>
    <row r="16" spans="2:14" ht="20.100000000000001" customHeight="1" thickBot="1">
      <c r="B16" s="148"/>
      <c r="C16" s="149"/>
      <c r="D16" s="149"/>
      <c r="E16" s="93" t="s">
        <v>24</v>
      </c>
      <c r="F16" s="221"/>
      <c r="G16" s="202"/>
      <c r="H16" s="205"/>
      <c r="I16" s="202"/>
      <c r="J16" s="202"/>
      <c r="K16" s="96">
        <v>32</v>
      </c>
      <c r="L16" s="218"/>
      <c r="M16" s="211"/>
      <c r="N16" s="97"/>
    </row>
    <row r="17" spans="2:14" ht="20.100000000000001" customHeight="1" thickBot="1">
      <c r="B17" s="148">
        <v>5</v>
      </c>
      <c r="C17" s="149" t="s">
        <v>33</v>
      </c>
      <c r="D17" s="149" t="s">
        <v>34</v>
      </c>
      <c r="E17" s="91" t="s">
        <v>22</v>
      </c>
      <c r="F17" s="212">
        <v>42676</v>
      </c>
      <c r="G17" s="214">
        <v>42682</v>
      </c>
      <c r="H17" s="224"/>
      <c r="I17" s="227"/>
      <c r="J17" s="227" t="s">
        <v>75</v>
      </c>
      <c r="K17" s="98">
        <v>32</v>
      </c>
      <c r="L17" s="230">
        <f>SUM(K17:K19)</f>
        <v>96</v>
      </c>
      <c r="M17" s="233">
        <v>0</v>
      </c>
    </row>
    <row r="18" spans="2:14" ht="20.100000000000001" customHeight="1" thickBot="1">
      <c r="B18" s="148"/>
      <c r="C18" s="149"/>
      <c r="D18" s="149"/>
      <c r="E18" s="92" t="s">
        <v>25</v>
      </c>
      <c r="F18" s="222"/>
      <c r="G18" s="201"/>
      <c r="H18" s="225"/>
      <c r="I18" s="228"/>
      <c r="J18" s="228"/>
      <c r="K18" s="99">
        <v>33</v>
      </c>
      <c r="L18" s="231"/>
      <c r="M18" s="234"/>
    </row>
    <row r="19" spans="2:14" ht="20.100000000000001" customHeight="1" thickBot="1">
      <c r="B19" s="148"/>
      <c r="C19" s="149"/>
      <c r="D19" s="149"/>
      <c r="E19" s="93" t="s">
        <v>28</v>
      </c>
      <c r="F19" s="222"/>
      <c r="G19" s="202"/>
      <c r="H19" s="226"/>
      <c r="I19" s="229"/>
      <c r="J19" s="229"/>
      <c r="K19" s="96">
        <v>31</v>
      </c>
      <c r="L19" s="232"/>
      <c r="M19" s="235"/>
    </row>
    <row r="20" spans="2:14" ht="15.75" thickBot="1">
      <c r="B20" s="148">
        <v>6</v>
      </c>
      <c r="C20" s="149" t="s">
        <v>35</v>
      </c>
      <c r="D20" s="149" t="s">
        <v>36</v>
      </c>
      <c r="E20" s="95" t="s">
        <v>25</v>
      </c>
      <c r="F20" s="236">
        <v>42674</v>
      </c>
      <c r="G20" s="238">
        <v>42682</v>
      </c>
      <c r="H20" s="215">
        <v>42688</v>
      </c>
      <c r="I20" s="216" t="s">
        <v>71</v>
      </c>
      <c r="J20" s="216" t="s">
        <v>72</v>
      </c>
      <c r="K20" s="98">
        <v>30</v>
      </c>
      <c r="L20" s="217">
        <f>SUM(K20:K22)</f>
        <v>102</v>
      </c>
      <c r="M20" s="209">
        <f>L20*5000</f>
        <v>510000</v>
      </c>
    </row>
    <row r="21" spans="2:14" ht="15.75" thickBot="1">
      <c r="B21" s="148"/>
      <c r="C21" s="149"/>
      <c r="D21" s="149"/>
      <c r="E21" s="100" t="s">
        <v>28</v>
      </c>
      <c r="F21" s="237"/>
      <c r="G21" s="239"/>
      <c r="H21" s="204"/>
      <c r="I21" s="201"/>
      <c r="J21" s="201"/>
      <c r="K21" s="99">
        <v>33</v>
      </c>
      <c r="L21" s="223"/>
      <c r="M21" s="210"/>
      <c r="N21" s="101"/>
    </row>
    <row r="22" spans="2:14" ht="26.25" thickBot="1">
      <c r="B22" s="148"/>
      <c r="C22" s="149"/>
      <c r="D22" s="45" t="s">
        <v>27</v>
      </c>
      <c r="E22" s="102" t="s">
        <v>32</v>
      </c>
      <c r="F22" s="103">
        <v>42675</v>
      </c>
      <c r="G22" s="202"/>
      <c r="H22" s="205"/>
      <c r="I22" s="202"/>
      <c r="J22" s="202"/>
      <c r="K22" s="96">
        <v>39</v>
      </c>
      <c r="L22" s="218"/>
      <c r="M22" s="211"/>
      <c r="N22" s="101"/>
    </row>
    <row r="23" spans="2:14" ht="20.25" customHeight="1" thickBot="1">
      <c r="B23" s="104">
        <v>7</v>
      </c>
      <c r="C23" s="105" t="s">
        <v>37</v>
      </c>
      <c r="D23" s="105" t="s">
        <v>36</v>
      </c>
      <c r="E23" s="106" t="s">
        <v>32</v>
      </c>
      <c r="F23" s="107">
        <v>42674</v>
      </c>
      <c r="G23" s="108">
        <v>42677</v>
      </c>
      <c r="H23" s="109">
        <v>42686</v>
      </c>
      <c r="I23" s="110" t="s">
        <v>73</v>
      </c>
      <c r="J23" s="110" t="s">
        <v>74</v>
      </c>
      <c r="K23" s="111">
        <v>31</v>
      </c>
      <c r="L23" s="112">
        <f>K23</f>
        <v>31</v>
      </c>
      <c r="M23" s="113">
        <f>L23*5000</f>
        <v>155000</v>
      </c>
    </row>
    <row r="24" spans="2:14" ht="39" thickBot="1">
      <c r="B24" s="55">
        <v>8</v>
      </c>
      <c r="C24" s="114" t="s">
        <v>38</v>
      </c>
      <c r="D24" s="114" t="s">
        <v>21</v>
      </c>
      <c r="E24" s="115" t="s">
        <v>28</v>
      </c>
      <c r="F24" s="116">
        <v>42677</v>
      </c>
      <c r="G24" s="117">
        <v>42682</v>
      </c>
      <c r="H24" s="118">
        <v>42692</v>
      </c>
      <c r="I24" s="119" t="s">
        <v>76</v>
      </c>
      <c r="J24" s="120" t="s">
        <v>75</v>
      </c>
      <c r="K24" s="121">
        <v>31</v>
      </c>
      <c r="L24" s="122">
        <v>31</v>
      </c>
      <c r="M24" s="123">
        <v>0</v>
      </c>
    </row>
    <row r="25" spans="2:14" ht="20.100000000000001" customHeight="1" thickBot="1">
      <c r="B25" s="148">
        <v>9</v>
      </c>
      <c r="C25" s="240" t="s">
        <v>39</v>
      </c>
      <c r="D25" s="240" t="s">
        <v>40</v>
      </c>
      <c r="E25" s="124" t="s">
        <v>32</v>
      </c>
      <c r="F25" s="242">
        <v>42675</v>
      </c>
      <c r="G25" s="244">
        <v>42677</v>
      </c>
      <c r="H25" s="246">
        <v>42686</v>
      </c>
      <c r="I25" s="248" t="s">
        <v>77</v>
      </c>
      <c r="J25" s="248" t="s">
        <v>74</v>
      </c>
      <c r="K25" s="125">
        <v>34</v>
      </c>
      <c r="L25" s="217">
        <f>SUM(K25:K27)</f>
        <v>95</v>
      </c>
      <c r="M25" s="249">
        <f>L25*5000</f>
        <v>475000</v>
      </c>
    </row>
    <row r="26" spans="2:14" ht="20.100000000000001" customHeight="1" thickBot="1">
      <c r="B26" s="148"/>
      <c r="C26" s="149"/>
      <c r="D26" s="149"/>
      <c r="E26" s="92" t="s">
        <v>22</v>
      </c>
      <c r="F26" s="222"/>
      <c r="G26" s="201"/>
      <c r="H26" s="204"/>
      <c r="I26" s="201"/>
      <c r="J26" s="201"/>
      <c r="K26" s="99">
        <v>29</v>
      </c>
      <c r="L26" s="223"/>
      <c r="M26" s="250"/>
    </row>
    <row r="27" spans="2:14" ht="20.100000000000001" customHeight="1" thickBot="1">
      <c r="B27" s="148"/>
      <c r="C27" s="241"/>
      <c r="D27" s="241"/>
      <c r="E27" s="126" t="s">
        <v>24</v>
      </c>
      <c r="F27" s="243"/>
      <c r="G27" s="245"/>
      <c r="H27" s="247"/>
      <c r="I27" s="245"/>
      <c r="J27" s="245"/>
      <c r="K27" s="127">
        <v>32</v>
      </c>
      <c r="L27" s="218"/>
      <c r="M27" s="251"/>
    </row>
    <row r="28" spans="2:14" ht="20.100000000000001" customHeight="1" thickBot="1">
      <c r="B28" s="196">
        <v>10</v>
      </c>
      <c r="C28" s="197" t="s">
        <v>41</v>
      </c>
      <c r="D28" s="197" t="s">
        <v>40</v>
      </c>
      <c r="E28" s="91" t="s">
        <v>25</v>
      </c>
      <c r="F28" s="222">
        <v>42675</v>
      </c>
      <c r="G28" s="252">
        <v>42679</v>
      </c>
      <c r="H28" s="253">
        <v>42688</v>
      </c>
      <c r="I28" s="201" t="s">
        <v>78</v>
      </c>
      <c r="J28" s="201" t="s">
        <v>74</v>
      </c>
      <c r="K28" s="98">
        <v>32</v>
      </c>
      <c r="L28" s="223">
        <f>SUM(K28:K29)</f>
        <v>62</v>
      </c>
      <c r="M28" s="254">
        <f>L28*5000</f>
        <v>310000</v>
      </c>
      <c r="N28" s="101"/>
    </row>
    <row r="29" spans="2:14" ht="20.100000000000001" customHeight="1" thickBot="1">
      <c r="B29" s="148"/>
      <c r="C29" s="149"/>
      <c r="D29" s="149"/>
      <c r="E29" s="93" t="s">
        <v>28</v>
      </c>
      <c r="F29" s="221"/>
      <c r="G29" s="202"/>
      <c r="H29" s="205"/>
      <c r="I29" s="202"/>
      <c r="J29" s="202"/>
      <c r="K29" s="96">
        <v>30</v>
      </c>
      <c r="L29" s="218"/>
      <c r="M29" s="220"/>
    </row>
    <row r="30" spans="2:14" ht="20.100000000000001" customHeight="1" thickBot="1">
      <c r="B30" s="148">
        <v>11</v>
      </c>
      <c r="C30" s="149" t="s">
        <v>42</v>
      </c>
      <c r="D30" s="149" t="s">
        <v>36</v>
      </c>
      <c r="E30" s="94" t="s">
        <v>22</v>
      </c>
      <c r="F30" s="212">
        <v>42674</v>
      </c>
      <c r="G30" s="214">
        <v>42679</v>
      </c>
      <c r="H30" s="215">
        <v>42686</v>
      </c>
      <c r="I30" s="216" t="s">
        <v>73</v>
      </c>
      <c r="J30" s="216" t="s">
        <v>74</v>
      </c>
      <c r="K30" s="95">
        <v>31</v>
      </c>
      <c r="L30" s="217">
        <f>SUM(K30:K31)</f>
        <v>63</v>
      </c>
      <c r="M30" s="219">
        <f>L30*5000</f>
        <v>315000</v>
      </c>
      <c r="N30" s="101"/>
    </row>
    <row r="31" spans="2:14" ht="20.100000000000001" customHeight="1" thickBot="1">
      <c r="B31" s="148"/>
      <c r="C31" s="149"/>
      <c r="D31" s="149"/>
      <c r="E31" s="93" t="s">
        <v>24</v>
      </c>
      <c r="F31" s="221"/>
      <c r="G31" s="202"/>
      <c r="H31" s="205"/>
      <c r="I31" s="202"/>
      <c r="J31" s="202"/>
      <c r="K31" s="96">
        <v>32</v>
      </c>
      <c r="L31" s="218"/>
      <c r="M31" s="220"/>
    </row>
    <row r="32" spans="2:14" ht="20.100000000000001" customHeight="1" thickBot="1">
      <c r="B32" s="148">
        <v>12</v>
      </c>
      <c r="C32" s="149" t="s">
        <v>79</v>
      </c>
      <c r="D32" s="149" t="s">
        <v>34</v>
      </c>
      <c r="E32" s="94" t="s">
        <v>32</v>
      </c>
      <c r="F32" s="212">
        <v>42676</v>
      </c>
      <c r="G32" s="214">
        <v>42678</v>
      </c>
      <c r="H32" s="215">
        <v>42686</v>
      </c>
      <c r="I32" s="216" t="s">
        <v>80</v>
      </c>
      <c r="J32" s="216" t="s">
        <v>74</v>
      </c>
      <c r="K32" s="95">
        <v>31</v>
      </c>
      <c r="L32" s="217">
        <f>SUM(K32:K33)</f>
        <v>63</v>
      </c>
      <c r="M32" s="219">
        <f>L32*5000</f>
        <v>315000</v>
      </c>
    </row>
    <row r="33" spans="2:14" ht="20.100000000000001" customHeight="1" thickBot="1">
      <c r="B33" s="148"/>
      <c r="C33" s="149"/>
      <c r="D33" s="149"/>
      <c r="E33" s="93" t="s">
        <v>24</v>
      </c>
      <c r="F33" s="221"/>
      <c r="G33" s="202"/>
      <c r="H33" s="205"/>
      <c r="I33" s="202"/>
      <c r="J33" s="202"/>
      <c r="K33" s="96">
        <v>32</v>
      </c>
      <c r="L33" s="218"/>
      <c r="M33" s="220"/>
    </row>
    <row r="34" spans="2:14" ht="20.100000000000001" customHeight="1" thickBot="1">
      <c r="B34" s="148">
        <v>13</v>
      </c>
      <c r="C34" s="149" t="s">
        <v>44</v>
      </c>
      <c r="D34" s="149" t="s">
        <v>31</v>
      </c>
      <c r="E34" s="94" t="s">
        <v>25</v>
      </c>
      <c r="F34" s="212">
        <v>42678</v>
      </c>
      <c r="G34" s="214">
        <v>42679</v>
      </c>
      <c r="H34" s="215">
        <v>42691</v>
      </c>
      <c r="I34" s="216" t="s">
        <v>81</v>
      </c>
      <c r="J34" s="216" t="s">
        <v>74</v>
      </c>
      <c r="K34" s="95">
        <v>30</v>
      </c>
      <c r="L34" s="217">
        <f>SUM(K34:K35)</f>
        <v>64</v>
      </c>
      <c r="M34" s="219">
        <f>SUM(L34*5000)</f>
        <v>320000</v>
      </c>
    </row>
    <row r="35" spans="2:14" ht="20.100000000000001" customHeight="1" thickBot="1">
      <c r="B35" s="148"/>
      <c r="C35" s="149"/>
      <c r="D35" s="149"/>
      <c r="E35" s="93" t="s">
        <v>28</v>
      </c>
      <c r="F35" s="222"/>
      <c r="G35" s="202"/>
      <c r="H35" s="205"/>
      <c r="I35" s="202"/>
      <c r="J35" s="202"/>
      <c r="K35" s="128">
        <v>34</v>
      </c>
      <c r="L35" s="218"/>
      <c r="M35" s="220"/>
    </row>
    <row r="36" spans="2:14" ht="26.25" thickBot="1">
      <c r="B36" s="55">
        <v>14</v>
      </c>
      <c r="C36" s="60" t="s">
        <v>45</v>
      </c>
      <c r="D36" s="60" t="s">
        <v>21</v>
      </c>
      <c r="E36" s="129" t="s">
        <v>32</v>
      </c>
      <c r="F36" s="130">
        <v>42677</v>
      </c>
      <c r="G36" s="131">
        <v>42682</v>
      </c>
      <c r="H36" s="132">
        <v>42691</v>
      </c>
      <c r="I36" s="133" t="s">
        <v>71</v>
      </c>
      <c r="J36" s="134" t="s">
        <v>72</v>
      </c>
      <c r="K36" s="135">
        <v>31</v>
      </c>
      <c r="L36" s="136">
        <f>K36</f>
        <v>31</v>
      </c>
      <c r="M36" s="137">
        <f>L36*5000</f>
        <v>155000</v>
      </c>
      <c r="N36" s="101"/>
    </row>
    <row r="37" spans="2:14" ht="6.75" customHeight="1">
      <c r="B37" s="70"/>
      <c r="C37" s="71"/>
      <c r="D37" s="72"/>
      <c r="E37" s="72"/>
      <c r="F37" s="73"/>
      <c r="K37" s="72"/>
    </row>
    <row r="38" spans="2:14">
      <c r="B38" s="255" t="s">
        <v>82</v>
      </c>
      <c r="C38" s="255"/>
      <c r="D38" s="255"/>
      <c r="E38" s="255"/>
      <c r="F38" s="255"/>
      <c r="G38" s="255"/>
      <c r="H38" s="255"/>
      <c r="I38" s="255"/>
      <c r="J38" s="255"/>
      <c r="K38" s="255"/>
      <c r="L38" s="256">
        <f>SUM(M7:M36)</f>
        <v>4090000</v>
      </c>
      <c r="M38" s="257"/>
    </row>
    <row r="39" spans="2:14">
      <c r="B39" s="138" t="s">
        <v>83</v>
      </c>
      <c r="C39" s="139"/>
      <c r="D39" s="140"/>
      <c r="E39" s="140"/>
      <c r="F39" s="141"/>
      <c r="G39" s="142"/>
      <c r="H39" s="143"/>
      <c r="I39" s="143"/>
      <c r="J39" s="144"/>
      <c r="K39" s="140"/>
      <c r="L39" s="144"/>
      <c r="M39" s="145"/>
    </row>
    <row r="41" spans="2:14">
      <c r="C41" s="84"/>
      <c r="D41" s="84"/>
    </row>
    <row r="42" spans="2:14">
      <c r="C42" s="84"/>
      <c r="D42" s="84"/>
    </row>
    <row r="43" spans="2:14">
      <c r="C43" s="84"/>
      <c r="D43" s="84"/>
    </row>
  </sheetData>
  <mergeCells count="124">
    <mergeCell ref="L34:L35"/>
    <mergeCell ref="M34:M35"/>
    <mergeCell ref="B38:K38"/>
    <mergeCell ref="L38:M38"/>
    <mergeCell ref="L32:L33"/>
    <mergeCell ref="M32:M33"/>
    <mergeCell ref="B34:B35"/>
    <mergeCell ref="C34:C35"/>
    <mergeCell ref="D34:D35"/>
    <mergeCell ref="F34:F35"/>
    <mergeCell ref="G34:G35"/>
    <mergeCell ref="H34:H35"/>
    <mergeCell ref="I34:I35"/>
    <mergeCell ref="J34:J35"/>
    <mergeCell ref="M30:M31"/>
    <mergeCell ref="B32:B33"/>
    <mergeCell ref="C32:C33"/>
    <mergeCell ref="D32:D33"/>
    <mergeCell ref="F32:F33"/>
    <mergeCell ref="G32:G33"/>
    <mergeCell ref="H32:H33"/>
    <mergeCell ref="I32:I33"/>
    <mergeCell ref="J32:J33"/>
    <mergeCell ref="B30:B31"/>
    <mergeCell ref="C30:C31"/>
    <mergeCell ref="D30:D31"/>
    <mergeCell ref="F30:F31"/>
    <mergeCell ref="G30:G31"/>
    <mergeCell ref="H30:H31"/>
    <mergeCell ref="I30:I31"/>
    <mergeCell ref="J30:J31"/>
    <mergeCell ref="L30:L31"/>
    <mergeCell ref="M25:M27"/>
    <mergeCell ref="B28:B29"/>
    <mergeCell ref="C28:C29"/>
    <mergeCell ref="D28:D29"/>
    <mergeCell ref="F28:F29"/>
    <mergeCell ref="G28:G29"/>
    <mergeCell ref="H28:H29"/>
    <mergeCell ref="I28:I29"/>
    <mergeCell ref="J28:J29"/>
    <mergeCell ref="L28:L29"/>
    <mergeCell ref="M28:M29"/>
    <mergeCell ref="B25:B27"/>
    <mergeCell ref="C25:C27"/>
    <mergeCell ref="D25:D27"/>
    <mergeCell ref="F25:F27"/>
    <mergeCell ref="G25:G27"/>
    <mergeCell ref="H25:H27"/>
    <mergeCell ref="I25:I27"/>
    <mergeCell ref="J25:J27"/>
    <mergeCell ref="L25:L27"/>
    <mergeCell ref="M17:M19"/>
    <mergeCell ref="B20:B22"/>
    <mergeCell ref="C20:C22"/>
    <mergeCell ref="D20:D21"/>
    <mergeCell ref="F20:F21"/>
    <mergeCell ref="G20:G22"/>
    <mergeCell ref="H20:H22"/>
    <mergeCell ref="I20:I22"/>
    <mergeCell ref="J20:J22"/>
    <mergeCell ref="L20:L22"/>
    <mergeCell ref="M20:M22"/>
    <mergeCell ref="B17:B19"/>
    <mergeCell ref="C17:C19"/>
    <mergeCell ref="D17:D19"/>
    <mergeCell ref="F17:F19"/>
    <mergeCell ref="G17:G19"/>
    <mergeCell ref="H17:H19"/>
    <mergeCell ref="I17:I19"/>
    <mergeCell ref="J17:J19"/>
    <mergeCell ref="L17:L19"/>
    <mergeCell ref="M12:M13"/>
    <mergeCell ref="B14:B16"/>
    <mergeCell ref="C14:C16"/>
    <mergeCell ref="D14:D16"/>
    <mergeCell ref="F14:F16"/>
    <mergeCell ref="G14:G16"/>
    <mergeCell ref="H14:H16"/>
    <mergeCell ref="I14:I16"/>
    <mergeCell ref="J14:J16"/>
    <mergeCell ref="L14:L16"/>
    <mergeCell ref="M14:M16"/>
    <mergeCell ref="B12:B13"/>
    <mergeCell ref="C12:C13"/>
    <mergeCell ref="D12:D13"/>
    <mergeCell ref="F12:F13"/>
    <mergeCell ref="G12:G13"/>
    <mergeCell ref="H12:H13"/>
    <mergeCell ref="I12:I13"/>
    <mergeCell ref="J12:J13"/>
    <mergeCell ref="L12:L13"/>
    <mergeCell ref="M7:M9"/>
    <mergeCell ref="B10:B11"/>
    <mergeCell ref="C10:C11"/>
    <mergeCell ref="D10:D11"/>
    <mergeCell ref="F10:F11"/>
    <mergeCell ref="G10:G11"/>
    <mergeCell ref="H10:H11"/>
    <mergeCell ref="I10:I11"/>
    <mergeCell ref="J10:J11"/>
    <mergeCell ref="L10:L11"/>
    <mergeCell ref="M10:M11"/>
    <mergeCell ref="B7:B9"/>
    <mergeCell ref="C7:C9"/>
    <mergeCell ref="D7:D9"/>
    <mergeCell ref="F7:F9"/>
    <mergeCell ref="G7:G9"/>
    <mergeCell ref="H7:H9"/>
    <mergeCell ref="I7:I9"/>
    <mergeCell ref="J7:J9"/>
    <mergeCell ref="L7:L9"/>
    <mergeCell ref="B1:M1"/>
    <mergeCell ref="B2:M2"/>
    <mergeCell ref="B3:M3"/>
    <mergeCell ref="B5:B6"/>
    <mergeCell ref="C5:C6"/>
    <mergeCell ref="D5:D6"/>
    <mergeCell ref="E5:E6"/>
    <mergeCell ref="F5:F6"/>
    <mergeCell ref="H5:J5"/>
    <mergeCell ref="K5:K6"/>
    <mergeCell ref="L5:L6"/>
    <mergeCell ref="M5:M6"/>
  </mergeCells>
  <pageMargins left="0.2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Absensi Nov2016</vt:lpstr>
      <vt:lpstr>Fee Koreksi UTS Smt Ganjil 2016</vt:lpstr>
      <vt:lpstr>Sheet1</vt:lpstr>
      <vt:lpstr>Sheet2</vt:lpstr>
      <vt:lpstr>Sheet3</vt:lpstr>
      <vt:lpstr>'Fee Koreksi UTS Smt Ganjil 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2016-12-01T01:04:50Z</dcterms:created>
  <dcterms:modified xsi:type="dcterms:W3CDTF">2016-12-01T04:39:11Z</dcterms:modified>
</cp:coreProperties>
</file>