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Users\IlyaS\Optimizers\MPP Calculator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3" i="1" l="1"/>
  <c r="B11" i="1"/>
  <c r="B10" i="1"/>
  <c r="B12" i="1" s="1"/>
  <c r="B23" i="1" s="1"/>
  <c r="B20" i="1" s="1"/>
  <c r="B21" i="1" s="1"/>
  <c r="D20" i="1" l="1"/>
  <c r="B22" i="1"/>
  <c r="D22" i="1" l="1"/>
</calcChain>
</file>

<file path=xl/sharedStrings.xml><?xml version="1.0" encoding="utf-8"?>
<sst xmlns="http://schemas.openxmlformats.org/spreadsheetml/2006/main" count="32" uniqueCount="25">
  <si>
    <t>Vs</t>
  </si>
  <si>
    <t>Is</t>
  </si>
  <si>
    <t>Rin</t>
  </si>
  <si>
    <t>Rpar</t>
  </si>
  <si>
    <t>Ps</t>
  </si>
  <si>
    <t>Vin</t>
  </si>
  <si>
    <t>Pin</t>
  </si>
  <si>
    <t>Eff</t>
  </si>
  <si>
    <t>Pout</t>
  </si>
  <si>
    <t>DC Buck</t>
  </si>
  <si>
    <t>DC Boost</t>
  </si>
  <si>
    <t>Vout</t>
  </si>
  <si>
    <t>R_load</t>
  </si>
  <si>
    <t>Iout</t>
  </si>
  <si>
    <t>Boost</t>
  </si>
  <si>
    <t>Buck</t>
  </si>
  <si>
    <t>Volt</t>
  </si>
  <si>
    <t>Amper</t>
  </si>
  <si>
    <t>Ohm</t>
  </si>
  <si>
    <t>Watt</t>
  </si>
  <si>
    <t>User Input</t>
  </si>
  <si>
    <t>Active Mode</t>
  </si>
  <si>
    <t>Calculation</t>
  </si>
  <si>
    <t>SAS Value</t>
  </si>
  <si>
    <t>Optimizer MPP Working Point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</si>
</sst>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499984740745262"/>
      <name val="Calibri"/>
      <family val="2"/>
      <charset val="177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4" fillId="5" borderId="0" applyNumberFormat="0" applyBorder="0" applyAlignment="0" applyProtection="0"/>
  </cellStyleXfs>
  <cellXfs count="40">
    <xf numFmtId="0" fontId="0" fillId="0" borderId="0" xfId="0"/>
    <xf numFmtId="0" fontId="2" fillId="3" borderId="6" xfId="2" applyBorder="1"/>
    <xf numFmtId="0" fontId="1" fillId="2" borderId="6" xfId="1" applyBorder="1"/>
    <xf numFmtId="0" fontId="3" fillId="4" borderId="6" xfId="1" applyFont="1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13" xfId="0" applyBorder="1"/>
    <xf numFmtId="0" fontId="0" fillId="0" borderId="15" xfId="0" applyBorder="1"/>
    <xf numFmtId="0" fontId="0" fillId="0" borderId="15" xfId="0" applyFill="1" applyBorder="1"/>
    <xf numFmtId="0" fontId="0" fillId="0" borderId="11" xfId="0" applyBorder="1"/>
    <xf numFmtId="0" fontId="1" fillId="2" borderId="17" xfId="1" applyBorder="1"/>
    <xf numFmtId="0" fontId="0" fillId="0" borderId="12" xfId="0" applyBorder="1"/>
    <xf numFmtId="0" fontId="0" fillId="0" borderId="14" xfId="0" applyBorder="1"/>
    <xf numFmtId="0" fontId="1" fillId="2" borderId="18" xfId="1" applyBorder="1"/>
    <xf numFmtId="0" fontId="0" fillId="0" borderId="16" xfId="0" applyBorder="1"/>
    <xf numFmtId="0" fontId="2" fillId="3" borderId="17" xfId="2" applyBorder="1"/>
    <xf numFmtId="0" fontId="2" fillId="3" borderId="18" xfId="2" applyBorder="1"/>
    <xf numFmtId="0" fontId="0" fillId="0" borderId="10" xfId="0" applyBorder="1"/>
    <xf numFmtId="0" fontId="1" fillId="2" borderId="19" xfId="1" applyBorder="1"/>
    <xf numFmtId="0" fontId="2" fillId="3" borderId="20" xfId="2" applyBorder="1"/>
    <xf numFmtId="0" fontId="4" fillId="5" borderId="21" xfId="3" applyBorder="1"/>
    <xf numFmtId="0" fontId="3" fillId="4" borderId="22" xfId="1" applyFont="1" applyFill="1" applyBorder="1"/>
    <xf numFmtId="2" fontId="2" fillId="3" borderId="14" xfId="2" applyNumberFormat="1" applyBorder="1"/>
    <xf numFmtId="2" fontId="2" fillId="3" borderId="16" xfId="2" applyNumberForma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6" borderId="0" xfId="0" applyFill="1"/>
  </cellXfs>
  <cellStyles count="4">
    <cellStyle name="Calculation" xfId="2" builtinId="22"/>
    <cellStyle name="Good" xfId="3" builtinId="26"/>
    <cellStyle name="Input" xfId="1" builtinId="20"/>
    <cellStyle name="Normal" xfId="0" builtinId="0"/>
  </cellStyles>
  <dxfs count="21">
    <dxf>
      <fill>
        <patternFill patternType="lightUp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0" tint="-0.14996795556505021"/>
        </patternFill>
      </fill>
    </dxf>
    <dxf>
      <font>
        <color theme="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0" tint="-0.14996795556505021"/>
        </patternFill>
      </fill>
    </dxf>
    <dxf>
      <font>
        <color theme="2"/>
      </font>
      <fill>
        <patternFill>
          <bgColor theme="0" tint="-0.14996795556505021"/>
        </patternFill>
      </fill>
    </dxf>
    <dxf>
      <fill>
        <patternFill patternType="lightUp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0" tint="-0.14996795556505021"/>
        </patternFill>
      </fill>
    </dxf>
    <dxf>
      <font>
        <color theme="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0" tint="-0.14996795556505021"/>
        </patternFill>
      </fill>
    </dxf>
    <dxf>
      <font>
        <color theme="2"/>
      </font>
      <fill>
        <patternFill>
          <bgColor theme="0" tint="-0.14996795556505021"/>
        </patternFill>
      </fill>
    </dxf>
    <dxf>
      <fill>
        <patternFill patternType="lightUp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0" tint="-0.14996795556505021"/>
        </patternFill>
      </fill>
    </dxf>
    <dxf>
      <font>
        <color theme="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/>
      </font>
      <fill>
        <patternFill>
          <bgColor theme="0" tint="-0.14996795556505021"/>
        </patternFill>
      </fill>
    </dxf>
    <dxf>
      <font>
        <color theme="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3</xdr:row>
      <xdr:rowOff>38100</xdr:rowOff>
    </xdr:from>
    <xdr:to>
      <xdr:col>15</xdr:col>
      <xdr:colOff>704849</xdr:colOff>
      <xdr:row>22</xdr:row>
      <xdr:rowOff>136573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E79527-DCA9-4AF4-9008-02E542FF8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50" y="38100"/>
          <a:ext cx="6534150" cy="37560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="190" zoomScaleNormal="190" workbookViewId="0">
      <selection activeCell="D14" sqref="D14"/>
    </sheetView>
  </sheetViews>
  <sheetFormatPr defaultRowHeight="15" x14ac:dyDescent="0.25"/>
  <cols>
    <col min="2" max="2" width="14.5703125" customWidth="1"/>
    <col min="4" max="4" width="13.85546875" customWidth="1"/>
    <col min="16" max="16" width="14.85546875" customWidth="1"/>
  </cols>
  <sheetData>
    <row r="1" spans="1:19" x14ac:dyDescent="0.25">
      <c r="A1" s="39"/>
      <c r="B1" s="39"/>
      <c r="C1" s="33" t="s">
        <v>24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  <c r="O1" s="39"/>
      <c r="P1" s="39"/>
      <c r="Q1" s="39"/>
      <c r="R1" s="39"/>
      <c r="S1" s="39"/>
    </row>
    <row r="2" spans="1:19" ht="15.75" thickBot="1" x14ac:dyDescent="0.3">
      <c r="A2" s="39"/>
      <c r="B2" s="39"/>
      <c r="C2" s="36"/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  <c r="O2" s="39"/>
      <c r="P2" s="39"/>
      <c r="Q2" s="39"/>
      <c r="R2" s="39"/>
      <c r="S2" s="39"/>
    </row>
    <row r="3" spans="1:19" ht="15.75" thickBot="1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x14ac:dyDescent="0.25">
      <c r="A4" s="16" t="s">
        <v>0</v>
      </c>
      <c r="B4" s="17">
        <v>60</v>
      </c>
      <c r="C4" s="18" t="s">
        <v>16</v>
      </c>
      <c r="D4" s="39"/>
      <c r="E4" s="39"/>
      <c r="F4" s="4"/>
      <c r="G4" s="5"/>
      <c r="H4" s="5"/>
      <c r="I4" s="5"/>
      <c r="J4" s="5"/>
      <c r="K4" s="5"/>
      <c r="L4" s="5"/>
      <c r="M4" s="5"/>
      <c r="N4" s="5"/>
      <c r="O4" s="5"/>
      <c r="P4" s="6"/>
      <c r="Q4" s="39"/>
      <c r="R4" s="39"/>
      <c r="S4" s="39"/>
    </row>
    <row r="5" spans="1:19" x14ac:dyDescent="0.25">
      <c r="A5" s="13" t="s">
        <v>1</v>
      </c>
      <c r="B5" s="2">
        <v>7</v>
      </c>
      <c r="C5" s="19" t="s">
        <v>17</v>
      </c>
      <c r="D5" s="39"/>
      <c r="E5" s="39"/>
      <c r="F5" s="7"/>
      <c r="G5" s="8"/>
      <c r="H5" s="8"/>
      <c r="I5" s="8"/>
      <c r="J5" s="8"/>
      <c r="K5" s="8"/>
      <c r="L5" s="8"/>
      <c r="M5" s="8"/>
      <c r="N5" s="8"/>
      <c r="O5" s="8"/>
      <c r="P5" s="9"/>
      <c r="Q5" s="39"/>
      <c r="R5" s="39"/>
      <c r="S5" s="39"/>
    </row>
    <row r="6" spans="1:19" x14ac:dyDescent="0.25">
      <c r="A6" s="13" t="s">
        <v>2</v>
      </c>
      <c r="B6" s="3">
        <v>1</v>
      </c>
      <c r="C6" s="19" t="s">
        <v>18</v>
      </c>
      <c r="D6" s="39"/>
      <c r="E6" s="39"/>
      <c r="F6" s="7"/>
      <c r="G6" s="8"/>
      <c r="H6" s="8"/>
      <c r="I6" s="8"/>
      <c r="J6" s="8"/>
      <c r="K6" s="8"/>
      <c r="L6" s="8"/>
      <c r="M6" s="8"/>
      <c r="N6" s="8"/>
      <c r="O6" s="8"/>
      <c r="P6" s="9"/>
      <c r="Q6" s="39"/>
      <c r="R6" s="39"/>
      <c r="S6" s="39"/>
    </row>
    <row r="7" spans="1:19" x14ac:dyDescent="0.25">
      <c r="A7" s="13" t="s">
        <v>3</v>
      </c>
      <c r="B7" s="3">
        <v>100</v>
      </c>
      <c r="C7" s="19" t="s">
        <v>18</v>
      </c>
      <c r="D7" s="39"/>
      <c r="E7" s="39"/>
      <c r="F7" s="7"/>
      <c r="G7" s="8"/>
      <c r="H7" s="8"/>
      <c r="I7" s="8"/>
      <c r="J7" s="8"/>
      <c r="K7" s="8"/>
      <c r="L7" s="8"/>
      <c r="M7" s="8"/>
      <c r="N7" s="8"/>
      <c r="O7" s="8"/>
      <c r="P7" s="9"/>
      <c r="Q7" s="39"/>
      <c r="R7" s="39"/>
      <c r="S7" s="39"/>
    </row>
    <row r="8" spans="1:19" ht="15.75" thickBot="1" x14ac:dyDescent="0.3">
      <c r="A8" s="14" t="s">
        <v>12</v>
      </c>
      <c r="B8" s="20">
        <v>2</v>
      </c>
      <c r="C8" s="21" t="s">
        <v>18</v>
      </c>
      <c r="D8" s="39"/>
      <c r="E8" s="39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39"/>
      <c r="R8" s="39"/>
      <c r="S8" s="39"/>
    </row>
    <row r="9" spans="1:19" ht="15.75" thickBot="1" x14ac:dyDescent="0.3">
      <c r="A9" s="39"/>
      <c r="B9" s="39"/>
      <c r="C9" s="39"/>
      <c r="D9" s="39"/>
      <c r="E9" s="39"/>
      <c r="F9" s="7"/>
      <c r="G9" s="8"/>
      <c r="H9" s="8"/>
      <c r="I9" s="8"/>
      <c r="J9" s="8"/>
      <c r="K9" s="8"/>
      <c r="L9" s="8"/>
      <c r="M9" s="8"/>
      <c r="N9" s="8"/>
      <c r="O9" s="8"/>
      <c r="P9" s="9"/>
      <c r="Q9" s="39"/>
      <c r="R9" s="39"/>
      <c r="S9" s="39"/>
    </row>
    <row r="10" spans="1:19" x14ac:dyDescent="0.25">
      <c r="A10" s="16" t="s">
        <v>4</v>
      </c>
      <c r="B10" s="22">
        <f>B4*B5</f>
        <v>420</v>
      </c>
      <c r="C10" s="18" t="s">
        <v>19</v>
      </c>
      <c r="D10" s="39"/>
      <c r="E10" s="39"/>
      <c r="F10" s="7"/>
      <c r="G10" s="8"/>
      <c r="H10" s="8"/>
      <c r="I10" s="8"/>
      <c r="J10" s="8"/>
      <c r="K10" s="8"/>
      <c r="L10" s="8"/>
      <c r="M10" s="8"/>
      <c r="N10" s="8"/>
      <c r="O10" s="8"/>
      <c r="P10" s="9"/>
      <c r="Q10" s="39"/>
      <c r="R10" s="39"/>
      <c r="S10" s="39"/>
    </row>
    <row r="11" spans="1:19" x14ac:dyDescent="0.25">
      <c r="A11" s="13" t="s">
        <v>5</v>
      </c>
      <c r="B11" s="1">
        <f>B4-(B5-B4/B7)*B6</f>
        <v>53.6</v>
      </c>
      <c r="C11" s="19" t="s">
        <v>16</v>
      </c>
      <c r="D11" s="39"/>
      <c r="E11" s="39"/>
      <c r="F11" s="7"/>
      <c r="G11" s="8"/>
      <c r="H11" s="8"/>
      <c r="I11" s="8"/>
      <c r="J11" s="8"/>
      <c r="K11" s="8"/>
      <c r="L11" s="8"/>
      <c r="M11" s="8"/>
      <c r="N11" s="8"/>
      <c r="O11" s="8"/>
      <c r="P11" s="9"/>
      <c r="Q11" s="39"/>
      <c r="R11" s="39"/>
      <c r="S11" s="39"/>
    </row>
    <row r="12" spans="1:19" x14ac:dyDescent="0.25">
      <c r="A12" s="13" t="s">
        <v>6</v>
      </c>
      <c r="B12" s="1">
        <f>B10-(B4/B7)^2*B7-(B5-B4/B7)^2*B6</f>
        <v>343.03999999999996</v>
      </c>
      <c r="C12" s="19" t="s">
        <v>19</v>
      </c>
      <c r="D12" s="39"/>
      <c r="E12" s="39"/>
      <c r="F12" s="7"/>
      <c r="G12" s="8"/>
      <c r="H12" s="8"/>
      <c r="I12" s="8"/>
      <c r="J12" s="8"/>
      <c r="K12" s="8"/>
      <c r="L12" s="8"/>
      <c r="M12" s="8"/>
      <c r="N12" s="8"/>
      <c r="O12" s="8"/>
      <c r="P12" s="9"/>
      <c r="Q12" s="39"/>
      <c r="R12" s="39"/>
      <c r="S12" s="39"/>
    </row>
    <row r="13" spans="1:19" ht="15.75" thickBot="1" x14ac:dyDescent="0.3">
      <c r="A13" s="14" t="s">
        <v>7</v>
      </c>
      <c r="B13" s="23">
        <v>0.97</v>
      </c>
      <c r="C13" s="24"/>
      <c r="D13" s="39"/>
      <c r="E13" s="39"/>
      <c r="F13" s="7"/>
      <c r="G13" s="8"/>
      <c r="H13" s="8"/>
      <c r="I13" s="8"/>
      <c r="J13" s="8"/>
      <c r="K13" s="8"/>
      <c r="L13" s="8"/>
      <c r="M13" s="8"/>
      <c r="N13" s="8"/>
      <c r="O13" s="8"/>
      <c r="P13" s="9"/>
      <c r="Q13" s="39"/>
      <c r="R13" s="39"/>
      <c r="S13" s="39"/>
    </row>
    <row r="14" spans="1:19" x14ac:dyDescent="0.25">
      <c r="A14" s="39"/>
      <c r="B14" s="39"/>
      <c r="C14" s="39"/>
      <c r="D14" s="39"/>
      <c r="E14" s="39"/>
      <c r="F14" s="7"/>
      <c r="G14" s="8"/>
      <c r="H14" s="8"/>
      <c r="I14" s="8"/>
      <c r="J14" s="8"/>
      <c r="K14" s="8"/>
      <c r="L14" s="8"/>
      <c r="M14" s="8"/>
      <c r="N14" s="8"/>
      <c r="O14" s="8"/>
      <c r="P14" s="9"/>
      <c r="Q14" s="39"/>
      <c r="R14" s="39"/>
      <c r="S14" s="39"/>
    </row>
    <row r="15" spans="1:19" x14ac:dyDescent="0.25">
      <c r="A15" s="39"/>
      <c r="B15" s="39"/>
      <c r="C15" s="39"/>
      <c r="D15" s="39"/>
      <c r="E15" s="39"/>
      <c r="F15" s="7"/>
      <c r="G15" s="8"/>
      <c r="H15" s="8"/>
      <c r="I15" s="8"/>
      <c r="J15" s="8"/>
      <c r="K15" s="8"/>
      <c r="L15" s="8"/>
      <c r="M15" s="8"/>
      <c r="N15" s="8"/>
      <c r="O15" s="8"/>
      <c r="P15" s="9"/>
      <c r="Q15" s="39"/>
      <c r="R15" s="39"/>
      <c r="S15" s="39"/>
    </row>
    <row r="16" spans="1:19" x14ac:dyDescent="0.25">
      <c r="A16" s="39"/>
      <c r="B16" s="39"/>
      <c r="C16" s="39"/>
      <c r="D16" s="39"/>
      <c r="E16" s="39"/>
      <c r="F16" s="7"/>
      <c r="G16" s="8"/>
      <c r="H16" s="8"/>
      <c r="I16" s="8"/>
      <c r="J16" s="8"/>
      <c r="K16" s="8"/>
      <c r="L16" s="8"/>
      <c r="M16" s="8"/>
      <c r="N16" s="8"/>
      <c r="O16" s="8"/>
      <c r="P16" s="9"/>
      <c r="Q16" s="39"/>
      <c r="R16" s="39"/>
      <c r="S16" s="39"/>
    </row>
    <row r="17" spans="1:19" x14ac:dyDescent="0.25">
      <c r="A17" s="39"/>
      <c r="B17" s="39"/>
      <c r="C17" s="39"/>
      <c r="D17" s="39"/>
      <c r="E17" s="39"/>
      <c r="F17" s="7"/>
      <c r="G17" s="8"/>
      <c r="H17" s="8"/>
      <c r="I17" s="8"/>
      <c r="J17" s="8"/>
      <c r="K17" s="8"/>
      <c r="L17" s="8"/>
      <c r="M17" s="8"/>
      <c r="N17" s="8"/>
      <c r="O17" s="8"/>
      <c r="P17" s="9"/>
      <c r="Q17" s="39"/>
      <c r="R17" s="39"/>
      <c r="S17" s="39"/>
    </row>
    <row r="18" spans="1:19" ht="15.75" thickBot="1" x14ac:dyDescent="0.3">
      <c r="A18" s="39"/>
      <c r="B18" s="39"/>
      <c r="C18" s="39"/>
      <c r="D18" s="39"/>
      <c r="E18" s="39"/>
      <c r="F18" s="7"/>
      <c r="G18" s="8"/>
      <c r="H18" s="8"/>
      <c r="I18" s="8"/>
      <c r="J18" s="8"/>
      <c r="K18" s="8"/>
      <c r="L18" s="8"/>
      <c r="M18" s="8"/>
      <c r="N18" s="8"/>
      <c r="O18" s="8"/>
      <c r="P18" s="9"/>
      <c r="Q18" s="39"/>
      <c r="R18" s="39"/>
      <c r="S18" s="39"/>
    </row>
    <row r="19" spans="1:19" x14ac:dyDescent="0.25">
      <c r="A19" s="31" t="s">
        <v>14</v>
      </c>
      <c r="B19" s="32"/>
      <c r="C19" s="31" t="s">
        <v>15</v>
      </c>
      <c r="D19" s="32"/>
      <c r="E19" s="39"/>
      <c r="F19" s="7"/>
      <c r="G19" s="8"/>
      <c r="H19" s="8"/>
      <c r="I19" s="8"/>
      <c r="J19" s="8"/>
      <c r="K19" s="8"/>
      <c r="L19" s="8"/>
      <c r="M19" s="8"/>
      <c r="N19" s="8"/>
      <c r="O19" s="8"/>
      <c r="P19" s="9"/>
      <c r="Q19" s="39"/>
      <c r="R19" s="39"/>
      <c r="S19" s="39"/>
    </row>
    <row r="20" spans="1:19" x14ac:dyDescent="0.25">
      <c r="A20" s="13" t="s">
        <v>11</v>
      </c>
      <c r="B20" s="29">
        <f>SQRT(B23*B8)</f>
        <v>25.797240162466991</v>
      </c>
      <c r="C20" s="13" t="s">
        <v>11</v>
      </c>
      <c r="D20" s="29">
        <f>SQRT(B23*B8)</f>
        <v>25.797240162466991</v>
      </c>
      <c r="E20" s="39"/>
      <c r="F20" s="7"/>
      <c r="G20" s="8"/>
      <c r="H20" s="8"/>
      <c r="I20" s="8"/>
      <c r="J20" s="8"/>
      <c r="K20" s="8"/>
      <c r="L20" s="8"/>
      <c r="M20" s="8"/>
      <c r="N20" s="8"/>
      <c r="O20" s="8"/>
      <c r="P20" s="9"/>
      <c r="Q20" s="39"/>
      <c r="R20" s="39"/>
      <c r="S20" s="39"/>
    </row>
    <row r="21" spans="1:19" x14ac:dyDescent="0.25">
      <c r="A21" s="13" t="s">
        <v>10</v>
      </c>
      <c r="B21" s="29">
        <f>(B20-B11)/B20</f>
        <v>-1.0777416367966328</v>
      </c>
      <c r="C21" s="13" t="s">
        <v>9</v>
      </c>
      <c r="D21" s="29">
        <f>D20/B11</f>
        <v>0.48129179407587669</v>
      </c>
      <c r="E21" s="39"/>
      <c r="F21" s="7"/>
      <c r="G21" s="8"/>
      <c r="H21" s="8"/>
      <c r="I21" s="8"/>
      <c r="J21" s="8"/>
      <c r="K21" s="8"/>
      <c r="L21" s="8"/>
      <c r="M21" s="8"/>
      <c r="N21" s="8"/>
      <c r="O21" s="8"/>
      <c r="P21" s="9"/>
      <c r="Q21" s="39"/>
      <c r="R21" s="39"/>
      <c r="S21" s="39"/>
    </row>
    <row r="22" spans="1:19" x14ac:dyDescent="0.25">
      <c r="A22" s="13" t="s">
        <v>13</v>
      </c>
      <c r="B22" s="29">
        <f>SQRT(B23/B8)</f>
        <v>12.898620081233496</v>
      </c>
      <c r="C22" s="13" t="s">
        <v>13</v>
      </c>
      <c r="D22" s="29">
        <f>B23/D20</f>
        <v>12.898620081233496</v>
      </c>
      <c r="E22" s="39"/>
      <c r="F22" s="7"/>
      <c r="G22" s="8"/>
      <c r="H22" s="8"/>
      <c r="I22" s="8"/>
      <c r="J22" s="8"/>
      <c r="K22" s="8"/>
      <c r="L22" s="8"/>
      <c r="M22" s="8"/>
      <c r="N22" s="8"/>
      <c r="O22" s="8"/>
      <c r="P22" s="9"/>
      <c r="Q22" s="39"/>
      <c r="R22" s="39"/>
      <c r="S22" s="39"/>
    </row>
    <row r="23" spans="1:19" ht="15.75" thickBot="1" x14ac:dyDescent="0.3">
      <c r="A23" s="14" t="s">
        <v>8</v>
      </c>
      <c r="B23" s="30">
        <f>B13*B12</f>
        <v>332.74879999999996</v>
      </c>
      <c r="C23" s="15" t="s">
        <v>8</v>
      </c>
      <c r="D23" s="30">
        <f>B13*B12</f>
        <v>332.74879999999996</v>
      </c>
      <c r="E23" s="39"/>
      <c r="F23" s="10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9"/>
      <c r="R23" s="39"/>
      <c r="S23" s="39"/>
    </row>
    <row r="24" spans="1:19" ht="15.75" thickBot="1" x14ac:dyDescent="0.3">
      <c r="A24" s="39"/>
      <c r="B24" s="39"/>
      <c r="C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x14ac:dyDescent="0.25">
      <c r="A25" s="39"/>
      <c r="B25" s="39"/>
      <c r="C25" s="39"/>
      <c r="D25" s="25" t="s">
        <v>20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</row>
    <row r="26" spans="1:19" x14ac:dyDescent="0.25">
      <c r="A26" s="39"/>
      <c r="B26" s="39"/>
      <c r="C26" s="39"/>
      <c r="D26" s="26" t="s">
        <v>22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</row>
    <row r="27" spans="1:19" x14ac:dyDescent="0.25">
      <c r="A27" s="39"/>
      <c r="B27" s="39"/>
      <c r="C27" s="39"/>
      <c r="D27" s="27" t="s">
        <v>21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ht="15.75" thickBot="1" x14ac:dyDescent="0.3">
      <c r="A28" s="39"/>
      <c r="B28" s="39"/>
      <c r="C28" s="39"/>
      <c r="D28" s="28" t="s">
        <v>23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x14ac:dyDescent="0.25">
      <c r="A29" s="39"/>
      <c r="B29" s="39"/>
      <c r="C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</sheetData>
  <mergeCells count="3">
    <mergeCell ref="A19:B19"/>
    <mergeCell ref="C19:D19"/>
    <mergeCell ref="C1:N2"/>
  </mergeCells>
  <conditionalFormatting sqref="B21">
    <cfRule type="cellIs" dxfId="6" priority="5" operator="lessThan">
      <formula>0</formula>
    </cfRule>
    <cfRule type="cellIs" dxfId="5" priority="6" operator="greaterThan">
      <formula>1</formula>
    </cfRule>
    <cfRule type="cellIs" dxfId="4" priority="7" operator="lessThan">
      <formula>1</formula>
    </cfRule>
  </conditionalFormatting>
  <conditionalFormatting sqref="D21">
    <cfRule type="cellIs" dxfId="3" priority="2" operator="lessThan">
      <formula>0</formula>
    </cfRule>
    <cfRule type="cellIs" dxfId="2" priority="3" operator="greaterThan">
      <formula>1</formula>
    </cfRule>
    <cfRule type="cellIs" dxfId="1" priority="4" operator="lessThan">
      <formula>1</formula>
    </cfRule>
  </conditionalFormatting>
  <conditionalFormatting sqref="C19:D19">
    <cfRule type="expression" dxfId="0" priority="1">
      <formula>"AND($D$18&gt;0,$D$18&lt;1)"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Shulga</dc:creator>
  <cp:lastModifiedBy>Ilya Shulga</cp:lastModifiedBy>
  <dcterms:created xsi:type="dcterms:W3CDTF">2021-11-04T13:08:52Z</dcterms:created>
  <dcterms:modified xsi:type="dcterms:W3CDTF">2022-11-22T21:16:08Z</dcterms:modified>
</cp:coreProperties>
</file>