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Documents\PycharmProjects\Emulators\Problem Sets\NewSet\DualObjective\"/>
    </mc:Choice>
  </mc:AlternateContent>
  <bookViews>
    <workbookView xWindow="0" yWindow="0" windowWidth="15360" windowHeight="7935"/>
  </bookViews>
  <sheets>
    <sheet name="results_dual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results_dual!$A$1:$W$81</definedName>
  </definedNames>
  <calcPr calcId="152511"/>
</workbook>
</file>

<file path=xl/calcChain.xml><?xml version="1.0" encoding="utf-8"?>
<calcChain xmlns="http://schemas.openxmlformats.org/spreadsheetml/2006/main">
  <c r="T85" i="1" l="1"/>
  <c r="U85" i="1"/>
  <c r="T86" i="1"/>
  <c r="T87" i="1" s="1"/>
  <c r="U86" i="1"/>
  <c r="U87" i="1" s="1"/>
  <c r="T88" i="1"/>
  <c r="U88" i="1"/>
  <c r="T89" i="1"/>
  <c r="U89" i="1"/>
  <c r="T90" i="1"/>
  <c r="U90" i="1"/>
  <c r="T91" i="1"/>
  <c r="U9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U2" i="1"/>
  <c r="T2" i="1"/>
  <c r="O85" i="1"/>
  <c r="P85" i="1"/>
  <c r="O86" i="1"/>
  <c r="O87" i="1" s="1"/>
  <c r="P86" i="1"/>
  <c r="P87" i="1" s="1"/>
  <c r="P88" i="1"/>
  <c r="O89" i="1"/>
  <c r="P89" i="1"/>
  <c r="O90" i="1"/>
  <c r="O88" i="1" s="1"/>
  <c r="P90" i="1"/>
  <c r="O91" i="1"/>
  <c r="P9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2" i="1"/>
  <c r="J85" i="1"/>
  <c r="K85" i="1"/>
  <c r="J86" i="1"/>
  <c r="J88" i="1" s="1"/>
  <c r="K86" i="1"/>
  <c r="J89" i="1"/>
  <c r="K89" i="1"/>
  <c r="J90" i="1"/>
  <c r="K90" i="1"/>
  <c r="J91" i="1"/>
  <c r="K9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2" i="1"/>
  <c r="K88" i="1" l="1"/>
  <c r="J87" i="1"/>
  <c r="K87" i="1"/>
  <c r="L97" i="1" l="1"/>
  <c r="S85" i="1"/>
  <c r="G85" i="1" l="1"/>
  <c r="H85" i="1" l="1"/>
  <c r="I85" i="1"/>
  <c r="L85" i="1"/>
  <c r="M85" i="1"/>
  <c r="N85" i="1"/>
  <c r="Q85" i="1"/>
  <c r="H86" i="1"/>
  <c r="I86" i="1"/>
  <c r="L86" i="1"/>
  <c r="M86" i="1"/>
  <c r="N86" i="1"/>
  <c r="Q86" i="1"/>
  <c r="S86" i="1"/>
  <c r="H89" i="1"/>
  <c r="I89" i="1"/>
  <c r="L89" i="1"/>
  <c r="M89" i="1"/>
  <c r="N89" i="1"/>
  <c r="Q89" i="1"/>
  <c r="S89" i="1"/>
  <c r="H90" i="1"/>
  <c r="I90" i="1"/>
  <c r="L90" i="1"/>
  <c r="M90" i="1"/>
  <c r="M87" i="1" s="1"/>
  <c r="N90" i="1"/>
  <c r="Q90" i="1"/>
  <c r="S90" i="1"/>
  <c r="H91" i="1"/>
  <c r="I91" i="1"/>
  <c r="L91" i="1"/>
  <c r="M91" i="1"/>
  <c r="N91" i="1"/>
  <c r="Q91" i="1"/>
  <c r="S91" i="1"/>
  <c r="G91" i="1"/>
  <c r="G90" i="1"/>
  <c r="G89" i="1"/>
  <c r="G86" i="1"/>
  <c r="R3" i="1"/>
  <c r="V3" i="1" s="1"/>
  <c r="R4" i="1"/>
  <c r="V4" i="1" s="1"/>
  <c r="R5" i="1"/>
  <c r="V5" i="1" s="1"/>
  <c r="R6" i="1"/>
  <c r="V6" i="1" s="1"/>
  <c r="R7" i="1"/>
  <c r="V7" i="1" s="1"/>
  <c r="R8" i="1"/>
  <c r="V8" i="1" s="1"/>
  <c r="R9" i="1"/>
  <c r="V9" i="1" s="1"/>
  <c r="R10" i="1"/>
  <c r="V10" i="1" s="1"/>
  <c r="R11" i="1"/>
  <c r="V11" i="1" s="1"/>
  <c r="R12" i="1"/>
  <c r="V12" i="1" s="1"/>
  <c r="R13" i="1"/>
  <c r="V13" i="1" s="1"/>
  <c r="R14" i="1"/>
  <c r="V14" i="1" s="1"/>
  <c r="R15" i="1"/>
  <c r="V15" i="1" s="1"/>
  <c r="R16" i="1"/>
  <c r="V16" i="1" s="1"/>
  <c r="R17" i="1"/>
  <c r="V17" i="1" s="1"/>
  <c r="R18" i="1"/>
  <c r="V18" i="1" s="1"/>
  <c r="R19" i="1"/>
  <c r="V19" i="1" s="1"/>
  <c r="R20" i="1"/>
  <c r="V20" i="1" s="1"/>
  <c r="R21" i="1"/>
  <c r="V21" i="1" s="1"/>
  <c r="R22" i="1"/>
  <c r="V22" i="1" s="1"/>
  <c r="R23" i="1"/>
  <c r="V23" i="1" s="1"/>
  <c r="R24" i="1"/>
  <c r="V24" i="1" s="1"/>
  <c r="R25" i="1"/>
  <c r="V25" i="1" s="1"/>
  <c r="R26" i="1"/>
  <c r="V26" i="1" s="1"/>
  <c r="R27" i="1"/>
  <c r="V27" i="1" s="1"/>
  <c r="R28" i="1"/>
  <c r="V28" i="1" s="1"/>
  <c r="R29" i="1"/>
  <c r="V29" i="1" s="1"/>
  <c r="R30" i="1"/>
  <c r="V30" i="1" s="1"/>
  <c r="R31" i="1"/>
  <c r="V31" i="1" s="1"/>
  <c r="R32" i="1"/>
  <c r="V32" i="1" s="1"/>
  <c r="R33" i="1"/>
  <c r="V33" i="1" s="1"/>
  <c r="R34" i="1"/>
  <c r="V34" i="1" s="1"/>
  <c r="R35" i="1"/>
  <c r="V35" i="1" s="1"/>
  <c r="R36" i="1"/>
  <c r="V36" i="1" s="1"/>
  <c r="R37" i="1"/>
  <c r="V37" i="1" s="1"/>
  <c r="R38" i="1"/>
  <c r="V38" i="1" s="1"/>
  <c r="R39" i="1"/>
  <c r="V39" i="1" s="1"/>
  <c r="R40" i="1"/>
  <c r="V40" i="1" s="1"/>
  <c r="R41" i="1"/>
  <c r="V41" i="1" s="1"/>
  <c r="R42" i="1"/>
  <c r="V42" i="1" s="1"/>
  <c r="R43" i="1"/>
  <c r="V43" i="1" s="1"/>
  <c r="R44" i="1"/>
  <c r="V44" i="1" s="1"/>
  <c r="R45" i="1"/>
  <c r="V45" i="1" s="1"/>
  <c r="R46" i="1"/>
  <c r="V46" i="1" s="1"/>
  <c r="R47" i="1"/>
  <c r="V47" i="1" s="1"/>
  <c r="R48" i="1"/>
  <c r="V48" i="1" s="1"/>
  <c r="R49" i="1"/>
  <c r="V49" i="1" s="1"/>
  <c r="R50" i="1"/>
  <c r="V50" i="1" s="1"/>
  <c r="R51" i="1"/>
  <c r="V51" i="1" s="1"/>
  <c r="R52" i="1"/>
  <c r="V52" i="1" s="1"/>
  <c r="R53" i="1"/>
  <c r="V53" i="1" s="1"/>
  <c r="R54" i="1"/>
  <c r="V54" i="1" s="1"/>
  <c r="R55" i="1"/>
  <c r="V55" i="1" s="1"/>
  <c r="R56" i="1"/>
  <c r="V56" i="1" s="1"/>
  <c r="R57" i="1"/>
  <c r="V57" i="1" s="1"/>
  <c r="R58" i="1"/>
  <c r="V58" i="1" s="1"/>
  <c r="R59" i="1"/>
  <c r="V59" i="1" s="1"/>
  <c r="R60" i="1"/>
  <c r="V60" i="1" s="1"/>
  <c r="R61" i="1"/>
  <c r="V61" i="1" s="1"/>
  <c r="R62" i="1"/>
  <c r="V62" i="1" s="1"/>
  <c r="R63" i="1"/>
  <c r="V63" i="1" s="1"/>
  <c r="R64" i="1"/>
  <c r="V64" i="1" s="1"/>
  <c r="R65" i="1"/>
  <c r="V65" i="1" s="1"/>
  <c r="R66" i="1"/>
  <c r="V66" i="1" s="1"/>
  <c r="R67" i="1"/>
  <c r="V67" i="1" s="1"/>
  <c r="R68" i="1"/>
  <c r="V68" i="1" s="1"/>
  <c r="R69" i="1"/>
  <c r="V69" i="1" s="1"/>
  <c r="R70" i="1"/>
  <c r="V70" i="1" s="1"/>
  <c r="R71" i="1"/>
  <c r="V71" i="1" s="1"/>
  <c r="R72" i="1"/>
  <c r="V72" i="1" s="1"/>
  <c r="R73" i="1"/>
  <c r="V73" i="1" s="1"/>
  <c r="R74" i="1"/>
  <c r="V74" i="1" s="1"/>
  <c r="R75" i="1"/>
  <c r="V75" i="1" s="1"/>
  <c r="R76" i="1"/>
  <c r="V76" i="1" s="1"/>
  <c r="R77" i="1"/>
  <c r="V77" i="1" s="1"/>
  <c r="R78" i="1"/>
  <c r="V78" i="1" s="1"/>
  <c r="R79" i="1"/>
  <c r="V79" i="1" s="1"/>
  <c r="R80" i="1"/>
  <c r="V80" i="1" s="1"/>
  <c r="R81" i="1"/>
  <c r="V81" i="1" s="1"/>
  <c r="R2" i="1"/>
  <c r="V2" i="1" s="1"/>
  <c r="W35" i="1" l="1"/>
  <c r="W66" i="1"/>
  <c r="W58" i="1"/>
  <c r="W50" i="1"/>
  <c r="W42" i="1"/>
  <c r="W34" i="1"/>
  <c r="W26" i="1"/>
  <c r="W18" i="1"/>
  <c r="W10" i="1"/>
  <c r="W52" i="1"/>
  <c r="W59" i="1"/>
  <c r="W27" i="1"/>
  <c r="W3" i="1"/>
  <c r="W74" i="1"/>
  <c r="W81" i="1"/>
  <c r="W73" i="1"/>
  <c r="W65" i="1"/>
  <c r="W57" i="1"/>
  <c r="W49" i="1"/>
  <c r="W41" i="1"/>
  <c r="W33" i="1"/>
  <c r="W25" i="1"/>
  <c r="W17" i="1"/>
  <c r="W9" i="1"/>
  <c r="W76" i="1"/>
  <c r="W44" i="1"/>
  <c r="W20" i="1"/>
  <c r="W4" i="1"/>
  <c r="W67" i="1"/>
  <c r="W80" i="1"/>
  <c r="W72" i="1"/>
  <c r="W64" i="1"/>
  <c r="W56" i="1"/>
  <c r="W48" i="1"/>
  <c r="W40" i="1"/>
  <c r="W32" i="1"/>
  <c r="W24" i="1"/>
  <c r="W16" i="1"/>
  <c r="W8" i="1"/>
  <c r="W60" i="1"/>
  <c r="W28" i="1"/>
  <c r="W43" i="1"/>
  <c r="W19" i="1"/>
  <c r="W11" i="1"/>
  <c r="W2" i="1"/>
  <c r="W79" i="1"/>
  <c r="W71" i="1"/>
  <c r="W63" i="1"/>
  <c r="W55" i="1"/>
  <c r="W47" i="1"/>
  <c r="W39" i="1"/>
  <c r="W31" i="1"/>
  <c r="W23" i="1"/>
  <c r="W15" i="1"/>
  <c r="W7" i="1"/>
  <c r="W51" i="1"/>
  <c r="W78" i="1"/>
  <c r="W70" i="1"/>
  <c r="W62" i="1"/>
  <c r="W54" i="1"/>
  <c r="W46" i="1"/>
  <c r="W38" i="1"/>
  <c r="W30" i="1"/>
  <c r="W22" i="1"/>
  <c r="W14" i="1"/>
  <c r="W6" i="1"/>
  <c r="W68" i="1"/>
  <c r="W36" i="1"/>
  <c r="W12" i="1"/>
  <c r="W75" i="1"/>
  <c r="W77" i="1"/>
  <c r="W69" i="1"/>
  <c r="W61" i="1"/>
  <c r="W53" i="1"/>
  <c r="W45" i="1"/>
  <c r="W37" i="1"/>
  <c r="W29" i="1"/>
  <c r="W21" i="1"/>
  <c r="W13" i="1"/>
  <c r="W5" i="1"/>
  <c r="L87" i="1"/>
  <c r="I87" i="1"/>
  <c r="R85" i="1"/>
  <c r="N88" i="1"/>
  <c r="H87" i="1"/>
  <c r="S87" i="1"/>
  <c r="R91" i="1"/>
  <c r="R90" i="1"/>
  <c r="R89" i="1"/>
  <c r="R86" i="1"/>
  <c r="Q87" i="1"/>
  <c r="N87" i="1"/>
  <c r="Q88" i="1"/>
  <c r="M88" i="1"/>
  <c r="L88" i="1"/>
  <c r="S88" i="1"/>
  <c r="I88" i="1"/>
  <c r="H88" i="1"/>
  <c r="G88" i="1"/>
  <c r="G87" i="1"/>
  <c r="R88" i="1" l="1"/>
  <c r="R87" i="1"/>
</calcChain>
</file>

<file path=xl/sharedStrings.xml><?xml version="1.0" encoding="utf-8"?>
<sst xmlns="http://schemas.openxmlformats.org/spreadsheetml/2006/main" count="237" uniqueCount="203">
  <si>
    <t>file</t>
  </si>
  <si>
    <t>m</t>
  </si>
  <si>
    <t>j</t>
  </si>
  <si>
    <t>d</t>
  </si>
  <si>
    <t>p</t>
  </si>
  <si>
    <t>i</t>
  </si>
  <si>
    <t>tbased_1800s_solution</t>
  </si>
  <si>
    <t>tbased_1800s_optimal</t>
  </si>
  <si>
    <t>tbased_1800s_solution_time</t>
  </si>
  <si>
    <t>guan_1800s_solution</t>
  </si>
  <si>
    <t>guan_1800s_optimal</t>
  </si>
  <si>
    <t>guan_1800s_solution_time</t>
  </si>
  <si>
    <t>cp_1800s_solution</t>
  </si>
  <si>
    <t>cp_1800s_optimal</t>
  </si>
  <si>
    <t>m15j10d100p20_0.csv.out</t>
  </si>
  <si>
    <t>m15j10d100p20_1.csv.out</t>
  </si>
  <si>
    <t>m15j10d100p20_2.csv.out</t>
  </si>
  <si>
    <t>m15j10d100p20_3.csv.out</t>
  </si>
  <si>
    <t>m15j10d100p20_4.csv.out</t>
  </si>
  <si>
    <t>m15j10d100p40_0.csv.out</t>
  </si>
  <si>
    <t>m15j10d100p40_1.csv.out</t>
  </si>
  <si>
    <t>m15j10d100p40_2.csv.out</t>
  </si>
  <si>
    <t>m15j10d100p40_3.csv.out</t>
  </si>
  <si>
    <t>m15j10d100p40_4.csv.out</t>
  </si>
  <si>
    <t>m15j20d100p20_0.csv.out</t>
  </si>
  <si>
    <t>m15j20d100p20_1.csv.out</t>
  </si>
  <si>
    <t>m15j20d100p20_2.csv.out</t>
  </si>
  <si>
    <t>m15j20d100p20_3.csv.out</t>
  </si>
  <si>
    <t>m15j20d100p20_4.csv.out</t>
  </si>
  <si>
    <t>m15j20d100p40_0.csv.out</t>
  </si>
  <si>
    <t>m15j20d100p40_1.csv.out</t>
  </si>
  <si>
    <t>m15j20d100p40_2.csv.out</t>
  </si>
  <si>
    <t>m15j20d100p40_3.csv.out</t>
  </si>
  <si>
    <t>m15j20d100p40_4.csv.out</t>
  </si>
  <si>
    <t>m15j30d100p20_0.csv.out</t>
  </si>
  <si>
    <t>m15j30d100p20_1.csv.out</t>
  </si>
  <si>
    <t>m15j30d100p20_2.csv.out</t>
  </si>
  <si>
    <t>m15j30d100p20_3.csv.out</t>
  </si>
  <si>
    <t>m15j30d100p20_4.csv.out</t>
  </si>
  <si>
    <t>m15j30d100p40_0.csv.out</t>
  </si>
  <si>
    <t>m15j30d100p40_1.csv.out</t>
  </si>
  <si>
    <t>m15j30d100p40_2.csv.out</t>
  </si>
  <si>
    <t>m15j30d100p40_3.csv.out</t>
  </si>
  <si>
    <t>m15j30d100p40_4.csv.out</t>
  </si>
  <si>
    <t>m15j40d100p20_0.csv.out</t>
  </si>
  <si>
    <t>m15j40d100p20_1.csv.out</t>
  </si>
  <si>
    <t>m15j40d100p20_2.csv.out</t>
  </si>
  <si>
    <t>m15j40d100p20_3.csv.out</t>
  </si>
  <si>
    <t>m15j40d100p20_4.csv.out</t>
  </si>
  <si>
    <t>m15j40d100p40_0.csv.out</t>
  </si>
  <si>
    <t>m15j40d100p40_1.csv.out</t>
  </si>
  <si>
    <t>m15j40d100p40_2.csv.out</t>
  </si>
  <si>
    <t>m15j40d100p40_3.csv.out</t>
  </si>
  <si>
    <t>m15j40d100p40_4.csv.out</t>
  </si>
  <si>
    <t>m25j10d100p20_0.csv.out</t>
  </si>
  <si>
    <t>m25j10d100p20_1.csv.out</t>
  </si>
  <si>
    <t>m25j10d100p20_2.csv.out</t>
  </si>
  <si>
    <t>m25j10d100p20_3.csv.out</t>
  </si>
  <si>
    <t>m25j10d100p20_4.csv.out</t>
  </si>
  <si>
    <t>m25j10d100p40_0.csv.out</t>
  </si>
  <si>
    <t>m25j10d100p40_1.csv.out</t>
  </si>
  <si>
    <t>m25j10d100p40_2.csv.out</t>
  </si>
  <si>
    <t>m25j10d100p40_3.csv.out</t>
  </si>
  <si>
    <t>m25j10d100p40_4.csv.out</t>
  </si>
  <si>
    <t>m25j20d100p20_0.csv.out</t>
  </si>
  <si>
    <t>m25j20d100p20_1.csv.out</t>
  </si>
  <si>
    <t>m25j20d100p20_2.csv.out</t>
  </si>
  <si>
    <t>m25j20d100p20_3.csv.out</t>
  </si>
  <si>
    <t>m25j20d100p20_4.csv.out</t>
  </si>
  <si>
    <t>m25j20d100p40_0.csv.out</t>
  </si>
  <si>
    <t>m25j20d100p40_1.csv.out</t>
  </si>
  <si>
    <t>m25j20d100p40_2.csv.out</t>
  </si>
  <si>
    <t>m25j20d100p40_3.csv.out</t>
  </si>
  <si>
    <t>m25j20d100p40_4.csv.out</t>
  </si>
  <si>
    <t>m25j30d100p20_0.csv.out</t>
  </si>
  <si>
    <t>m25j30d100p20_1.csv.out</t>
  </si>
  <si>
    <t>m25j30d100p20_2.csv.out</t>
  </si>
  <si>
    <t>m25j30d100p20_3.csv.out</t>
  </si>
  <si>
    <t>m25j30d100p20_4.csv.out</t>
  </si>
  <si>
    <t>m25j30d100p40_0.csv.out</t>
  </si>
  <si>
    <t>m25j30d100p40_1.csv.out</t>
  </si>
  <si>
    <t>m25j30d100p40_2.csv.out</t>
  </si>
  <si>
    <t>m25j30d100p40_3.csv.out</t>
  </si>
  <si>
    <t>m25j30d100p40_4.csv.out</t>
  </si>
  <si>
    <t>m25j40d100p20_0.csv.out</t>
  </si>
  <si>
    <t>m25j40d100p20_1.csv.out</t>
  </si>
  <si>
    <t>m25j40d100p20_2.csv.out</t>
  </si>
  <si>
    <t>m25j40d100p20_3.csv.out</t>
  </si>
  <si>
    <t>m25j40d100p20_4.csv.out</t>
  </si>
  <si>
    <t>m25j40d100p40_0.csv.out</t>
  </si>
  <si>
    <t>m25j40d100p40_1.csv.out</t>
  </si>
  <si>
    <t>m25j40d100p40_2.csv.out</t>
  </si>
  <si>
    <t>m25j40d100p40_3.csv.out</t>
  </si>
  <si>
    <t>m25j40d100p40_4.csv.out</t>
  </si>
  <si>
    <t>cp_1800s_trans</t>
  </si>
  <si>
    <t>Average</t>
  </si>
  <si>
    <t>Stdev</t>
  </si>
  <si>
    <t>CI 95</t>
  </si>
  <si>
    <t>Median</t>
  </si>
  <si>
    <t>Count</t>
  </si>
  <si>
    <t>Optimal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</si>
  <si>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</si>
  <si>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</si>
  <si>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</si>
  <si>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</si>
  <si>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</si>
  <si>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</si>
  <si>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</si>
  <si>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</si>
  <si>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</si>
  <si>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</si>
  <si>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</si>
  <si>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</si>
  <si>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</si>
  <si>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</si>
  <si>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Guan</t>
  </si>
  <si>
    <t>Tbased</t>
  </si>
  <si>
    <t>TBasedPenalty</t>
  </si>
  <si>
    <t>TBasedTardiness</t>
  </si>
  <si>
    <t>GuanPenalty</t>
  </si>
  <si>
    <t>GuanTardiness</t>
  </si>
  <si>
    <t>CPPenalty</t>
  </si>
  <si>
    <t>CPTardiness</t>
  </si>
  <si>
    <t>m15j10d100p05_0.csv.out</t>
  </si>
  <si>
    <t>m15j10d100p05_1.csv.out</t>
  </si>
  <si>
    <t>m15j10d100p05_2.csv.out</t>
  </si>
  <si>
    <t>m15j10d100p05_3.csv.out</t>
  </si>
  <si>
    <t>m15j10d100p05_4.csv.out</t>
  </si>
  <si>
    <t>m15j10d100p10_0.csv.out</t>
  </si>
  <si>
    <t>m15j10d100p10_1.csv.out</t>
  </si>
  <si>
    <t>m15j10d100p10_2.csv.out</t>
  </si>
  <si>
    <t>m15j10d100p10_3.csv.out</t>
  </si>
  <si>
    <t>m15j10d100p10_4.csv.out</t>
  </si>
  <si>
    <t>m15j20d100p05_0.csv.out</t>
  </si>
  <si>
    <t>m15j20d100p05_1.csv.out</t>
  </si>
  <si>
    <t>m15j20d100p05_2.csv.out</t>
  </si>
  <si>
    <t>m15j20d100p05_3.csv.out</t>
  </si>
  <si>
    <t>m15j20d100p05_4.csv.out</t>
  </si>
  <si>
    <t>m15j20d100p10_0.csv.out</t>
  </si>
  <si>
    <t>m15j20d100p10_1.csv.out</t>
  </si>
  <si>
    <t>m15j20d100p10_2.csv.out</t>
  </si>
  <si>
    <t>m15j20d100p10_3.csv.out</t>
  </si>
  <si>
    <t>m15j20d100p10_4.csv.out</t>
  </si>
  <si>
    <t>m15j30d100p05_0.csv.out</t>
  </si>
  <si>
    <t>m15j30d100p05_1.csv.out</t>
  </si>
  <si>
    <t>m15j30d100p05_2.csv.out</t>
  </si>
  <si>
    <t>m15j30d100p05_3.csv.out</t>
  </si>
  <si>
    <t>m15j30d100p05_4.csv.out</t>
  </si>
  <si>
    <t>m15j30d100p10_0.csv.out</t>
  </si>
  <si>
    <t>m15j30d100p10_1.csv.out</t>
  </si>
  <si>
    <t>m15j30d100p10_2.csv.out</t>
  </si>
  <si>
    <t>m15j30d100p10_3.csv.out</t>
  </si>
  <si>
    <t>m15j30d100p10_4.csv.out</t>
  </si>
  <si>
    <t>m15j40d100p05_0.csv.out</t>
  </si>
  <si>
    <t>m15j40d100p05_1.csv.out</t>
  </si>
  <si>
    <t>m15j40d100p05_2.csv.out</t>
  </si>
  <si>
    <t>m15j40d100p05_3.csv.out</t>
  </si>
  <si>
    <t>m15j40d100p05_4.csv.out</t>
  </si>
  <si>
    <t>m15j40d100p10_0.csv.out</t>
  </si>
  <si>
    <t>m15j40d100p10_1.csv.out</t>
  </si>
  <si>
    <t>m15j40d100p10_2.csv.out</t>
  </si>
  <si>
    <t>m15j40d100p10_3.csv.out</t>
  </si>
  <si>
    <t>m15j40d100p10_4.csv.out</t>
  </si>
  <si>
    <t>m25j10d100p05_0.csv.out</t>
  </si>
  <si>
    <t>m25j10d100p05_1.csv.out</t>
  </si>
  <si>
    <t>m25j10d100p05_2.csv.out</t>
  </si>
  <si>
    <t>m25j10d100p05_3.csv.out</t>
  </si>
  <si>
    <t>m25j10d100p05_4.csv.out</t>
  </si>
  <si>
    <t>m25j10d100p10_0.csv.out</t>
  </si>
  <si>
    <t>m25j10d100p10_1.csv.out</t>
  </si>
  <si>
    <t>m25j10d100p10_2.csv.out</t>
  </si>
  <si>
    <t>m25j10d100p10_3.csv.out</t>
  </si>
  <si>
    <t>m25j10d100p10_4.csv.out</t>
  </si>
  <si>
    <t>m25j20d100p05_0.csv.out</t>
  </si>
  <si>
    <t>m25j20d100p05_1.csv.out</t>
  </si>
  <si>
    <t>m25j20d100p05_2.csv.out</t>
  </si>
  <si>
    <t>m25j20d100p05_3.csv.out</t>
  </si>
  <si>
    <t>m25j20d100p05_4.csv.out</t>
  </si>
  <si>
    <t>m25j20d100p10_0.csv.out</t>
  </si>
  <si>
    <t>m25j20d100p10_1.csv.out</t>
  </si>
  <si>
    <t>m25j20d100p10_2.csv.out</t>
  </si>
  <si>
    <t>m25j20d100p10_3.csv.out</t>
  </si>
  <si>
    <t>m25j20d100p10_4.csv.out</t>
  </si>
  <si>
    <t>m25j30d100p05_0.csv.out</t>
  </si>
  <si>
    <t>m25j30d100p05_1.csv.out</t>
  </si>
  <si>
    <t>m25j30d100p05_2.csv.out</t>
  </si>
  <si>
    <t>m25j30d100p05_3.csv.out</t>
  </si>
  <si>
    <t>m25j30d100p05_4.csv.out</t>
  </si>
  <si>
    <t>m25j30d100p10_0.csv.out</t>
  </si>
  <si>
    <t>m25j30d100p10_1.csv.out</t>
  </si>
  <si>
    <t>m25j30d100p10_2.csv.out</t>
  </si>
  <si>
    <t>m25j30d100p10_3.csv.out</t>
  </si>
  <si>
    <t>m25j30d100p10_4.csv.out</t>
  </si>
  <si>
    <t>m25j40d100p05_0.csv.out</t>
  </si>
  <si>
    <t>m25j40d100p05_1.csv.out</t>
  </si>
  <si>
    <t>m25j40d100p05_2.csv.out</t>
  </si>
  <si>
    <t>m25j40d100p05_3.csv.out</t>
  </si>
  <si>
    <t>m25j40d100p05_4.csv.out</t>
  </si>
  <si>
    <t>m25j40d100p10_0.csv.out</t>
  </si>
  <si>
    <t>m25j40d100p10_1.csv.out</t>
  </si>
  <si>
    <t>m25j40d100p10_2.csv.out</t>
  </si>
  <si>
    <t>m25j40d100p10_3.csv.out</t>
  </si>
  <si>
    <t>m25j40d100p10_4.csv.out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</si>
</sst>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topLeftCell="P1" workbookViewId="0">
      <pane ySplit="1" topLeftCell="A35" activePane="bottomLeft" state="frozen"/>
      <selection pane="bottomLeft" activeCell="S87" sqref="S87"/>
    </sheetView>
  </sheetViews>
  <sheetFormatPr defaultRowHeight="15" x14ac:dyDescent="0.25"/>
  <cols>
    <col min="1" max="1" width="22.7109375" customWidth="1"/>
    <col min="7" max="7" width="21.5703125" bestFit="1" customWidth="1"/>
    <col min="8" max="8" width="21" bestFit="1" customWidth="1"/>
    <col min="10" max="11" width="19.140625" customWidth="1"/>
    <col min="12" max="12" width="12" customWidth="1"/>
    <col min="13" max="13" width="14" customWidth="1"/>
    <col min="14" max="16" width="14.140625" customWidth="1"/>
    <col min="17" max="17" width="19.7109375" bestFit="1" customWidth="1"/>
    <col min="18" max="18" width="19.7109375" customWidth="1"/>
    <col min="19" max="19" width="19.140625" bestFit="1" customWidth="1"/>
    <col min="20" max="20" width="19.140625" customWidth="1"/>
    <col min="21" max="21" width="14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</v>
      </c>
      <c r="K1" t="s">
        <v>118</v>
      </c>
      <c r="L1" t="s">
        <v>9</v>
      </c>
      <c r="M1" t="s">
        <v>10</v>
      </c>
      <c r="N1" t="s">
        <v>11</v>
      </c>
      <c r="O1" t="s">
        <v>119</v>
      </c>
      <c r="P1" t="s">
        <v>120</v>
      </c>
      <c r="Q1" t="s">
        <v>12</v>
      </c>
      <c r="R1" t="s">
        <v>94</v>
      </c>
      <c r="S1" t="s">
        <v>13</v>
      </c>
      <c r="T1" t="s">
        <v>121</v>
      </c>
      <c r="U1" t="s">
        <v>122</v>
      </c>
    </row>
    <row r="2" spans="1:23" x14ac:dyDescent="0.25">
      <c r="A2" t="s">
        <v>14</v>
      </c>
      <c r="B2">
        <v>15</v>
      </c>
      <c r="C2">
        <v>10</v>
      </c>
      <c r="D2">
        <v>100</v>
      </c>
      <c r="E2">
        <v>20</v>
      </c>
      <c r="F2">
        <v>0</v>
      </c>
      <c r="G2">
        <v>2000022</v>
      </c>
      <c r="H2">
        <v>1</v>
      </c>
      <c r="I2">
        <v>25.398999929399999</v>
      </c>
      <c r="J2">
        <f>FLOOR(G2/1000000,1)</f>
        <v>2</v>
      </c>
      <c r="K2">
        <f>MOD(G2,1000000)</f>
        <v>22</v>
      </c>
      <c r="L2">
        <v>2000022</v>
      </c>
      <c r="M2">
        <v>1</v>
      </c>
      <c r="N2">
        <v>1.7579998969999999</v>
      </c>
      <c r="O2">
        <f>FLOOR(L2/1000000,1)</f>
        <v>2</v>
      </c>
      <c r="P2">
        <f>MOD(L2,1000000)</f>
        <v>22</v>
      </c>
      <c r="Q2">
        <v>20022</v>
      </c>
      <c r="R2">
        <f>FLOOR(Q2/10000,1)*1000000 + MOD(Q2,10000)</f>
        <v>2000022</v>
      </c>
      <c r="S2">
        <v>1</v>
      </c>
      <c r="T2">
        <f>FLOOR(Q2/10000,1)</f>
        <v>2</v>
      </c>
      <c r="U2">
        <f>MOD(Q2,10000)</f>
        <v>22</v>
      </c>
      <c r="V2">
        <f>L2-R2</f>
        <v>0</v>
      </c>
      <c r="W2">
        <f>G2-R2</f>
        <v>0</v>
      </c>
    </row>
    <row r="3" spans="1:23" x14ac:dyDescent="0.25">
      <c r="A3" t="s">
        <v>15</v>
      </c>
      <c r="B3">
        <v>15</v>
      </c>
      <c r="C3">
        <v>10</v>
      </c>
      <c r="D3">
        <v>100</v>
      </c>
      <c r="E3">
        <v>20</v>
      </c>
      <c r="F3">
        <v>1</v>
      </c>
      <c r="G3">
        <v>2000020</v>
      </c>
      <c r="H3">
        <v>1</v>
      </c>
      <c r="I3">
        <v>64.914000034300003</v>
      </c>
      <c r="J3">
        <f t="shared" ref="J3:J66" si="0">FLOOR(G3/1000000,1)</f>
        <v>2</v>
      </c>
      <c r="K3">
        <f t="shared" ref="K3:K66" si="1">MOD(G3,1000000)</f>
        <v>20</v>
      </c>
      <c r="L3">
        <v>2000020</v>
      </c>
      <c r="M3">
        <v>1</v>
      </c>
      <c r="N3">
        <v>5.1760001182600002</v>
      </c>
      <c r="O3">
        <f t="shared" ref="O3:O66" si="2">FLOOR(L3/1000000,1)</f>
        <v>2</v>
      </c>
      <c r="P3">
        <f t="shared" ref="P3:P66" si="3">MOD(L3,1000000)</f>
        <v>20</v>
      </c>
      <c r="Q3">
        <v>20020</v>
      </c>
      <c r="R3">
        <f t="shared" ref="R3:R66" si="4">FLOOR(Q3/10000,1)*1000000 + MOD(Q3,10000)</f>
        <v>2000020</v>
      </c>
      <c r="S3">
        <v>1</v>
      </c>
      <c r="T3">
        <f t="shared" ref="T3:T66" si="5">FLOOR(Q3/10000,1)</f>
        <v>2</v>
      </c>
      <c r="U3">
        <f t="shared" ref="U3:U66" si="6">MOD(Q3,10000)</f>
        <v>20</v>
      </c>
      <c r="V3">
        <f t="shared" ref="V3:V66" si="7">L3-R3</f>
        <v>0</v>
      </c>
      <c r="W3">
        <f t="shared" ref="W3:W66" si="8">G3-R3</f>
        <v>0</v>
      </c>
    </row>
    <row r="4" spans="1:23" x14ac:dyDescent="0.25">
      <c r="A4" t="s">
        <v>16</v>
      </c>
      <c r="B4">
        <v>15</v>
      </c>
      <c r="C4">
        <v>10</v>
      </c>
      <c r="D4">
        <v>100</v>
      </c>
      <c r="E4">
        <v>20</v>
      </c>
      <c r="F4">
        <v>2</v>
      </c>
      <c r="G4">
        <v>3000041</v>
      </c>
      <c r="H4">
        <v>1</v>
      </c>
      <c r="I4">
        <v>8.6099998950999996</v>
      </c>
      <c r="J4">
        <f t="shared" si="0"/>
        <v>3</v>
      </c>
      <c r="K4">
        <f t="shared" si="1"/>
        <v>41</v>
      </c>
      <c r="L4">
        <v>3000041</v>
      </c>
      <c r="M4">
        <v>1</v>
      </c>
      <c r="N4">
        <v>7.66700005531</v>
      </c>
      <c r="O4">
        <f t="shared" si="2"/>
        <v>3</v>
      </c>
      <c r="P4">
        <f t="shared" si="3"/>
        <v>41</v>
      </c>
      <c r="Q4">
        <v>30041</v>
      </c>
      <c r="R4">
        <f t="shared" si="4"/>
        <v>3000041</v>
      </c>
      <c r="S4">
        <v>1</v>
      </c>
      <c r="T4">
        <f t="shared" si="5"/>
        <v>3</v>
      </c>
      <c r="U4">
        <f t="shared" si="6"/>
        <v>41</v>
      </c>
      <c r="V4">
        <f t="shared" si="7"/>
        <v>0</v>
      </c>
      <c r="W4">
        <f t="shared" si="8"/>
        <v>0</v>
      </c>
    </row>
    <row r="5" spans="1:23" x14ac:dyDescent="0.25">
      <c r="A5" t="s">
        <v>17</v>
      </c>
      <c r="B5">
        <v>15</v>
      </c>
      <c r="C5">
        <v>10</v>
      </c>
      <c r="D5">
        <v>100</v>
      </c>
      <c r="E5">
        <v>20</v>
      </c>
      <c r="F5">
        <v>3</v>
      </c>
      <c r="G5">
        <v>2000016</v>
      </c>
      <c r="H5">
        <v>1</v>
      </c>
      <c r="I5">
        <v>17.121000051500001</v>
      </c>
      <c r="J5">
        <f t="shared" si="0"/>
        <v>2</v>
      </c>
      <c r="K5">
        <f t="shared" si="1"/>
        <v>16</v>
      </c>
      <c r="L5">
        <v>2000016</v>
      </c>
      <c r="M5">
        <v>1</v>
      </c>
      <c r="N5">
        <v>2.01800012589</v>
      </c>
      <c r="O5">
        <f t="shared" si="2"/>
        <v>2</v>
      </c>
      <c r="P5">
        <f t="shared" si="3"/>
        <v>16</v>
      </c>
      <c r="Q5">
        <v>20016</v>
      </c>
      <c r="R5">
        <f t="shared" si="4"/>
        <v>2000016</v>
      </c>
      <c r="S5">
        <v>1</v>
      </c>
      <c r="T5">
        <f t="shared" si="5"/>
        <v>2</v>
      </c>
      <c r="U5">
        <f t="shared" si="6"/>
        <v>16</v>
      </c>
      <c r="V5">
        <f t="shared" si="7"/>
        <v>0</v>
      </c>
      <c r="W5">
        <f t="shared" si="8"/>
        <v>0</v>
      </c>
    </row>
    <row r="6" spans="1:23" x14ac:dyDescent="0.25">
      <c r="A6" t="s">
        <v>18</v>
      </c>
      <c r="B6">
        <v>15</v>
      </c>
      <c r="C6">
        <v>10</v>
      </c>
      <c r="D6">
        <v>100</v>
      </c>
      <c r="E6">
        <v>20</v>
      </c>
      <c r="F6">
        <v>4</v>
      </c>
      <c r="G6">
        <v>3000052</v>
      </c>
      <c r="H6">
        <v>1</v>
      </c>
      <c r="I6">
        <v>9.5789999961899994</v>
      </c>
      <c r="J6">
        <f t="shared" si="0"/>
        <v>3</v>
      </c>
      <c r="K6">
        <f t="shared" si="1"/>
        <v>52</v>
      </c>
      <c r="L6">
        <v>3000052</v>
      </c>
      <c r="M6">
        <v>1</v>
      </c>
      <c r="N6">
        <v>10.4010000229</v>
      </c>
      <c r="O6">
        <f t="shared" si="2"/>
        <v>3</v>
      </c>
      <c r="P6">
        <f t="shared" si="3"/>
        <v>52</v>
      </c>
      <c r="Q6">
        <v>30052</v>
      </c>
      <c r="R6">
        <f t="shared" si="4"/>
        <v>3000052</v>
      </c>
      <c r="S6">
        <v>0</v>
      </c>
      <c r="T6">
        <f t="shared" si="5"/>
        <v>3</v>
      </c>
      <c r="U6">
        <f t="shared" si="6"/>
        <v>52</v>
      </c>
      <c r="V6">
        <f t="shared" si="7"/>
        <v>0</v>
      </c>
      <c r="W6">
        <f t="shared" si="8"/>
        <v>0</v>
      </c>
    </row>
    <row r="7" spans="1:23" x14ac:dyDescent="0.25">
      <c r="A7" t="s">
        <v>19</v>
      </c>
      <c r="B7">
        <v>15</v>
      </c>
      <c r="C7">
        <v>10</v>
      </c>
      <c r="D7">
        <v>100</v>
      </c>
      <c r="E7">
        <v>40</v>
      </c>
      <c r="F7">
        <v>0</v>
      </c>
      <c r="G7">
        <v>3000143</v>
      </c>
      <c r="H7">
        <v>1</v>
      </c>
      <c r="I7">
        <v>47.444999933200002</v>
      </c>
      <c r="J7">
        <f t="shared" si="0"/>
        <v>3</v>
      </c>
      <c r="K7">
        <f t="shared" si="1"/>
        <v>143</v>
      </c>
      <c r="L7">
        <v>3000143</v>
      </c>
      <c r="M7">
        <v>1</v>
      </c>
      <c r="N7">
        <v>2.15600013733</v>
      </c>
      <c r="O7">
        <f t="shared" si="2"/>
        <v>3</v>
      </c>
      <c r="P7">
        <f t="shared" si="3"/>
        <v>143</v>
      </c>
      <c r="Q7">
        <v>30143</v>
      </c>
      <c r="R7">
        <f t="shared" si="4"/>
        <v>3000143</v>
      </c>
      <c r="S7">
        <v>1</v>
      </c>
      <c r="T7">
        <f t="shared" si="5"/>
        <v>3</v>
      </c>
      <c r="U7">
        <f t="shared" si="6"/>
        <v>143</v>
      </c>
      <c r="V7">
        <f t="shared" si="7"/>
        <v>0</v>
      </c>
      <c r="W7">
        <f t="shared" si="8"/>
        <v>0</v>
      </c>
    </row>
    <row r="8" spans="1:23" x14ac:dyDescent="0.25">
      <c r="A8" t="s">
        <v>20</v>
      </c>
      <c r="B8">
        <v>15</v>
      </c>
      <c r="C8">
        <v>10</v>
      </c>
      <c r="D8">
        <v>100</v>
      </c>
      <c r="E8">
        <v>40</v>
      </c>
      <c r="F8">
        <v>1</v>
      </c>
      <c r="G8">
        <v>3000088</v>
      </c>
      <c r="H8">
        <v>1</v>
      </c>
      <c r="I8">
        <v>17.955999851200001</v>
      </c>
      <c r="J8">
        <f t="shared" si="0"/>
        <v>3</v>
      </c>
      <c r="K8">
        <f t="shared" si="1"/>
        <v>88</v>
      </c>
      <c r="L8">
        <v>3000088</v>
      </c>
      <c r="M8">
        <v>1</v>
      </c>
      <c r="N8">
        <v>1.7109997272499999</v>
      </c>
      <c r="O8">
        <f t="shared" si="2"/>
        <v>3</v>
      </c>
      <c r="P8">
        <f t="shared" si="3"/>
        <v>88</v>
      </c>
      <c r="Q8">
        <v>30088</v>
      </c>
      <c r="R8">
        <f t="shared" si="4"/>
        <v>3000088</v>
      </c>
      <c r="S8">
        <v>0</v>
      </c>
      <c r="T8">
        <f t="shared" si="5"/>
        <v>3</v>
      </c>
      <c r="U8">
        <f t="shared" si="6"/>
        <v>88</v>
      </c>
      <c r="V8">
        <f t="shared" si="7"/>
        <v>0</v>
      </c>
      <c r="W8">
        <f t="shared" si="8"/>
        <v>0</v>
      </c>
    </row>
    <row r="9" spans="1:23" x14ac:dyDescent="0.25">
      <c r="A9" t="s">
        <v>21</v>
      </c>
      <c r="B9">
        <v>15</v>
      </c>
      <c r="C9">
        <v>10</v>
      </c>
      <c r="D9">
        <v>100</v>
      </c>
      <c r="E9">
        <v>40</v>
      </c>
      <c r="F9">
        <v>2</v>
      </c>
      <c r="G9">
        <v>3000070</v>
      </c>
      <c r="H9">
        <v>1</v>
      </c>
      <c r="I9">
        <v>29.006999969500001</v>
      </c>
      <c r="J9">
        <f t="shared" si="0"/>
        <v>3</v>
      </c>
      <c r="K9">
        <f t="shared" si="1"/>
        <v>70</v>
      </c>
      <c r="L9">
        <v>3000070</v>
      </c>
      <c r="M9">
        <v>1</v>
      </c>
      <c r="N9">
        <v>28.722000122099999</v>
      </c>
      <c r="O9">
        <f t="shared" si="2"/>
        <v>3</v>
      </c>
      <c r="P9">
        <f t="shared" si="3"/>
        <v>70</v>
      </c>
      <c r="Q9">
        <v>30070</v>
      </c>
      <c r="R9">
        <f t="shared" si="4"/>
        <v>3000070</v>
      </c>
      <c r="S9">
        <v>0</v>
      </c>
      <c r="T9">
        <f t="shared" si="5"/>
        <v>3</v>
      </c>
      <c r="U9">
        <f t="shared" si="6"/>
        <v>70</v>
      </c>
      <c r="V9">
        <f t="shared" si="7"/>
        <v>0</v>
      </c>
      <c r="W9">
        <f t="shared" si="8"/>
        <v>0</v>
      </c>
    </row>
    <row r="10" spans="1:23" x14ac:dyDescent="0.25">
      <c r="A10" t="s">
        <v>22</v>
      </c>
      <c r="B10">
        <v>15</v>
      </c>
      <c r="C10">
        <v>10</v>
      </c>
      <c r="D10">
        <v>100</v>
      </c>
      <c r="E10">
        <v>40</v>
      </c>
      <c r="F10">
        <v>3</v>
      </c>
      <c r="G10">
        <v>3000124</v>
      </c>
      <c r="H10">
        <v>0</v>
      </c>
      <c r="I10">
        <v>1801.2740001699999</v>
      </c>
      <c r="J10">
        <f t="shared" si="0"/>
        <v>3</v>
      </c>
      <c r="K10">
        <f t="shared" si="1"/>
        <v>124</v>
      </c>
      <c r="L10">
        <v>3000124</v>
      </c>
      <c r="M10">
        <v>1</v>
      </c>
      <c r="N10">
        <v>19.856000184999999</v>
      </c>
      <c r="O10">
        <f t="shared" si="2"/>
        <v>3</v>
      </c>
      <c r="P10">
        <f t="shared" si="3"/>
        <v>124</v>
      </c>
      <c r="Q10">
        <v>30124</v>
      </c>
      <c r="R10">
        <f t="shared" si="4"/>
        <v>3000124</v>
      </c>
      <c r="S10">
        <v>0</v>
      </c>
      <c r="T10">
        <f t="shared" si="5"/>
        <v>3</v>
      </c>
      <c r="U10">
        <f t="shared" si="6"/>
        <v>124</v>
      </c>
      <c r="V10">
        <f t="shared" si="7"/>
        <v>0</v>
      </c>
      <c r="W10">
        <f t="shared" si="8"/>
        <v>0</v>
      </c>
    </row>
    <row r="11" spans="1:23" x14ac:dyDescent="0.25">
      <c r="A11" t="s">
        <v>23</v>
      </c>
      <c r="B11">
        <v>15</v>
      </c>
      <c r="C11">
        <v>10</v>
      </c>
      <c r="D11">
        <v>100</v>
      </c>
      <c r="E11">
        <v>40</v>
      </c>
      <c r="F11">
        <v>4</v>
      </c>
      <c r="G11">
        <v>4000118</v>
      </c>
      <c r="H11">
        <v>1</v>
      </c>
      <c r="I11">
        <v>29.5469999313</v>
      </c>
      <c r="J11">
        <f t="shared" si="0"/>
        <v>4</v>
      </c>
      <c r="K11">
        <f t="shared" si="1"/>
        <v>118</v>
      </c>
      <c r="L11">
        <v>4000118</v>
      </c>
      <c r="M11">
        <v>1</v>
      </c>
      <c r="N11">
        <v>184.65400004399999</v>
      </c>
      <c r="O11">
        <f t="shared" si="2"/>
        <v>4</v>
      </c>
      <c r="P11">
        <f t="shared" si="3"/>
        <v>118</v>
      </c>
      <c r="Q11">
        <v>40118</v>
      </c>
      <c r="R11">
        <f t="shared" si="4"/>
        <v>4000118</v>
      </c>
      <c r="S11">
        <v>0</v>
      </c>
      <c r="T11">
        <f t="shared" si="5"/>
        <v>4</v>
      </c>
      <c r="U11">
        <f t="shared" si="6"/>
        <v>118</v>
      </c>
      <c r="V11">
        <f t="shared" si="7"/>
        <v>0</v>
      </c>
      <c r="W11">
        <f t="shared" si="8"/>
        <v>0</v>
      </c>
    </row>
    <row r="12" spans="1:23" x14ac:dyDescent="0.25">
      <c r="A12" t="s">
        <v>24</v>
      </c>
      <c r="B12">
        <v>15</v>
      </c>
      <c r="C12">
        <v>20</v>
      </c>
      <c r="D12">
        <v>100</v>
      </c>
      <c r="E12">
        <v>20</v>
      </c>
      <c r="F12">
        <v>0</v>
      </c>
      <c r="G12">
        <v>4000116</v>
      </c>
      <c r="H12">
        <v>0</v>
      </c>
      <c r="I12">
        <v>1802.3070001599999</v>
      </c>
      <c r="J12">
        <f t="shared" si="0"/>
        <v>4</v>
      </c>
      <c r="K12">
        <f t="shared" si="1"/>
        <v>116</v>
      </c>
      <c r="L12">
        <v>4000119</v>
      </c>
      <c r="M12">
        <v>0</v>
      </c>
      <c r="N12">
        <v>1800.0190000499999</v>
      </c>
      <c r="O12">
        <f t="shared" si="2"/>
        <v>4</v>
      </c>
      <c r="P12">
        <f t="shared" si="3"/>
        <v>119</v>
      </c>
      <c r="Q12">
        <v>40116</v>
      </c>
      <c r="R12">
        <f t="shared" si="4"/>
        <v>4000116</v>
      </c>
      <c r="S12">
        <v>0</v>
      </c>
      <c r="T12">
        <f t="shared" si="5"/>
        <v>4</v>
      </c>
      <c r="U12">
        <f t="shared" si="6"/>
        <v>116</v>
      </c>
      <c r="V12">
        <f t="shared" si="7"/>
        <v>3</v>
      </c>
      <c r="W12">
        <f t="shared" si="8"/>
        <v>0</v>
      </c>
    </row>
    <row r="13" spans="1:23" x14ac:dyDescent="0.25">
      <c r="A13" t="s">
        <v>25</v>
      </c>
      <c r="B13">
        <v>15</v>
      </c>
      <c r="C13">
        <v>20</v>
      </c>
      <c r="D13">
        <v>100</v>
      </c>
      <c r="E13">
        <v>20</v>
      </c>
      <c r="F13">
        <v>1</v>
      </c>
      <c r="G13">
        <v>7000222</v>
      </c>
      <c r="H13">
        <v>0</v>
      </c>
      <c r="I13">
        <v>1802.49899983</v>
      </c>
      <c r="J13">
        <f t="shared" si="0"/>
        <v>7</v>
      </c>
      <c r="K13">
        <f t="shared" si="1"/>
        <v>222</v>
      </c>
      <c r="L13">
        <v>8000192</v>
      </c>
      <c r="M13">
        <v>0</v>
      </c>
      <c r="N13">
        <v>1800.01899981</v>
      </c>
      <c r="O13">
        <f t="shared" si="2"/>
        <v>8</v>
      </c>
      <c r="P13">
        <f t="shared" si="3"/>
        <v>192</v>
      </c>
      <c r="Q13">
        <v>80184</v>
      </c>
      <c r="R13">
        <f t="shared" si="4"/>
        <v>8000184</v>
      </c>
      <c r="S13">
        <v>0</v>
      </c>
      <c r="T13">
        <f t="shared" si="5"/>
        <v>8</v>
      </c>
      <c r="U13">
        <f t="shared" si="6"/>
        <v>184</v>
      </c>
      <c r="V13">
        <f t="shared" si="7"/>
        <v>8</v>
      </c>
      <c r="W13">
        <f t="shared" si="8"/>
        <v>-999962</v>
      </c>
    </row>
    <row r="14" spans="1:23" x14ac:dyDescent="0.25">
      <c r="A14" t="s">
        <v>26</v>
      </c>
      <c r="B14">
        <v>15</v>
      </c>
      <c r="C14">
        <v>20</v>
      </c>
      <c r="D14">
        <v>100</v>
      </c>
      <c r="E14">
        <v>20</v>
      </c>
      <c r="F14">
        <v>2</v>
      </c>
      <c r="G14">
        <v>7000235</v>
      </c>
      <c r="H14">
        <v>0</v>
      </c>
      <c r="I14">
        <v>1802.46799994</v>
      </c>
      <c r="J14">
        <f t="shared" si="0"/>
        <v>7</v>
      </c>
      <c r="K14">
        <f t="shared" si="1"/>
        <v>235</v>
      </c>
      <c r="L14">
        <v>7000246</v>
      </c>
      <c r="M14">
        <v>0</v>
      </c>
      <c r="N14">
        <v>1800.02099991</v>
      </c>
      <c r="O14">
        <f t="shared" si="2"/>
        <v>7</v>
      </c>
      <c r="P14">
        <f t="shared" si="3"/>
        <v>246</v>
      </c>
      <c r="Q14">
        <v>70246</v>
      </c>
      <c r="R14">
        <f t="shared" si="4"/>
        <v>7000246</v>
      </c>
      <c r="S14">
        <v>0</v>
      </c>
      <c r="T14">
        <f t="shared" si="5"/>
        <v>7</v>
      </c>
      <c r="U14">
        <f t="shared" si="6"/>
        <v>246</v>
      </c>
      <c r="V14">
        <f t="shared" si="7"/>
        <v>0</v>
      </c>
      <c r="W14">
        <f t="shared" si="8"/>
        <v>-11</v>
      </c>
    </row>
    <row r="15" spans="1:23" x14ac:dyDescent="0.25">
      <c r="A15" t="s">
        <v>27</v>
      </c>
      <c r="B15">
        <v>15</v>
      </c>
      <c r="C15">
        <v>20</v>
      </c>
      <c r="D15">
        <v>100</v>
      </c>
      <c r="E15">
        <v>20</v>
      </c>
      <c r="F15">
        <v>3</v>
      </c>
      <c r="G15">
        <v>6000178</v>
      </c>
      <c r="H15">
        <v>1</v>
      </c>
      <c r="I15">
        <v>194.442000151</v>
      </c>
      <c r="J15">
        <f t="shared" si="0"/>
        <v>6</v>
      </c>
      <c r="K15">
        <f t="shared" si="1"/>
        <v>178</v>
      </c>
      <c r="L15">
        <v>7000159</v>
      </c>
      <c r="M15">
        <v>0</v>
      </c>
      <c r="N15">
        <v>1800.0229999999999</v>
      </c>
      <c r="O15">
        <f t="shared" si="2"/>
        <v>7</v>
      </c>
      <c r="P15">
        <f t="shared" si="3"/>
        <v>159</v>
      </c>
      <c r="Q15">
        <v>60178</v>
      </c>
      <c r="R15">
        <f t="shared" si="4"/>
        <v>6000178</v>
      </c>
      <c r="S15">
        <v>0</v>
      </c>
      <c r="T15">
        <f t="shared" si="5"/>
        <v>6</v>
      </c>
      <c r="U15">
        <f t="shared" si="6"/>
        <v>178</v>
      </c>
      <c r="V15">
        <f t="shared" si="7"/>
        <v>999981</v>
      </c>
      <c r="W15">
        <f t="shared" si="8"/>
        <v>0</v>
      </c>
    </row>
    <row r="16" spans="1:23" x14ac:dyDescent="0.25">
      <c r="A16" t="s">
        <v>28</v>
      </c>
      <c r="B16">
        <v>15</v>
      </c>
      <c r="C16">
        <v>20</v>
      </c>
      <c r="D16">
        <v>100</v>
      </c>
      <c r="E16">
        <v>20</v>
      </c>
      <c r="F16">
        <v>4</v>
      </c>
      <c r="G16">
        <v>5000144</v>
      </c>
      <c r="H16">
        <v>0</v>
      </c>
      <c r="I16">
        <v>1802.1599998500001</v>
      </c>
      <c r="J16">
        <f t="shared" si="0"/>
        <v>5</v>
      </c>
      <c r="K16">
        <f t="shared" si="1"/>
        <v>144</v>
      </c>
      <c r="L16">
        <v>5000129</v>
      </c>
      <c r="M16">
        <v>0</v>
      </c>
      <c r="N16">
        <v>1800.0229999999999</v>
      </c>
      <c r="O16">
        <f t="shared" si="2"/>
        <v>5</v>
      </c>
      <c r="P16">
        <f t="shared" si="3"/>
        <v>129</v>
      </c>
      <c r="Q16">
        <v>50144</v>
      </c>
      <c r="R16">
        <f t="shared" si="4"/>
        <v>5000144</v>
      </c>
      <c r="S16">
        <v>0</v>
      </c>
      <c r="T16">
        <f t="shared" si="5"/>
        <v>5</v>
      </c>
      <c r="U16">
        <f t="shared" si="6"/>
        <v>144</v>
      </c>
      <c r="V16">
        <f t="shared" si="7"/>
        <v>-15</v>
      </c>
      <c r="W16">
        <f t="shared" si="8"/>
        <v>0</v>
      </c>
    </row>
    <row r="17" spans="1:23" x14ac:dyDescent="0.25">
      <c r="A17" t="s">
        <v>29</v>
      </c>
      <c r="B17">
        <v>15</v>
      </c>
      <c r="C17">
        <v>20</v>
      </c>
      <c r="D17">
        <v>100</v>
      </c>
      <c r="E17">
        <v>40</v>
      </c>
      <c r="F17">
        <v>0</v>
      </c>
      <c r="G17">
        <v>7000633</v>
      </c>
      <c r="H17">
        <v>0</v>
      </c>
      <c r="I17">
        <v>1804.97099996</v>
      </c>
      <c r="J17">
        <f t="shared" si="0"/>
        <v>7</v>
      </c>
      <c r="K17">
        <f t="shared" si="1"/>
        <v>633</v>
      </c>
      <c r="L17">
        <v>7000500</v>
      </c>
      <c r="M17">
        <v>0</v>
      </c>
      <c r="N17">
        <v>1800.01999998</v>
      </c>
      <c r="O17">
        <f t="shared" si="2"/>
        <v>7</v>
      </c>
      <c r="P17">
        <f t="shared" si="3"/>
        <v>500</v>
      </c>
      <c r="Q17">
        <v>70531</v>
      </c>
      <c r="R17">
        <f t="shared" si="4"/>
        <v>7000531</v>
      </c>
      <c r="S17">
        <v>0</v>
      </c>
      <c r="T17">
        <f t="shared" si="5"/>
        <v>7</v>
      </c>
      <c r="U17">
        <f t="shared" si="6"/>
        <v>531</v>
      </c>
      <c r="V17">
        <f t="shared" si="7"/>
        <v>-31</v>
      </c>
      <c r="W17">
        <f t="shared" si="8"/>
        <v>102</v>
      </c>
    </row>
    <row r="18" spans="1:23" x14ac:dyDescent="0.25">
      <c r="A18" t="s">
        <v>30</v>
      </c>
      <c r="B18">
        <v>15</v>
      </c>
      <c r="C18">
        <v>20</v>
      </c>
      <c r="D18">
        <v>100</v>
      </c>
      <c r="E18">
        <v>40</v>
      </c>
      <c r="F18">
        <v>1</v>
      </c>
      <c r="G18">
        <v>3000181</v>
      </c>
      <c r="H18">
        <v>0</v>
      </c>
      <c r="I18">
        <v>1804.21200013</v>
      </c>
      <c r="J18">
        <f t="shared" si="0"/>
        <v>3</v>
      </c>
      <c r="K18">
        <f t="shared" si="1"/>
        <v>181</v>
      </c>
      <c r="L18">
        <v>3000169</v>
      </c>
      <c r="M18">
        <v>1</v>
      </c>
      <c r="N18">
        <v>482.14599990800002</v>
      </c>
      <c r="O18">
        <f t="shared" si="2"/>
        <v>3</v>
      </c>
      <c r="P18">
        <f t="shared" si="3"/>
        <v>169</v>
      </c>
      <c r="Q18">
        <v>30185</v>
      </c>
      <c r="R18">
        <f t="shared" si="4"/>
        <v>3000185</v>
      </c>
      <c r="S18">
        <v>0</v>
      </c>
      <c r="T18">
        <f t="shared" si="5"/>
        <v>3</v>
      </c>
      <c r="U18">
        <f t="shared" si="6"/>
        <v>185</v>
      </c>
      <c r="V18">
        <f t="shared" si="7"/>
        <v>-16</v>
      </c>
      <c r="W18">
        <f t="shared" si="8"/>
        <v>-4</v>
      </c>
    </row>
    <row r="19" spans="1:23" x14ac:dyDescent="0.25">
      <c r="A19" t="s">
        <v>31</v>
      </c>
      <c r="B19">
        <v>15</v>
      </c>
      <c r="C19">
        <v>20</v>
      </c>
      <c r="D19">
        <v>100</v>
      </c>
      <c r="E19">
        <v>40</v>
      </c>
      <c r="F19">
        <v>2</v>
      </c>
      <c r="G19">
        <v>6000484</v>
      </c>
      <c r="H19">
        <v>0</v>
      </c>
      <c r="I19">
        <v>1805.33800006</v>
      </c>
      <c r="J19">
        <f t="shared" si="0"/>
        <v>6</v>
      </c>
      <c r="K19">
        <f t="shared" si="1"/>
        <v>484</v>
      </c>
      <c r="L19">
        <v>6000451</v>
      </c>
      <c r="M19">
        <v>0</v>
      </c>
      <c r="N19">
        <v>1800.0179998900001</v>
      </c>
      <c r="O19">
        <f t="shared" si="2"/>
        <v>6</v>
      </c>
      <c r="P19">
        <f t="shared" si="3"/>
        <v>451</v>
      </c>
      <c r="Q19">
        <v>60414</v>
      </c>
      <c r="R19">
        <f t="shared" si="4"/>
        <v>6000414</v>
      </c>
      <c r="S19">
        <v>0</v>
      </c>
      <c r="T19">
        <f t="shared" si="5"/>
        <v>6</v>
      </c>
      <c r="U19">
        <f t="shared" si="6"/>
        <v>414</v>
      </c>
      <c r="V19">
        <f t="shared" si="7"/>
        <v>37</v>
      </c>
      <c r="W19">
        <f t="shared" si="8"/>
        <v>70</v>
      </c>
    </row>
    <row r="20" spans="1:23" x14ac:dyDescent="0.25">
      <c r="A20" t="s">
        <v>32</v>
      </c>
      <c r="B20">
        <v>15</v>
      </c>
      <c r="C20">
        <v>20</v>
      </c>
      <c r="D20">
        <v>100</v>
      </c>
      <c r="E20">
        <v>40</v>
      </c>
      <c r="F20">
        <v>3</v>
      </c>
      <c r="G20">
        <v>4000234</v>
      </c>
      <c r="H20">
        <v>0</v>
      </c>
      <c r="I20">
        <v>1805.40700006</v>
      </c>
      <c r="J20">
        <f t="shared" si="0"/>
        <v>4</v>
      </c>
      <c r="K20">
        <f t="shared" si="1"/>
        <v>234</v>
      </c>
      <c r="L20">
        <v>4000232</v>
      </c>
      <c r="M20">
        <v>0</v>
      </c>
      <c r="N20">
        <v>1800.01200008</v>
      </c>
      <c r="O20">
        <f t="shared" si="2"/>
        <v>4</v>
      </c>
      <c r="P20">
        <f t="shared" si="3"/>
        <v>232</v>
      </c>
      <c r="Q20">
        <v>40209</v>
      </c>
      <c r="R20">
        <f t="shared" si="4"/>
        <v>4000209</v>
      </c>
      <c r="S20">
        <v>0</v>
      </c>
      <c r="T20">
        <f t="shared" si="5"/>
        <v>4</v>
      </c>
      <c r="U20">
        <f t="shared" si="6"/>
        <v>209</v>
      </c>
      <c r="V20">
        <f t="shared" si="7"/>
        <v>23</v>
      </c>
      <c r="W20">
        <f t="shared" si="8"/>
        <v>25</v>
      </c>
    </row>
    <row r="21" spans="1:23" x14ac:dyDescent="0.25">
      <c r="A21" t="s">
        <v>33</v>
      </c>
      <c r="B21">
        <v>15</v>
      </c>
      <c r="C21">
        <v>20</v>
      </c>
      <c r="D21">
        <v>100</v>
      </c>
      <c r="E21">
        <v>40</v>
      </c>
      <c r="F21">
        <v>4</v>
      </c>
      <c r="G21">
        <v>7000626</v>
      </c>
      <c r="H21">
        <v>0</v>
      </c>
      <c r="I21">
        <v>1804.0390002700001</v>
      </c>
      <c r="J21">
        <f t="shared" si="0"/>
        <v>7</v>
      </c>
      <c r="K21">
        <f t="shared" si="1"/>
        <v>626</v>
      </c>
      <c r="L21">
        <v>7000488</v>
      </c>
      <c r="M21">
        <v>0</v>
      </c>
      <c r="N21">
        <v>1800.0110001600001</v>
      </c>
      <c r="O21">
        <f t="shared" si="2"/>
        <v>7</v>
      </c>
      <c r="P21">
        <f t="shared" si="3"/>
        <v>488</v>
      </c>
      <c r="Q21">
        <v>70486</v>
      </c>
      <c r="R21">
        <f t="shared" si="4"/>
        <v>7000486</v>
      </c>
      <c r="S21">
        <v>0</v>
      </c>
      <c r="T21">
        <f t="shared" si="5"/>
        <v>7</v>
      </c>
      <c r="U21">
        <f t="shared" si="6"/>
        <v>486</v>
      </c>
      <c r="V21">
        <f t="shared" si="7"/>
        <v>2</v>
      </c>
      <c r="W21">
        <f t="shared" si="8"/>
        <v>140</v>
      </c>
    </row>
    <row r="22" spans="1:23" x14ac:dyDescent="0.25">
      <c r="A22" t="s">
        <v>34</v>
      </c>
      <c r="B22">
        <v>15</v>
      </c>
      <c r="C22">
        <v>30</v>
      </c>
      <c r="D22">
        <v>100</v>
      </c>
      <c r="E22">
        <v>20</v>
      </c>
      <c r="F22">
        <v>0</v>
      </c>
      <c r="G22">
        <v>12000603</v>
      </c>
      <c r="H22">
        <v>0</v>
      </c>
      <c r="I22">
        <v>1805.25299978</v>
      </c>
      <c r="J22">
        <f t="shared" si="0"/>
        <v>12</v>
      </c>
      <c r="K22">
        <f t="shared" si="1"/>
        <v>603</v>
      </c>
      <c r="L22">
        <v>12000495</v>
      </c>
      <c r="M22">
        <v>0</v>
      </c>
      <c r="N22">
        <v>1800.03800011</v>
      </c>
      <c r="O22">
        <f t="shared" si="2"/>
        <v>12</v>
      </c>
      <c r="P22">
        <f t="shared" si="3"/>
        <v>495</v>
      </c>
      <c r="Q22">
        <v>120520</v>
      </c>
      <c r="R22">
        <f t="shared" si="4"/>
        <v>12000520</v>
      </c>
      <c r="S22">
        <v>0</v>
      </c>
      <c r="T22">
        <f t="shared" si="5"/>
        <v>12</v>
      </c>
      <c r="U22">
        <f t="shared" si="6"/>
        <v>520</v>
      </c>
      <c r="V22">
        <f t="shared" si="7"/>
        <v>-25</v>
      </c>
      <c r="W22">
        <f t="shared" si="8"/>
        <v>83</v>
      </c>
    </row>
    <row r="23" spans="1:23" x14ac:dyDescent="0.25">
      <c r="A23" t="s">
        <v>35</v>
      </c>
      <c r="B23">
        <v>15</v>
      </c>
      <c r="C23">
        <v>30</v>
      </c>
      <c r="D23">
        <v>100</v>
      </c>
      <c r="E23">
        <v>20</v>
      </c>
      <c r="F23">
        <v>1</v>
      </c>
      <c r="G23">
        <v>10000542</v>
      </c>
      <c r="H23">
        <v>0</v>
      </c>
      <c r="I23">
        <v>1805.38700008</v>
      </c>
      <c r="J23">
        <f t="shared" si="0"/>
        <v>10</v>
      </c>
      <c r="K23">
        <f t="shared" si="1"/>
        <v>542</v>
      </c>
      <c r="L23">
        <v>12000631</v>
      </c>
      <c r="M23">
        <v>0</v>
      </c>
      <c r="N23">
        <v>1800.0259997799999</v>
      </c>
      <c r="O23">
        <f t="shared" si="2"/>
        <v>12</v>
      </c>
      <c r="P23">
        <f t="shared" si="3"/>
        <v>631</v>
      </c>
      <c r="Q23">
        <v>120447</v>
      </c>
      <c r="R23">
        <f t="shared" si="4"/>
        <v>12000447</v>
      </c>
      <c r="S23">
        <v>0</v>
      </c>
      <c r="T23">
        <f t="shared" si="5"/>
        <v>12</v>
      </c>
      <c r="U23">
        <f t="shared" si="6"/>
        <v>447</v>
      </c>
      <c r="V23">
        <f t="shared" si="7"/>
        <v>184</v>
      </c>
      <c r="W23">
        <f t="shared" si="8"/>
        <v>-1999905</v>
      </c>
    </row>
    <row r="24" spans="1:23" x14ac:dyDescent="0.25">
      <c r="A24" t="s">
        <v>36</v>
      </c>
      <c r="B24">
        <v>15</v>
      </c>
      <c r="C24">
        <v>30</v>
      </c>
      <c r="D24">
        <v>100</v>
      </c>
      <c r="E24">
        <v>20</v>
      </c>
      <c r="F24">
        <v>2</v>
      </c>
      <c r="G24">
        <v>11000556</v>
      </c>
      <c r="H24">
        <v>0</v>
      </c>
      <c r="I24">
        <v>1805.5799999200001</v>
      </c>
      <c r="J24">
        <f t="shared" si="0"/>
        <v>11</v>
      </c>
      <c r="K24">
        <f t="shared" si="1"/>
        <v>556</v>
      </c>
      <c r="L24">
        <v>12000564</v>
      </c>
      <c r="M24">
        <v>0</v>
      </c>
      <c r="N24">
        <v>1800.0309999000001</v>
      </c>
      <c r="O24">
        <f t="shared" si="2"/>
        <v>12</v>
      </c>
      <c r="P24">
        <f t="shared" si="3"/>
        <v>564</v>
      </c>
      <c r="Q24">
        <v>130549</v>
      </c>
      <c r="R24">
        <f t="shared" si="4"/>
        <v>13000549</v>
      </c>
      <c r="S24">
        <v>0</v>
      </c>
      <c r="T24">
        <f t="shared" si="5"/>
        <v>13</v>
      </c>
      <c r="U24">
        <f t="shared" si="6"/>
        <v>549</v>
      </c>
      <c r="V24">
        <f t="shared" si="7"/>
        <v>-999985</v>
      </c>
      <c r="W24">
        <f t="shared" si="8"/>
        <v>-1999993</v>
      </c>
    </row>
    <row r="25" spans="1:23" x14ac:dyDescent="0.25">
      <c r="A25" t="s">
        <v>37</v>
      </c>
      <c r="B25">
        <v>15</v>
      </c>
      <c r="C25">
        <v>30</v>
      </c>
      <c r="D25">
        <v>100</v>
      </c>
      <c r="E25">
        <v>20</v>
      </c>
      <c r="F25">
        <v>3</v>
      </c>
      <c r="G25">
        <v>14000947</v>
      </c>
      <c r="H25">
        <v>0</v>
      </c>
      <c r="I25">
        <v>1804.8009998800001</v>
      </c>
      <c r="J25">
        <f t="shared" si="0"/>
        <v>14</v>
      </c>
      <c r="K25">
        <f t="shared" si="1"/>
        <v>947</v>
      </c>
      <c r="L25">
        <v>16000757</v>
      </c>
      <c r="M25">
        <v>0</v>
      </c>
      <c r="N25">
        <v>1800.03600001</v>
      </c>
      <c r="O25">
        <f t="shared" si="2"/>
        <v>16</v>
      </c>
      <c r="P25">
        <f t="shared" si="3"/>
        <v>757</v>
      </c>
      <c r="Q25">
        <v>150749</v>
      </c>
      <c r="R25">
        <f t="shared" si="4"/>
        <v>15000749</v>
      </c>
      <c r="S25">
        <v>0</v>
      </c>
      <c r="T25">
        <f t="shared" si="5"/>
        <v>15</v>
      </c>
      <c r="U25">
        <f t="shared" si="6"/>
        <v>749</v>
      </c>
      <c r="V25">
        <f t="shared" si="7"/>
        <v>1000008</v>
      </c>
      <c r="W25">
        <f t="shared" si="8"/>
        <v>-999802</v>
      </c>
    </row>
    <row r="26" spans="1:23" x14ac:dyDescent="0.25">
      <c r="A26" t="s">
        <v>38</v>
      </c>
      <c r="B26">
        <v>15</v>
      </c>
      <c r="C26">
        <v>30</v>
      </c>
      <c r="D26">
        <v>100</v>
      </c>
      <c r="E26">
        <v>20</v>
      </c>
      <c r="F26">
        <v>4</v>
      </c>
      <c r="G26">
        <v>9000394</v>
      </c>
      <c r="H26">
        <v>0</v>
      </c>
      <c r="I26">
        <v>1804.9650001499999</v>
      </c>
      <c r="J26">
        <f t="shared" si="0"/>
        <v>9</v>
      </c>
      <c r="K26">
        <f t="shared" si="1"/>
        <v>394</v>
      </c>
      <c r="L26">
        <v>11000368</v>
      </c>
      <c r="M26">
        <v>0</v>
      </c>
      <c r="N26">
        <v>1800.03399992</v>
      </c>
      <c r="O26">
        <f t="shared" si="2"/>
        <v>11</v>
      </c>
      <c r="P26">
        <f t="shared" si="3"/>
        <v>368</v>
      </c>
      <c r="Q26">
        <v>90346</v>
      </c>
      <c r="R26">
        <f t="shared" si="4"/>
        <v>9000346</v>
      </c>
      <c r="S26">
        <v>0</v>
      </c>
      <c r="T26">
        <f t="shared" si="5"/>
        <v>9</v>
      </c>
      <c r="U26">
        <f t="shared" si="6"/>
        <v>346</v>
      </c>
      <c r="V26">
        <f t="shared" si="7"/>
        <v>2000022</v>
      </c>
      <c r="W26">
        <f t="shared" si="8"/>
        <v>48</v>
      </c>
    </row>
    <row r="27" spans="1:23" x14ac:dyDescent="0.25">
      <c r="A27" t="s">
        <v>39</v>
      </c>
      <c r="B27">
        <v>15</v>
      </c>
      <c r="C27">
        <v>30</v>
      </c>
      <c r="D27">
        <v>100</v>
      </c>
      <c r="E27">
        <v>40</v>
      </c>
      <c r="F27">
        <v>0</v>
      </c>
      <c r="G27">
        <v>12001230</v>
      </c>
      <c r="H27">
        <v>0</v>
      </c>
      <c r="I27">
        <v>1811.21999979</v>
      </c>
      <c r="J27">
        <f t="shared" si="0"/>
        <v>12</v>
      </c>
      <c r="K27">
        <f t="shared" si="1"/>
        <v>1230</v>
      </c>
      <c r="L27">
        <v>12001069</v>
      </c>
      <c r="M27">
        <v>0</v>
      </c>
      <c r="N27">
        <v>1800.0279998799999</v>
      </c>
      <c r="O27">
        <f t="shared" si="2"/>
        <v>12</v>
      </c>
      <c r="P27">
        <f t="shared" si="3"/>
        <v>1069</v>
      </c>
      <c r="Q27">
        <v>120991</v>
      </c>
      <c r="R27">
        <f t="shared" si="4"/>
        <v>12000991</v>
      </c>
      <c r="S27">
        <v>0</v>
      </c>
      <c r="T27">
        <f t="shared" si="5"/>
        <v>12</v>
      </c>
      <c r="U27">
        <f t="shared" si="6"/>
        <v>991</v>
      </c>
      <c r="V27">
        <f t="shared" si="7"/>
        <v>78</v>
      </c>
      <c r="W27">
        <f t="shared" si="8"/>
        <v>239</v>
      </c>
    </row>
    <row r="28" spans="1:23" x14ac:dyDescent="0.25">
      <c r="A28" t="s">
        <v>40</v>
      </c>
      <c r="B28">
        <v>15</v>
      </c>
      <c r="C28">
        <v>30</v>
      </c>
      <c r="D28">
        <v>100</v>
      </c>
      <c r="E28">
        <v>40</v>
      </c>
      <c r="F28">
        <v>1</v>
      </c>
      <c r="G28">
        <v>14001881</v>
      </c>
      <c r="H28">
        <v>0</v>
      </c>
      <c r="I28">
        <v>1810.9010000200001</v>
      </c>
      <c r="J28">
        <f t="shared" si="0"/>
        <v>14</v>
      </c>
      <c r="K28">
        <f t="shared" si="1"/>
        <v>1881</v>
      </c>
      <c r="L28">
        <v>15001389</v>
      </c>
      <c r="M28">
        <v>0</v>
      </c>
      <c r="N28">
        <v>1800.0399999599999</v>
      </c>
      <c r="O28">
        <f t="shared" si="2"/>
        <v>15</v>
      </c>
      <c r="P28">
        <f t="shared" si="3"/>
        <v>1389</v>
      </c>
      <c r="Q28">
        <v>141204</v>
      </c>
      <c r="R28">
        <f t="shared" si="4"/>
        <v>14001204</v>
      </c>
      <c r="S28">
        <v>0</v>
      </c>
      <c r="T28">
        <f t="shared" si="5"/>
        <v>14</v>
      </c>
      <c r="U28">
        <f t="shared" si="6"/>
        <v>1204</v>
      </c>
      <c r="V28">
        <f t="shared" si="7"/>
        <v>1000185</v>
      </c>
      <c r="W28">
        <f t="shared" si="8"/>
        <v>677</v>
      </c>
    </row>
    <row r="29" spans="1:23" x14ac:dyDescent="0.25">
      <c r="A29" t="s">
        <v>41</v>
      </c>
      <c r="B29">
        <v>15</v>
      </c>
      <c r="C29">
        <v>30</v>
      </c>
      <c r="D29">
        <v>100</v>
      </c>
      <c r="E29">
        <v>40</v>
      </c>
      <c r="F29">
        <v>2</v>
      </c>
      <c r="G29">
        <v>13002118</v>
      </c>
      <c r="H29">
        <v>0</v>
      </c>
      <c r="I29">
        <v>1811.4900000099999</v>
      </c>
      <c r="J29">
        <f t="shared" si="0"/>
        <v>13</v>
      </c>
      <c r="K29">
        <f t="shared" si="1"/>
        <v>2118</v>
      </c>
      <c r="L29">
        <v>14001361</v>
      </c>
      <c r="M29">
        <v>0</v>
      </c>
      <c r="N29">
        <v>1800.03399992</v>
      </c>
      <c r="O29">
        <f t="shared" si="2"/>
        <v>14</v>
      </c>
      <c r="P29">
        <f t="shared" si="3"/>
        <v>1361</v>
      </c>
      <c r="Q29">
        <v>141258</v>
      </c>
      <c r="R29">
        <f t="shared" si="4"/>
        <v>14001258</v>
      </c>
      <c r="S29">
        <v>0</v>
      </c>
      <c r="T29">
        <f t="shared" si="5"/>
        <v>14</v>
      </c>
      <c r="U29">
        <f t="shared" si="6"/>
        <v>1258</v>
      </c>
      <c r="V29">
        <f t="shared" si="7"/>
        <v>103</v>
      </c>
      <c r="W29">
        <f t="shared" si="8"/>
        <v>-999140</v>
      </c>
    </row>
    <row r="30" spans="1:23" x14ac:dyDescent="0.25">
      <c r="A30" t="s">
        <v>42</v>
      </c>
      <c r="B30">
        <v>15</v>
      </c>
      <c r="C30">
        <v>30</v>
      </c>
      <c r="D30">
        <v>100</v>
      </c>
      <c r="E30">
        <v>40</v>
      </c>
      <c r="F30">
        <v>3</v>
      </c>
      <c r="G30">
        <v>14001757</v>
      </c>
      <c r="H30">
        <v>0</v>
      </c>
      <c r="I30">
        <v>1821.3719999800001</v>
      </c>
      <c r="J30">
        <f t="shared" si="0"/>
        <v>14</v>
      </c>
      <c r="K30">
        <f t="shared" si="1"/>
        <v>1757</v>
      </c>
      <c r="L30">
        <v>16001571</v>
      </c>
      <c r="M30">
        <v>0</v>
      </c>
      <c r="N30">
        <v>1800.0390000299999</v>
      </c>
      <c r="O30">
        <f t="shared" si="2"/>
        <v>16</v>
      </c>
      <c r="P30">
        <f t="shared" si="3"/>
        <v>1571</v>
      </c>
      <c r="Q30">
        <v>141471</v>
      </c>
      <c r="R30">
        <f t="shared" si="4"/>
        <v>14001471</v>
      </c>
      <c r="S30">
        <v>0</v>
      </c>
      <c r="T30">
        <f t="shared" si="5"/>
        <v>14</v>
      </c>
      <c r="U30">
        <f t="shared" si="6"/>
        <v>1471</v>
      </c>
      <c r="V30">
        <f t="shared" si="7"/>
        <v>2000100</v>
      </c>
      <c r="W30">
        <f t="shared" si="8"/>
        <v>286</v>
      </c>
    </row>
    <row r="31" spans="1:23" x14ac:dyDescent="0.25">
      <c r="A31" t="s">
        <v>43</v>
      </c>
      <c r="B31">
        <v>15</v>
      </c>
      <c r="C31">
        <v>30</v>
      </c>
      <c r="D31">
        <v>100</v>
      </c>
      <c r="E31">
        <v>40</v>
      </c>
      <c r="F31">
        <v>4</v>
      </c>
      <c r="G31">
        <v>13001657</v>
      </c>
      <c r="H31">
        <v>0</v>
      </c>
      <c r="I31">
        <v>1815.1680002200001</v>
      </c>
      <c r="J31">
        <f t="shared" si="0"/>
        <v>13</v>
      </c>
      <c r="K31">
        <f t="shared" si="1"/>
        <v>1657</v>
      </c>
      <c r="L31">
        <v>13001380</v>
      </c>
      <c r="M31">
        <v>0</v>
      </c>
      <c r="N31">
        <v>1800.079</v>
      </c>
      <c r="O31">
        <f t="shared" si="2"/>
        <v>13</v>
      </c>
      <c r="P31">
        <f t="shared" si="3"/>
        <v>1380</v>
      </c>
      <c r="Q31">
        <v>131237</v>
      </c>
      <c r="R31">
        <f t="shared" si="4"/>
        <v>13001237</v>
      </c>
      <c r="S31">
        <v>0</v>
      </c>
      <c r="T31">
        <f t="shared" si="5"/>
        <v>13</v>
      </c>
      <c r="U31">
        <f t="shared" si="6"/>
        <v>1237</v>
      </c>
      <c r="V31">
        <f t="shared" si="7"/>
        <v>143</v>
      </c>
      <c r="W31">
        <f t="shared" si="8"/>
        <v>420</v>
      </c>
    </row>
    <row r="32" spans="1:23" x14ac:dyDescent="0.25">
      <c r="A32" t="s">
        <v>44</v>
      </c>
      <c r="B32">
        <v>15</v>
      </c>
      <c r="C32">
        <v>40</v>
      </c>
      <c r="D32">
        <v>100</v>
      </c>
      <c r="E32">
        <v>20</v>
      </c>
      <c r="F32">
        <v>0</v>
      </c>
      <c r="G32">
        <v>10000629</v>
      </c>
      <c r="H32">
        <v>0</v>
      </c>
      <c r="I32">
        <v>1808.45400023</v>
      </c>
      <c r="J32">
        <f t="shared" si="0"/>
        <v>10</v>
      </c>
      <c r="K32">
        <f t="shared" si="1"/>
        <v>629</v>
      </c>
      <c r="L32">
        <v>13000563</v>
      </c>
      <c r="M32">
        <v>0</v>
      </c>
      <c r="N32">
        <v>1800.0690000100001</v>
      </c>
      <c r="O32">
        <f t="shared" si="2"/>
        <v>13</v>
      </c>
      <c r="P32">
        <f t="shared" si="3"/>
        <v>563</v>
      </c>
      <c r="Q32">
        <v>120495</v>
      </c>
      <c r="R32">
        <f t="shared" si="4"/>
        <v>12000495</v>
      </c>
      <c r="S32">
        <v>0</v>
      </c>
      <c r="T32">
        <f t="shared" si="5"/>
        <v>12</v>
      </c>
      <c r="U32">
        <f t="shared" si="6"/>
        <v>495</v>
      </c>
      <c r="V32">
        <f t="shared" si="7"/>
        <v>1000068</v>
      </c>
      <c r="W32">
        <f t="shared" si="8"/>
        <v>-1999866</v>
      </c>
    </row>
    <row r="33" spans="1:23" x14ac:dyDescent="0.25">
      <c r="A33" t="s">
        <v>45</v>
      </c>
      <c r="B33">
        <v>15</v>
      </c>
      <c r="C33">
        <v>40</v>
      </c>
      <c r="D33">
        <v>100</v>
      </c>
      <c r="E33">
        <v>20</v>
      </c>
      <c r="F33">
        <v>1</v>
      </c>
      <c r="G33">
        <v>18001644</v>
      </c>
      <c r="H33">
        <v>0</v>
      </c>
      <c r="I33">
        <v>1810.6189999600001</v>
      </c>
      <c r="J33">
        <f t="shared" si="0"/>
        <v>18</v>
      </c>
      <c r="K33">
        <f t="shared" si="1"/>
        <v>1644</v>
      </c>
      <c r="L33">
        <v>16001088</v>
      </c>
      <c r="M33">
        <v>0</v>
      </c>
      <c r="N33">
        <v>1800.0620000399999</v>
      </c>
      <c r="O33">
        <f t="shared" si="2"/>
        <v>16</v>
      </c>
      <c r="P33">
        <f t="shared" si="3"/>
        <v>1088</v>
      </c>
      <c r="Q33">
        <v>151017</v>
      </c>
      <c r="R33">
        <f t="shared" si="4"/>
        <v>15001017</v>
      </c>
      <c r="S33">
        <v>0</v>
      </c>
      <c r="T33">
        <f t="shared" si="5"/>
        <v>15</v>
      </c>
      <c r="U33">
        <f t="shared" si="6"/>
        <v>1017</v>
      </c>
      <c r="V33">
        <f t="shared" si="7"/>
        <v>1000071</v>
      </c>
      <c r="W33">
        <f t="shared" si="8"/>
        <v>3000627</v>
      </c>
    </row>
    <row r="34" spans="1:23" x14ac:dyDescent="0.25">
      <c r="A34" t="s">
        <v>46</v>
      </c>
      <c r="B34">
        <v>15</v>
      </c>
      <c r="C34">
        <v>40</v>
      </c>
      <c r="D34">
        <v>100</v>
      </c>
      <c r="E34">
        <v>20</v>
      </c>
      <c r="F34">
        <v>2</v>
      </c>
      <c r="G34">
        <v>15001773</v>
      </c>
      <c r="H34">
        <v>0</v>
      </c>
      <c r="I34">
        <v>1809.1440000499999</v>
      </c>
      <c r="J34">
        <f t="shared" si="0"/>
        <v>15</v>
      </c>
      <c r="K34">
        <f t="shared" si="1"/>
        <v>1773</v>
      </c>
      <c r="L34">
        <v>16000944</v>
      </c>
      <c r="M34">
        <v>0</v>
      </c>
      <c r="N34">
        <v>1800.0710001</v>
      </c>
      <c r="O34">
        <f t="shared" si="2"/>
        <v>16</v>
      </c>
      <c r="P34">
        <f t="shared" si="3"/>
        <v>944</v>
      </c>
      <c r="Q34">
        <v>140816</v>
      </c>
      <c r="R34">
        <f t="shared" si="4"/>
        <v>14000816</v>
      </c>
      <c r="S34">
        <v>0</v>
      </c>
      <c r="T34">
        <f t="shared" si="5"/>
        <v>14</v>
      </c>
      <c r="U34">
        <f t="shared" si="6"/>
        <v>816</v>
      </c>
      <c r="V34">
        <f t="shared" si="7"/>
        <v>2000128</v>
      </c>
      <c r="W34">
        <f t="shared" si="8"/>
        <v>1000957</v>
      </c>
    </row>
    <row r="35" spans="1:23" x14ac:dyDescent="0.25">
      <c r="A35" t="s">
        <v>47</v>
      </c>
      <c r="B35">
        <v>15</v>
      </c>
      <c r="C35">
        <v>40</v>
      </c>
      <c r="D35">
        <v>100</v>
      </c>
      <c r="E35">
        <v>20</v>
      </c>
      <c r="F35">
        <v>3</v>
      </c>
      <c r="G35">
        <v>15001332</v>
      </c>
      <c r="H35">
        <v>0</v>
      </c>
      <c r="I35">
        <v>1809.7230000500001</v>
      </c>
      <c r="J35">
        <f t="shared" si="0"/>
        <v>15</v>
      </c>
      <c r="K35">
        <f t="shared" si="1"/>
        <v>1332</v>
      </c>
      <c r="L35">
        <v>18001008</v>
      </c>
      <c r="M35">
        <v>0</v>
      </c>
      <c r="N35">
        <v>1800.17500019</v>
      </c>
      <c r="O35">
        <f t="shared" si="2"/>
        <v>18</v>
      </c>
      <c r="P35">
        <f t="shared" si="3"/>
        <v>1008</v>
      </c>
      <c r="Q35">
        <v>150986</v>
      </c>
      <c r="R35">
        <f t="shared" si="4"/>
        <v>15000986</v>
      </c>
      <c r="S35">
        <v>0</v>
      </c>
      <c r="T35">
        <f t="shared" si="5"/>
        <v>15</v>
      </c>
      <c r="U35">
        <f t="shared" si="6"/>
        <v>986</v>
      </c>
      <c r="V35">
        <f t="shared" si="7"/>
        <v>3000022</v>
      </c>
      <c r="W35">
        <f t="shared" si="8"/>
        <v>346</v>
      </c>
    </row>
    <row r="36" spans="1:23" x14ac:dyDescent="0.25">
      <c r="A36" t="s">
        <v>48</v>
      </c>
      <c r="B36">
        <v>15</v>
      </c>
      <c r="C36">
        <v>40</v>
      </c>
      <c r="D36">
        <v>100</v>
      </c>
      <c r="E36">
        <v>20</v>
      </c>
      <c r="F36">
        <v>4</v>
      </c>
      <c r="G36">
        <v>15001187</v>
      </c>
      <c r="H36">
        <v>0</v>
      </c>
      <c r="I36">
        <v>1809.5729999499999</v>
      </c>
      <c r="J36">
        <f t="shared" si="0"/>
        <v>15</v>
      </c>
      <c r="K36">
        <f t="shared" si="1"/>
        <v>1187</v>
      </c>
      <c r="L36">
        <v>17001152</v>
      </c>
      <c r="M36">
        <v>0</v>
      </c>
      <c r="N36">
        <v>1800.0809998499999</v>
      </c>
      <c r="O36">
        <f t="shared" si="2"/>
        <v>17</v>
      </c>
      <c r="P36">
        <f t="shared" si="3"/>
        <v>1152</v>
      </c>
      <c r="Q36">
        <v>151042</v>
      </c>
      <c r="R36">
        <f t="shared" si="4"/>
        <v>15001042</v>
      </c>
      <c r="S36">
        <v>0</v>
      </c>
      <c r="T36">
        <f t="shared" si="5"/>
        <v>15</v>
      </c>
      <c r="U36">
        <f t="shared" si="6"/>
        <v>1042</v>
      </c>
      <c r="V36">
        <f t="shared" si="7"/>
        <v>2000110</v>
      </c>
      <c r="W36">
        <f t="shared" si="8"/>
        <v>145</v>
      </c>
    </row>
    <row r="37" spans="1:23" x14ac:dyDescent="0.25">
      <c r="A37" t="s">
        <v>49</v>
      </c>
      <c r="B37">
        <v>15</v>
      </c>
      <c r="C37">
        <v>40</v>
      </c>
      <c r="D37">
        <v>100</v>
      </c>
      <c r="E37">
        <v>40</v>
      </c>
      <c r="F37">
        <v>0</v>
      </c>
      <c r="G37">
        <v>37017106</v>
      </c>
      <c r="H37">
        <v>0</v>
      </c>
      <c r="I37">
        <v>1821.5729999499999</v>
      </c>
      <c r="J37">
        <f t="shared" si="0"/>
        <v>37</v>
      </c>
      <c r="K37">
        <f t="shared" si="1"/>
        <v>17106</v>
      </c>
      <c r="L37">
        <v>18002801</v>
      </c>
      <c r="M37">
        <v>0</v>
      </c>
      <c r="N37">
        <v>1800.0679998400001</v>
      </c>
      <c r="O37">
        <f t="shared" si="2"/>
        <v>18</v>
      </c>
      <c r="P37">
        <f t="shared" si="3"/>
        <v>2801</v>
      </c>
      <c r="Q37">
        <v>162561</v>
      </c>
      <c r="R37">
        <f t="shared" si="4"/>
        <v>16002561</v>
      </c>
      <c r="S37">
        <v>0</v>
      </c>
      <c r="T37">
        <f t="shared" si="5"/>
        <v>16</v>
      </c>
      <c r="U37">
        <f t="shared" si="6"/>
        <v>2561</v>
      </c>
      <c r="V37">
        <f t="shared" si="7"/>
        <v>2000240</v>
      </c>
      <c r="W37">
        <f t="shared" si="8"/>
        <v>21014545</v>
      </c>
    </row>
    <row r="38" spans="1:23" x14ac:dyDescent="0.25">
      <c r="A38" t="s">
        <v>50</v>
      </c>
      <c r="B38">
        <v>15</v>
      </c>
      <c r="C38">
        <v>40</v>
      </c>
      <c r="D38">
        <v>100</v>
      </c>
      <c r="E38">
        <v>40</v>
      </c>
      <c r="F38">
        <v>1</v>
      </c>
      <c r="G38">
        <v>37016740</v>
      </c>
      <c r="H38">
        <v>0</v>
      </c>
      <c r="I38">
        <v>1819.03299999</v>
      </c>
      <c r="J38">
        <f t="shared" si="0"/>
        <v>37</v>
      </c>
      <c r="K38">
        <f t="shared" si="1"/>
        <v>16740</v>
      </c>
      <c r="L38">
        <v>13001335</v>
      </c>
      <c r="M38">
        <v>0</v>
      </c>
      <c r="N38">
        <v>1800.0710001</v>
      </c>
      <c r="O38">
        <f t="shared" si="2"/>
        <v>13</v>
      </c>
      <c r="P38">
        <f t="shared" si="3"/>
        <v>1335</v>
      </c>
      <c r="Q38">
        <v>121229</v>
      </c>
      <c r="R38">
        <f t="shared" si="4"/>
        <v>12001229</v>
      </c>
      <c r="S38">
        <v>0</v>
      </c>
      <c r="T38">
        <f t="shared" si="5"/>
        <v>12</v>
      </c>
      <c r="U38">
        <f t="shared" si="6"/>
        <v>1229</v>
      </c>
      <c r="V38">
        <f t="shared" si="7"/>
        <v>1000106</v>
      </c>
      <c r="W38">
        <f t="shared" si="8"/>
        <v>25015511</v>
      </c>
    </row>
    <row r="39" spans="1:23" x14ac:dyDescent="0.25">
      <c r="A39" t="s">
        <v>51</v>
      </c>
      <c r="B39">
        <v>15</v>
      </c>
      <c r="C39">
        <v>40</v>
      </c>
      <c r="D39">
        <v>100</v>
      </c>
      <c r="E39">
        <v>40</v>
      </c>
      <c r="F39">
        <v>2</v>
      </c>
      <c r="G39">
        <v>19003075</v>
      </c>
      <c r="H39">
        <v>0</v>
      </c>
      <c r="I39">
        <v>1819.89300013</v>
      </c>
      <c r="J39">
        <f t="shared" si="0"/>
        <v>19</v>
      </c>
      <c r="K39">
        <f t="shared" si="1"/>
        <v>3075</v>
      </c>
      <c r="L39">
        <v>17002393</v>
      </c>
      <c r="M39">
        <v>0</v>
      </c>
      <c r="N39">
        <v>1800.04099989</v>
      </c>
      <c r="O39">
        <f t="shared" si="2"/>
        <v>17</v>
      </c>
      <c r="P39">
        <f t="shared" si="3"/>
        <v>2393</v>
      </c>
      <c r="Q39">
        <v>162092</v>
      </c>
      <c r="R39">
        <f t="shared" si="4"/>
        <v>16002092</v>
      </c>
      <c r="S39">
        <v>0</v>
      </c>
      <c r="T39">
        <f t="shared" si="5"/>
        <v>16</v>
      </c>
      <c r="U39">
        <f t="shared" si="6"/>
        <v>2092</v>
      </c>
      <c r="V39">
        <f t="shared" si="7"/>
        <v>1000301</v>
      </c>
      <c r="W39">
        <f t="shared" si="8"/>
        <v>3000983</v>
      </c>
    </row>
    <row r="40" spans="1:23" x14ac:dyDescent="0.25">
      <c r="A40" t="s">
        <v>52</v>
      </c>
      <c r="B40">
        <v>15</v>
      </c>
      <c r="C40">
        <v>40</v>
      </c>
      <c r="D40">
        <v>100</v>
      </c>
      <c r="E40">
        <v>40</v>
      </c>
      <c r="F40">
        <v>3</v>
      </c>
      <c r="G40">
        <v>13002557</v>
      </c>
      <c r="H40">
        <v>0</v>
      </c>
      <c r="I40">
        <v>1821.2780001199999</v>
      </c>
      <c r="J40">
        <f t="shared" si="0"/>
        <v>13</v>
      </c>
      <c r="K40">
        <f t="shared" si="1"/>
        <v>2557</v>
      </c>
      <c r="L40">
        <v>14001701</v>
      </c>
      <c r="M40">
        <v>0</v>
      </c>
      <c r="N40">
        <v>1800.0740001199999</v>
      </c>
      <c r="O40">
        <f t="shared" si="2"/>
        <v>14</v>
      </c>
      <c r="P40">
        <f t="shared" si="3"/>
        <v>1701</v>
      </c>
      <c r="Q40">
        <v>141618</v>
      </c>
      <c r="R40">
        <f t="shared" si="4"/>
        <v>14001618</v>
      </c>
      <c r="S40">
        <v>0</v>
      </c>
      <c r="T40">
        <f t="shared" si="5"/>
        <v>14</v>
      </c>
      <c r="U40">
        <f t="shared" si="6"/>
        <v>1618</v>
      </c>
      <c r="V40">
        <f t="shared" si="7"/>
        <v>83</v>
      </c>
      <c r="W40">
        <f t="shared" si="8"/>
        <v>-999061</v>
      </c>
    </row>
    <row r="41" spans="1:23" x14ac:dyDescent="0.25">
      <c r="A41" t="s">
        <v>53</v>
      </c>
      <c r="B41">
        <v>15</v>
      </c>
      <c r="C41">
        <v>40</v>
      </c>
      <c r="D41">
        <v>100</v>
      </c>
      <c r="E41">
        <v>40</v>
      </c>
      <c r="F41">
        <v>4</v>
      </c>
      <c r="G41">
        <v>36016879</v>
      </c>
      <c r="H41">
        <v>0</v>
      </c>
      <c r="I41">
        <v>1825.26800013</v>
      </c>
      <c r="J41">
        <f t="shared" si="0"/>
        <v>36</v>
      </c>
      <c r="K41">
        <f t="shared" si="1"/>
        <v>16879</v>
      </c>
      <c r="L41">
        <v>19002578</v>
      </c>
      <c r="M41">
        <v>0</v>
      </c>
      <c r="N41">
        <v>1800.0629999600001</v>
      </c>
      <c r="O41">
        <f t="shared" si="2"/>
        <v>19</v>
      </c>
      <c r="P41">
        <f t="shared" si="3"/>
        <v>2578</v>
      </c>
      <c r="Q41">
        <v>152404</v>
      </c>
      <c r="R41">
        <f t="shared" si="4"/>
        <v>15002404</v>
      </c>
      <c r="S41">
        <v>0</v>
      </c>
      <c r="T41">
        <f t="shared" si="5"/>
        <v>15</v>
      </c>
      <c r="U41">
        <f t="shared" si="6"/>
        <v>2404</v>
      </c>
      <c r="V41">
        <f t="shared" si="7"/>
        <v>4000174</v>
      </c>
      <c r="W41">
        <f t="shared" si="8"/>
        <v>21014475</v>
      </c>
    </row>
    <row r="42" spans="1:23" x14ac:dyDescent="0.25">
      <c r="A42" t="s">
        <v>54</v>
      </c>
      <c r="B42">
        <v>25</v>
      </c>
      <c r="C42">
        <v>10</v>
      </c>
      <c r="D42">
        <v>100</v>
      </c>
      <c r="E42">
        <v>20</v>
      </c>
      <c r="F42">
        <v>0</v>
      </c>
      <c r="G42">
        <v>0</v>
      </c>
      <c r="H42">
        <v>1</v>
      </c>
      <c r="I42">
        <v>3.12700009346</v>
      </c>
      <c r="J42">
        <f t="shared" si="0"/>
        <v>0</v>
      </c>
      <c r="K42">
        <f t="shared" si="1"/>
        <v>0</v>
      </c>
      <c r="L42">
        <v>0</v>
      </c>
      <c r="M42">
        <v>1</v>
      </c>
      <c r="N42">
        <v>5.5999994278000002E-2</v>
      </c>
      <c r="O42">
        <f t="shared" si="2"/>
        <v>0</v>
      </c>
      <c r="P42">
        <f t="shared" si="3"/>
        <v>0</v>
      </c>
      <c r="Q42">
        <v>0</v>
      </c>
      <c r="R42">
        <f t="shared" si="4"/>
        <v>0</v>
      </c>
      <c r="S42">
        <v>1</v>
      </c>
      <c r="T42">
        <f t="shared" si="5"/>
        <v>0</v>
      </c>
      <c r="U42">
        <f t="shared" si="6"/>
        <v>0</v>
      </c>
      <c r="V42">
        <f t="shared" si="7"/>
        <v>0</v>
      </c>
      <c r="W42">
        <f t="shared" si="8"/>
        <v>0</v>
      </c>
    </row>
    <row r="43" spans="1:23" x14ac:dyDescent="0.25">
      <c r="A43" t="s">
        <v>55</v>
      </c>
      <c r="B43">
        <v>25</v>
      </c>
      <c r="C43">
        <v>10</v>
      </c>
      <c r="D43">
        <v>100</v>
      </c>
      <c r="E43">
        <v>20</v>
      </c>
      <c r="F43">
        <v>1</v>
      </c>
      <c r="G43">
        <v>4000034</v>
      </c>
      <c r="H43">
        <v>1</v>
      </c>
      <c r="I43">
        <v>292.72199988400001</v>
      </c>
      <c r="J43">
        <f t="shared" si="0"/>
        <v>4</v>
      </c>
      <c r="K43">
        <f t="shared" si="1"/>
        <v>34</v>
      </c>
      <c r="L43">
        <v>4000034</v>
      </c>
      <c r="M43">
        <v>1</v>
      </c>
      <c r="N43">
        <v>15.506999969500001</v>
      </c>
      <c r="O43">
        <f t="shared" si="2"/>
        <v>4</v>
      </c>
      <c r="P43">
        <f t="shared" si="3"/>
        <v>34</v>
      </c>
      <c r="Q43">
        <v>40034</v>
      </c>
      <c r="R43">
        <f t="shared" si="4"/>
        <v>4000034</v>
      </c>
      <c r="S43">
        <v>0</v>
      </c>
      <c r="T43">
        <f t="shared" si="5"/>
        <v>4</v>
      </c>
      <c r="U43">
        <f t="shared" si="6"/>
        <v>34</v>
      </c>
      <c r="V43">
        <f t="shared" si="7"/>
        <v>0</v>
      </c>
      <c r="W43">
        <f t="shared" si="8"/>
        <v>0</v>
      </c>
    </row>
    <row r="44" spans="1:23" x14ac:dyDescent="0.25">
      <c r="A44" t="s">
        <v>56</v>
      </c>
      <c r="B44">
        <v>25</v>
      </c>
      <c r="C44">
        <v>10</v>
      </c>
      <c r="D44">
        <v>100</v>
      </c>
      <c r="E44">
        <v>20</v>
      </c>
      <c r="F44">
        <v>2</v>
      </c>
      <c r="G44">
        <v>5000070</v>
      </c>
      <c r="H44">
        <v>1</v>
      </c>
      <c r="I44">
        <v>96.861000060999999</v>
      </c>
      <c r="J44">
        <f t="shared" si="0"/>
        <v>5</v>
      </c>
      <c r="K44">
        <f t="shared" si="1"/>
        <v>70</v>
      </c>
      <c r="L44">
        <v>5000070</v>
      </c>
      <c r="M44">
        <v>1</v>
      </c>
      <c r="N44">
        <v>53.444000005699998</v>
      </c>
      <c r="O44">
        <f t="shared" si="2"/>
        <v>5</v>
      </c>
      <c r="P44">
        <f t="shared" si="3"/>
        <v>70</v>
      </c>
      <c r="Q44">
        <v>50070</v>
      </c>
      <c r="R44">
        <f t="shared" si="4"/>
        <v>5000070</v>
      </c>
      <c r="S44">
        <v>0</v>
      </c>
      <c r="T44">
        <f t="shared" si="5"/>
        <v>5</v>
      </c>
      <c r="U44">
        <f t="shared" si="6"/>
        <v>70</v>
      </c>
      <c r="V44">
        <f t="shared" si="7"/>
        <v>0</v>
      </c>
      <c r="W44">
        <f t="shared" si="8"/>
        <v>0</v>
      </c>
    </row>
    <row r="45" spans="1:23" x14ac:dyDescent="0.25">
      <c r="A45" t="s">
        <v>57</v>
      </c>
      <c r="B45">
        <v>25</v>
      </c>
      <c r="C45">
        <v>10</v>
      </c>
      <c r="D45">
        <v>100</v>
      </c>
      <c r="E45">
        <v>20</v>
      </c>
      <c r="F45">
        <v>3</v>
      </c>
      <c r="G45">
        <v>2000008</v>
      </c>
      <c r="H45">
        <v>1</v>
      </c>
      <c r="I45">
        <v>34.0260000229</v>
      </c>
      <c r="J45">
        <f t="shared" si="0"/>
        <v>2</v>
      </c>
      <c r="K45">
        <f t="shared" si="1"/>
        <v>8</v>
      </c>
      <c r="L45">
        <v>2000008</v>
      </c>
      <c r="M45">
        <v>1</v>
      </c>
      <c r="N45">
        <v>0.71000003814699997</v>
      </c>
      <c r="O45">
        <f t="shared" si="2"/>
        <v>2</v>
      </c>
      <c r="P45">
        <f t="shared" si="3"/>
        <v>8</v>
      </c>
      <c r="Q45">
        <v>20008</v>
      </c>
      <c r="R45">
        <f t="shared" si="4"/>
        <v>2000008</v>
      </c>
      <c r="S45">
        <v>0</v>
      </c>
      <c r="T45">
        <f t="shared" si="5"/>
        <v>2</v>
      </c>
      <c r="U45">
        <f t="shared" si="6"/>
        <v>8</v>
      </c>
      <c r="V45">
        <f t="shared" si="7"/>
        <v>0</v>
      </c>
      <c r="W45">
        <f t="shared" si="8"/>
        <v>0</v>
      </c>
    </row>
    <row r="46" spans="1:23" x14ac:dyDescent="0.25">
      <c r="A46" t="s">
        <v>58</v>
      </c>
      <c r="B46">
        <v>25</v>
      </c>
      <c r="C46">
        <v>10</v>
      </c>
      <c r="D46">
        <v>100</v>
      </c>
      <c r="E46">
        <v>20</v>
      </c>
      <c r="F46">
        <v>4</v>
      </c>
      <c r="G46">
        <v>2000030</v>
      </c>
      <c r="H46">
        <v>1</v>
      </c>
      <c r="I46">
        <v>23.809999942800001</v>
      </c>
      <c r="J46">
        <f t="shared" si="0"/>
        <v>2</v>
      </c>
      <c r="K46">
        <f t="shared" si="1"/>
        <v>30</v>
      </c>
      <c r="L46">
        <v>2000030</v>
      </c>
      <c r="M46">
        <v>1</v>
      </c>
      <c r="N46">
        <v>0.69999980926500005</v>
      </c>
      <c r="O46">
        <f t="shared" si="2"/>
        <v>2</v>
      </c>
      <c r="P46">
        <f t="shared" si="3"/>
        <v>30</v>
      </c>
      <c r="Q46">
        <v>20030</v>
      </c>
      <c r="R46">
        <f t="shared" si="4"/>
        <v>2000030</v>
      </c>
      <c r="S46">
        <v>0</v>
      </c>
      <c r="T46">
        <f t="shared" si="5"/>
        <v>2</v>
      </c>
      <c r="U46">
        <f t="shared" si="6"/>
        <v>30</v>
      </c>
      <c r="V46">
        <f t="shared" si="7"/>
        <v>0</v>
      </c>
      <c r="W46">
        <f t="shared" si="8"/>
        <v>0</v>
      </c>
    </row>
    <row r="47" spans="1:23" x14ac:dyDescent="0.25">
      <c r="A47" t="s">
        <v>59</v>
      </c>
      <c r="B47">
        <v>25</v>
      </c>
      <c r="C47">
        <v>10</v>
      </c>
      <c r="D47">
        <v>100</v>
      </c>
      <c r="E47">
        <v>40</v>
      </c>
      <c r="F47">
        <v>0</v>
      </c>
      <c r="G47">
        <v>3000087</v>
      </c>
      <c r="H47">
        <v>1</v>
      </c>
      <c r="I47">
        <v>76.458999872199996</v>
      </c>
      <c r="J47">
        <f t="shared" si="0"/>
        <v>3</v>
      </c>
      <c r="K47">
        <f t="shared" si="1"/>
        <v>87</v>
      </c>
      <c r="L47">
        <v>3000087</v>
      </c>
      <c r="M47">
        <v>1</v>
      </c>
      <c r="N47">
        <v>2.4100000858300001</v>
      </c>
      <c r="O47">
        <f t="shared" si="2"/>
        <v>3</v>
      </c>
      <c r="P47">
        <f t="shared" si="3"/>
        <v>87</v>
      </c>
      <c r="Q47">
        <v>30087</v>
      </c>
      <c r="R47">
        <f t="shared" si="4"/>
        <v>3000087</v>
      </c>
      <c r="S47">
        <v>0</v>
      </c>
      <c r="T47">
        <f t="shared" si="5"/>
        <v>3</v>
      </c>
      <c r="U47">
        <f t="shared" si="6"/>
        <v>87</v>
      </c>
      <c r="V47">
        <f t="shared" si="7"/>
        <v>0</v>
      </c>
      <c r="W47">
        <f t="shared" si="8"/>
        <v>0</v>
      </c>
    </row>
    <row r="48" spans="1:23" x14ac:dyDescent="0.25">
      <c r="A48" t="s">
        <v>60</v>
      </c>
      <c r="B48">
        <v>25</v>
      </c>
      <c r="C48">
        <v>10</v>
      </c>
      <c r="D48">
        <v>100</v>
      </c>
      <c r="E48">
        <v>40</v>
      </c>
      <c r="F48">
        <v>1</v>
      </c>
      <c r="G48">
        <v>5000179</v>
      </c>
      <c r="H48">
        <v>1</v>
      </c>
      <c r="I48">
        <v>257.92100000400001</v>
      </c>
      <c r="J48">
        <f t="shared" si="0"/>
        <v>5</v>
      </c>
      <c r="K48">
        <f t="shared" si="1"/>
        <v>179</v>
      </c>
      <c r="L48">
        <v>5000179</v>
      </c>
      <c r="M48">
        <v>1</v>
      </c>
      <c r="N48">
        <v>72.687999963799996</v>
      </c>
      <c r="O48">
        <f t="shared" si="2"/>
        <v>5</v>
      </c>
      <c r="P48">
        <f t="shared" si="3"/>
        <v>179</v>
      </c>
      <c r="Q48">
        <v>50179</v>
      </c>
      <c r="R48">
        <f t="shared" si="4"/>
        <v>5000179</v>
      </c>
      <c r="S48">
        <v>0</v>
      </c>
      <c r="T48">
        <f t="shared" si="5"/>
        <v>5</v>
      </c>
      <c r="U48">
        <f t="shared" si="6"/>
        <v>179</v>
      </c>
      <c r="V48">
        <f t="shared" si="7"/>
        <v>0</v>
      </c>
      <c r="W48">
        <f t="shared" si="8"/>
        <v>0</v>
      </c>
    </row>
    <row r="49" spans="1:23" x14ac:dyDescent="0.25">
      <c r="A49" t="s">
        <v>61</v>
      </c>
      <c r="B49">
        <v>25</v>
      </c>
      <c r="C49">
        <v>10</v>
      </c>
      <c r="D49">
        <v>100</v>
      </c>
      <c r="E49">
        <v>40</v>
      </c>
      <c r="F49">
        <v>2</v>
      </c>
      <c r="G49">
        <v>2000025</v>
      </c>
      <c r="H49">
        <v>1</v>
      </c>
      <c r="I49">
        <v>93.762000083900006</v>
      </c>
      <c r="J49">
        <f t="shared" si="0"/>
        <v>2</v>
      </c>
      <c r="K49">
        <f t="shared" si="1"/>
        <v>25</v>
      </c>
      <c r="L49">
        <v>2000025</v>
      </c>
      <c r="M49">
        <v>1</v>
      </c>
      <c r="N49">
        <v>2.6080000400499999</v>
      </c>
      <c r="O49">
        <f t="shared" si="2"/>
        <v>2</v>
      </c>
      <c r="P49">
        <f t="shared" si="3"/>
        <v>25</v>
      </c>
      <c r="Q49">
        <v>20025</v>
      </c>
      <c r="R49">
        <f t="shared" si="4"/>
        <v>2000025</v>
      </c>
      <c r="S49">
        <v>1</v>
      </c>
      <c r="T49">
        <f t="shared" si="5"/>
        <v>2</v>
      </c>
      <c r="U49">
        <f t="shared" si="6"/>
        <v>25</v>
      </c>
      <c r="V49">
        <f t="shared" si="7"/>
        <v>0</v>
      </c>
      <c r="W49">
        <f t="shared" si="8"/>
        <v>0</v>
      </c>
    </row>
    <row r="50" spans="1:23" x14ac:dyDescent="0.25">
      <c r="A50" t="s">
        <v>62</v>
      </c>
      <c r="B50">
        <v>25</v>
      </c>
      <c r="C50">
        <v>10</v>
      </c>
      <c r="D50">
        <v>100</v>
      </c>
      <c r="E50">
        <v>40</v>
      </c>
      <c r="F50">
        <v>3</v>
      </c>
      <c r="G50">
        <v>2000049</v>
      </c>
      <c r="H50">
        <v>1</v>
      </c>
      <c r="I50">
        <v>144.51099991800001</v>
      </c>
      <c r="J50">
        <f t="shared" si="0"/>
        <v>2</v>
      </c>
      <c r="K50">
        <f t="shared" si="1"/>
        <v>49</v>
      </c>
      <c r="L50">
        <v>2000049</v>
      </c>
      <c r="M50">
        <v>1</v>
      </c>
      <c r="N50">
        <v>0.116000175476</v>
      </c>
      <c r="O50">
        <f t="shared" si="2"/>
        <v>2</v>
      </c>
      <c r="P50">
        <f t="shared" si="3"/>
        <v>49</v>
      </c>
      <c r="Q50">
        <v>20049</v>
      </c>
      <c r="R50">
        <f t="shared" si="4"/>
        <v>2000049</v>
      </c>
      <c r="S50">
        <v>1</v>
      </c>
      <c r="T50">
        <f t="shared" si="5"/>
        <v>2</v>
      </c>
      <c r="U50">
        <f t="shared" si="6"/>
        <v>49</v>
      </c>
      <c r="V50">
        <f t="shared" si="7"/>
        <v>0</v>
      </c>
      <c r="W50">
        <f t="shared" si="8"/>
        <v>0</v>
      </c>
    </row>
    <row r="51" spans="1:23" x14ac:dyDescent="0.25">
      <c r="A51" t="s">
        <v>63</v>
      </c>
      <c r="B51">
        <v>25</v>
      </c>
      <c r="C51">
        <v>10</v>
      </c>
      <c r="D51">
        <v>100</v>
      </c>
      <c r="E51">
        <v>40</v>
      </c>
      <c r="F51">
        <v>4</v>
      </c>
      <c r="G51">
        <v>3000152</v>
      </c>
      <c r="H51">
        <v>1</v>
      </c>
      <c r="I51">
        <v>89.1979999542</v>
      </c>
      <c r="J51">
        <f t="shared" si="0"/>
        <v>3</v>
      </c>
      <c r="K51">
        <f t="shared" si="1"/>
        <v>152</v>
      </c>
      <c r="L51">
        <v>3000152</v>
      </c>
      <c r="M51">
        <v>1</v>
      </c>
      <c r="N51">
        <v>4.5099999904599999</v>
      </c>
      <c r="O51">
        <f t="shared" si="2"/>
        <v>3</v>
      </c>
      <c r="P51">
        <f t="shared" si="3"/>
        <v>152</v>
      </c>
      <c r="Q51">
        <v>30152</v>
      </c>
      <c r="R51">
        <f t="shared" si="4"/>
        <v>3000152</v>
      </c>
      <c r="S51">
        <v>0</v>
      </c>
      <c r="T51">
        <f t="shared" si="5"/>
        <v>3</v>
      </c>
      <c r="U51">
        <f t="shared" si="6"/>
        <v>152</v>
      </c>
      <c r="V51">
        <f t="shared" si="7"/>
        <v>0</v>
      </c>
      <c r="W51">
        <f t="shared" si="8"/>
        <v>0</v>
      </c>
    </row>
    <row r="52" spans="1:23" x14ac:dyDescent="0.25">
      <c r="A52" t="s">
        <v>64</v>
      </c>
      <c r="B52">
        <v>25</v>
      </c>
      <c r="C52">
        <v>20</v>
      </c>
      <c r="D52">
        <v>100</v>
      </c>
      <c r="E52">
        <v>20</v>
      </c>
      <c r="F52">
        <v>0</v>
      </c>
      <c r="G52">
        <v>5000205</v>
      </c>
      <c r="H52">
        <v>0</v>
      </c>
      <c r="I52">
        <v>1804.5769998999999</v>
      </c>
      <c r="J52">
        <f t="shared" si="0"/>
        <v>5</v>
      </c>
      <c r="K52">
        <f t="shared" si="1"/>
        <v>205</v>
      </c>
      <c r="L52">
        <v>5000201</v>
      </c>
      <c r="M52">
        <v>0</v>
      </c>
      <c r="N52">
        <v>1800.0139999400001</v>
      </c>
      <c r="O52">
        <f t="shared" si="2"/>
        <v>5</v>
      </c>
      <c r="P52">
        <f t="shared" si="3"/>
        <v>201</v>
      </c>
      <c r="Q52">
        <v>60216</v>
      </c>
      <c r="R52">
        <f t="shared" si="4"/>
        <v>6000216</v>
      </c>
      <c r="S52">
        <v>0</v>
      </c>
      <c r="T52">
        <f t="shared" si="5"/>
        <v>6</v>
      </c>
      <c r="U52">
        <f t="shared" si="6"/>
        <v>216</v>
      </c>
      <c r="V52">
        <f t="shared" si="7"/>
        <v>-1000015</v>
      </c>
      <c r="W52">
        <f t="shared" si="8"/>
        <v>-1000011</v>
      </c>
    </row>
    <row r="53" spans="1:23" x14ac:dyDescent="0.25">
      <c r="A53" t="s">
        <v>65</v>
      </c>
      <c r="B53">
        <v>25</v>
      </c>
      <c r="C53">
        <v>20</v>
      </c>
      <c r="D53">
        <v>100</v>
      </c>
      <c r="E53">
        <v>20</v>
      </c>
      <c r="F53">
        <v>1</v>
      </c>
      <c r="G53">
        <v>3000084</v>
      </c>
      <c r="H53">
        <v>0</v>
      </c>
      <c r="I53">
        <v>1803.87100005</v>
      </c>
      <c r="J53">
        <f t="shared" si="0"/>
        <v>3</v>
      </c>
      <c r="K53">
        <f t="shared" si="1"/>
        <v>84</v>
      </c>
      <c r="L53">
        <v>3000082</v>
      </c>
      <c r="M53">
        <v>0</v>
      </c>
      <c r="N53">
        <v>1800.0110001600001</v>
      </c>
      <c r="O53">
        <f t="shared" si="2"/>
        <v>3</v>
      </c>
      <c r="P53">
        <f t="shared" si="3"/>
        <v>82</v>
      </c>
      <c r="Q53">
        <v>40069</v>
      </c>
      <c r="R53">
        <f t="shared" si="4"/>
        <v>4000069</v>
      </c>
      <c r="S53">
        <v>0</v>
      </c>
      <c r="T53">
        <f t="shared" si="5"/>
        <v>4</v>
      </c>
      <c r="U53">
        <f t="shared" si="6"/>
        <v>69</v>
      </c>
      <c r="V53">
        <f t="shared" si="7"/>
        <v>-999987</v>
      </c>
      <c r="W53">
        <f t="shared" si="8"/>
        <v>-999985</v>
      </c>
    </row>
    <row r="54" spans="1:23" x14ac:dyDescent="0.25">
      <c r="A54" t="s">
        <v>66</v>
      </c>
      <c r="B54">
        <v>25</v>
      </c>
      <c r="C54">
        <v>20</v>
      </c>
      <c r="D54">
        <v>100</v>
      </c>
      <c r="E54">
        <v>20</v>
      </c>
      <c r="F54">
        <v>2</v>
      </c>
      <c r="G54">
        <v>4000138</v>
      </c>
      <c r="H54">
        <v>0</v>
      </c>
      <c r="I54">
        <v>1803.546</v>
      </c>
      <c r="J54">
        <f t="shared" si="0"/>
        <v>4</v>
      </c>
      <c r="K54">
        <f t="shared" si="1"/>
        <v>138</v>
      </c>
      <c r="L54">
        <v>4000098</v>
      </c>
      <c r="M54">
        <v>0</v>
      </c>
      <c r="N54">
        <v>1800.0270001900001</v>
      </c>
      <c r="O54">
        <f t="shared" si="2"/>
        <v>4</v>
      </c>
      <c r="P54">
        <f t="shared" si="3"/>
        <v>98</v>
      </c>
      <c r="Q54">
        <v>40118</v>
      </c>
      <c r="R54">
        <f t="shared" si="4"/>
        <v>4000118</v>
      </c>
      <c r="S54">
        <v>0</v>
      </c>
      <c r="T54">
        <f t="shared" si="5"/>
        <v>4</v>
      </c>
      <c r="U54">
        <f t="shared" si="6"/>
        <v>118</v>
      </c>
      <c r="V54">
        <f t="shared" si="7"/>
        <v>-20</v>
      </c>
      <c r="W54">
        <f t="shared" si="8"/>
        <v>20</v>
      </c>
    </row>
    <row r="55" spans="1:23" x14ac:dyDescent="0.25">
      <c r="A55" t="s">
        <v>67</v>
      </c>
      <c r="B55">
        <v>25</v>
      </c>
      <c r="C55">
        <v>20</v>
      </c>
      <c r="D55">
        <v>100</v>
      </c>
      <c r="E55">
        <v>20</v>
      </c>
      <c r="F55">
        <v>3</v>
      </c>
      <c r="G55">
        <v>6000223</v>
      </c>
      <c r="H55">
        <v>0</v>
      </c>
      <c r="I55">
        <v>1817.35600019</v>
      </c>
      <c r="J55">
        <f t="shared" si="0"/>
        <v>6</v>
      </c>
      <c r="K55">
        <f t="shared" si="1"/>
        <v>223</v>
      </c>
      <c r="L55">
        <v>6000216</v>
      </c>
      <c r="M55">
        <v>0</v>
      </c>
      <c r="N55">
        <v>1800.0139999400001</v>
      </c>
      <c r="O55">
        <f t="shared" si="2"/>
        <v>6</v>
      </c>
      <c r="P55">
        <f t="shared" si="3"/>
        <v>216</v>
      </c>
      <c r="Q55">
        <v>60206</v>
      </c>
      <c r="R55">
        <f t="shared" si="4"/>
        <v>6000206</v>
      </c>
      <c r="S55">
        <v>0</v>
      </c>
      <c r="T55">
        <f t="shared" si="5"/>
        <v>6</v>
      </c>
      <c r="U55">
        <f t="shared" si="6"/>
        <v>206</v>
      </c>
      <c r="V55">
        <f t="shared" si="7"/>
        <v>10</v>
      </c>
      <c r="W55">
        <f t="shared" si="8"/>
        <v>17</v>
      </c>
    </row>
    <row r="56" spans="1:23" x14ac:dyDescent="0.25">
      <c r="A56" t="s">
        <v>68</v>
      </c>
      <c r="B56">
        <v>25</v>
      </c>
      <c r="C56">
        <v>20</v>
      </c>
      <c r="D56">
        <v>100</v>
      </c>
      <c r="E56">
        <v>20</v>
      </c>
      <c r="F56">
        <v>4</v>
      </c>
      <c r="G56">
        <v>3000105</v>
      </c>
      <c r="H56">
        <v>0</v>
      </c>
      <c r="I56">
        <v>1803.88700008</v>
      </c>
      <c r="J56">
        <f t="shared" si="0"/>
        <v>3</v>
      </c>
      <c r="K56">
        <f t="shared" si="1"/>
        <v>105</v>
      </c>
      <c r="L56">
        <v>3000077</v>
      </c>
      <c r="M56">
        <v>1</v>
      </c>
      <c r="N56">
        <v>749.61100006100003</v>
      </c>
      <c r="O56">
        <f t="shared" si="2"/>
        <v>3</v>
      </c>
      <c r="P56">
        <f t="shared" si="3"/>
        <v>77</v>
      </c>
      <c r="Q56">
        <v>30077</v>
      </c>
      <c r="R56">
        <f t="shared" si="4"/>
        <v>3000077</v>
      </c>
      <c r="S56">
        <v>0</v>
      </c>
      <c r="T56">
        <f t="shared" si="5"/>
        <v>3</v>
      </c>
      <c r="U56">
        <f t="shared" si="6"/>
        <v>77</v>
      </c>
      <c r="V56">
        <f t="shared" si="7"/>
        <v>0</v>
      </c>
      <c r="W56">
        <f t="shared" si="8"/>
        <v>28</v>
      </c>
    </row>
    <row r="57" spans="1:23" x14ac:dyDescent="0.25">
      <c r="A57" t="s">
        <v>69</v>
      </c>
      <c r="B57">
        <v>25</v>
      </c>
      <c r="C57">
        <v>20</v>
      </c>
      <c r="D57">
        <v>100</v>
      </c>
      <c r="E57">
        <v>40</v>
      </c>
      <c r="F57">
        <v>0</v>
      </c>
      <c r="G57">
        <v>5000290</v>
      </c>
      <c r="H57">
        <v>0</v>
      </c>
      <c r="I57">
        <v>1807.70099998</v>
      </c>
      <c r="J57">
        <f t="shared" si="0"/>
        <v>5</v>
      </c>
      <c r="K57">
        <f t="shared" si="1"/>
        <v>290</v>
      </c>
      <c r="L57">
        <v>5000231</v>
      </c>
      <c r="M57">
        <v>0</v>
      </c>
      <c r="N57">
        <v>1800.0170002</v>
      </c>
      <c r="O57">
        <f t="shared" si="2"/>
        <v>5</v>
      </c>
      <c r="P57">
        <f t="shared" si="3"/>
        <v>231</v>
      </c>
      <c r="Q57">
        <v>50215</v>
      </c>
      <c r="R57">
        <f t="shared" si="4"/>
        <v>5000215</v>
      </c>
      <c r="S57">
        <v>0</v>
      </c>
      <c r="T57">
        <f t="shared" si="5"/>
        <v>5</v>
      </c>
      <c r="U57">
        <f t="shared" si="6"/>
        <v>215</v>
      </c>
      <c r="V57">
        <f t="shared" si="7"/>
        <v>16</v>
      </c>
      <c r="W57">
        <f t="shared" si="8"/>
        <v>75</v>
      </c>
    </row>
    <row r="58" spans="1:23" x14ac:dyDescent="0.25">
      <c r="A58" t="s">
        <v>70</v>
      </c>
      <c r="B58">
        <v>25</v>
      </c>
      <c r="C58">
        <v>20</v>
      </c>
      <c r="D58">
        <v>100</v>
      </c>
      <c r="E58">
        <v>40</v>
      </c>
      <c r="F58">
        <v>1</v>
      </c>
      <c r="G58">
        <v>5000362</v>
      </c>
      <c r="H58">
        <v>0</v>
      </c>
      <c r="I58">
        <v>1808.5999999000001</v>
      </c>
      <c r="J58">
        <f t="shared" si="0"/>
        <v>5</v>
      </c>
      <c r="K58">
        <f t="shared" si="1"/>
        <v>362</v>
      </c>
      <c r="L58">
        <v>4000220</v>
      </c>
      <c r="M58">
        <v>0</v>
      </c>
      <c r="N58">
        <v>1800.0239999299999</v>
      </c>
      <c r="O58">
        <f t="shared" si="2"/>
        <v>4</v>
      </c>
      <c r="P58">
        <f t="shared" si="3"/>
        <v>220</v>
      </c>
      <c r="Q58">
        <v>50204</v>
      </c>
      <c r="R58">
        <f t="shared" si="4"/>
        <v>5000204</v>
      </c>
      <c r="S58">
        <v>0</v>
      </c>
      <c r="T58">
        <f t="shared" si="5"/>
        <v>5</v>
      </c>
      <c r="U58">
        <f t="shared" si="6"/>
        <v>204</v>
      </c>
      <c r="V58">
        <f t="shared" si="7"/>
        <v>-999984</v>
      </c>
      <c r="W58">
        <f t="shared" si="8"/>
        <v>158</v>
      </c>
    </row>
    <row r="59" spans="1:23" x14ac:dyDescent="0.25">
      <c r="A59" t="s">
        <v>71</v>
      </c>
      <c r="B59">
        <v>25</v>
      </c>
      <c r="C59">
        <v>20</v>
      </c>
      <c r="D59">
        <v>100</v>
      </c>
      <c r="E59">
        <v>40</v>
      </c>
      <c r="F59">
        <v>2</v>
      </c>
      <c r="G59">
        <v>8000454</v>
      </c>
      <c r="H59">
        <v>0</v>
      </c>
      <c r="I59">
        <v>1808.29099989</v>
      </c>
      <c r="J59">
        <f t="shared" si="0"/>
        <v>8</v>
      </c>
      <c r="K59">
        <f t="shared" si="1"/>
        <v>454</v>
      </c>
      <c r="L59">
        <v>8000331</v>
      </c>
      <c r="M59">
        <v>0</v>
      </c>
      <c r="N59">
        <v>1800.03399992</v>
      </c>
      <c r="O59">
        <f t="shared" si="2"/>
        <v>8</v>
      </c>
      <c r="P59">
        <f t="shared" si="3"/>
        <v>331</v>
      </c>
      <c r="Q59">
        <v>80340</v>
      </c>
      <c r="R59">
        <f t="shared" si="4"/>
        <v>8000340</v>
      </c>
      <c r="S59">
        <v>0</v>
      </c>
      <c r="T59">
        <f t="shared" si="5"/>
        <v>8</v>
      </c>
      <c r="U59">
        <f t="shared" si="6"/>
        <v>340</v>
      </c>
      <c r="V59">
        <f t="shared" si="7"/>
        <v>-9</v>
      </c>
      <c r="W59">
        <f t="shared" si="8"/>
        <v>114</v>
      </c>
    </row>
    <row r="60" spans="1:23" x14ac:dyDescent="0.25">
      <c r="A60" t="s">
        <v>72</v>
      </c>
      <c r="B60">
        <v>25</v>
      </c>
      <c r="C60">
        <v>20</v>
      </c>
      <c r="D60">
        <v>100</v>
      </c>
      <c r="E60">
        <v>40</v>
      </c>
      <c r="F60">
        <v>3</v>
      </c>
      <c r="G60">
        <v>5000466</v>
      </c>
      <c r="H60">
        <v>0</v>
      </c>
      <c r="I60">
        <v>1807.43300009</v>
      </c>
      <c r="J60">
        <f t="shared" si="0"/>
        <v>5</v>
      </c>
      <c r="K60">
        <f t="shared" si="1"/>
        <v>466</v>
      </c>
      <c r="L60">
        <v>5000334</v>
      </c>
      <c r="M60">
        <v>0</v>
      </c>
      <c r="N60">
        <v>1800.02099991</v>
      </c>
      <c r="O60">
        <f t="shared" si="2"/>
        <v>5</v>
      </c>
      <c r="P60">
        <f t="shared" si="3"/>
        <v>334</v>
      </c>
      <c r="Q60">
        <v>50338</v>
      </c>
      <c r="R60">
        <f t="shared" si="4"/>
        <v>5000338</v>
      </c>
      <c r="S60">
        <v>0</v>
      </c>
      <c r="T60">
        <f t="shared" si="5"/>
        <v>5</v>
      </c>
      <c r="U60">
        <f t="shared" si="6"/>
        <v>338</v>
      </c>
      <c r="V60">
        <f t="shared" si="7"/>
        <v>-4</v>
      </c>
      <c r="W60">
        <f t="shared" si="8"/>
        <v>128</v>
      </c>
    </row>
    <row r="61" spans="1:23" x14ac:dyDescent="0.25">
      <c r="A61" t="s">
        <v>73</v>
      </c>
      <c r="B61">
        <v>25</v>
      </c>
      <c r="C61">
        <v>20</v>
      </c>
      <c r="D61">
        <v>100</v>
      </c>
      <c r="E61">
        <v>40</v>
      </c>
      <c r="F61">
        <v>4</v>
      </c>
      <c r="G61">
        <v>4000336</v>
      </c>
      <c r="H61">
        <v>0</v>
      </c>
      <c r="I61">
        <v>1807.98799992</v>
      </c>
      <c r="J61">
        <f t="shared" si="0"/>
        <v>4</v>
      </c>
      <c r="K61">
        <f t="shared" si="1"/>
        <v>336</v>
      </c>
      <c r="L61">
        <v>4000205</v>
      </c>
      <c r="M61">
        <v>0</v>
      </c>
      <c r="N61">
        <v>1800.0269999499999</v>
      </c>
      <c r="O61">
        <f t="shared" si="2"/>
        <v>4</v>
      </c>
      <c r="P61">
        <f t="shared" si="3"/>
        <v>205</v>
      </c>
      <c r="Q61">
        <v>40200</v>
      </c>
      <c r="R61">
        <f t="shared" si="4"/>
        <v>4000200</v>
      </c>
      <c r="S61">
        <v>0</v>
      </c>
      <c r="T61">
        <f t="shared" si="5"/>
        <v>4</v>
      </c>
      <c r="U61">
        <f t="shared" si="6"/>
        <v>200</v>
      </c>
      <c r="V61">
        <f t="shared" si="7"/>
        <v>5</v>
      </c>
      <c r="W61">
        <f t="shared" si="8"/>
        <v>136</v>
      </c>
    </row>
    <row r="62" spans="1:23" x14ac:dyDescent="0.25">
      <c r="A62" t="s">
        <v>74</v>
      </c>
      <c r="B62">
        <v>25</v>
      </c>
      <c r="C62">
        <v>30</v>
      </c>
      <c r="D62">
        <v>100</v>
      </c>
      <c r="E62">
        <v>20</v>
      </c>
      <c r="F62">
        <v>0</v>
      </c>
      <c r="G62">
        <v>14001330</v>
      </c>
      <c r="H62">
        <v>0</v>
      </c>
      <c r="I62">
        <v>1809.3219997900001</v>
      </c>
      <c r="J62">
        <f t="shared" si="0"/>
        <v>14</v>
      </c>
      <c r="K62">
        <f t="shared" si="1"/>
        <v>1330</v>
      </c>
      <c r="L62">
        <v>14000945</v>
      </c>
      <c r="M62">
        <v>0</v>
      </c>
      <c r="N62">
        <v>1800.0640001300001</v>
      </c>
      <c r="O62">
        <f t="shared" si="2"/>
        <v>14</v>
      </c>
      <c r="P62">
        <f t="shared" si="3"/>
        <v>945</v>
      </c>
      <c r="Q62">
        <v>140829</v>
      </c>
      <c r="R62">
        <f t="shared" si="4"/>
        <v>14000829</v>
      </c>
      <c r="S62">
        <v>0</v>
      </c>
      <c r="T62">
        <f t="shared" si="5"/>
        <v>14</v>
      </c>
      <c r="U62">
        <f t="shared" si="6"/>
        <v>829</v>
      </c>
      <c r="V62">
        <f t="shared" si="7"/>
        <v>116</v>
      </c>
      <c r="W62">
        <f t="shared" si="8"/>
        <v>501</v>
      </c>
    </row>
    <row r="63" spans="1:23" x14ac:dyDescent="0.25">
      <c r="A63" t="s">
        <v>75</v>
      </c>
      <c r="B63">
        <v>25</v>
      </c>
      <c r="C63">
        <v>30</v>
      </c>
      <c r="D63">
        <v>100</v>
      </c>
      <c r="E63">
        <v>20</v>
      </c>
      <c r="F63">
        <v>1</v>
      </c>
      <c r="G63">
        <v>11000613</v>
      </c>
      <c r="H63">
        <v>0</v>
      </c>
      <c r="I63">
        <v>1809.52900004</v>
      </c>
      <c r="J63">
        <f t="shared" si="0"/>
        <v>11</v>
      </c>
      <c r="K63">
        <f t="shared" si="1"/>
        <v>613</v>
      </c>
      <c r="L63">
        <v>12000611</v>
      </c>
      <c r="M63">
        <v>0</v>
      </c>
      <c r="N63">
        <v>1800.0220000700001</v>
      </c>
      <c r="O63">
        <f t="shared" si="2"/>
        <v>12</v>
      </c>
      <c r="P63">
        <f t="shared" si="3"/>
        <v>611</v>
      </c>
      <c r="Q63">
        <v>120513</v>
      </c>
      <c r="R63">
        <f t="shared" si="4"/>
        <v>12000513</v>
      </c>
      <c r="S63">
        <v>0</v>
      </c>
      <c r="T63">
        <f t="shared" si="5"/>
        <v>12</v>
      </c>
      <c r="U63">
        <f t="shared" si="6"/>
        <v>513</v>
      </c>
      <c r="V63">
        <f t="shared" si="7"/>
        <v>98</v>
      </c>
      <c r="W63">
        <f t="shared" si="8"/>
        <v>-999900</v>
      </c>
    </row>
    <row r="64" spans="1:23" x14ac:dyDescent="0.25">
      <c r="A64" t="s">
        <v>76</v>
      </c>
      <c r="B64">
        <v>25</v>
      </c>
      <c r="C64">
        <v>30</v>
      </c>
      <c r="D64">
        <v>100</v>
      </c>
      <c r="E64">
        <v>20</v>
      </c>
      <c r="F64">
        <v>2</v>
      </c>
      <c r="G64">
        <v>10000749</v>
      </c>
      <c r="H64">
        <v>0</v>
      </c>
      <c r="I64">
        <v>1808.3970000700001</v>
      </c>
      <c r="J64">
        <f t="shared" si="0"/>
        <v>10</v>
      </c>
      <c r="K64">
        <f t="shared" si="1"/>
        <v>749</v>
      </c>
      <c r="L64">
        <v>10000387</v>
      </c>
      <c r="M64">
        <v>0</v>
      </c>
      <c r="N64">
        <v>1800.03299999</v>
      </c>
      <c r="O64">
        <f t="shared" si="2"/>
        <v>10</v>
      </c>
      <c r="P64">
        <f t="shared" si="3"/>
        <v>387</v>
      </c>
      <c r="Q64">
        <v>100397</v>
      </c>
      <c r="R64">
        <f t="shared" si="4"/>
        <v>10000397</v>
      </c>
      <c r="S64">
        <v>0</v>
      </c>
      <c r="T64">
        <f t="shared" si="5"/>
        <v>10</v>
      </c>
      <c r="U64">
        <f t="shared" si="6"/>
        <v>397</v>
      </c>
      <c r="V64">
        <f t="shared" si="7"/>
        <v>-10</v>
      </c>
      <c r="W64">
        <f t="shared" si="8"/>
        <v>352</v>
      </c>
    </row>
    <row r="65" spans="1:23" x14ac:dyDescent="0.25">
      <c r="A65" t="s">
        <v>77</v>
      </c>
      <c r="B65">
        <v>25</v>
      </c>
      <c r="C65">
        <v>30</v>
      </c>
      <c r="D65">
        <v>100</v>
      </c>
      <c r="E65">
        <v>20</v>
      </c>
      <c r="F65">
        <v>3</v>
      </c>
      <c r="G65">
        <v>10000869</v>
      </c>
      <c r="H65">
        <v>0</v>
      </c>
      <c r="I65">
        <v>1808.8970000700001</v>
      </c>
      <c r="J65">
        <f t="shared" si="0"/>
        <v>10</v>
      </c>
      <c r="K65">
        <f t="shared" si="1"/>
        <v>869</v>
      </c>
      <c r="L65">
        <v>10000451</v>
      </c>
      <c r="M65">
        <v>0</v>
      </c>
      <c r="N65">
        <v>1800.02900004</v>
      </c>
      <c r="O65">
        <f t="shared" si="2"/>
        <v>10</v>
      </c>
      <c r="P65">
        <f t="shared" si="3"/>
        <v>451</v>
      </c>
      <c r="Q65">
        <v>100452</v>
      </c>
      <c r="R65">
        <f t="shared" si="4"/>
        <v>10000452</v>
      </c>
      <c r="S65">
        <v>0</v>
      </c>
      <c r="T65">
        <f t="shared" si="5"/>
        <v>10</v>
      </c>
      <c r="U65">
        <f t="shared" si="6"/>
        <v>452</v>
      </c>
      <c r="V65">
        <f t="shared" si="7"/>
        <v>-1</v>
      </c>
      <c r="W65">
        <f t="shared" si="8"/>
        <v>417</v>
      </c>
    </row>
    <row r="66" spans="1:23" x14ac:dyDescent="0.25">
      <c r="A66" t="s">
        <v>78</v>
      </c>
      <c r="B66">
        <v>25</v>
      </c>
      <c r="C66">
        <v>30</v>
      </c>
      <c r="D66">
        <v>100</v>
      </c>
      <c r="E66">
        <v>20</v>
      </c>
      <c r="F66">
        <v>4</v>
      </c>
      <c r="G66">
        <v>10000683</v>
      </c>
      <c r="H66">
        <v>0</v>
      </c>
      <c r="I66">
        <v>1808.80800009</v>
      </c>
      <c r="J66">
        <f t="shared" si="0"/>
        <v>10</v>
      </c>
      <c r="K66">
        <f t="shared" si="1"/>
        <v>683</v>
      </c>
      <c r="L66">
        <v>11000460</v>
      </c>
      <c r="M66">
        <v>0</v>
      </c>
      <c r="N66">
        <v>1800.03200006</v>
      </c>
      <c r="O66">
        <f t="shared" si="2"/>
        <v>11</v>
      </c>
      <c r="P66">
        <f t="shared" si="3"/>
        <v>460</v>
      </c>
      <c r="Q66">
        <v>110451</v>
      </c>
      <c r="R66">
        <f t="shared" si="4"/>
        <v>11000451</v>
      </c>
      <c r="S66">
        <v>0</v>
      </c>
      <c r="T66">
        <f t="shared" si="5"/>
        <v>11</v>
      </c>
      <c r="U66">
        <f t="shared" si="6"/>
        <v>451</v>
      </c>
      <c r="V66">
        <f t="shared" si="7"/>
        <v>9</v>
      </c>
      <c r="W66">
        <f t="shared" si="8"/>
        <v>-999768</v>
      </c>
    </row>
    <row r="67" spans="1:23" x14ac:dyDescent="0.25">
      <c r="A67" t="s">
        <v>79</v>
      </c>
      <c r="B67">
        <v>25</v>
      </c>
      <c r="C67">
        <v>30</v>
      </c>
      <c r="D67">
        <v>100</v>
      </c>
      <c r="E67">
        <v>40</v>
      </c>
      <c r="F67">
        <v>0</v>
      </c>
      <c r="G67">
        <v>27008921</v>
      </c>
      <c r="H67">
        <v>0</v>
      </c>
      <c r="I67">
        <v>1830.46499991</v>
      </c>
      <c r="J67">
        <f t="shared" ref="J67:J81" si="9">FLOOR(G67/1000000,1)</f>
        <v>27</v>
      </c>
      <c r="K67">
        <f t="shared" ref="K67:K81" si="10">MOD(G67,1000000)</f>
        <v>8921</v>
      </c>
      <c r="L67">
        <v>16001974</v>
      </c>
      <c r="M67">
        <v>0</v>
      </c>
      <c r="N67">
        <v>1801.9739999799999</v>
      </c>
      <c r="O67">
        <f t="shared" ref="O67:O81" si="11">FLOOR(L67/1000000,1)</f>
        <v>16</v>
      </c>
      <c r="P67">
        <f t="shared" ref="P67:P81" si="12">MOD(L67,1000000)</f>
        <v>1974</v>
      </c>
      <c r="Q67">
        <v>152058</v>
      </c>
      <c r="R67">
        <f t="shared" ref="R67:R81" si="13">FLOOR(Q67/10000,1)*1000000 + MOD(Q67,10000)</f>
        <v>15002058</v>
      </c>
      <c r="S67">
        <v>0</v>
      </c>
      <c r="T67">
        <f t="shared" ref="T67:T81" si="14">FLOOR(Q67/10000,1)</f>
        <v>15</v>
      </c>
      <c r="U67">
        <f t="shared" ref="U67:U81" si="15">MOD(Q67,10000)</f>
        <v>2058</v>
      </c>
      <c r="V67">
        <f t="shared" ref="V67:V81" si="16">L67-R67</f>
        <v>999916</v>
      </c>
      <c r="W67">
        <f t="shared" ref="W67:W81" si="17">G67-R67</f>
        <v>12006863</v>
      </c>
    </row>
    <row r="68" spans="1:23" x14ac:dyDescent="0.25">
      <c r="A68" t="s">
        <v>80</v>
      </c>
      <c r="B68">
        <v>25</v>
      </c>
      <c r="C68">
        <v>30</v>
      </c>
      <c r="D68">
        <v>100</v>
      </c>
      <c r="E68">
        <v>40</v>
      </c>
      <c r="F68">
        <v>1</v>
      </c>
      <c r="G68">
        <v>28008824</v>
      </c>
      <c r="H68">
        <v>0</v>
      </c>
      <c r="I68">
        <v>1818.73000002</v>
      </c>
      <c r="J68">
        <f t="shared" si="9"/>
        <v>28</v>
      </c>
      <c r="K68">
        <f t="shared" si="10"/>
        <v>8824</v>
      </c>
      <c r="L68">
        <v>12001213</v>
      </c>
      <c r="M68">
        <v>0</v>
      </c>
      <c r="N68">
        <v>1800.0570001599999</v>
      </c>
      <c r="O68">
        <f t="shared" si="11"/>
        <v>12</v>
      </c>
      <c r="P68">
        <f t="shared" si="12"/>
        <v>1213</v>
      </c>
      <c r="Q68">
        <v>121224</v>
      </c>
      <c r="R68">
        <f t="shared" si="13"/>
        <v>12001224</v>
      </c>
      <c r="S68">
        <v>0</v>
      </c>
      <c r="T68">
        <f t="shared" si="14"/>
        <v>12</v>
      </c>
      <c r="U68">
        <f t="shared" si="15"/>
        <v>1224</v>
      </c>
      <c r="V68">
        <f t="shared" si="16"/>
        <v>-11</v>
      </c>
      <c r="W68">
        <f t="shared" si="17"/>
        <v>16007600</v>
      </c>
    </row>
    <row r="69" spans="1:23" x14ac:dyDescent="0.25">
      <c r="A69" t="s">
        <v>81</v>
      </c>
      <c r="B69">
        <v>25</v>
      </c>
      <c r="C69">
        <v>30</v>
      </c>
      <c r="D69">
        <v>100</v>
      </c>
      <c r="E69">
        <v>40</v>
      </c>
      <c r="F69">
        <v>2</v>
      </c>
      <c r="G69">
        <v>28010953</v>
      </c>
      <c r="H69">
        <v>0</v>
      </c>
      <c r="I69">
        <v>1825.27199984</v>
      </c>
      <c r="J69">
        <f t="shared" si="9"/>
        <v>28</v>
      </c>
      <c r="K69">
        <f t="shared" si="10"/>
        <v>10953</v>
      </c>
      <c r="L69">
        <v>14001719</v>
      </c>
      <c r="M69">
        <v>0</v>
      </c>
      <c r="N69">
        <v>1800.0229999999999</v>
      </c>
      <c r="O69">
        <f t="shared" si="11"/>
        <v>14</v>
      </c>
      <c r="P69">
        <f t="shared" si="12"/>
        <v>1719</v>
      </c>
      <c r="Q69">
        <v>141605</v>
      </c>
      <c r="R69">
        <f t="shared" si="13"/>
        <v>14001605</v>
      </c>
      <c r="S69">
        <v>0</v>
      </c>
      <c r="T69">
        <f t="shared" si="14"/>
        <v>14</v>
      </c>
      <c r="U69">
        <f t="shared" si="15"/>
        <v>1605</v>
      </c>
      <c r="V69">
        <f t="shared" si="16"/>
        <v>114</v>
      </c>
      <c r="W69">
        <f t="shared" si="17"/>
        <v>14009348</v>
      </c>
    </row>
    <row r="70" spans="1:23" x14ac:dyDescent="0.25">
      <c r="A70" t="s">
        <v>82</v>
      </c>
      <c r="B70">
        <v>25</v>
      </c>
      <c r="C70">
        <v>30</v>
      </c>
      <c r="D70">
        <v>100</v>
      </c>
      <c r="E70">
        <v>40</v>
      </c>
      <c r="F70">
        <v>3</v>
      </c>
      <c r="G70">
        <v>28011026</v>
      </c>
      <c r="H70">
        <v>0</v>
      </c>
      <c r="I70">
        <v>1825.58899999</v>
      </c>
      <c r="J70">
        <f t="shared" si="9"/>
        <v>28</v>
      </c>
      <c r="K70">
        <f t="shared" si="10"/>
        <v>11026</v>
      </c>
      <c r="L70">
        <v>13001501</v>
      </c>
      <c r="M70">
        <v>0</v>
      </c>
      <c r="N70">
        <v>1800.02499986</v>
      </c>
      <c r="O70">
        <f t="shared" si="11"/>
        <v>13</v>
      </c>
      <c r="P70">
        <f t="shared" si="12"/>
        <v>1501</v>
      </c>
      <c r="Q70">
        <v>141391</v>
      </c>
      <c r="R70">
        <f t="shared" si="13"/>
        <v>14001391</v>
      </c>
      <c r="S70">
        <v>0</v>
      </c>
      <c r="T70">
        <f t="shared" si="14"/>
        <v>14</v>
      </c>
      <c r="U70">
        <f t="shared" si="15"/>
        <v>1391</v>
      </c>
      <c r="V70">
        <f t="shared" si="16"/>
        <v>-999890</v>
      </c>
      <c r="W70">
        <f t="shared" si="17"/>
        <v>14009635</v>
      </c>
    </row>
    <row r="71" spans="1:23" x14ac:dyDescent="0.25">
      <c r="A71" t="s">
        <v>83</v>
      </c>
      <c r="B71">
        <v>25</v>
      </c>
      <c r="C71">
        <v>30</v>
      </c>
      <c r="D71">
        <v>100</v>
      </c>
      <c r="E71">
        <v>40</v>
      </c>
      <c r="F71">
        <v>4</v>
      </c>
      <c r="G71">
        <v>28010048</v>
      </c>
      <c r="H71">
        <v>0</v>
      </c>
      <c r="I71">
        <v>1820.41100001</v>
      </c>
      <c r="J71">
        <f t="shared" si="9"/>
        <v>28</v>
      </c>
      <c r="K71">
        <f t="shared" si="10"/>
        <v>10048</v>
      </c>
      <c r="L71">
        <v>13001035</v>
      </c>
      <c r="M71">
        <v>0</v>
      </c>
      <c r="N71">
        <v>1800.03200006</v>
      </c>
      <c r="O71">
        <f t="shared" si="11"/>
        <v>13</v>
      </c>
      <c r="P71">
        <f t="shared" si="12"/>
        <v>1035</v>
      </c>
      <c r="Q71">
        <v>120857</v>
      </c>
      <c r="R71">
        <f t="shared" si="13"/>
        <v>12000857</v>
      </c>
      <c r="S71">
        <v>0</v>
      </c>
      <c r="T71">
        <f t="shared" si="14"/>
        <v>12</v>
      </c>
      <c r="U71">
        <f t="shared" si="15"/>
        <v>857</v>
      </c>
      <c r="V71">
        <f t="shared" si="16"/>
        <v>1000178</v>
      </c>
      <c r="W71">
        <f t="shared" si="17"/>
        <v>16009191</v>
      </c>
    </row>
    <row r="72" spans="1:23" x14ac:dyDescent="0.25">
      <c r="A72" t="s">
        <v>84</v>
      </c>
      <c r="B72">
        <v>25</v>
      </c>
      <c r="C72">
        <v>40</v>
      </c>
      <c r="D72">
        <v>100</v>
      </c>
      <c r="E72">
        <v>20</v>
      </c>
      <c r="F72">
        <v>0</v>
      </c>
      <c r="G72">
        <v>12001352</v>
      </c>
      <c r="H72">
        <v>0</v>
      </c>
      <c r="I72">
        <v>1815.25</v>
      </c>
      <c r="J72">
        <f t="shared" si="9"/>
        <v>12</v>
      </c>
      <c r="K72">
        <f t="shared" si="10"/>
        <v>1352</v>
      </c>
      <c r="L72">
        <v>14000652</v>
      </c>
      <c r="M72">
        <v>0</v>
      </c>
      <c r="N72">
        <v>1800.1270000899999</v>
      </c>
      <c r="O72">
        <f t="shared" si="11"/>
        <v>14</v>
      </c>
      <c r="P72">
        <f t="shared" si="12"/>
        <v>652</v>
      </c>
      <c r="Q72">
        <v>100582</v>
      </c>
      <c r="R72">
        <f t="shared" si="13"/>
        <v>10000582</v>
      </c>
      <c r="S72">
        <v>0</v>
      </c>
      <c r="T72">
        <f t="shared" si="14"/>
        <v>10</v>
      </c>
      <c r="U72">
        <f t="shared" si="15"/>
        <v>582</v>
      </c>
      <c r="V72">
        <f t="shared" si="16"/>
        <v>4000070</v>
      </c>
      <c r="W72">
        <f t="shared" si="17"/>
        <v>2000770</v>
      </c>
    </row>
    <row r="73" spans="1:23" x14ac:dyDescent="0.25">
      <c r="A73" t="s">
        <v>85</v>
      </c>
      <c r="B73">
        <v>25</v>
      </c>
      <c r="C73">
        <v>40</v>
      </c>
      <c r="D73">
        <v>100</v>
      </c>
      <c r="E73">
        <v>20</v>
      </c>
      <c r="F73">
        <v>1</v>
      </c>
      <c r="G73">
        <v>12001343</v>
      </c>
      <c r="H73">
        <v>0</v>
      </c>
      <c r="I73">
        <v>1815.2890000299999</v>
      </c>
      <c r="J73">
        <f t="shared" si="9"/>
        <v>12</v>
      </c>
      <c r="K73">
        <f t="shared" si="10"/>
        <v>1343</v>
      </c>
      <c r="L73">
        <v>12000653</v>
      </c>
      <c r="M73">
        <v>0</v>
      </c>
      <c r="N73">
        <v>1800.12599993</v>
      </c>
      <c r="O73">
        <f t="shared" si="11"/>
        <v>12</v>
      </c>
      <c r="P73">
        <f t="shared" si="12"/>
        <v>653</v>
      </c>
      <c r="Q73">
        <v>120671</v>
      </c>
      <c r="R73">
        <f t="shared" si="13"/>
        <v>12000671</v>
      </c>
      <c r="S73">
        <v>0</v>
      </c>
      <c r="T73">
        <f t="shared" si="14"/>
        <v>12</v>
      </c>
      <c r="U73">
        <f t="shared" si="15"/>
        <v>671</v>
      </c>
      <c r="V73">
        <f t="shared" si="16"/>
        <v>-18</v>
      </c>
      <c r="W73">
        <f t="shared" si="17"/>
        <v>672</v>
      </c>
    </row>
    <row r="74" spans="1:23" x14ac:dyDescent="0.25">
      <c r="A74" t="s">
        <v>86</v>
      </c>
      <c r="B74">
        <v>25</v>
      </c>
      <c r="C74">
        <v>40</v>
      </c>
      <c r="D74">
        <v>100</v>
      </c>
      <c r="E74">
        <v>20</v>
      </c>
      <c r="F74">
        <v>2</v>
      </c>
      <c r="G74">
        <v>37007448</v>
      </c>
      <c r="H74">
        <v>0</v>
      </c>
      <c r="I74">
        <v>1815.6270000899999</v>
      </c>
      <c r="J74">
        <f t="shared" si="9"/>
        <v>37</v>
      </c>
      <c r="K74">
        <f t="shared" si="10"/>
        <v>7448</v>
      </c>
      <c r="L74">
        <v>15000851</v>
      </c>
      <c r="M74">
        <v>0</v>
      </c>
      <c r="N74">
        <v>1800.0640001300001</v>
      </c>
      <c r="O74">
        <f t="shared" si="11"/>
        <v>15</v>
      </c>
      <c r="P74">
        <f t="shared" si="12"/>
        <v>851</v>
      </c>
      <c r="Q74">
        <v>150849</v>
      </c>
      <c r="R74">
        <f t="shared" si="13"/>
        <v>15000849</v>
      </c>
      <c r="S74">
        <v>0</v>
      </c>
      <c r="T74">
        <f t="shared" si="14"/>
        <v>15</v>
      </c>
      <c r="U74">
        <f t="shared" si="15"/>
        <v>849</v>
      </c>
      <c r="V74">
        <f t="shared" si="16"/>
        <v>2</v>
      </c>
      <c r="W74">
        <f t="shared" si="17"/>
        <v>22006599</v>
      </c>
    </row>
    <row r="75" spans="1:23" x14ac:dyDescent="0.25">
      <c r="A75" t="s">
        <v>87</v>
      </c>
      <c r="B75">
        <v>25</v>
      </c>
      <c r="C75">
        <v>40</v>
      </c>
      <c r="D75">
        <v>100</v>
      </c>
      <c r="E75">
        <v>20</v>
      </c>
      <c r="F75">
        <v>3</v>
      </c>
      <c r="G75">
        <v>11001167</v>
      </c>
      <c r="H75">
        <v>0</v>
      </c>
      <c r="I75">
        <v>1814.3099999399999</v>
      </c>
      <c r="J75">
        <f t="shared" si="9"/>
        <v>11</v>
      </c>
      <c r="K75">
        <f t="shared" si="10"/>
        <v>1167</v>
      </c>
      <c r="L75">
        <v>13000665</v>
      </c>
      <c r="M75">
        <v>0</v>
      </c>
      <c r="N75">
        <v>1800.1029999299999</v>
      </c>
      <c r="O75">
        <f t="shared" si="11"/>
        <v>13</v>
      </c>
      <c r="P75">
        <f t="shared" si="12"/>
        <v>665</v>
      </c>
      <c r="Q75">
        <v>120620</v>
      </c>
      <c r="R75">
        <f t="shared" si="13"/>
        <v>12000620</v>
      </c>
      <c r="S75">
        <v>0</v>
      </c>
      <c r="T75">
        <f t="shared" si="14"/>
        <v>12</v>
      </c>
      <c r="U75">
        <f t="shared" si="15"/>
        <v>620</v>
      </c>
      <c r="V75">
        <f t="shared" si="16"/>
        <v>1000045</v>
      </c>
      <c r="W75">
        <f t="shared" si="17"/>
        <v>-999453</v>
      </c>
    </row>
    <row r="76" spans="1:23" x14ac:dyDescent="0.25">
      <c r="A76" t="s">
        <v>88</v>
      </c>
      <c r="B76">
        <v>25</v>
      </c>
      <c r="C76">
        <v>40</v>
      </c>
      <c r="D76">
        <v>100</v>
      </c>
      <c r="E76">
        <v>20</v>
      </c>
      <c r="F76">
        <v>4</v>
      </c>
      <c r="G76">
        <v>13001866</v>
      </c>
      <c r="H76">
        <v>0</v>
      </c>
      <c r="I76">
        <v>1815.5900001499999</v>
      </c>
      <c r="J76">
        <f t="shared" si="9"/>
        <v>13</v>
      </c>
      <c r="K76">
        <f t="shared" si="10"/>
        <v>1866</v>
      </c>
      <c r="L76">
        <v>13000812</v>
      </c>
      <c r="M76">
        <v>0</v>
      </c>
      <c r="N76">
        <v>1800.0580003299999</v>
      </c>
      <c r="O76">
        <f t="shared" si="11"/>
        <v>13</v>
      </c>
      <c r="P76">
        <f t="shared" si="12"/>
        <v>812</v>
      </c>
      <c r="Q76">
        <v>120799</v>
      </c>
      <c r="R76">
        <f t="shared" si="13"/>
        <v>12000799</v>
      </c>
      <c r="S76">
        <v>0</v>
      </c>
      <c r="T76">
        <f t="shared" si="14"/>
        <v>12</v>
      </c>
      <c r="U76">
        <f t="shared" si="15"/>
        <v>799</v>
      </c>
      <c r="V76">
        <f t="shared" si="16"/>
        <v>1000013</v>
      </c>
      <c r="W76">
        <f t="shared" si="17"/>
        <v>1001067</v>
      </c>
    </row>
    <row r="77" spans="1:23" x14ac:dyDescent="0.25">
      <c r="A77" t="s">
        <v>89</v>
      </c>
      <c r="B77">
        <v>25</v>
      </c>
      <c r="C77">
        <v>40</v>
      </c>
      <c r="D77">
        <v>100</v>
      </c>
      <c r="E77">
        <v>40</v>
      </c>
      <c r="F77">
        <v>0</v>
      </c>
      <c r="G77">
        <v>37016252</v>
      </c>
      <c r="H77">
        <v>0</v>
      </c>
      <c r="I77">
        <v>1839.87000012</v>
      </c>
      <c r="J77">
        <f t="shared" si="9"/>
        <v>37</v>
      </c>
      <c r="K77">
        <f t="shared" si="10"/>
        <v>16252</v>
      </c>
      <c r="L77">
        <v>19002730</v>
      </c>
      <c r="M77">
        <v>0</v>
      </c>
      <c r="N77">
        <v>1800.0900001499999</v>
      </c>
      <c r="O77">
        <f t="shared" si="11"/>
        <v>19</v>
      </c>
      <c r="P77">
        <f t="shared" si="12"/>
        <v>2730</v>
      </c>
      <c r="Q77">
        <v>182306</v>
      </c>
      <c r="R77">
        <f t="shared" si="13"/>
        <v>18002306</v>
      </c>
      <c r="S77">
        <v>0</v>
      </c>
      <c r="T77">
        <f t="shared" si="14"/>
        <v>18</v>
      </c>
      <c r="U77">
        <f t="shared" si="15"/>
        <v>2306</v>
      </c>
      <c r="V77">
        <f t="shared" si="16"/>
        <v>1000424</v>
      </c>
      <c r="W77">
        <f t="shared" si="17"/>
        <v>19013946</v>
      </c>
    </row>
    <row r="78" spans="1:23" x14ac:dyDescent="0.25">
      <c r="A78" t="s">
        <v>90</v>
      </c>
      <c r="B78">
        <v>25</v>
      </c>
      <c r="C78">
        <v>40</v>
      </c>
      <c r="D78">
        <v>100</v>
      </c>
      <c r="E78">
        <v>40</v>
      </c>
      <c r="F78">
        <v>1</v>
      </c>
      <c r="G78">
        <v>38016201</v>
      </c>
      <c r="H78">
        <v>0</v>
      </c>
      <c r="I78">
        <v>1837.9900000099999</v>
      </c>
      <c r="J78">
        <f t="shared" si="9"/>
        <v>38</v>
      </c>
      <c r="K78">
        <f t="shared" si="10"/>
        <v>16201</v>
      </c>
      <c r="L78">
        <v>16001687</v>
      </c>
      <c r="M78">
        <v>0</v>
      </c>
      <c r="N78">
        <v>1800.06999993</v>
      </c>
      <c r="O78">
        <f t="shared" si="11"/>
        <v>16</v>
      </c>
      <c r="P78">
        <f t="shared" si="12"/>
        <v>1687</v>
      </c>
      <c r="Q78">
        <v>151840</v>
      </c>
      <c r="R78">
        <f t="shared" si="13"/>
        <v>15001840</v>
      </c>
      <c r="S78">
        <v>0</v>
      </c>
      <c r="T78">
        <f t="shared" si="14"/>
        <v>15</v>
      </c>
      <c r="U78">
        <f t="shared" si="15"/>
        <v>1840</v>
      </c>
      <c r="V78">
        <f t="shared" si="16"/>
        <v>999847</v>
      </c>
      <c r="W78">
        <f t="shared" si="17"/>
        <v>23014361</v>
      </c>
    </row>
    <row r="79" spans="1:23" x14ac:dyDescent="0.25">
      <c r="A79" t="s">
        <v>91</v>
      </c>
      <c r="B79">
        <v>25</v>
      </c>
      <c r="C79">
        <v>40</v>
      </c>
      <c r="D79">
        <v>100</v>
      </c>
      <c r="E79">
        <v>40</v>
      </c>
      <c r="F79">
        <v>2</v>
      </c>
      <c r="G79">
        <v>35018201</v>
      </c>
      <c r="H79">
        <v>0</v>
      </c>
      <c r="I79">
        <v>1843.8690002000001</v>
      </c>
      <c r="J79">
        <f t="shared" si="9"/>
        <v>35</v>
      </c>
      <c r="K79">
        <f t="shared" si="10"/>
        <v>18201</v>
      </c>
      <c r="L79">
        <v>14001960</v>
      </c>
      <c r="M79">
        <v>0</v>
      </c>
      <c r="N79">
        <v>1800.0609998699999</v>
      </c>
      <c r="O79">
        <f t="shared" si="11"/>
        <v>14</v>
      </c>
      <c r="P79">
        <f t="shared" si="12"/>
        <v>1960</v>
      </c>
      <c r="Q79">
        <v>141721</v>
      </c>
      <c r="R79">
        <f t="shared" si="13"/>
        <v>14001721</v>
      </c>
      <c r="S79">
        <v>0</v>
      </c>
      <c r="T79">
        <f t="shared" si="14"/>
        <v>14</v>
      </c>
      <c r="U79">
        <f t="shared" si="15"/>
        <v>1721</v>
      </c>
      <c r="V79">
        <f t="shared" si="16"/>
        <v>239</v>
      </c>
      <c r="W79">
        <f t="shared" si="17"/>
        <v>21016480</v>
      </c>
    </row>
    <row r="80" spans="1:23" x14ac:dyDescent="0.25">
      <c r="A80" t="s">
        <v>92</v>
      </c>
      <c r="B80">
        <v>25</v>
      </c>
      <c r="C80">
        <v>40</v>
      </c>
      <c r="D80">
        <v>100</v>
      </c>
      <c r="E80">
        <v>40</v>
      </c>
      <c r="F80">
        <v>3</v>
      </c>
      <c r="G80">
        <v>36014944</v>
      </c>
      <c r="H80">
        <v>0</v>
      </c>
      <c r="I80">
        <v>1836.7650001</v>
      </c>
      <c r="J80">
        <f t="shared" si="9"/>
        <v>36</v>
      </c>
      <c r="K80">
        <f t="shared" si="10"/>
        <v>14944</v>
      </c>
      <c r="L80">
        <v>13001775</v>
      </c>
      <c r="M80">
        <v>0</v>
      </c>
      <c r="N80">
        <v>1800.06599998</v>
      </c>
      <c r="O80">
        <f t="shared" si="11"/>
        <v>13</v>
      </c>
      <c r="P80">
        <f t="shared" si="12"/>
        <v>1775</v>
      </c>
      <c r="Q80">
        <v>131777</v>
      </c>
      <c r="R80">
        <f t="shared" si="13"/>
        <v>13001777</v>
      </c>
      <c r="S80">
        <v>0</v>
      </c>
      <c r="T80">
        <f t="shared" si="14"/>
        <v>13</v>
      </c>
      <c r="U80">
        <f t="shared" si="15"/>
        <v>1777</v>
      </c>
      <c r="V80">
        <f t="shared" si="16"/>
        <v>-2</v>
      </c>
      <c r="W80">
        <f t="shared" si="17"/>
        <v>23013167</v>
      </c>
    </row>
    <row r="81" spans="1:23" x14ac:dyDescent="0.25">
      <c r="A81" t="s">
        <v>93</v>
      </c>
      <c r="B81">
        <v>25</v>
      </c>
      <c r="C81">
        <v>40</v>
      </c>
      <c r="D81">
        <v>100</v>
      </c>
      <c r="E81">
        <v>40</v>
      </c>
      <c r="F81">
        <v>4</v>
      </c>
      <c r="G81">
        <v>37017229</v>
      </c>
      <c r="H81">
        <v>0</v>
      </c>
      <c r="I81">
        <v>1843.8109998699999</v>
      </c>
      <c r="J81">
        <f t="shared" si="9"/>
        <v>37</v>
      </c>
      <c r="K81">
        <f t="shared" si="10"/>
        <v>17229</v>
      </c>
      <c r="L81">
        <v>16002240</v>
      </c>
      <c r="M81">
        <v>0</v>
      </c>
      <c r="N81">
        <v>1800.07499981</v>
      </c>
      <c r="O81">
        <f t="shared" si="11"/>
        <v>16</v>
      </c>
      <c r="P81">
        <f t="shared" si="12"/>
        <v>2240</v>
      </c>
      <c r="Q81">
        <v>161914</v>
      </c>
      <c r="R81">
        <f t="shared" si="13"/>
        <v>16001914</v>
      </c>
      <c r="S81">
        <v>0</v>
      </c>
      <c r="T81">
        <f t="shared" si="14"/>
        <v>16</v>
      </c>
      <c r="U81">
        <f t="shared" si="15"/>
        <v>1914</v>
      </c>
      <c r="V81">
        <f t="shared" si="16"/>
        <v>326</v>
      </c>
      <c r="W81">
        <f t="shared" si="17"/>
        <v>21015315</v>
      </c>
    </row>
    <row r="85" spans="1:23" x14ac:dyDescent="0.25">
      <c r="E85" t="s">
        <v>95</v>
      </c>
      <c r="G85">
        <f>SUBTOTAL(101,G2:G81)</f>
        <v>11990395.875</v>
      </c>
      <c r="H85">
        <f t="shared" ref="H85:R85" si="18">SUBTOTAL(101,H2:H81)</f>
        <v>0.25</v>
      </c>
      <c r="I85">
        <f t="shared" si="18"/>
        <v>1379.4853500092395</v>
      </c>
      <c r="J85">
        <f t="shared" ref="J85:K85" si="19">SUBTOTAL(101,J2:J81)</f>
        <v>11.987500000000001</v>
      </c>
      <c r="K85">
        <f t="shared" si="19"/>
        <v>2895.875</v>
      </c>
      <c r="L85">
        <f t="shared" si="18"/>
        <v>9063193.4625000004</v>
      </c>
      <c r="M85">
        <f t="shared" si="18"/>
        <v>0.27500000000000002</v>
      </c>
      <c r="N85">
        <f t="shared" si="18"/>
        <v>1325.6658875075816</v>
      </c>
      <c r="O85">
        <f t="shared" ref="O85:P85" si="20">SUBTOTAL(101,O2:O81)</f>
        <v>9.0625</v>
      </c>
      <c r="P85">
        <f t="shared" si="20"/>
        <v>693.46249999999998</v>
      </c>
      <c r="Q85">
        <f t="shared" si="18"/>
        <v>87648.65</v>
      </c>
      <c r="R85">
        <f t="shared" si="18"/>
        <v>8700648.6500000004</v>
      </c>
      <c r="S85">
        <f>SUBTOTAL(101,S2:S81)</f>
        <v>0.1</v>
      </c>
      <c r="T85">
        <f t="shared" ref="T85:U85" si="21">SUBTOTAL(101,T2:T81)</f>
        <v>8.6999999999999993</v>
      </c>
      <c r="U85">
        <f t="shared" si="21"/>
        <v>648.65</v>
      </c>
    </row>
    <row r="86" spans="1:23" x14ac:dyDescent="0.25">
      <c r="E86" t="s">
        <v>96</v>
      </c>
      <c r="G86">
        <f>SUBTOTAL(107,G2:G81)</f>
        <v>11017551.709232084</v>
      </c>
      <c r="H86">
        <f t="shared" ref="H86:S86" si="22">SUBTOTAL(107,H2:H81)</f>
        <v>0.43574467033059511</v>
      </c>
      <c r="I86">
        <f t="shared" si="22"/>
        <v>757.42806241991298</v>
      </c>
      <c r="J86">
        <f t="shared" ref="J86:K86" si="23">SUBTOTAL(107,J2:J81)</f>
        <v>11.012643769086973</v>
      </c>
      <c r="K86">
        <f t="shared" si="23"/>
        <v>5250.4763240821148</v>
      </c>
      <c r="L86">
        <f t="shared" si="22"/>
        <v>5492491.380363211</v>
      </c>
      <c r="M86">
        <f t="shared" si="22"/>
        <v>0.44933143021295002</v>
      </c>
      <c r="N86">
        <f t="shared" si="22"/>
        <v>780.97510063211712</v>
      </c>
      <c r="O86">
        <f t="shared" ref="O86:P86" si="24">SUBTOTAL(107,O2:O81)</f>
        <v>5.4918668288499841</v>
      </c>
      <c r="P86">
        <f t="shared" si="24"/>
        <v>730.27452690881853</v>
      </c>
      <c r="Q86">
        <f t="shared" si="22"/>
        <v>50797.843559358029</v>
      </c>
      <c r="R86">
        <f t="shared" si="22"/>
        <v>5023052.9581373166</v>
      </c>
      <c r="S86">
        <f t="shared" si="22"/>
        <v>0.30189276325597658</v>
      </c>
      <c r="T86">
        <f t="shared" ref="T86:U86" si="25">SUBTOTAL(107,T2:T81)</f>
        <v>5.0224811055589056</v>
      </c>
      <c r="U86">
        <f t="shared" si="25"/>
        <v>669.40283419655452</v>
      </c>
    </row>
    <row r="87" spans="1:23" x14ac:dyDescent="0.25">
      <c r="E87" t="s">
        <v>97</v>
      </c>
      <c r="G87">
        <f>_xlfn.CONFIDENCE.T(0.05,G86,G90)</f>
        <v>2451836.028301646</v>
      </c>
      <c r="H87">
        <f t="shared" ref="H87:S87" si="26">_xlfn.CONFIDENCE.T(0.05,H86,H90)</f>
        <v>9.6970226240167226E-2</v>
      </c>
      <c r="I87">
        <f t="shared" si="26"/>
        <v>168.55735841309598</v>
      </c>
      <c r="J87">
        <f t="shared" ref="J87:K87" si="27">_xlfn.CONFIDENCE.T(0.05,J86,J90)</f>
        <v>2.4507438197248121</v>
      </c>
      <c r="K87">
        <f t="shared" si="27"/>
        <v>1168.4362694065883</v>
      </c>
      <c r="L87">
        <f t="shared" si="26"/>
        <v>1222294.0819262448</v>
      </c>
      <c r="M87">
        <f t="shared" si="26"/>
        <v>9.9993811539932795E-2</v>
      </c>
      <c r="N87">
        <f t="shared" si="26"/>
        <v>173.79749507613522</v>
      </c>
      <c r="O87">
        <f t="shared" ref="O87:P87" si="28">_xlfn.CONFIDENCE.T(0.05,O86,O90)</f>
        <v>1.2221550947953401</v>
      </c>
      <c r="P87">
        <f t="shared" si="28"/>
        <v>162.51463509135451</v>
      </c>
      <c r="Q87">
        <f t="shared" si="26"/>
        <v>11304.506326437351</v>
      </c>
      <c r="R87">
        <f t="shared" si="26"/>
        <v>1117825.6785042698</v>
      </c>
      <c r="S87">
        <f t="shared" si="26"/>
        <v>6.7182943467767361E-2</v>
      </c>
      <c r="T87">
        <f t="shared" ref="T87:U87" si="29">_xlfn.CONFIDENCE.T(0.05,T86,T90)</f>
        <v>1.1176984189468264</v>
      </c>
      <c r="U87">
        <f t="shared" si="29"/>
        <v>148.96830345303098</v>
      </c>
    </row>
    <row r="88" spans="1:23" x14ac:dyDescent="0.25">
      <c r="G88">
        <f>G86/SQRT(G90)</f>
        <v>1231799.7283730968</v>
      </c>
      <c r="H88">
        <f t="shared" ref="H88:S88" si="30">H86/SQRT(H90)</f>
        <v>4.8717735184622316E-2</v>
      </c>
      <c r="I88">
        <f t="shared" si="30"/>
        <v>84.683031781843965</v>
      </c>
      <c r="J88">
        <f t="shared" ref="J88:K88" si="31">J86/SQRT(J90)</f>
        <v>1.2312510039833984</v>
      </c>
      <c r="K88">
        <f t="shared" si="31"/>
        <v>587.02109874504117</v>
      </c>
      <c r="L88">
        <f t="shared" si="30"/>
        <v>614079.20461618959</v>
      </c>
      <c r="M88">
        <f t="shared" si="30"/>
        <v>5.0236781119167948E-2</v>
      </c>
      <c r="N88">
        <f t="shared" si="30"/>
        <v>87.315670687407632</v>
      </c>
      <c r="O88">
        <f t="shared" ref="O88:P88" si="32">O86/SQRT(O90)</f>
        <v>0.61400937763423835</v>
      </c>
      <c r="P88">
        <f t="shared" si="32"/>
        <v>81.64717422023088</v>
      </c>
      <c r="Q88">
        <f t="shared" si="30"/>
        <v>5679.3715654562211</v>
      </c>
      <c r="R88">
        <f t="shared" si="30"/>
        <v>561594.3934488222</v>
      </c>
      <c r="S88">
        <f t="shared" si="30"/>
        <v>3.3752637027780717E-2</v>
      </c>
      <c r="T88">
        <f t="shared" ref="T88:U88" si="33">T86/SQRT(T90)</f>
        <v>0.56153045838690041</v>
      </c>
      <c r="U88">
        <f t="shared" si="33"/>
        <v>74.841512079725831</v>
      </c>
    </row>
    <row r="89" spans="1:23" x14ac:dyDescent="0.25">
      <c r="E89" t="s">
        <v>98</v>
      </c>
      <c r="G89" s="1">
        <f ca="1">MEDIAN(IF(SUBTOTAL(2,OFFSET(G2,ROW(G2:G81)-ROW(G2),0)),G2:G81))</f>
        <v>8500424</v>
      </c>
      <c r="H89" s="1">
        <f t="shared" ref="H89:S89" ca="1" si="34">MEDIAN(IF(SUBTOTAL(2,OFFSET(H2,ROW(H2:H81)-ROW(H2),0)),H2:H81))</f>
        <v>0</v>
      </c>
      <c r="I89" s="1">
        <f t="shared" ca="1" si="34"/>
        <v>1807.5670000350001</v>
      </c>
      <c r="J89" s="1">
        <f t="shared" ref="J89:K89" ca="1" si="35">MEDIAN(IF(SUBTOTAL(2,OFFSET(J2,ROW(J2:J81)-ROW(J2),0)),J2:J81))</f>
        <v>8.5</v>
      </c>
      <c r="K89" s="1">
        <f t="shared" ca="1" si="35"/>
        <v>549</v>
      </c>
      <c r="L89" s="1">
        <f t="shared" ca="1" si="34"/>
        <v>9000359</v>
      </c>
      <c r="M89" s="1">
        <f t="shared" ca="1" si="34"/>
        <v>0</v>
      </c>
      <c r="N89" s="1">
        <f t="shared" ca="1" si="34"/>
        <v>1800.0254998199998</v>
      </c>
      <c r="O89" s="1">
        <f t="shared" ref="O89:P89" ca="1" si="36">MEDIAN(IF(SUBTOTAL(2,OFFSET(O2,ROW(O2:O81)-ROW(O2),0)),O2:O81))</f>
        <v>9</v>
      </c>
      <c r="P89" s="1">
        <f t="shared" ca="1" si="36"/>
        <v>451</v>
      </c>
      <c r="Q89" s="1">
        <f t="shared" ca="1" si="34"/>
        <v>85343</v>
      </c>
      <c r="R89" s="1">
        <f t="shared" ca="1" si="34"/>
        <v>8500343</v>
      </c>
      <c r="S89" s="1">
        <f t="shared" ca="1" si="34"/>
        <v>0</v>
      </c>
      <c r="T89" s="1">
        <f t="shared" ref="T89:U89" ca="1" si="37">MEDIAN(IF(SUBTOTAL(2,OFFSET(T2,ROW(T2:T81)-ROW(T2),0)),T2:T81))</f>
        <v>8.5</v>
      </c>
      <c r="U89" s="1">
        <f t="shared" ca="1" si="37"/>
        <v>430.5</v>
      </c>
    </row>
    <row r="90" spans="1:23" x14ac:dyDescent="0.25">
      <c r="E90" t="s">
        <v>99</v>
      </c>
      <c r="G90">
        <f>SUBTOTAL(102,G2:G81)</f>
        <v>80</v>
      </c>
      <c r="H90">
        <f t="shared" ref="H90:S90" si="38">SUBTOTAL(102,H2:H81)</f>
        <v>80</v>
      </c>
      <c r="I90">
        <f t="shared" si="38"/>
        <v>80</v>
      </c>
      <c r="J90">
        <f t="shared" ref="J90:K90" si="39">SUBTOTAL(102,J2:J81)</f>
        <v>80</v>
      </c>
      <c r="K90">
        <f t="shared" si="39"/>
        <v>80</v>
      </c>
      <c r="L90">
        <f t="shared" si="38"/>
        <v>80</v>
      </c>
      <c r="M90">
        <f t="shared" si="38"/>
        <v>80</v>
      </c>
      <c r="N90">
        <f t="shared" si="38"/>
        <v>80</v>
      </c>
      <c r="O90">
        <f t="shared" ref="O90:P90" si="40">SUBTOTAL(102,O2:O81)</f>
        <v>80</v>
      </c>
      <c r="P90">
        <f t="shared" si="40"/>
        <v>80</v>
      </c>
      <c r="Q90">
        <f t="shared" si="38"/>
        <v>80</v>
      </c>
      <c r="R90">
        <f t="shared" si="38"/>
        <v>80</v>
      </c>
      <c r="S90">
        <f t="shared" si="38"/>
        <v>80</v>
      </c>
      <c r="T90">
        <f t="shared" ref="T90:U90" si="41">SUBTOTAL(102,T2:T81)</f>
        <v>80</v>
      </c>
      <c r="U90">
        <f t="shared" si="41"/>
        <v>80</v>
      </c>
    </row>
    <row r="91" spans="1:23" x14ac:dyDescent="0.25">
      <c r="E91" t="s">
        <v>100</v>
      </c>
      <c r="G91">
        <f>SUBTOTAL(109,G2:G81)</f>
        <v>959231670</v>
      </c>
      <c r="H91">
        <f t="shared" ref="H91:S91" si="42">SUBTOTAL(109,H2:H81)</f>
        <v>20</v>
      </c>
      <c r="I91">
        <f t="shared" si="42"/>
        <v>110358.82800073916</v>
      </c>
      <c r="J91">
        <f t="shared" ref="J91:K91" si="43">SUBTOTAL(109,J2:J81)</f>
        <v>959</v>
      </c>
      <c r="K91">
        <f t="shared" si="43"/>
        <v>231670</v>
      </c>
      <c r="L91">
        <f t="shared" si="42"/>
        <v>725055477</v>
      </c>
      <c r="M91">
        <f t="shared" si="42"/>
        <v>22</v>
      </c>
      <c r="N91">
        <f t="shared" si="42"/>
        <v>106053.27100060653</v>
      </c>
      <c r="O91">
        <f t="shared" ref="O91:P91" si="44">SUBTOTAL(109,O2:O81)</f>
        <v>725</v>
      </c>
      <c r="P91">
        <f t="shared" si="44"/>
        <v>55477</v>
      </c>
      <c r="Q91">
        <f t="shared" si="42"/>
        <v>7011892</v>
      </c>
      <c r="R91">
        <f t="shared" si="42"/>
        <v>696051892</v>
      </c>
      <c r="S91">
        <f t="shared" si="42"/>
        <v>8</v>
      </c>
      <c r="T91">
        <f t="shared" ref="T91:U91" si="45">SUBTOTAL(109,T2:T81)</f>
        <v>696</v>
      </c>
      <c r="U91">
        <f t="shared" si="45"/>
        <v>51892</v>
      </c>
    </row>
    <row r="97" spans="12:12" x14ac:dyDescent="0.25">
      <c r="L97">
        <f>(1800*72+200*8) / 80</f>
        <v>1640</v>
      </c>
    </row>
  </sheetData>
  <autoFilter ref="A1:W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opLeftCell="L67" workbookViewId="0">
      <selection activeCell="N27" sqref="N27"/>
    </sheetView>
  </sheetViews>
  <sheetFormatPr defaultRowHeight="15" x14ac:dyDescent="0.25"/>
  <cols>
    <col min="1" max="1" width="25" customWidth="1"/>
    <col min="13" max="13" width="13.42578125" customWidth="1"/>
    <col min="14" max="14" width="11.5703125" customWidth="1"/>
    <col min="15" max="15" width="12.28515625" bestFit="1" customWidth="1"/>
    <col min="16" max="16" width="14.140625" bestFit="1" customWidth="1"/>
    <col min="18" max="18" width="18.42578125" customWidth="1"/>
    <col min="19" max="19" width="11.7109375" customWidth="1"/>
    <col min="20" max="20" width="13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</v>
      </c>
      <c r="K1" t="s">
        <v>118</v>
      </c>
      <c r="L1" t="s">
        <v>9</v>
      </c>
      <c r="M1" t="s">
        <v>10</v>
      </c>
      <c r="N1" t="s">
        <v>11</v>
      </c>
      <c r="O1" t="s">
        <v>119</v>
      </c>
      <c r="P1" t="s">
        <v>120</v>
      </c>
      <c r="Q1" t="s">
        <v>12</v>
      </c>
      <c r="R1" t="s">
        <v>13</v>
      </c>
      <c r="S1" t="s">
        <v>121</v>
      </c>
      <c r="T1" t="s">
        <v>122</v>
      </c>
    </row>
    <row r="2" spans="1:20" x14ac:dyDescent="0.25">
      <c r="A2" t="s">
        <v>123</v>
      </c>
      <c r="B2">
        <v>15</v>
      </c>
      <c r="C2">
        <v>10</v>
      </c>
      <c r="D2">
        <v>100</v>
      </c>
      <c r="E2">
        <v>5</v>
      </c>
      <c r="F2">
        <v>0</v>
      </c>
      <c r="G2">
        <v>2</v>
      </c>
      <c r="H2">
        <v>1</v>
      </c>
      <c r="I2">
        <v>0.120000123978</v>
      </c>
      <c r="J2">
        <v>2</v>
      </c>
      <c r="K2">
        <v>2</v>
      </c>
      <c r="L2">
        <v>2</v>
      </c>
      <c r="M2">
        <v>1</v>
      </c>
      <c r="N2">
        <v>0.114000082016</v>
      </c>
      <c r="O2">
        <v>2</v>
      </c>
      <c r="P2">
        <v>2</v>
      </c>
      <c r="R2">
        <v>0</v>
      </c>
      <c r="S2">
        <v>2</v>
      </c>
      <c r="T2">
        <v>2</v>
      </c>
    </row>
    <row r="3" spans="1:20" x14ac:dyDescent="0.25">
      <c r="A3" t="s">
        <v>124</v>
      </c>
      <c r="B3">
        <v>15</v>
      </c>
      <c r="C3">
        <v>10</v>
      </c>
      <c r="D3">
        <v>100</v>
      </c>
      <c r="E3">
        <v>5</v>
      </c>
      <c r="F3">
        <v>1</v>
      </c>
      <c r="G3">
        <v>1</v>
      </c>
      <c r="H3">
        <v>1</v>
      </c>
      <c r="I3">
        <v>8.0999851226799993E-2</v>
      </c>
      <c r="J3">
        <v>1</v>
      </c>
      <c r="K3">
        <v>4</v>
      </c>
      <c r="L3">
        <v>1</v>
      </c>
      <c r="M3">
        <v>1</v>
      </c>
      <c r="N3">
        <v>6.2999725341799998E-2</v>
      </c>
      <c r="O3">
        <v>1</v>
      </c>
      <c r="P3">
        <v>4</v>
      </c>
      <c r="R3">
        <v>1</v>
      </c>
      <c r="S3">
        <v>1</v>
      </c>
      <c r="T3">
        <v>4</v>
      </c>
    </row>
    <row r="4" spans="1:20" x14ac:dyDescent="0.25">
      <c r="A4" t="s">
        <v>125</v>
      </c>
      <c r="B4">
        <v>15</v>
      </c>
      <c r="C4">
        <v>10</v>
      </c>
      <c r="D4">
        <v>100</v>
      </c>
      <c r="E4">
        <v>5</v>
      </c>
      <c r="F4">
        <v>2</v>
      </c>
      <c r="G4">
        <v>3</v>
      </c>
      <c r="H4">
        <v>0</v>
      </c>
      <c r="I4">
        <v>1800</v>
      </c>
      <c r="J4">
        <v>4</v>
      </c>
      <c r="K4">
        <v>2</v>
      </c>
      <c r="L4">
        <v>5</v>
      </c>
      <c r="M4">
        <v>1</v>
      </c>
      <c r="N4">
        <v>0.24000000953699999</v>
      </c>
      <c r="O4">
        <v>3</v>
      </c>
      <c r="P4">
        <v>2</v>
      </c>
      <c r="R4">
        <v>0</v>
      </c>
      <c r="S4">
        <v>3</v>
      </c>
      <c r="T4">
        <v>2</v>
      </c>
    </row>
    <row r="5" spans="1:20" x14ac:dyDescent="0.25">
      <c r="A5" t="s">
        <v>126</v>
      </c>
      <c r="B5">
        <v>15</v>
      </c>
      <c r="C5">
        <v>10</v>
      </c>
      <c r="D5">
        <v>100</v>
      </c>
      <c r="E5">
        <v>5</v>
      </c>
      <c r="F5">
        <v>3</v>
      </c>
      <c r="G5">
        <v>4</v>
      </c>
      <c r="H5">
        <v>0</v>
      </c>
      <c r="I5">
        <v>1800</v>
      </c>
      <c r="J5">
        <v>5</v>
      </c>
      <c r="K5">
        <v>12</v>
      </c>
      <c r="L5">
        <v>4</v>
      </c>
      <c r="M5">
        <v>0</v>
      </c>
      <c r="N5">
        <v>1800</v>
      </c>
      <c r="O5">
        <v>5</v>
      </c>
      <c r="P5">
        <v>12</v>
      </c>
      <c r="R5">
        <v>0</v>
      </c>
      <c r="S5">
        <v>5</v>
      </c>
      <c r="T5">
        <v>12</v>
      </c>
    </row>
    <row r="6" spans="1:20" x14ac:dyDescent="0.25">
      <c r="A6" t="s">
        <v>127</v>
      </c>
      <c r="B6">
        <v>15</v>
      </c>
      <c r="C6">
        <v>10</v>
      </c>
      <c r="D6">
        <v>100</v>
      </c>
      <c r="E6">
        <v>5</v>
      </c>
      <c r="F6">
        <v>4</v>
      </c>
      <c r="G6">
        <v>1</v>
      </c>
      <c r="H6">
        <v>1</v>
      </c>
      <c r="I6">
        <v>0.10700011253400001</v>
      </c>
      <c r="J6">
        <v>1</v>
      </c>
      <c r="K6">
        <v>1</v>
      </c>
      <c r="L6">
        <v>1</v>
      </c>
      <c r="M6">
        <v>1</v>
      </c>
      <c r="N6">
        <v>0.164999961853</v>
      </c>
      <c r="O6">
        <v>1</v>
      </c>
      <c r="P6">
        <v>1</v>
      </c>
      <c r="R6">
        <v>1</v>
      </c>
      <c r="S6">
        <v>1</v>
      </c>
      <c r="T6">
        <v>1</v>
      </c>
    </row>
    <row r="7" spans="1:20" x14ac:dyDescent="0.25">
      <c r="A7" t="s">
        <v>128</v>
      </c>
      <c r="B7">
        <v>15</v>
      </c>
      <c r="C7">
        <v>10</v>
      </c>
      <c r="D7">
        <v>100</v>
      </c>
      <c r="E7">
        <v>10</v>
      </c>
      <c r="F7">
        <v>0</v>
      </c>
      <c r="G7">
        <v>1</v>
      </c>
      <c r="H7">
        <v>1</v>
      </c>
      <c r="I7">
        <v>0.16600012779199999</v>
      </c>
      <c r="J7">
        <v>1</v>
      </c>
      <c r="K7">
        <v>1</v>
      </c>
      <c r="L7">
        <v>1</v>
      </c>
      <c r="M7">
        <v>1</v>
      </c>
      <c r="N7">
        <v>0.27200007438700002</v>
      </c>
      <c r="O7">
        <v>1</v>
      </c>
      <c r="P7">
        <v>1</v>
      </c>
      <c r="R7">
        <v>1</v>
      </c>
      <c r="S7">
        <v>1</v>
      </c>
      <c r="T7">
        <v>1</v>
      </c>
    </row>
    <row r="8" spans="1:20" x14ac:dyDescent="0.25">
      <c r="A8" t="s">
        <v>129</v>
      </c>
      <c r="B8">
        <v>15</v>
      </c>
      <c r="C8">
        <v>10</v>
      </c>
      <c r="D8">
        <v>100</v>
      </c>
      <c r="E8">
        <v>10</v>
      </c>
      <c r="F8">
        <v>1</v>
      </c>
      <c r="G8">
        <v>2</v>
      </c>
      <c r="H8">
        <v>1</v>
      </c>
      <c r="I8">
        <v>0.13199996948199999</v>
      </c>
      <c r="J8">
        <v>2</v>
      </c>
      <c r="K8">
        <v>6</v>
      </c>
      <c r="L8">
        <v>2</v>
      </c>
      <c r="M8">
        <v>1</v>
      </c>
      <c r="N8">
        <v>0.25199961662300002</v>
      </c>
      <c r="O8">
        <v>2</v>
      </c>
      <c r="P8">
        <v>6</v>
      </c>
      <c r="R8">
        <v>0</v>
      </c>
      <c r="S8">
        <v>2</v>
      </c>
      <c r="T8">
        <v>6</v>
      </c>
    </row>
    <row r="9" spans="1:20" x14ac:dyDescent="0.25">
      <c r="A9" t="s">
        <v>130</v>
      </c>
      <c r="B9">
        <v>15</v>
      </c>
      <c r="C9">
        <v>10</v>
      </c>
      <c r="D9">
        <v>100</v>
      </c>
      <c r="E9">
        <v>10</v>
      </c>
      <c r="F9">
        <v>2</v>
      </c>
      <c r="G9">
        <v>1</v>
      </c>
      <c r="H9">
        <v>1</v>
      </c>
      <c r="I9">
        <v>0.191999912262</v>
      </c>
      <c r="J9">
        <v>1</v>
      </c>
      <c r="K9">
        <v>8</v>
      </c>
      <c r="L9">
        <v>1</v>
      </c>
      <c r="M9">
        <v>1</v>
      </c>
      <c r="N9">
        <v>6.0000181198100001E-2</v>
      </c>
      <c r="O9">
        <v>1</v>
      </c>
      <c r="P9">
        <v>8</v>
      </c>
      <c r="R9">
        <v>1</v>
      </c>
      <c r="S9">
        <v>1</v>
      </c>
      <c r="T9">
        <v>8</v>
      </c>
    </row>
    <row r="10" spans="1:20" x14ac:dyDescent="0.25">
      <c r="A10" t="s">
        <v>131</v>
      </c>
      <c r="B10">
        <v>15</v>
      </c>
      <c r="C10">
        <v>10</v>
      </c>
      <c r="D10">
        <v>100</v>
      </c>
      <c r="E10">
        <v>10</v>
      </c>
      <c r="F10">
        <v>3</v>
      </c>
      <c r="G10">
        <v>1</v>
      </c>
      <c r="H10">
        <v>1</v>
      </c>
      <c r="I10">
        <v>0.139000177383</v>
      </c>
      <c r="J10">
        <v>1</v>
      </c>
      <c r="K10">
        <v>6</v>
      </c>
      <c r="L10">
        <v>1</v>
      </c>
      <c r="M10">
        <v>1</v>
      </c>
      <c r="N10">
        <v>0.17400002479599999</v>
      </c>
      <c r="O10">
        <v>1</v>
      </c>
      <c r="P10">
        <v>6</v>
      </c>
      <c r="R10">
        <v>1</v>
      </c>
      <c r="S10">
        <v>1</v>
      </c>
      <c r="T10">
        <v>6</v>
      </c>
    </row>
    <row r="11" spans="1:20" x14ac:dyDescent="0.25">
      <c r="A11" t="s">
        <v>132</v>
      </c>
      <c r="B11">
        <v>15</v>
      </c>
      <c r="C11">
        <v>10</v>
      </c>
      <c r="D11">
        <v>100</v>
      </c>
      <c r="E11">
        <v>10</v>
      </c>
      <c r="F11">
        <v>4</v>
      </c>
      <c r="G11">
        <v>2</v>
      </c>
      <c r="H11">
        <v>1</v>
      </c>
      <c r="I11">
        <v>0.15000009536700001</v>
      </c>
      <c r="J11">
        <v>2</v>
      </c>
      <c r="K11">
        <v>4</v>
      </c>
      <c r="L11">
        <v>2</v>
      </c>
      <c r="M11">
        <v>1</v>
      </c>
      <c r="N11">
        <v>0.118000030518</v>
      </c>
      <c r="O11">
        <v>2</v>
      </c>
      <c r="P11">
        <v>4</v>
      </c>
      <c r="R11">
        <v>1</v>
      </c>
      <c r="S11">
        <v>2</v>
      </c>
      <c r="T11">
        <v>4</v>
      </c>
    </row>
    <row r="12" spans="1:20" x14ac:dyDescent="0.25">
      <c r="A12" t="s">
        <v>133</v>
      </c>
      <c r="B12">
        <v>15</v>
      </c>
      <c r="C12">
        <v>20</v>
      </c>
      <c r="D12">
        <v>100</v>
      </c>
      <c r="E12">
        <v>5</v>
      </c>
      <c r="F12">
        <v>0</v>
      </c>
      <c r="G12">
        <v>5</v>
      </c>
      <c r="H12">
        <v>0</v>
      </c>
      <c r="I12">
        <v>1800</v>
      </c>
      <c r="J12">
        <v>5</v>
      </c>
      <c r="K12">
        <v>16</v>
      </c>
      <c r="L12">
        <v>5</v>
      </c>
      <c r="M12">
        <v>0</v>
      </c>
      <c r="N12">
        <v>1800.0220003100001</v>
      </c>
      <c r="O12">
        <v>5</v>
      </c>
      <c r="P12">
        <v>16</v>
      </c>
      <c r="R12">
        <v>0</v>
      </c>
      <c r="S12">
        <v>5</v>
      </c>
      <c r="T12">
        <v>16</v>
      </c>
    </row>
    <row r="13" spans="1:20" x14ac:dyDescent="0.25">
      <c r="A13" t="s">
        <v>134</v>
      </c>
      <c r="B13">
        <v>15</v>
      </c>
      <c r="C13">
        <v>20</v>
      </c>
      <c r="D13">
        <v>100</v>
      </c>
      <c r="E13">
        <v>5</v>
      </c>
      <c r="F13">
        <v>1</v>
      </c>
      <c r="G13">
        <v>5</v>
      </c>
      <c r="H13">
        <v>1</v>
      </c>
      <c r="I13">
        <v>0.40999984741200002</v>
      </c>
      <c r="J13">
        <v>5</v>
      </c>
      <c r="K13">
        <v>20</v>
      </c>
      <c r="L13">
        <v>5</v>
      </c>
      <c r="M13">
        <v>1</v>
      </c>
      <c r="N13">
        <v>474.06699991200003</v>
      </c>
      <c r="O13">
        <v>5</v>
      </c>
      <c r="P13">
        <v>20</v>
      </c>
      <c r="R13">
        <v>0</v>
      </c>
      <c r="S13">
        <v>5</v>
      </c>
      <c r="T13">
        <v>20</v>
      </c>
    </row>
    <row r="14" spans="1:20" x14ac:dyDescent="0.25">
      <c r="A14" t="s">
        <v>135</v>
      </c>
      <c r="B14">
        <v>15</v>
      </c>
      <c r="C14">
        <v>20</v>
      </c>
      <c r="D14">
        <v>100</v>
      </c>
      <c r="E14">
        <v>5</v>
      </c>
      <c r="F14">
        <v>2</v>
      </c>
      <c r="G14">
        <v>7</v>
      </c>
      <c r="H14">
        <v>0</v>
      </c>
      <c r="I14">
        <v>1800</v>
      </c>
      <c r="J14">
        <v>9</v>
      </c>
      <c r="K14">
        <v>27</v>
      </c>
      <c r="L14">
        <v>7</v>
      </c>
      <c r="M14">
        <v>0</v>
      </c>
      <c r="N14">
        <v>1800.0239999299999</v>
      </c>
      <c r="O14">
        <v>8</v>
      </c>
      <c r="P14">
        <v>27</v>
      </c>
      <c r="R14">
        <v>0</v>
      </c>
      <c r="S14">
        <v>8</v>
      </c>
      <c r="T14">
        <v>34</v>
      </c>
    </row>
    <row r="15" spans="1:20" x14ac:dyDescent="0.25">
      <c r="A15" t="s">
        <v>136</v>
      </c>
      <c r="B15">
        <v>15</v>
      </c>
      <c r="C15">
        <v>20</v>
      </c>
      <c r="D15">
        <v>100</v>
      </c>
      <c r="E15">
        <v>5</v>
      </c>
      <c r="F15">
        <v>3</v>
      </c>
      <c r="G15">
        <v>3</v>
      </c>
      <c r="H15">
        <v>1</v>
      </c>
      <c r="I15">
        <v>0.53100013732899998</v>
      </c>
      <c r="J15">
        <v>3</v>
      </c>
      <c r="K15">
        <v>15</v>
      </c>
      <c r="L15">
        <v>3</v>
      </c>
      <c r="M15">
        <v>1</v>
      </c>
      <c r="N15">
        <v>1322.5020000899999</v>
      </c>
      <c r="O15">
        <v>3</v>
      </c>
      <c r="P15">
        <v>15</v>
      </c>
      <c r="R15">
        <v>0</v>
      </c>
      <c r="S15">
        <v>3</v>
      </c>
      <c r="T15">
        <v>15</v>
      </c>
    </row>
    <row r="16" spans="1:20" x14ac:dyDescent="0.25">
      <c r="A16" t="s">
        <v>137</v>
      </c>
      <c r="B16">
        <v>15</v>
      </c>
      <c r="C16">
        <v>20</v>
      </c>
      <c r="D16">
        <v>100</v>
      </c>
      <c r="E16">
        <v>5</v>
      </c>
      <c r="F16">
        <v>4</v>
      </c>
      <c r="G16">
        <v>5</v>
      </c>
      <c r="H16">
        <v>1</v>
      </c>
      <c r="I16">
        <v>0.34400010108899998</v>
      </c>
      <c r="J16">
        <v>5</v>
      </c>
      <c r="K16">
        <v>9</v>
      </c>
      <c r="L16">
        <v>5</v>
      </c>
      <c r="M16">
        <v>1</v>
      </c>
      <c r="N16">
        <v>934.63800001100003</v>
      </c>
      <c r="O16">
        <v>5</v>
      </c>
      <c r="P16">
        <v>9</v>
      </c>
      <c r="R16">
        <v>0</v>
      </c>
      <c r="S16">
        <v>5</v>
      </c>
      <c r="T16">
        <v>9</v>
      </c>
    </row>
    <row r="17" spans="1:20" x14ac:dyDescent="0.25">
      <c r="A17" t="s">
        <v>138</v>
      </c>
      <c r="B17">
        <v>15</v>
      </c>
      <c r="C17">
        <v>20</v>
      </c>
      <c r="D17">
        <v>100</v>
      </c>
      <c r="E17">
        <v>10</v>
      </c>
      <c r="F17">
        <v>0</v>
      </c>
      <c r="G17">
        <v>6</v>
      </c>
      <c r="H17">
        <v>0</v>
      </c>
      <c r="I17">
        <v>1800</v>
      </c>
      <c r="J17">
        <v>7</v>
      </c>
      <c r="K17">
        <v>25</v>
      </c>
      <c r="L17">
        <v>6</v>
      </c>
      <c r="M17">
        <v>0</v>
      </c>
      <c r="N17">
        <v>1800</v>
      </c>
      <c r="O17">
        <v>7</v>
      </c>
      <c r="P17">
        <v>25</v>
      </c>
      <c r="R17">
        <v>0</v>
      </c>
      <c r="S17">
        <v>7</v>
      </c>
      <c r="T17">
        <v>25</v>
      </c>
    </row>
    <row r="18" spans="1:20" x14ac:dyDescent="0.25">
      <c r="A18" t="s">
        <v>139</v>
      </c>
      <c r="B18">
        <v>15</v>
      </c>
      <c r="C18">
        <v>20</v>
      </c>
      <c r="D18">
        <v>100</v>
      </c>
      <c r="E18">
        <v>10</v>
      </c>
      <c r="F18">
        <v>1</v>
      </c>
      <c r="G18">
        <v>7</v>
      </c>
      <c r="H18">
        <v>1</v>
      </c>
      <c r="I18">
        <v>0.92000007629400005</v>
      </c>
      <c r="J18">
        <v>7</v>
      </c>
      <c r="K18">
        <v>70</v>
      </c>
      <c r="L18">
        <v>7</v>
      </c>
      <c r="M18">
        <v>1</v>
      </c>
      <c r="N18">
        <v>164.85400032999999</v>
      </c>
      <c r="O18">
        <v>7</v>
      </c>
      <c r="P18">
        <v>70</v>
      </c>
      <c r="R18">
        <v>0</v>
      </c>
      <c r="S18">
        <v>7</v>
      </c>
      <c r="T18">
        <v>70</v>
      </c>
    </row>
    <row r="19" spans="1:20" x14ac:dyDescent="0.25">
      <c r="A19" t="s">
        <v>140</v>
      </c>
      <c r="B19">
        <v>15</v>
      </c>
      <c r="C19">
        <v>20</v>
      </c>
      <c r="D19">
        <v>100</v>
      </c>
      <c r="E19">
        <v>10</v>
      </c>
      <c r="F19">
        <v>2</v>
      </c>
      <c r="G19">
        <v>4</v>
      </c>
      <c r="H19">
        <v>0</v>
      </c>
      <c r="I19">
        <v>1800</v>
      </c>
      <c r="J19">
        <v>4</v>
      </c>
      <c r="K19">
        <v>30</v>
      </c>
      <c r="L19">
        <v>4</v>
      </c>
      <c r="M19">
        <v>0</v>
      </c>
      <c r="N19">
        <v>1800</v>
      </c>
      <c r="O19">
        <v>4</v>
      </c>
      <c r="P19">
        <v>30</v>
      </c>
      <c r="R19">
        <v>0</v>
      </c>
      <c r="S19">
        <v>4</v>
      </c>
      <c r="T19">
        <v>32</v>
      </c>
    </row>
    <row r="20" spans="1:20" x14ac:dyDescent="0.25">
      <c r="A20" t="s">
        <v>141</v>
      </c>
      <c r="B20">
        <v>15</v>
      </c>
      <c r="C20">
        <v>20</v>
      </c>
      <c r="D20">
        <v>100</v>
      </c>
      <c r="E20">
        <v>10</v>
      </c>
      <c r="F20">
        <v>3</v>
      </c>
      <c r="G20">
        <v>8</v>
      </c>
      <c r="H20">
        <v>0</v>
      </c>
      <c r="I20">
        <v>1800</v>
      </c>
      <c r="J20">
        <v>8</v>
      </c>
      <c r="K20">
        <v>23</v>
      </c>
      <c r="L20">
        <v>8</v>
      </c>
      <c r="M20">
        <v>0</v>
      </c>
      <c r="N20">
        <v>1800</v>
      </c>
      <c r="O20">
        <v>8</v>
      </c>
      <c r="P20">
        <v>23</v>
      </c>
      <c r="R20">
        <v>0</v>
      </c>
      <c r="S20">
        <v>8</v>
      </c>
      <c r="T20">
        <v>23</v>
      </c>
    </row>
    <row r="21" spans="1:20" x14ac:dyDescent="0.25">
      <c r="A21" t="s">
        <v>142</v>
      </c>
      <c r="B21">
        <v>15</v>
      </c>
      <c r="C21">
        <v>20</v>
      </c>
      <c r="D21">
        <v>100</v>
      </c>
      <c r="E21">
        <v>10</v>
      </c>
      <c r="F21">
        <v>4</v>
      </c>
      <c r="G21">
        <v>4</v>
      </c>
      <c r="H21">
        <v>0</v>
      </c>
      <c r="I21">
        <v>1800</v>
      </c>
      <c r="J21">
        <v>4</v>
      </c>
      <c r="K21">
        <v>24</v>
      </c>
      <c r="L21">
        <v>4</v>
      </c>
      <c r="M21">
        <v>0</v>
      </c>
      <c r="N21">
        <v>1800</v>
      </c>
      <c r="O21">
        <v>4</v>
      </c>
      <c r="P21">
        <v>24</v>
      </c>
      <c r="R21">
        <v>0</v>
      </c>
      <c r="S21">
        <v>4</v>
      </c>
      <c r="T21">
        <v>24</v>
      </c>
    </row>
    <row r="22" spans="1:20" x14ac:dyDescent="0.25">
      <c r="A22" t="s">
        <v>143</v>
      </c>
      <c r="B22">
        <v>15</v>
      </c>
      <c r="C22">
        <v>30</v>
      </c>
      <c r="D22">
        <v>100</v>
      </c>
      <c r="E22">
        <v>5</v>
      </c>
      <c r="F22">
        <v>0</v>
      </c>
      <c r="G22">
        <v>12</v>
      </c>
      <c r="H22">
        <v>0</v>
      </c>
      <c r="I22">
        <v>1800</v>
      </c>
      <c r="J22">
        <v>14</v>
      </c>
      <c r="K22">
        <v>29</v>
      </c>
      <c r="L22">
        <v>13</v>
      </c>
      <c r="M22">
        <v>0</v>
      </c>
      <c r="N22">
        <v>1800</v>
      </c>
      <c r="O22">
        <v>14</v>
      </c>
      <c r="P22">
        <v>29</v>
      </c>
      <c r="R22">
        <v>0</v>
      </c>
      <c r="S22">
        <v>14</v>
      </c>
      <c r="T22">
        <v>29</v>
      </c>
    </row>
    <row r="23" spans="1:20" x14ac:dyDescent="0.25">
      <c r="A23" t="s">
        <v>144</v>
      </c>
      <c r="B23">
        <v>15</v>
      </c>
      <c r="C23">
        <v>30</v>
      </c>
      <c r="D23">
        <v>100</v>
      </c>
      <c r="E23">
        <v>5</v>
      </c>
      <c r="F23">
        <v>1</v>
      </c>
      <c r="G23">
        <v>12</v>
      </c>
      <c r="H23">
        <v>0</v>
      </c>
      <c r="I23">
        <v>1800</v>
      </c>
      <c r="J23">
        <v>12</v>
      </c>
      <c r="K23">
        <v>17</v>
      </c>
      <c r="L23">
        <v>12</v>
      </c>
      <c r="M23">
        <v>0</v>
      </c>
      <c r="N23">
        <v>1800</v>
      </c>
      <c r="O23">
        <v>12</v>
      </c>
      <c r="P23">
        <v>17</v>
      </c>
      <c r="R23">
        <v>0</v>
      </c>
      <c r="S23">
        <v>12</v>
      </c>
      <c r="T23">
        <v>17</v>
      </c>
    </row>
    <row r="24" spans="1:20" x14ac:dyDescent="0.25">
      <c r="A24" t="s">
        <v>145</v>
      </c>
      <c r="B24">
        <v>15</v>
      </c>
      <c r="C24">
        <v>30</v>
      </c>
      <c r="D24">
        <v>100</v>
      </c>
      <c r="E24">
        <v>5</v>
      </c>
      <c r="F24">
        <v>2</v>
      </c>
      <c r="G24">
        <v>6</v>
      </c>
      <c r="H24">
        <v>0</v>
      </c>
      <c r="I24">
        <v>1800</v>
      </c>
      <c r="J24">
        <v>7</v>
      </c>
      <c r="K24">
        <v>21</v>
      </c>
      <c r="L24">
        <v>7</v>
      </c>
      <c r="M24">
        <v>0</v>
      </c>
      <c r="N24">
        <v>1800</v>
      </c>
      <c r="O24">
        <v>7</v>
      </c>
      <c r="P24">
        <v>21</v>
      </c>
      <c r="R24">
        <v>0</v>
      </c>
      <c r="S24">
        <v>7</v>
      </c>
      <c r="T24">
        <v>21</v>
      </c>
    </row>
    <row r="25" spans="1:20" x14ac:dyDescent="0.25">
      <c r="A25" t="s">
        <v>146</v>
      </c>
      <c r="B25">
        <v>15</v>
      </c>
      <c r="C25">
        <v>30</v>
      </c>
      <c r="D25">
        <v>100</v>
      </c>
      <c r="E25">
        <v>5</v>
      </c>
      <c r="F25">
        <v>3</v>
      </c>
      <c r="G25">
        <v>10</v>
      </c>
      <c r="H25">
        <v>0</v>
      </c>
      <c r="I25">
        <v>1800</v>
      </c>
      <c r="J25">
        <v>12</v>
      </c>
      <c r="K25">
        <v>1</v>
      </c>
      <c r="L25">
        <v>10</v>
      </c>
      <c r="M25">
        <v>0</v>
      </c>
      <c r="N25">
        <v>1800</v>
      </c>
      <c r="O25">
        <v>12</v>
      </c>
      <c r="P25">
        <v>1</v>
      </c>
      <c r="R25">
        <v>0</v>
      </c>
      <c r="S25">
        <v>12</v>
      </c>
      <c r="T25">
        <v>1</v>
      </c>
    </row>
    <row r="26" spans="1:20" x14ac:dyDescent="0.25">
      <c r="A26" t="s">
        <v>147</v>
      </c>
      <c r="B26">
        <v>15</v>
      </c>
      <c r="C26">
        <v>30</v>
      </c>
      <c r="D26">
        <v>100</v>
      </c>
      <c r="E26">
        <v>5</v>
      </c>
      <c r="F26">
        <v>4</v>
      </c>
      <c r="G26">
        <v>10</v>
      </c>
      <c r="H26">
        <v>0</v>
      </c>
      <c r="I26">
        <v>1800</v>
      </c>
      <c r="J26">
        <v>10</v>
      </c>
      <c r="K26">
        <v>12</v>
      </c>
      <c r="L26">
        <v>10</v>
      </c>
      <c r="M26">
        <v>0</v>
      </c>
      <c r="N26">
        <v>1800</v>
      </c>
      <c r="O26">
        <v>10</v>
      </c>
      <c r="P26">
        <v>12</v>
      </c>
      <c r="R26">
        <v>0</v>
      </c>
      <c r="S26">
        <v>10</v>
      </c>
      <c r="T26">
        <v>12</v>
      </c>
    </row>
    <row r="27" spans="1:20" x14ac:dyDescent="0.25">
      <c r="A27" t="s">
        <v>148</v>
      </c>
      <c r="B27">
        <v>15</v>
      </c>
      <c r="C27">
        <v>30</v>
      </c>
      <c r="D27">
        <v>100</v>
      </c>
      <c r="E27">
        <v>10</v>
      </c>
      <c r="F27">
        <v>0</v>
      </c>
      <c r="G27">
        <v>10</v>
      </c>
      <c r="H27">
        <v>0</v>
      </c>
      <c r="I27">
        <v>1800</v>
      </c>
      <c r="J27">
        <v>12</v>
      </c>
      <c r="K27">
        <v>108</v>
      </c>
      <c r="L27">
        <v>11</v>
      </c>
      <c r="M27">
        <v>0</v>
      </c>
      <c r="N27">
        <v>1800</v>
      </c>
      <c r="O27">
        <v>11</v>
      </c>
      <c r="P27">
        <v>108</v>
      </c>
      <c r="R27">
        <v>0</v>
      </c>
      <c r="S27">
        <v>11</v>
      </c>
      <c r="T27">
        <v>108</v>
      </c>
    </row>
    <row r="28" spans="1:20" x14ac:dyDescent="0.25">
      <c r="A28" t="s">
        <v>149</v>
      </c>
      <c r="B28">
        <v>15</v>
      </c>
      <c r="C28">
        <v>30</v>
      </c>
      <c r="D28">
        <v>100</v>
      </c>
      <c r="E28">
        <v>10</v>
      </c>
      <c r="F28">
        <v>1</v>
      </c>
      <c r="G28">
        <v>13</v>
      </c>
      <c r="H28">
        <v>0</v>
      </c>
      <c r="I28">
        <v>1800</v>
      </c>
      <c r="J28">
        <v>13</v>
      </c>
      <c r="K28">
        <v>89</v>
      </c>
      <c r="L28">
        <v>13</v>
      </c>
      <c r="M28">
        <v>0</v>
      </c>
      <c r="N28">
        <v>1800</v>
      </c>
      <c r="O28">
        <v>13</v>
      </c>
      <c r="P28">
        <v>89</v>
      </c>
      <c r="R28">
        <v>0</v>
      </c>
      <c r="S28">
        <v>13</v>
      </c>
      <c r="T28">
        <v>89</v>
      </c>
    </row>
    <row r="29" spans="1:20" x14ac:dyDescent="0.25">
      <c r="A29" t="s">
        <v>150</v>
      </c>
      <c r="B29">
        <v>15</v>
      </c>
      <c r="C29">
        <v>30</v>
      </c>
      <c r="D29">
        <v>100</v>
      </c>
      <c r="E29">
        <v>10</v>
      </c>
      <c r="F29">
        <v>2</v>
      </c>
      <c r="G29">
        <v>14</v>
      </c>
      <c r="H29">
        <v>0</v>
      </c>
      <c r="I29">
        <v>1800</v>
      </c>
      <c r="J29">
        <v>15</v>
      </c>
      <c r="K29">
        <v>69</v>
      </c>
      <c r="L29">
        <v>15</v>
      </c>
      <c r="M29">
        <v>0</v>
      </c>
      <c r="N29">
        <v>1800</v>
      </c>
      <c r="O29">
        <v>15</v>
      </c>
      <c r="P29">
        <v>69</v>
      </c>
      <c r="R29">
        <v>0</v>
      </c>
      <c r="S29">
        <v>15</v>
      </c>
      <c r="T29">
        <v>69</v>
      </c>
    </row>
    <row r="30" spans="1:20" x14ac:dyDescent="0.25">
      <c r="A30" t="s">
        <v>151</v>
      </c>
      <c r="B30">
        <v>15</v>
      </c>
      <c r="C30">
        <v>30</v>
      </c>
      <c r="D30">
        <v>100</v>
      </c>
      <c r="E30">
        <v>10</v>
      </c>
      <c r="F30">
        <v>3</v>
      </c>
      <c r="G30">
        <v>13</v>
      </c>
      <c r="H30">
        <v>0</v>
      </c>
      <c r="I30">
        <v>1800</v>
      </c>
      <c r="J30">
        <v>13</v>
      </c>
      <c r="K30">
        <v>27</v>
      </c>
      <c r="L30">
        <v>13</v>
      </c>
      <c r="M30">
        <v>0</v>
      </c>
      <c r="N30">
        <v>1800</v>
      </c>
      <c r="O30">
        <v>13</v>
      </c>
      <c r="P30">
        <v>27</v>
      </c>
      <c r="R30">
        <v>0</v>
      </c>
      <c r="S30">
        <v>13</v>
      </c>
      <c r="T30">
        <v>27</v>
      </c>
    </row>
    <row r="31" spans="1:20" x14ac:dyDescent="0.25">
      <c r="A31" t="s">
        <v>152</v>
      </c>
      <c r="B31">
        <v>15</v>
      </c>
      <c r="C31">
        <v>30</v>
      </c>
      <c r="D31">
        <v>100</v>
      </c>
      <c r="E31">
        <v>10</v>
      </c>
      <c r="F31">
        <v>4</v>
      </c>
      <c r="G31">
        <v>11</v>
      </c>
      <c r="H31">
        <v>0</v>
      </c>
      <c r="I31">
        <v>1800</v>
      </c>
      <c r="J31">
        <v>14</v>
      </c>
      <c r="K31">
        <v>69</v>
      </c>
      <c r="L31">
        <v>12</v>
      </c>
      <c r="M31">
        <v>0</v>
      </c>
      <c r="N31">
        <v>1800</v>
      </c>
      <c r="O31">
        <v>14</v>
      </c>
      <c r="P31">
        <v>69</v>
      </c>
      <c r="R31">
        <v>0</v>
      </c>
      <c r="S31">
        <v>14</v>
      </c>
      <c r="T31">
        <v>69</v>
      </c>
    </row>
    <row r="32" spans="1:20" x14ac:dyDescent="0.25">
      <c r="A32" t="s">
        <v>153</v>
      </c>
      <c r="B32">
        <v>15</v>
      </c>
      <c r="C32">
        <v>40</v>
      </c>
      <c r="D32">
        <v>100</v>
      </c>
      <c r="E32">
        <v>5</v>
      </c>
      <c r="F32">
        <v>0</v>
      </c>
      <c r="G32">
        <v>13</v>
      </c>
      <c r="H32">
        <v>0</v>
      </c>
      <c r="I32">
        <v>1800</v>
      </c>
      <c r="J32">
        <v>15</v>
      </c>
      <c r="K32">
        <v>68</v>
      </c>
      <c r="L32">
        <v>15</v>
      </c>
      <c r="M32">
        <v>0</v>
      </c>
      <c r="N32">
        <v>1800</v>
      </c>
      <c r="O32">
        <v>15</v>
      </c>
      <c r="P32">
        <v>68</v>
      </c>
      <c r="R32">
        <v>0</v>
      </c>
      <c r="S32">
        <v>15</v>
      </c>
      <c r="T32">
        <v>68</v>
      </c>
    </row>
    <row r="33" spans="1:20" x14ac:dyDescent="0.25">
      <c r="A33" t="s">
        <v>154</v>
      </c>
      <c r="B33">
        <v>15</v>
      </c>
      <c r="C33">
        <v>40</v>
      </c>
      <c r="D33">
        <v>100</v>
      </c>
      <c r="E33">
        <v>5</v>
      </c>
      <c r="F33">
        <v>1</v>
      </c>
      <c r="G33">
        <v>11</v>
      </c>
      <c r="H33">
        <v>0</v>
      </c>
      <c r="I33">
        <v>1800</v>
      </c>
      <c r="J33">
        <v>12</v>
      </c>
      <c r="K33">
        <v>55</v>
      </c>
      <c r="L33">
        <v>12</v>
      </c>
      <c r="M33">
        <v>0</v>
      </c>
      <c r="N33">
        <v>1800</v>
      </c>
      <c r="O33">
        <v>12</v>
      </c>
      <c r="P33">
        <v>55</v>
      </c>
      <c r="R33">
        <v>0</v>
      </c>
      <c r="S33">
        <v>12</v>
      </c>
      <c r="T33">
        <v>55</v>
      </c>
    </row>
    <row r="34" spans="1:20" x14ac:dyDescent="0.25">
      <c r="A34" t="s">
        <v>155</v>
      </c>
      <c r="B34">
        <v>15</v>
      </c>
      <c r="C34">
        <v>40</v>
      </c>
      <c r="D34">
        <v>100</v>
      </c>
      <c r="E34">
        <v>5</v>
      </c>
      <c r="F34">
        <v>2</v>
      </c>
      <c r="G34">
        <v>12</v>
      </c>
      <c r="H34">
        <v>0</v>
      </c>
      <c r="I34">
        <v>1800</v>
      </c>
      <c r="J34">
        <v>14</v>
      </c>
      <c r="K34">
        <v>55</v>
      </c>
      <c r="L34">
        <v>14</v>
      </c>
      <c r="M34">
        <v>0</v>
      </c>
      <c r="N34">
        <v>1800</v>
      </c>
      <c r="O34">
        <v>14</v>
      </c>
      <c r="P34">
        <v>55</v>
      </c>
      <c r="R34">
        <v>0</v>
      </c>
      <c r="S34">
        <v>14</v>
      </c>
      <c r="T34">
        <v>55</v>
      </c>
    </row>
    <row r="35" spans="1:20" x14ac:dyDescent="0.25">
      <c r="A35" t="s">
        <v>156</v>
      </c>
      <c r="B35">
        <v>15</v>
      </c>
      <c r="C35">
        <v>40</v>
      </c>
      <c r="D35">
        <v>100</v>
      </c>
      <c r="E35">
        <v>5</v>
      </c>
      <c r="F35">
        <v>3</v>
      </c>
      <c r="G35">
        <v>11</v>
      </c>
      <c r="H35">
        <v>0</v>
      </c>
      <c r="I35">
        <v>1800</v>
      </c>
      <c r="J35">
        <v>13</v>
      </c>
      <c r="K35">
        <v>49</v>
      </c>
      <c r="L35">
        <v>13</v>
      </c>
      <c r="M35">
        <v>0</v>
      </c>
      <c r="N35">
        <v>1800</v>
      </c>
      <c r="O35">
        <v>13</v>
      </c>
      <c r="P35">
        <v>49</v>
      </c>
      <c r="R35">
        <v>0</v>
      </c>
      <c r="S35">
        <v>13</v>
      </c>
      <c r="T35">
        <v>49</v>
      </c>
    </row>
    <row r="36" spans="1:20" x14ac:dyDescent="0.25">
      <c r="A36" t="s">
        <v>157</v>
      </c>
      <c r="B36">
        <v>15</v>
      </c>
      <c r="C36">
        <v>40</v>
      </c>
      <c r="D36">
        <v>100</v>
      </c>
      <c r="E36">
        <v>5</v>
      </c>
      <c r="F36">
        <v>4</v>
      </c>
      <c r="G36">
        <v>12</v>
      </c>
      <c r="H36">
        <v>0</v>
      </c>
      <c r="I36">
        <v>1800</v>
      </c>
      <c r="J36">
        <v>15</v>
      </c>
      <c r="K36">
        <v>69</v>
      </c>
      <c r="L36">
        <v>15</v>
      </c>
      <c r="M36">
        <v>0</v>
      </c>
      <c r="N36">
        <v>1800</v>
      </c>
      <c r="O36">
        <v>15</v>
      </c>
      <c r="P36">
        <v>69</v>
      </c>
      <c r="R36">
        <v>0</v>
      </c>
      <c r="S36">
        <v>15</v>
      </c>
      <c r="T36">
        <v>69</v>
      </c>
    </row>
    <row r="37" spans="1:20" x14ac:dyDescent="0.25">
      <c r="A37" t="s">
        <v>158</v>
      </c>
      <c r="B37">
        <v>15</v>
      </c>
      <c r="C37">
        <v>40</v>
      </c>
      <c r="D37">
        <v>100</v>
      </c>
      <c r="E37">
        <v>10</v>
      </c>
      <c r="F37">
        <v>0</v>
      </c>
      <c r="G37">
        <v>15</v>
      </c>
      <c r="H37">
        <v>0</v>
      </c>
      <c r="I37">
        <v>1800</v>
      </c>
      <c r="J37">
        <v>17</v>
      </c>
      <c r="K37">
        <v>5</v>
      </c>
      <c r="L37">
        <v>17</v>
      </c>
      <c r="M37">
        <v>0</v>
      </c>
      <c r="N37">
        <v>1800</v>
      </c>
      <c r="O37">
        <v>17</v>
      </c>
      <c r="P37">
        <v>5</v>
      </c>
      <c r="R37">
        <v>0</v>
      </c>
      <c r="S37">
        <v>17</v>
      </c>
      <c r="T37">
        <v>5</v>
      </c>
    </row>
    <row r="38" spans="1:20" x14ac:dyDescent="0.25">
      <c r="A38" t="s">
        <v>159</v>
      </c>
      <c r="B38">
        <v>15</v>
      </c>
      <c r="C38">
        <v>40</v>
      </c>
      <c r="D38">
        <v>100</v>
      </c>
      <c r="E38">
        <v>10</v>
      </c>
      <c r="F38">
        <v>1</v>
      </c>
      <c r="G38">
        <v>15</v>
      </c>
      <c r="H38">
        <v>0</v>
      </c>
      <c r="I38">
        <v>1800</v>
      </c>
      <c r="J38">
        <v>18</v>
      </c>
      <c r="K38">
        <v>154</v>
      </c>
      <c r="L38">
        <v>18</v>
      </c>
      <c r="M38">
        <v>0</v>
      </c>
      <c r="N38">
        <v>1800</v>
      </c>
      <c r="O38">
        <v>18</v>
      </c>
      <c r="P38">
        <v>154</v>
      </c>
      <c r="R38">
        <v>0</v>
      </c>
      <c r="S38">
        <v>18</v>
      </c>
      <c r="T38">
        <v>154</v>
      </c>
    </row>
    <row r="39" spans="1:20" x14ac:dyDescent="0.25">
      <c r="A39" t="s">
        <v>160</v>
      </c>
      <c r="B39">
        <v>15</v>
      </c>
      <c r="C39">
        <v>40</v>
      </c>
      <c r="D39">
        <v>100</v>
      </c>
      <c r="E39">
        <v>10</v>
      </c>
      <c r="F39">
        <v>2</v>
      </c>
      <c r="G39">
        <v>9</v>
      </c>
      <c r="H39">
        <v>0</v>
      </c>
      <c r="I39">
        <v>1800</v>
      </c>
      <c r="J39">
        <v>13</v>
      </c>
      <c r="K39">
        <v>96</v>
      </c>
      <c r="L39">
        <v>11</v>
      </c>
      <c r="M39">
        <v>0</v>
      </c>
      <c r="N39">
        <v>1800</v>
      </c>
      <c r="O39">
        <v>12</v>
      </c>
      <c r="P39">
        <v>84</v>
      </c>
      <c r="R39">
        <v>0</v>
      </c>
      <c r="S39">
        <v>12</v>
      </c>
      <c r="T39">
        <v>84</v>
      </c>
    </row>
    <row r="40" spans="1:20" x14ac:dyDescent="0.25">
      <c r="A40" t="s">
        <v>161</v>
      </c>
      <c r="B40">
        <v>15</v>
      </c>
      <c r="C40">
        <v>40</v>
      </c>
      <c r="D40">
        <v>100</v>
      </c>
      <c r="E40">
        <v>10</v>
      </c>
      <c r="F40">
        <v>3</v>
      </c>
      <c r="G40">
        <v>12</v>
      </c>
      <c r="H40">
        <v>0</v>
      </c>
      <c r="I40">
        <v>1800</v>
      </c>
      <c r="J40">
        <v>15</v>
      </c>
      <c r="K40">
        <v>110</v>
      </c>
      <c r="L40">
        <v>15</v>
      </c>
      <c r="M40">
        <v>0</v>
      </c>
      <c r="N40">
        <v>1800</v>
      </c>
      <c r="O40">
        <v>15</v>
      </c>
      <c r="P40">
        <v>110</v>
      </c>
      <c r="R40">
        <v>0</v>
      </c>
      <c r="S40">
        <v>15</v>
      </c>
      <c r="T40">
        <v>110</v>
      </c>
    </row>
    <row r="41" spans="1:20" x14ac:dyDescent="0.25">
      <c r="A41" t="s">
        <v>162</v>
      </c>
      <c r="B41">
        <v>15</v>
      </c>
      <c r="C41">
        <v>40</v>
      </c>
      <c r="D41">
        <v>100</v>
      </c>
      <c r="E41">
        <v>10</v>
      </c>
      <c r="F41">
        <v>4</v>
      </c>
      <c r="G41">
        <v>15</v>
      </c>
      <c r="H41">
        <v>0</v>
      </c>
      <c r="I41">
        <v>1800</v>
      </c>
      <c r="J41">
        <v>18</v>
      </c>
      <c r="K41">
        <v>123</v>
      </c>
      <c r="L41">
        <v>18</v>
      </c>
      <c r="M41">
        <v>0</v>
      </c>
      <c r="N41">
        <v>1800</v>
      </c>
      <c r="O41">
        <v>18</v>
      </c>
      <c r="P41">
        <v>123</v>
      </c>
      <c r="R41">
        <v>0</v>
      </c>
      <c r="S41">
        <v>18</v>
      </c>
      <c r="T41">
        <v>123</v>
      </c>
    </row>
    <row r="42" spans="1:20" x14ac:dyDescent="0.25">
      <c r="A42" t="s">
        <v>163</v>
      </c>
      <c r="B42">
        <v>25</v>
      </c>
      <c r="C42">
        <v>10</v>
      </c>
      <c r="D42">
        <v>100</v>
      </c>
      <c r="E42">
        <v>5</v>
      </c>
      <c r="F42">
        <v>0</v>
      </c>
      <c r="G42">
        <v>2</v>
      </c>
      <c r="H42">
        <v>1</v>
      </c>
      <c r="I42">
        <v>0.20400023460399999</v>
      </c>
      <c r="J42">
        <v>2</v>
      </c>
      <c r="K42">
        <v>9</v>
      </c>
      <c r="L42">
        <v>2</v>
      </c>
      <c r="M42">
        <v>1</v>
      </c>
      <c r="N42">
        <v>0.297999858856</v>
      </c>
      <c r="O42">
        <v>2</v>
      </c>
      <c r="P42">
        <v>9</v>
      </c>
      <c r="R42">
        <v>0</v>
      </c>
      <c r="S42">
        <v>2</v>
      </c>
      <c r="T42">
        <v>9</v>
      </c>
    </row>
    <row r="43" spans="1:20" x14ac:dyDescent="0.25">
      <c r="A43" t="s">
        <v>164</v>
      </c>
      <c r="B43">
        <v>25</v>
      </c>
      <c r="C43">
        <v>10</v>
      </c>
      <c r="D43">
        <v>100</v>
      </c>
      <c r="E43">
        <v>5</v>
      </c>
      <c r="F43">
        <v>1</v>
      </c>
      <c r="G43">
        <v>2</v>
      </c>
      <c r="H43">
        <v>1</v>
      </c>
      <c r="I43">
        <v>0.172999858856</v>
      </c>
      <c r="J43">
        <v>2</v>
      </c>
      <c r="K43">
        <v>4</v>
      </c>
      <c r="L43">
        <v>2</v>
      </c>
      <c r="M43">
        <v>1</v>
      </c>
      <c r="N43">
        <v>0.32399988174400002</v>
      </c>
      <c r="O43">
        <v>2</v>
      </c>
      <c r="P43">
        <v>4</v>
      </c>
      <c r="R43">
        <v>0</v>
      </c>
      <c r="S43">
        <v>2</v>
      </c>
      <c r="T43">
        <v>4</v>
      </c>
    </row>
    <row r="44" spans="1:20" x14ac:dyDescent="0.25">
      <c r="A44" t="s">
        <v>165</v>
      </c>
      <c r="B44">
        <v>25</v>
      </c>
      <c r="C44">
        <v>10</v>
      </c>
      <c r="D44">
        <v>100</v>
      </c>
      <c r="E44">
        <v>5</v>
      </c>
      <c r="F44">
        <v>2</v>
      </c>
      <c r="G44">
        <v>1</v>
      </c>
      <c r="H44">
        <v>1</v>
      </c>
      <c r="I44">
        <v>0.125</v>
      </c>
      <c r="J44">
        <v>1</v>
      </c>
      <c r="K44">
        <v>4</v>
      </c>
      <c r="L44">
        <v>1</v>
      </c>
      <c r="M44">
        <v>1</v>
      </c>
      <c r="N44">
        <v>0.237999916077</v>
      </c>
      <c r="O44">
        <v>1</v>
      </c>
      <c r="P44">
        <v>4</v>
      </c>
      <c r="R44">
        <v>1</v>
      </c>
      <c r="S44">
        <v>1</v>
      </c>
      <c r="T44">
        <v>4</v>
      </c>
    </row>
    <row r="45" spans="1:20" x14ac:dyDescent="0.25">
      <c r="A45" t="s">
        <v>166</v>
      </c>
      <c r="B45">
        <v>25</v>
      </c>
      <c r="C45">
        <v>10</v>
      </c>
      <c r="D45">
        <v>100</v>
      </c>
      <c r="E45">
        <v>5</v>
      </c>
      <c r="F45">
        <v>3</v>
      </c>
      <c r="G45">
        <v>1</v>
      </c>
      <c r="H45">
        <v>1</v>
      </c>
      <c r="I45">
        <v>0.16199994087200001</v>
      </c>
      <c r="J45">
        <v>1</v>
      </c>
      <c r="K45">
        <v>1</v>
      </c>
      <c r="L45">
        <v>1</v>
      </c>
      <c r="M45">
        <v>1</v>
      </c>
      <c r="N45">
        <v>0.109999895096</v>
      </c>
      <c r="O45">
        <v>1</v>
      </c>
      <c r="P45">
        <v>1</v>
      </c>
      <c r="R45">
        <v>1</v>
      </c>
      <c r="S45">
        <v>1</v>
      </c>
      <c r="T45">
        <v>1</v>
      </c>
    </row>
    <row r="46" spans="1:20" x14ac:dyDescent="0.25">
      <c r="A46" t="s">
        <v>167</v>
      </c>
      <c r="B46">
        <v>25</v>
      </c>
      <c r="C46">
        <v>10</v>
      </c>
      <c r="D46">
        <v>100</v>
      </c>
      <c r="E46">
        <v>5</v>
      </c>
      <c r="F46">
        <v>4</v>
      </c>
      <c r="G46">
        <v>2</v>
      </c>
      <c r="H46">
        <v>1</v>
      </c>
      <c r="I46">
        <v>0.17199993133499999</v>
      </c>
      <c r="J46">
        <v>2</v>
      </c>
      <c r="K46">
        <v>9</v>
      </c>
      <c r="L46">
        <v>2</v>
      </c>
      <c r="M46">
        <v>1</v>
      </c>
      <c r="N46">
        <v>0.48900008201599998</v>
      </c>
      <c r="O46">
        <v>2</v>
      </c>
      <c r="P46">
        <v>9</v>
      </c>
      <c r="R46">
        <v>0</v>
      </c>
      <c r="S46">
        <v>2</v>
      </c>
      <c r="T46">
        <v>9</v>
      </c>
    </row>
    <row r="47" spans="1:20" x14ac:dyDescent="0.25">
      <c r="A47" t="s">
        <v>168</v>
      </c>
      <c r="B47">
        <v>25</v>
      </c>
      <c r="C47">
        <v>10</v>
      </c>
      <c r="D47">
        <v>100</v>
      </c>
      <c r="E47">
        <v>10</v>
      </c>
      <c r="F47">
        <v>0</v>
      </c>
      <c r="G47">
        <v>0</v>
      </c>
      <c r="H47">
        <v>1</v>
      </c>
      <c r="I47">
        <v>0.17500019073500001</v>
      </c>
      <c r="J47">
        <v>0</v>
      </c>
      <c r="K47">
        <v>0</v>
      </c>
      <c r="L47">
        <v>0</v>
      </c>
      <c r="M47">
        <v>1</v>
      </c>
      <c r="N47">
        <v>7.2999954223600005E-2</v>
      </c>
      <c r="O47">
        <v>0</v>
      </c>
      <c r="P47">
        <v>0</v>
      </c>
      <c r="R47">
        <v>1</v>
      </c>
      <c r="S47">
        <v>0</v>
      </c>
      <c r="T47">
        <v>0</v>
      </c>
    </row>
    <row r="48" spans="1:20" x14ac:dyDescent="0.25">
      <c r="A48" t="s">
        <v>169</v>
      </c>
      <c r="B48">
        <v>25</v>
      </c>
      <c r="C48">
        <v>10</v>
      </c>
      <c r="D48">
        <v>100</v>
      </c>
      <c r="E48">
        <v>10</v>
      </c>
      <c r="F48">
        <v>1</v>
      </c>
      <c r="G48">
        <v>2</v>
      </c>
      <c r="H48">
        <v>1</v>
      </c>
      <c r="I48">
        <v>0.27200007438700002</v>
      </c>
      <c r="J48">
        <v>2</v>
      </c>
      <c r="K48">
        <v>15</v>
      </c>
      <c r="L48">
        <v>2</v>
      </c>
      <c r="M48">
        <v>1</v>
      </c>
      <c r="N48">
        <v>0.42300009727499999</v>
      </c>
      <c r="O48">
        <v>2</v>
      </c>
      <c r="P48">
        <v>15</v>
      </c>
      <c r="R48">
        <v>0</v>
      </c>
      <c r="S48">
        <v>2</v>
      </c>
      <c r="T48">
        <v>15</v>
      </c>
    </row>
    <row r="49" spans="1:20" x14ac:dyDescent="0.25">
      <c r="A49" t="s">
        <v>170</v>
      </c>
      <c r="B49">
        <v>25</v>
      </c>
      <c r="C49">
        <v>10</v>
      </c>
      <c r="D49">
        <v>100</v>
      </c>
      <c r="E49">
        <v>10</v>
      </c>
      <c r="F49">
        <v>2</v>
      </c>
      <c r="G49">
        <v>5</v>
      </c>
      <c r="H49">
        <v>1</v>
      </c>
      <c r="I49">
        <v>0.20900011062599999</v>
      </c>
      <c r="J49">
        <v>5</v>
      </c>
      <c r="K49">
        <v>1</v>
      </c>
      <c r="L49">
        <v>5</v>
      </c>
      <c r="M49">
        <v>1</v>
      </c>
      <c r="N49">
        <v>4.1200001239799997</v>
      </c>
      <c r="O49">
        <v>5</v>
      </c>
      <c r="P49">
        <v>1</v>
      </c>
      <c r="R49">
        <v>0</v>
      </c>
      <c r="S49">
        <v>5</v>
      </c>
      <c r="T49">
        <v>1</v>
      </c>
    </row>
    <row r="50" spans="1:20" x14ac:dyDescent="0.25">
      <c r="A50" t="s">
        <v>171</v>
      </c>
      <c r="B50">
        <v>25</v>
      </c>
      <c r="C50">
        <v>10</v>
      </c>
      <c r="D50">
        <v>100</v>
      </c>
      <c r="E50">
        <v>10</v>
      </c>
      <c r="F50">
        <v>3</v>
      </c>
      <c r="G50">
        <v>2</v>
      </c>
      <c r="H50">
        <v>1</v>
      </c>
      <c r="I50">
        <v>0.24799990654000001</v>
      </c>
      <c r="J50">
        <v>2</v>
      </c>
      <c r="K50">
        <v>8</v>
      </c>
      <c r="L50">
        <v>2</v>
      </c>
      <c r="M50">
        <v>1</v>
      </c>
      <c r="N50">
        <v>0.36599993705700001</v>
      </c>
      <c r="O50">
        <v>2</v>
      </c>
      <c r="P50">
        <v>8</v>
      </c>
      <c r="R50">
        <v>0</v>
      </c>
      <c r="S50">
        <v>2</v>
      </c>
      <c r="T50">
        <v>8</v>
      </c>
    </row>
    <row r="51" spans="1:20" x14ac:dyDescent="0.25">
      <c r="A51" t="s">
        <v>172</v>
      </c>
      <c r="B51">
        <v>25</v>
      </c>
      <c r="C51">
        <v>10</v>
      </c>
      <c r="D51">
        <v>100</v>
      </c>
      <c r="E51">
        <v>10</v>
      </c>
      <c r="F51">
        <v>4</v>
      </c>
      <c r="G51">
        <v>3</v>
      </c>
      <c r="H51">
        <v>1</v>
      </c>
      <c r="I51">
        <v>0.35500001907299999</v>
      </c>
      <c r="J51">
        <v>3</v>
      </c>
      <c r="K51">
        <v>19</v>
      </c>
      <c r="L51">
        <v>3</v>
      </c>
      <c r="M51">
        <v>1</v>
      </c>
      <c r="N51">
        <v>0.95700001716600003</v>
      </c>
      <c r="O51">
        <v>3</v>
      </c>
      <c r="P51">
        <v>19</v>
      </c>
      <c r="R51">
        <v>0</v>
      </c>
      <c r="S51">
        <v>3</v>
      </c>
      <c r="T51">
        <v>19</v>
      </c>
    </row>
    <row r="52" spans="1:20" x14ac:dyDescent="0.25">
      <c r="A52" t="s">
        <v>173</v>
      </c>
      <c r="B52">
        <v>25</v>
      </c>
      <c r="C52">
        <v>20</v>
      </c>
      <c r="D52">
        <v>100</v>
      </c>
      <c r="E52">
        <v>5</v>
      </c>
      <c r="F52">
        <v>0</v>
      </c>
      <c r="G52">
        <v>5</v>
      </c>
      <c r="H52">
        <v>1</v>
      </c>
      <c r="I52">
        <v>1.0189998149899999</v>
      </c>
      <c r="J52">
        <v>5</v>
      </c>
      <c r="K52">
        <v>15</v>
      </c>
      <c r="L52">
        <v>5</v>
      </c>
      <c r="M52">
        <v>1</v>
      </c>
      <c r="N52">
        <v>142.66799998299999</v>
      </c>
      <c r="O52">
        <v>5</v>
      </c>
      <c r="P52">
        <v>15</v>
      </c>
      <c r="R52">
        <v>0</v>
      </c>
      <c r="S52">
        <v>5</v>
      </c>
      <c r="T52">
        <v>15</v>
      </c>
    </row>
    <row r="53" spans="1:20" x14ac:dyDescent="0.25">
      <c r="A53" t="s">
        <v>174</v>
      </c>
      <c r="B53">
        <v>25</v>
      </c>
      <c r="C53">
        <v>20</v>
      </c>
      <c r="D53">
        <v>100</v>
      </c>
      <c r="E53">
        <v>5</v>
      </c>
      <c r="F53">
        <v>1</v>
      </c>
      <c r="G53">
        <v>5</v>
      </c>
      <c r="H53">
        <v>1</v>
      </c>
      <c r="I53">
        <v>1.0600004196199999</v>
      </c>
      <c r="J53">
        <v>5</v>
      </c>
      <c r="K53">
        <v>19</v>
      </c>
      <c r="L53">
        <v>5</v>
      </c>
      <c r="M53">
        <v>1</v>
      </c>
      <c r="N53">
        <v>125.654999971</v>
      </c>
      <c r="O53">
        <v>5</v>
      </c>
      <c r="P53">
        <v>19</v>
      </c>
      <c r="R53">
        <v>0</v>
      </c>
      <c r="S53">
        <v>5</v>
      </c>
      <c r="T53">
        <v>19</v>
      </c>
    </row>
    <row r="54" spans="1:20" x14ac:dyDescent="0.25">
      <c r="A54" t="s">
        <v>175</v>
      </c>
      <c r="B54">
        <v>25</v>
      </c>
      <c r="C54">
        <v>20</v>
      </c>
      <c r="D54">
        <v>100</v>
      </c>
      <c r="E54">
        <v>5</v>
      </c>
      <c r="F54">
        <v>2</v>
      </c>
      <c r="G54">
        <v>4</v>
      </c>
      <c r="H54">
        <v>1</v>
      </c>
      <c r="I54">
        <v>0.786000013351</v>
      </c>
      <c r="J54">
        <v>4</v>
      </c>
      <c r="K54">
        <v>13</v>
      </c>
      <c r="L54">
        <v>4</v>
      </c>
      <c r="M54">
        <v>1</v>
      </c>
      <c r="N54">
        <v>9.4560000896500007</v>
      </c>
      <c r="O54">
        <v>4</v>
      </c>
      <c r="P54">
        <v>13</v>
      </c>
      <c r="R54">
        <v>0</v>
      </c>
      <c r="S54">
        <v>4</v>
      </c>
      <c r="T54">
        <v>13</v>
      </c>
    </row>
    <row r="55" spans="1:20" x14ac:dyDescent="0.25">
      <c r="A55" t="s">
        <v>176</v>
      </c>
      <c r="B55">
        <v>25</v>
      </c>
      <c r="C55">
        <v>20</v>
      </c>
      <c r="D55">
        <v>100</v>
      </c>
      <c r="E55">
        <v>5</v>
      </c>
      <c r="F55">
        <v>3</v>
      </c>
      <c r="G55">
        <v>5</v>
      </c>
      <c r="H55">
        <v>0</v>
      </c>
      <c r="I55">
        <v>1800</v>
      </c>
      <c r="J55">
        <v>5</v>
      </c>
      <c r="K55">
        <v>23</v>
      </c>
      <c r="L55">
        <v>5</v>
      </c>
      <c r="M55">
        <v>0</v>
      </c>
      <c r="N55">
        <v>1800</v>
      </c>
      <c r="O55">
        <v>5</v>
      </c>
      <c r="P55">
        <v>23</v>
      </c>
      <c r="R55">
        <v>0</v>
      </c>
      <c r="S55">
        <v>5</v>
      </c>
      <c r="T55">
        <v>23</v>
      </c>
    </row>
    <row r="56" spans="1:20" x14ac:dyDescent="0.25">
      <c r="A56" t="s">
        <v>177</v>
      </c>
      <c r="B56">
        <v>25</v>
      </c>
      <c r="C56">
        <v>20</v>
      </c>
      <c r="D56">
        <v>100</v>
      </c>
      <c r="E56">
        <v>5</v>
      </c>
      <c r="F56">
        <v>4</v>
      </c>
      <c r="G56">
        <v>4</v>
      </c>
      <c r="H56">
        <v>0</v>
      </c>
      <c r="I56">
        <v>1800</v>
      </c>
      <c r="J56">
        <v>4</v>
      </c>
      <c r="K56">
        <v>18</v>
      </c>
      <c r="L56">
        <v>4</v>
      </c>
      <c r="M56">
        <v>0</v>
      </c>
      <c r="N56">
        <v>1800</v>
      </c>
      <c r="O56">
        <v>4</v>
      </c>
      <c r="P56">
        <v>18</v>
      </c>
      <c r="R56">
        <v>0</v>
      </c>
      <c r="S56">
        <v>4</v>
      </c>
      <c r="T56">
        <v>18</v>
      </c>
    </row>
    <row r="57" spans="1:20" x14ac:dyDescent="0.25">
      <c r="A57" t="s">
        <v>178</v>
      </c>
      <c r="B57">
        <v>25</v>
      </c>
      <c r="C57">
        <v>20</v>
      </c>
      <c r="D57">
        <v>100</v>
      </c>
      <c r="E57">
        <v>10</v>
      </c>
      <c r="F57">
        <v>0</v>
      </c>
      <c r="G57">
        <v>3</v>
      </c>
      <c r="H57">
        <v>1</v>
      </c>
      <c r="I57">
        <v>2.46000003815</v>
      </c>
      <c r="J57">
        <v>3</v>
      </c>
      <c r="K57">
        <v>2</v>
      </c>
      <c r="L57">
        <v>3</v>
      </c>
      <c r="M57">
        <v>1</v>
      </c>
      <c r="N57">
        <v>23.7029998302</v>
      </c>
      <c r="O57">
        <v>3</v>
      </c>
      <c r="P57">
        <v>2</v>
      </c>
      <c r="R57">
        <v>0</v>
      </c>
      <c r="S57">
        <v>3</v>
      </c>
      <c r="T57">
        <v>2</v>
      </c>
    </row>
    <row r="58" spans="1:20" x14ac:dyDescent="0.25">
      <c r="A58" t="s">
        <v>179</v>
      </c>
      <c r="B58">
        <v>25</v>
      </c>
      <c r="C58">
        <v>20</v>
      </c>
      <c r="D58">
        <v>100</v>
      </c>
      <c r="E58">
        <v>10</v>
      </c>
      <c r="F58">
        <v>1</v>
      </c>
      <c r="G58">
        <v>4</v>
      </c>
      <c r="H58">
        <v>0</v>
      </c>
      <c r="I58">
        <v>1800</v>
      </c>
      <c r="J58">
        <v>4</v>
      </c>
      <c r="K58">
        <v>22</v>
      </c>
      <c r="L58">
        <v>4</v>
      </c>
      <c r="M58">
        <v>0</v>
      </c>
      <c r="N58">
        <v>1800</v>
      </c>
      <c r="O58">
        <v>4</v>
      </c>
      <c r="P58">
        <v>22</v>
      </c>
      <c r="R58">
        <v>0</v>
      </c>
      <c r="S58">
        <v>4</v>
      </c>
      <c r="T58">
        <v>22</v>
      </c>
    </row>
    <row r="59" spans="1:20" x14ac:dyDescent="0.25">
      <c r="A59" t="s">
        <v>180</v>
      </c>
      <c r="B59">
        <v>25</v>
      </c>
      <c r="C59">
        <v>20</v>
      </c>
      <c r="D59">
        <v>100</v>
      </c>
      <c r="E59">
        <v>10</v>
      </c>
      <c r="F59">
        <v>2</v>
      </c>
      <c r="G59">
        <v>5</v>
      </c>
      <c r="H59">
        <v>1</v>
      </c>
      <c r="I59">
        <v>2.0250000953699998</v>
      </c>
      <c r="J59">
        <v>5</v>
      </c>
      <c r="K59">
        <v>40</v>
      </c>
      <c r="L59">
        <v>5</v>
      </c>
      <c r="M59">
        <v>1</v>
      </c>
      <c r="N59">
        <v>238.84299993499999</v>
      </c>
      <c r="O59">
        <v>5</v>
      </c>
      <c r="P59">
        <v>40</v>
      </c>
      <c r="R59">
        <v>0</v>
      </c>
      <c r="S59">
        <v>5</v>
      </c>
      <c r="T59">
        <v>40</v>
      </c>
    </row>
    <row r="60" spans="1:20" x14ac:dyDescent="0.25">
      <c r="A60" t="s">
        <v>181</v>
      </c>
      <c r="B60">
        <v>25</v>
      </c>
      <c r="C60">
        <v>20</v>
      </c>
      <c r="D60">
        <v>100</v>
      </c>
      <c r="E60">
        <v>10</v>
      </c>
      <c r="F60">
        <v>3</v>
      </c>
      <c r="G60">
        <v>3</v>
      </c>
      <c r="H60">
        <v>1</v>
      </c>
      <c r="I60">
        <v>3.9849998951000001</v>
      </c>
      <c r="J60">
        <v>3</v>
      </c>
      <c r="K60">
        <v>16</v>
      </c>
      <c r="L60">
        <v>3</v>
      </c>
      <c r="M60">
        <v>1</v>
      </c>
      <c r="N60">
        <v>677.099999905</v>
      </c>
      <c r="O60">
        <v>3</v>
      </c>
      <c r="P60">
        <v>16</v>
      </c>
      <c r="R60">
        <v>0</v>
      </c>
      <c r="S60">
        <v>3</v>
      </c>
      <c r="T60">
        <v>16</v>
      </c>
    </row>
    <row r="61" spans="1:20" x14ac:dyDescent="0.25">
      <c r="A61" t="s">
        <v>182</v>
      </c>
      <c r="B61">
        <v>25</v>
      </c>
      <c r="C61">
        <v>20</v>
      </c>
      <c r="D61">
        <v>100</v>
      </c>
      <c r="E61">
        <v>10</v>
      </c>
      <c r="F61">
        <v>4</v>
      </c>
      <c r="G61">
        <v>5</v>
      </c>
      <c r="H61">
        <v>0</v>
      </c>
      <c r="I61">
        <v>1800</v>
      </c>
      <c r="J61">
        <v>5</v>
      </c>
      <c r="K61">
        <v>7</v>
      </c>
      <c r="L61">
        <v>5</v>
      </c>
      <c r="M61">
        <v>0</v>
      </c>
      <c r="N61">
        <v>1800</v>
      </c>
      <c r="O61">
        <v>5</v>
      </c>
      <c r="P61">
        <v>7</v>
      </c>
      <c r="R61">
        <v>0</v>
      </c>
      <c r="S61">
        <v>5</v>
      </c>
      <c r="T61">
        <v>7</v>
      </c>
    </row>
    <row r="62" spans="1:20" x14ac:dyDescent="0.25">
      <c r="A62" t="s">
        <v>183</v>
      </c>
      <c r="B62">
        <v>25</v>
      </c>
      <c r="C62">
        <v>30</v>
      </c>
      <c r="D62">
        <v>100</v>
      </c>
      <c r="E62">
        <v>5</v>
      </c>
      <c r="F62">
        <v>0</v>
      </c>
      <c r="G62">
        <v>8</v>
      </c>
      <c r="H62">
        <v>0</v>
      </c>
      <c r="I62">
        <v>1800</v>
      </c>
      <c r="J62">
        <v>8</v>
      </c>
      <c r="K62">
        <v>4</v>
      </c>
      <c r="L62">
        <v>8</v>
      </c>
      <c r="M62">
        <v>0</v>
      </c>
      <c r="N62">
        <v>1800</v>
      </c>
      <c r="O62">
        <v>8</v>
      </c>
      <c r="P62">
        <v>4</v>
      </c>
      <c r="R62">
        <v>0</v>
      </c>
      <c r="S62">
        <v>8</v>
      </c>
      <c r="T62">
        <v>4</v>
      </c>
    </row>
    <row r="63" spans="1:20" x14ac:dyDescent="0.25">
      <c r="A63" t="s">
        <v>184</v>
      </c>
      <c r="B63">
        <v>25</v>
      </c>
      <c r="C63">
        <v>30</v>
      </c>
      <c r="D63">
        <v>100</v>
      </c>
      <c r="E63">
        <v>5</v>
      </c>
      <c r="F63">
        <v>1</v>
      </c>
      <c r="G63">
        <v>9</v>
      </c>
      <c r="H63">
        <v>0</v>
      </c>
      <c r="I63">
        <v>1800</v>
      </c>
      <c r="J63">
        <v>9</v>
      </c>
      <c r="K63">
        <v>3</v>
      </c>
      <c r="L63">
        <v>9</v>
      </c>
      <c r="M63">
        <v>0</v>
      </c>
      <c r="N63">
        <v>1800</v>
      </c>
      <c r="O63">
        <v>9</v>
      </c>
      <c r="P63">
        <v>3</v>
      </c>
      <c r="R63">
        <v>0</v>
      </c>
      <c r="S63">
        <v>9</v>
      </c>
      <c r="T63">
        <v>3</v>
      </c>
    </row>
    <row r="64" spans="1:20" x14ac:dyDescent="0.25">
      <c r="A64" t="s">
        <v>185</v>
      </c>
      <c r="B64">
        <v>25</v>
      </c>
      <c r="C64">
        <v>30</v>
      </c>
      <c r="D64">
        <v>100</v>
      </c>
      <c r="E64">
        <v>5</v>
      </c>
      <c r="F64">
        <v>2</v>
      </c>
      <c r="G64">
        <v>10</v>
      </c>
      <c r="H64">
        <v>0</v>
      </c>
      <c r="I64">
        <v>1800</v>
      </c>
      <c r="J64">
        <v>12</v>
      </c>
      <c r="K64">
        <v>51</v>
      </c>
      <c r="L64">
        <v>10</v>
      </c>
      <c r="M64">
        <v>0</v>
      </c>
      <c r="N64">
        <v>1800</v>
      </c>
      <c r="O64">
        <v>12</v>
      </c>
      <c r="P64">
        <v>51</v>
      </c>
      <c r="R64">
        <v>0</v>
      </c>
      <c r="S64">
        <v>12</v>
      </c>
      <c r="T64">
        <v>51</v>
      </c>
    </row>
    <row r="65" spans="1:20" x14ac:dyDescent="0.25">
      <c r="A65" t="s">
        <v>186</v>
      </c>
      <c r="B65">
        <v>25</v>
      </c>
      <c r="C65">
        <v>30</v>
      </c>
      <c r="D65">
        <v>100</v>
      </c>
      <c r="E65">
        <v>5</v>
      </c>
      <c r="F65">
        <v>3</v>
      </c>
      <c r="G65">
        <v>9</v>
      </c>
      <c r="H65">
        <v>0</v>
      </c>
      <c r="I65">
        <v>1800</v>
      </c>
      <c r="J65">
        <v>9</v>
      </c>
      <c r="K65">
        <v>1</v>
      </c>
      <c r="L65">
        <v>9</v>
      </c>
      <c r="M65">
        <v>0</v>
      </c>
      <c r="N65">
        <v>1800</v>
      </c>
      <c r="O65">
        <v>9</v>
      </c>
      <c r="P65">
        <v>1</v>
      </c>
      <c r="R65">
        <v>0</v>
      </c>
      <c r="S65">
        <v>9</v>
      </c>
      <c r="T65">
        <v>1</v>
      </c>
    </row>
    <row r="66" spans="1:20" x14ac:dyDescent="0.25">
      <c r="A66" t="s">
        <v>187</v>
      </c>
      <c r="B66">
        <v>25</v>
      </c>
      <c r="C66">
        <v>30</v>
      </c>
      <c r="D66">
        <v>100</v>
      </c>
      <c r="E66">
        <v>5</v>
      </c>
      <c r="F66">
        <v>4</v>
      </c>
      <c r="G66">
        <v>13</v>
      </c>
      <c r="H66">
        <v>0</v>
      </c>
      <c r="I66">
        <v>1800</v>
      </c>
      <c r="J66">
        <v>15</v>
      </c>
      <c r="K66">
        <v>23</v>
      </c>
      <c r="L66">
        <v>13</v>
      </c>
      <c r="M66">
        <v>0</v>
      </c>
      <c r="N66">
        <v>1800</v>
      </c>
      <c r="O66">
        <v>15</v>
      </c>
      <c r="P66">
        <v>23</v>
      </c>
      <c r="R66">
        <v>0</v>
      </c>
      <c r="S66">
        <v>15</v>
      </c>
      <c r="T66">
        <v>23</v>
      </c>
    </row>
    <row r="67" spans="1:20" x14ac:dyDescent="0.25">
      <c r="A67" t="s">
        <v>188</v>
      </c>
      <c r="B67">
        <v>25</v>
      </c>
      <c r="C67">
        <v>30</v>
      </c>
      <c r="D67">
        <v>100</v>
      </c>
      <c r="E67">
        <v>10</v>
      </c>
      <c r="F67">
        <v>0</v>
      </c>
      <c r="G67">
        <v>12</v>
      </c>
      <c r="H67">
        <v>0</v>
      </c>
      <c r="I67">
        <v>1800</v>
      </c>
      <c r="J67">
        <v>13</v>
      </c>
      <c r="K67">
        <v>107</v>
      </c>
      <c r="L67">
        <v>13</v>
      </c>
      <c r="M67">
        <v>0</v>
      </c>
      <c r="N67">
        <v>1800</v>
      </c>
      <c r="O67">
        <v>13</v>
      </c>
      <c r="P67">
        <v>107</v>
      </c>
      <c r="R67">
        <v>0</v>
      </c>
      <c r="S67">
        <v>13</v>
      </c>
      <c r="T67">
        <v>107</v>
      </c>
    </row>
    <row r="68" spans="1:20" x14ac:dyDescent="0.25">
      <c r="A68" t="s">
        <v>189</v>
      </c>
      <c r="B68">
        <v>25</v>
      </c>
      <c r="C68">
        <v>30</v>
      </c>
      <c r="D68">
        <v>100</v>
      </c>
      <c r="E68">
        <v>10</v>
      </c>
      <c r="F68">
        <v>1</v>
      </c>
      <c r="G68">
        <v>8</v>
      </c>
      <c r="H68">
        <v>0</v>
      </c>
      <c r="I68">
        <v>1800</v>
      </c>
      <c r="J68">
        <v>9</v>
      </c>
      <c r="K68">
        <v>43</v>
      </c>
      <c r="L68">
        <v>9</v>
      </c>
      <c r="M68">
        <v>0</v>
      </c>
      <c r="N68">
        <v>1800</v>
      </c>
      <c r="O68">
        <v>9</v>
      </c>
      <c r="P68">
        <v>43</v>
      </c>
      <c r="R68">
        <v>0</v>
      </c>
      <c r="S68">
        <v>9</v>
      </c>
      <c r="T68">
        <v>43</v>
      </c>
    </row>
    <row r="69" spans="1:20" x14ac:dyDescent="0.25">
      <c r="A69" t="s">
        <v>190</v>
      </c>
      <c r="B69">
        <v>25</v>
      </c>
      <c r="C69">
        <v>30</v>
      </c>
      <c r="D69">
        <v>100</v>
      </c>
      <c r="E69">
        <v>10</v>
      </c>
      <c r="F69">
        <v>2</v>
      </c>
      <c r="G69">
        <v>12</v>
      </c>
      <c r="H69">
        <v>0</v>
      </c>
      <c r="I69">
        <v>1800</v>
      </c>
      <c r="J69">
        <v>13</v>
      </c>
      <c r="K69">
        <v>74</v>
      </c>
      <c r="L69">
        <v>13</v>
      </c>
      <c r="M69">
        <v>0</v>
      </c>
      <c r="N69">
        <v>1800</v>
      </c>
      <c r="O69">
        <v>13</v>
      </c>
      <c r="P69">
        <v>74</v>
      </c>
      <c r="R69">
        <v>0</v>
      </c>
      <c r="S69">
        <v>13</v>
      </c>
      <c r="T69">
        <v>74</v>
      </c>
    </row>
    <row r="70" spans="1:20" x14ac:dyDescent="0.25">
      <c r="A70" t="s">
        <v>191</v>
      </c>
      <c r="B70">
        <v>25</v>
      </c>
      <c r="C70">
        <v>30</v>
      </c>
      <c r="D70">
        <v>100</v>
      </c>
      <c r="E70">
        <v>10</v>
      </c>
      <c r="F70">
        <v>3</v>
      </c>
      <c r="G70">
        <v>12</v>
      </c>
      <c r="H70">
        <v>0</v>
      </c>
      <c r="I70">
        <v>1800</v>
      </c>
      <c r="J70">
        <v>13</v>
      </c>
      <c r="K70">
        <v>117</v>
      </c>
      <c r="L70">
        <v>13</v>
      </c>
      <c r="M70">
        <v>0</v>
      </c>
      <c r="N70">
        <v>1800</v>
      </c>
      <c r="O70">
        <v>13</v>
      </c>
      <c r="P70">
        <v>117</v>
      </c>
      <c r="R70">
        <v>0</v>
      </c>
      <c r="S70">
        <v>13</v>
      </c>
      <c r="T70">
        <v>117</v>
      </c>
    </row>
    <row r="71" spans="1:20" x14ac:dyDescent="0.25">
      <c r="A71" t="s">
        <v>192</v>
      </c>
      <c r="B71">
        <v>25</v>
      </c>
      <c r="C71">
        <v>30</v>
      </c>
      <c r="D71">
        <v>100</v>
      </c>
      <c r="E71">
        <v>10</v>
      </c>
      <c r="F71">
        <v>4</v>
      </c>
      <c r="G71">
        <v>10</v>
      </c>
      <c r="H71">
        <v>0</v>
      </c>
      <c r="I71">
        <v>1800</v>
      </c>
      <c r="J71">
        <v>13</v>
      </c>
      <c r="K71">
        <v>57</v>
      </c>
      <c r="L71">
        <v>11</v>
      </c>
      <c r="M71">
        <v>0</v>
      </c>
      <c r="N71">
        <v>1800</v>
      </c>
      <c r="O71">
        <v>13</v>
      </c>
      <c r="P71">
        <v>57</v>
      </c>
      <c r="R71">
        <v>0</v>
      </c>
      <c r="S71">
        <v>13</v>
      </c>
      <c r="T71">
        <v>57</v>
      </c>
    </row>
    <row r="72" spans="1:20" x14ac:dyDescent="0.25">
      <c r="A72" t="s">
        <v>193</v>
      </c>
      <c r="B72">
        <v>25</v>
      </c>
      <c r="C72">
        <v>40</v>
      </c>
      <c r="D72">
        <v>100</v>
      </c>
      <c r="E72">
        <v>5</v>
      </c>
      <c r="F72">
        <v>0</v>
      </c>
      <c r="G72">
        <v>10</v>
      </c>
      <c r="H72">
        <v>0</v>
      </c>
      <c r="I72">
        <v>1800</v>
      </c>
      <c r="J72">
        <v>14</v>
      </c>
      <c r="K72">
        <v>57</v>
      </c>
      <c r="L72">
        <v>14</v>
      </c>
      <c r="M72">
        <v>0</v>
      </c>
      <c r="N72">
        <v>1800</v>
      </c>
      <c r="O72">
        <v>14</v>
      </c>
      <c r="P72">
        <v>57</v>
      </c>
      <c r="R72">
        <v>0</v>
      </c>
      <c r="S72">
        <v>14</v>
      </c>
      <c r="T72">
        <v>57</v>
      </c>
    </row>
    <row r="73" spans="1:20" x14ac:dyDescent="0.25">
      <c r="A73" t="s">
        <v>194</v>
      </c>
      <c r="B73">
        <v>25</v>
      </c>
      <c r="C73">
        <v>40</v>
      </c>
      <c r="D73">
        <v>100</v>
      </c>
      <c r="E73">
        <v>5</v>
      </c>
      <c r="F73">
        <v>1</v>
      </c>
      <c r="G73">
        <v>9</v>
      </c>
      <c r="H73">
        <v>0</v>
      </c>
      <c r="I73">
        <v>1800</v>
      </c>
      <c r="J73">
        <v>12</v>
      </c>
      <c r="K73">
        <v>28</v>
      </c>
      <c r="L73">
        <v>12</v>
      </c>
      <c r="M73">
        <v>0</v>
      </c>
      <c r="N73">
        <v>1800</v>
      </c>
      <c r="O73">
        <v>12</v>
      </c>
      <c r="P73">
        <v>28</v>
      </c>
      <c r="R73">
        <v>0</v>
      </c>
      <c r="S73">
        <v>12</v>
      </c>
      <c r="T73">
        <v>28</v>
      </c>
    </row>
    <row r="74" spans="1:20" x14ac:dyDescent="0.25">
      <c r="A74" t="s">
        <v>195</v>
      </c>
      <c r="B74">
        <v>25</v>
      </c>
      <c r="C74">
        <v>40</v>
      </c>
      <c r="D74">
        <v>100</v>
      </c>
      <c r="E74">
        <v>5</v>
      </c>
      <c r="F74">
        <v>2</v>
      </c>
      <c r="G74">
        <v>15</v>
      </c>
      <c r="H74">
        <v>0</v>
      </c>
      <c r="I74">
        <v>1800</v>
      </c>
      <c r="J74">
        <v>20</v>
      </c>
      <c r="K74">
        <v>18</v>
      </c>
      <c r="L74">
        <v>18</v>
      </c>
      <c r="M74">
        <v>0</v>
      </c>
      <c r="N74">
        <v>1800</v>
      </c>
      <c r="O74">
        <v>20</v>
      </c>
      <c r="P74">
        <v>18</v>
      </c>
      <c r="R74">
        <v>0</v>
      </c>
      <c r="S74">
        <v>20</v>
      </c>
      <c r="T74">
        <v>18</v>
      </c>
    </row>
    <row r="75" spans="1:20" x14ac:dyDescent="0.25">
      <c r="A75" t="s">
        <v>196</v>
      </c>
      <c r="B75">
        <v>25</v>
      </c>
      <c r="C75">
        <v>40</v>
      </c>
      <c r="D75">
        <v>100</v>
      </c>
      <c r="E75">
        <v>5</v>
      </c>
      <c r="F75">
        <v>3</v>
      </c>
      <c r="G75">
        <v>15</v>
      </c>
      <c r="H75">
        <v>0</v>
      </c>
      <c r="I75">
        <v>1800</v>
      </c>
      <c r="J75">
        <v>17</v>
      </c>
      <c r="K75">
        <v>57</v>
      </c>
      <c r="L75">
        <v>17</v>
      </c>
      <c r="M75">
        <v>0</v>
      </c>
      <c r="N75">
        <v>1800</v>
      </c>
      <c r="O75">
        <v>17</v>
      </c>
      <c r="P75">
        <v>57</v>
      </c>
      <c r="R75">
        <v>0</v>
      </c>
      <c r="S75">
        <v>17</v>
      </c>
      <c r="T75">
        <v>57</v>
      </c>
    </row>
    <row r="76" spans="1:20" x14ac:dyDescent="0.25">
      <c r="A76" t="s">
        <v>197</v>
      </c>
      <c r="B76">
        <v>25</v>
      </c>
      <c r="C76">
        <v>40</v>
      </c>
      <c r="D76">
        <v>100</v>
      </c>
      <c r="E76">
        <v>5</v>
      </c>
      <c r="F76">
        <v>4</v>
      </c>
      <c r="G76">
        <v>12</v>
      </c>
      <c r="H76">
        <v>0</v>
      </c>
      <c r="I76">
        <v>1800</v>
      </c>
      <c r="J76">
        <v>15</v>
      </c>
      <c r="K76">
        <v>22</v>
      </c>
      <c r="L76">
        <v>15</v>
      </c>
      <c r="M76">
        <v>0</v>
      </c>
      <c r="N76">
        <v>1800</v>
      </c>
      <c r="O76">
        <v>15</v>
      </c>
      <c r="P76">
        <v>22</v>
      </c>
      <c r="R76">
        <v>0</v>
      </c>
      <c r="S76">
        <v>15</v>
      </c>
      <c r="T76">
        <v>22</v>
      </c>
    </row>
    <row r="77" spans="1:20" x14ac:dyDescent="0.25">
      <c r="A77" t="s">
        <v>198</v>
      </c>
      <c r="B77">
        <v>25</v>
      </c>
      <c r="C77">
        <v>40</v>
      </c>
      <c r="D77">
        <v>100</v>
      </c>
      <c r="E77">
        <v>10</v>
      </c>
      <c r="F77">
        <v>0</v>
      </c>
      <c r="G77">
        <v>12</v>
      </c>
      <c r="H77">
        <v>0</v>
      </c>
      <c r="I77">
        <v>1800</v>
      </c>
      <c r="J77">
        <v>16</v>
      </c>
      <c r="K77">
        <v>156</v>
      </c>
      <c r="L77">
        <v>16</v>
      </c>
      <c r="M77">
        <v>0</v>
      </c>
      <c r="N77">
        <v>1800</v>
      </c>
      <c r="O77">
        <v>16</v>
      </c>
      <c r="P77">
        <v>156</v>
      </c>
      <c r="R77">
        <v>0</v>
      </c>
      <c r="S77">
        <v>16</v>
      </c>
      <c r="T77">
        <v>156</v>
      </c>
    </row>
    <row r="78" spans="1:20" x14ac:dyDescent="0.25">
      <c r="A78" t="s">
        <v>199</v>
      </c>
      <c r="B78">
        <v>25</v>
      </c>
      <c r="C78">
        <v>40</v>
      </c>
      <c r="D78">
        <v>100</v>
      </c>
      <c r="E78">
        <v>10</v>
      </c>
      <c r="F78">
        <v>1</v>
      </c>
      <c r="G78">
        <v>12</v>
      </c>
      <c r="H78">
        <v>0</v>
      </c>
      <c r="I78">
        <v>1800</v>
      </c>
      <c r="J78">
        <v>14</v>
      </c>
      <c r="K78">
        <v>65</v>
      </c>
      <c r="L78">
        <v>14</v>
      </c>
      <c r="M78">
        <v>0</v>
      </c>
      <c r="N78">
        <v>1800</v>
      </c>
      <c r="O78">
        <v>14</v>
      </c>
      <c r="P78">
        <v>65</v>
      </c>
      <c r="R78">
        <v>0</v>
      </c>
      <c r="S78">
        <v>14</v>
      </c>
      <c r="T78">
        <v>65</v>
      </c>
    </row>
    <row r="79" spans="1:20" x14ac:dyDescent="0.25">
      <c r="A79" t="s">
        <v>200</v>
      </c>
      <c r="B79">
        <v>25</v>
      </c>
      <c r="C79">
        <v>40</v>
      </c>
      <c r="D79">
        <v>100</v>
      </c>
      <c r="E79">
        <v>10</v>
      </c>
      <c r="F79">
        <v>2</v>
      </c>
      <c r="G79">
        <v>13</v>
      </c>
      <c r="H79">
        <v>0</v>
      </c>
      <c r="I79">
        <v>1800</v>
      </c>
      <c r="J79">
        <v>16</v>
      </c>
      <c r="K79">
        <v>38</v>
      </c>
      <c r="L79">
        <v>16</v>
      </c>
      <c r="M79">
        <v>0</v>
      </c>
      <c r="N79">
        <v>1800</v>
      </c>
      <c r="O79">
        <v>16</v>
      </c>
      <c r="P79">
        <v>38</v>
      </c>
      <c r="R79">
        <v>0</v>
      </c>
      <c r="S79">
        <v>16</v>
      </c>
      <c r="T79">
        <v>38</v>
      </c>
    </row>
    <row r="80" spans="1:20" x14ac:dyDescent="0.25">
      <c r="A80" t="s">
        <v>201</v>
      </c>
      <c r="B80">
        <v>25</v>
      </c>
      <c r="C80">
        <v>40</v>
      </c>
      <c r="D80">
        <v>100</v>
      </c>
      <c r="E80">
        <v>10</v>
      </c>
      <c r="F80">
        <v>3</v>
      </c>
      <c r="G80">
        <v>10</v>
      </c>
      <c r="H80">
        <v>0</v>
      </c>
      <c r="I80">
        <v>1800</v>
      </c>
      <c r="J80">
        <v>19</v>
      </c>
      <c r="K80">
        <v>164</v>
      </c>
      <c r="L80">
        <v>13</v>
      </c>
      <c r="M80">
        <v>0</v>
      </c>
      <c r="N80">
        <v>1800</v>
      </c>
      <c r="O80">
        <v>19</v>
      </c>
      <c r="P80">
        <v>164</v>
      </c>
      <c r="R80">
        <v>0</v>
      </c>
      <c r="S80">
        <v>19</v>
      </c>
      <c r="T80">
        <v>164</v>
      </c>
    </row>
    <row r="81" spans="1:20" x14ac:dyDescent="0.25">
      <c r="A81" t="s">
        <v>202</v>
      </c>
      <c r="B81">
        <v>25</v>
      </c>
      <c r="C81">
        <v>40</v>
      </c>
      <c r="D81">
        <v>100</v>
      </c>
      <c r="E81">
        <v>10</v>
      </c>
      <c r="F81">
        <v>4</v>
      </c>
      <c r="G81">
        <v>12</v>
      </c>
      <c r="H81">
        <v>0</v>
      </c>
      <c r="I81">
        <v>1800</v>
      </c>
      <c r="J81">
        <v>15</v>
      </c>
      <c r="K81">
        <v>70</v>
      </c>
      <c r="L81">
        <v>15</v>
      </c>
      <c r="M81">
        <v>0</v>
      </c>
      <c r="N81">
        <v>1800</v>
      </c>
      <c r="O81">
        <v>15</v>
      </c>
      <c r="P81">
        <v>70</v>
      </c>
      <c r="R81">
        <v>0</v>
      </c>
      <c r="S81">
        <v>15</v>
      </c>
      <c r="T81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2"/>
  <sheetViews>
    <sheetView topLeftCell="B1" workbookViewId="0">
      <selection activeCell="I13" sqref="I13"/>
    </sheetView>
  </sheetViews>
  <sheetFormatPr defaultRowHeight="15" x14ac:dyDescent="0.25"/>
  <cols>
    <col min="1" max="1" width="7.7109375" customWidth="1"/>
    <col min="2" max="3" width="12" bestFit="1" customWidth="1"/>
    <col min="8" max="8" width="34.140625" bestFit="1" customWidth="1"/>
    <col min="9" max="9" width="12.7109375" bestFit="1" customWidth="1"/>
    <col min="10" max="10" width="12" bestFit="1" customWidth="1"/>
  </cols>
  <sheetData>
    <row r="3" spans="2:10" x14ac:dyDescent="0.25">
      <c r="B3">
        <v>2000022</v>
      </c>
      <c r="D3">
        <v>2000022</v>
      </c>
    </row>
    <row r="4" spans="2:10" x14ac:dyDescent="0.25">
      <c r="B4">
        <v>2000020</v>
      </c>
      <c r="D4">
        <v>2000020</v>
      </c>
      <c r="H4" t="s">
        <v>101</v>
      </c>
    </row>
    <row r="5" spans="2:10" ht="15.75" thickBot="1" x14ac:dyDescent="0.3">
      <c r="B5">
        <v>3000041</v>
      </c>
      <c r="D5">
        <v>3000041</v>
      </c>
    </row>
    <row r="6" spans="2:10" x14ac:dyDescent="0.25">
      <c r="B6">
        <v>2000016</v>
      </c>
      <c r="D6">
        <v>2000016</v>
      </c>
      <c r="H6" s="4"/>
      <c r="I6" s="4" t="s">
        <v>102</v>
      </c>
      <c r="J6" s="4" t="s">
        <v>103</v>
      </c>
    </row>
    <row r="7" spans="2:10" x14ac:dyDescent="0.25">
      <c r="B7">
        <v>3000052</v>
      </c>
      <c r="D7">
        <v>3000052</v>
      </c>
      <c r="H7" s="2" t="s">
        <v>104</v>
      </c>
      <c r="I7" s="2">
        <v>8700648.6500000004</v>
      </c>
      <c r="J7" s="2">
        <v>9063193.4625000004</v>
      </c>
    </row>
    <row r="8" spans="2:10" x14ac:dyDescent="0.25">
      <c r="B8">
        <v>3000143</v>
      </c>
      <c r="D8">
        <v>3000143</v>
      </c>
      <c r="H8" s="2" t="s">
        <v>105</v>
      </c>
      <c r="I8" s="2">
        <v>25231061020252.051</v>
      </c>
      <c r="J8" s="2">
        <v>30167461563364.176</v>
      </c>
    </row>
    <row r="9" spans="2:10" x14ac:dyDescent="0.25">
      <c r="B9">
        <v>3000088</v>
      </c>
      <c r="D9">
        <v>3000088</v>
      </c>
      <c r="H9" s="2" t="s">
        <v>106</v>
      </c>
      <c r="I9" s="2">
        <v>80</v>
      </c>
      <c r="J9" s="2">
        <v>80</v>
      </c>
    </row>
    <row r="10" spans="2:10" x14ac:dyDescent="0.25">
      <c r="B10">
        <v>3000070</v>
      </c>
      <c r="D10">
        <v>3000070</v>
      </c>
      <c r="H10" s="2" t="s">
        <v>107</v>
      </c>
      <c r="I10" s="2">
        <v>0.98828146230101088</v>
      </c>
      <c r="J10" s="2"/>
    </row>
    <row r="11" spans="2:10" x14ac:dyDescent="0.25">
      <c r="B11">
        <v>3000124</v>
      </c>
      <c r="D11">
        <v>3000124</v>
      </c>
      <c r="H11" s="2" t="s">
        <v>108</v>
      </c>
      <c r="I11" s="2">
        <v>0</v>
      </c>
      <c r="J11" s="2"/>
    </row>
    <row r="12" spans="2:10" x14ac:dyDescent="0.25">
      <c r="B12">
        <v>4000118</v>
      </c>
      <c r="D12">
        <v>4000118</v>
      </c>
      <c r="H12" s="2" t="s">
        <v>109</v>
      </c>
      <c r="I12" s="2">
        <v>79</v>
      </c>
      <c r="J12" s="2"/>
    </row>
    <row r="13" spans="2:10" x14ac:dyDescent="0.25">
      <c r="B13">
        <v>4000116</v>
      </c>
      <c r="D13">
        <v>4000119</v>
      </c>
      <c r="H13" s="2" t="s">
        <v>110</v>
      </c>
      <c r="I13" s="2">
        <v>-3.4825890747907593</v>
      </c>
      <c r="J13" s="2"/>
    </row>
    <row r="14" spans="2:10" x14ac:dyDescent="0.25">
      <c r="B14">
        <v>8000184</v>
      </c>
      <c r="D14">
        <v>8000192</v>
      </c>
      <c r="H14" s="2" t="s">
        <v>111</v>
      </c>
      <c r="I14" s="2">
        <v>4.0621918992277199E-4</v>
      </c>
      <c r="J14" s="2"/>
    </row>
    <row r="15" spans="2:10" x14ac:dyDescent="0.25">
      <c r="B15">
        <v>7000246</v>
      </c>
      <c r="D15">
        <v>7000246</v>
      </c>
      <c r="H15" s="2" t="s">
        <v>112</v>
      </c>
      <c r="I15" s="2">
        <v>1.6643714091365507</v>
      </c>
      <c r="J15" s="2"/>
    </row>
    <row r="16" spans="2:10" x14ac:dyDescent="0.25">
      <c r="B16">
        <v>6000178</v>
      </c>
      <c r="D16">
        <v>7000159</v>
      </c>
      <c r="H16" s="2" t="s">
        <v>113</v>
      </c>
      <c r="I16" s="2">
        <v>8.1243837984554398E-4</v>
      </c>
      <c r="J16" s="2"/>
    </row>
    <row r="17" spans="2:10" ht="15.75" thickBot="1" x14ac:dyDescent="0.3">
      <c r="B17">
        <v>5000144</v>
      </c>
      <c r="D17">
        <v>5000129</v>
      </c>
      <c r="H17" s="3" t="s">
        <v>114</v>
      </c>
      <c r="I17" s="3">
        <v>1.9904502102301287</v>
      </c>
      <c r="J17" s="3"/>
    </row>
    <row r="18" spans="2:10" x14ac:dyDescent="0.25">
      <c r="B18">
        <v>7000531</v>
      </c>
      <c r="D18">
        <v>7000500</v>
      </c>
    </row>
    <row r="19" spans="2:10" x14ac:dyDescent="0.25">
      <c r="B19">
        <v>3000185</v>
      </c>
      <c r="D19">
        <v>3000169</v>
      </c>
    </row>
    <row r="20" spans="2:10" x14ac:dyDescent="0.25">
      <c r="B20">
        <v>6000414</v>
      </c>
      <c r="D20">
        <v>6000451</v>
      </c>
    </row>
    <row r="21" spans="2:10" x14ac:dyDescent="0.25">
      <c r="B21">
        <v>4000209</v>
      </c>
      <c r="D21">
        <v>4000232</v>
      </c>
    </row>
    <row r="22" spans="2:10" x14ac:dyDescent="0.25">
      <c r="B22">
        <v>7000486</v>
      </c>
      <c r="D22">
        <v>7000488</v>
      </c>
    </row>
    <row r="23" spans="2:10" x14ac:dyDescent="0.25">
      <c r="B23">
        <v>12000520</v>
      </c>
      <c r="D23">
        <v>12000495</v>
      </c>
    </row>
    <row r="24" spans="2:10" x14ac:dyDescent="0.25">
      <c r="B24">
        <v>12000447</v>
      </c>
      <c r="D24">
        <v>12000631</v>
      </c>
    </row>
    <row r="25" spans="2:10" x14ac:dyDescent="0.25">
      <c r="B25">
        <v>13000549</v>
      </c>
      <c r="D25">
        <v>12000564</v>
      </c>
    </row>
    <row r="26" spans="2:10" x14ac:dyDescent="0.25">
      <c r="B26">
        <v>15000749</v>
      </c>
      <c r="D26">
        <v>16000757</v>
      </c>
    </row>
    <row r="27" spans="2:10" x14ac:dyDescent="0.25">
      <c r="B27">
        <v>9000346</v>
      </c>
      <c r="D27">
        <v>11000368</v>
      </c>
    </row>
    <row r="28" spans="2:10" x14ac:dyDescent="0.25">
      <c r="B28">
        <v>12000991</v>
      </c>
      <c r="D28">
        <v>12001069</v>
      </c>
    </row>
    <row r="29" spans="2:10" x14ac:dyDescent="0.25">
      <c r="B29">
        <v>14001204</v>
      </c>
      <c r="D29">
        <v>15001389</v>
      </c>
    </row>
    <row r="30" spans="2:10" x14ac:dyDescent="0.25">
      <c r="B30">
        <v>14001258</v>
      </c>
      <c r="D30">
        <v>14001361</v>
      </c>
    </row>
    <row r="31" spans="2:10" x14ac:dyDescent="0.25">
      <c r="B31">
        <v>14001471</v>
      </c>
      <c r="D31">
        <v>16001571</v>
      </c>
    </row>
    <row r="32" spans="2:10" x14ac:dyDescent="0.25">
      <c r="B32">
        <v>13001237</v>
      </c>
      <c r="D32">
        <v>13001380</v>
      </c>
    </row>
    <row r="33" spans="2:4" x14ac:dyDescent="0.25">
      <c r="B33">
        <v>12000495</v>
      </c>
      <c r="D33">
        <v>13000563</v>
      </c>
    </row>
    <row r="34" spans="2:4" x14ac:dyDescent="0.25">
      <c r="B34">
        <v>15001017</v>
      </c>
      <c r="D34">
        <v>16001088</v>
      </c>
    </row>
    <row r="35" spans="2:4" x14ac:dyDescent="0.25">
      <c r="B35">
        <v>14000816</v>
      </c>
      <c r="D35">
        <v>16000944</v>
      </c>
    </row>
    <row r="36" spans="2:4" x14ac:dyDescent="0.25">
      <c r="B36">
        <v>15000986</v>
      </c>
      <c r="D36">
        <v>18001008</v>
      </c>
    </row>
    <row r="37" spans="2:4" x14ac:dyDescent="0.25">
      <c r="B37">
        <v>15001042</v>
      </c>
      <c r="D37">
        <v>17001152</v>
      </c>
    </row>
    <row r="38" spans="2:4" x14ac:dyDescent="0.25">
      <c r="B38">
        <v>16002561</v>
      </c>
      <c r="D38">
        <v>18002801</v>
      </c>
    </row>
    <row r="39" spans="2:4" x14ac:dyDescent="0.25">
      <c r="B39">
        <v>12001229</v>
      </c>
      <c r="D39">
        <v>13001335</v>
      </c>
    </row>
    <row r="40" spans="2:4" x14ac:dyDescent="0.25">
      <c r="B40">
        <v>16002092</v>
      </c>
      <c r="D40">
        <v>17002393</v>
      </c>
    </row>
    <row r="41" spans="2:4" x14ac:dyDescent="0.25">
      <c r="B41">
        <v>14001618</v>
      </c>
      <c r="D41">
        <v>14001701</v>
      </c>
    </row>
    <row r="42" spans="2:4" x14ac:dyDescent="0.25">
      <c r="B42">
        <v>15002404</v>
      </c>
      <c r="D42">
        <v>19002578</v>
      </c>
    </row>
    <row r="43" spans="2:4" x14ac:dyDescent="0.25">
      <c r="B43">
        <v>0</v>
      </c>
      <c r="D43">
        <v>0</v>
      </c>
    </row>
    <row r="44" spans="2:4" x14ac:dyDescent="0.25">
      <c r="B44">
        <v>4000034</v>
      </c>
      <c r="D44">
        <v>4000034</v>
      </c>
    </row>
    <row r="45" spans="2:4" x14ac:dyDescent="0.25">
      <c r="B45">
        <v>5000070</v>
      </c>
      <c r="D45">
        <v>5000070</v>
      </c>
    </row>
    <row r="46" spans="2:4" x14ac:dyDescent="0.25">
      <c r="B46">
        <v>2000008</v>
      </c>
      <c r="D46">
        <v>2000008</v>
      </c>
    </row>
    <row r="47" spans="2:4" x14ac:dyDescent="0.25">
      <c r="B47">
        <v>2000030</v>
      </c>
      <c r="D47">
        <v>2000030</v>
      </c>
    </row>
    <row r="48" spans="2:4" x14ac:dyDescent="0.25">
      <c r="B48">
        <v>3000087</v>
      </c>
      <c r="D48">
        <v>3000087</v>
      </c>
    </row>
    <row r="49" spans="2:4" x14ac:dyDescent="0.25">
      <c r="B49">
        <v>5000179</v>
      </c>
      <c r="D49">
        <v>5000179</v>
      </c>
    </row>
    <row r="50" spans="2:4" x14ac:dyDescent="0.25">
      <c r="B50">
        <v>2000025</v>
      </c>
      <c r="D50">
        <v>2000025</v>
      </c>
    </row>
    <row r="51" spans="2:4" x14ac:dyDescent="0.25">
      <c r="B51">
        <v>2000049</v>
      </c>
      <c r="D51">
        <v>2000049</v>
      </c>
    </row>
    <row r="52" spans="2:4" x14ac:dyDescent="0.25">
      <c r="B52">
        <v>3000152</v>
      </c>
      <c r="D52">
        <v>3000152</v>
      </c>
    </row>
    <row r="53" spans="2:4" x14ac:dyDescent="0.25">
      <c r="B53">
        <v>6000216</v>
      </c>
      <c r="D53">
        <v>5000201</v>
      </c>
    </row>
    <row r="54" spans="2:4" x14ac:dyDescent="0.25">
      <c r="B54">
        <v>4000069</v>
      </c>
      <c r="D54">
        <v>3000082</v>
      </c>
    </row>
    <row r="55" spans="2:4" x14ac:dyDescent="0.25">
      <c r="B55">
        <v>4000118</v>
      </c>
      <c r="D55">
        <v>4000098</v>
      </c>
    </row>
    <row r="56" spans="2:4" x14ac:dyDescent="0.25">
      <c r="B56">
        <v>6000206</v>
      </c>
      <c r="D56">
        <v>6000216</v>
      </c>
    </row>
    <row r="57" spans="2:4" x14ac:dyDescent="0.25">
      <c r="B57">
        <v>3000077</v>
      </c>
      <c r="D57">
        <v>3000077</v>
      </c>
    </row>
    <row r="58" spans="2:4" x14ac:dyDescent="0.25">
      <c r="B58">
        <v>5000215</v>
      </c>
      <c r="D58">
        <v>5000231</v>
      </c>
    </row>
    <row r="59" spans="2:4" x14ac:dyDescent="0.25">
      <c r="B59">
        <v>5000204</v>
      </c>
      <c r="D59">
        <v>4000220</v>
      </c>
    </row>
    <row r="60" spans="2:4" x14ac:dyDescent="0.25">
      <c r="B60">
        <v>8000340</v>
      </c>
      <c r="D60">
        <v>8000331</v>
      </c>
    </row>
    <row r="61" spans="2:4" x14ac:dyDescent="0.25">
      <c r="B61">
        <v>5000338</v>
      </c>
      <c r="D61">
        <v>5000334</v>
      </c>
    </row>
    <row r="62" spans="2:4" x14ac:dyDescent="0.25">
      <c r="B62">
        <v>4000200</v>
      </c>
      <c r="D62">
        <v>4000205</v>
      </c>
    </row>
    <row r="63" spans="2:4" x14ac:dyDescent="0.25">
      <c r="B63">
        <v>14000829</v>
      </c>
      <c r="D63">
        <v>14000945</v>
      </c>
    </row>
    <row r="64" spans="2:4" x14ac:dyDescent="0.25">
      <c r="B64">
        <v>12000513</v>
      </c>
      <c r="D64">
        <v>12000611</v>
      </c>
    </row>
    <row r="65" spans="2:4" x14ac:dyDescent="0.25">
      <c r="B65">
        <v>10000397</v>
      </c>
      <c r="D65">
        <v>10000387</v>
      </c>
    </row>
    <row r="66" spans="2:4" x14ac:dyDescent="0.25">
      <c r="B66">
        <v>10000452</v>
      </c>
      <c r="D66">
        <v>10000451</v>
      </c>
    </row>
    <row r="67" spans="2:4" x14ac:dyDescent="0.25">
      <c r="B67">
        <v>11000451</v>
      </c>
      <c r="D67">
        <v>11000460</v>
      </c>
    </row>
    <row r="68" spans="2:4" x14ac:dyDescent="0.25">
      <c r="B68">
        <v>15002058</v>
      </c>
      <c r="D68">
        <v>16001974</v>
      </c>
    </row>
    <row r="69" spans="2:4" x14ac:dyDescent="0.25">
      <c r="B69">
        <v>12001224</v>
      </c>
      <c r="D69">
        <v>12001213</v>
      </c>
    </row>
    <row r="70" spans="2:4" x14ac:dyDescent="0.25">
      <c r="B70">
        <v>14001605</v>
      </c>
      <c r="D70">
        <v>14001719</v>
      </c>
    </row>
    <row r="71" spans="2:4" x14ac:dyDescent="0.25">
      <c r="B71">
        <v>14001391</v>
      </c>
      <c r="D71">
        <v>13001501</v>
      </c>
    </row>
    <row r="72" spans="2:4" x14ac:dyDescent="0.25">
      <c r="B72">
        <v>12000857</v>
      </c>
      <c r="D72">
        <v>13001035</v>
      </c>
    </row>
    <row r="73" spans="2:4" x14ac:dyDescent="0.25">
      <c r="B73">
        <v>10000582</v>
      </c>
      <c r="D73">
        <v>14000652</v>
      </c>
    </row>
    <row r="74" spans="2:4" x14ac:dyDescent="0.25">
      <c r="B74">
        <v>12000671</v>
      </c>
      <c r="D74">
        <v>12000653</v>
      </c>
    </row>
    <row r="75" spans="2:4" x14ac:dyDescent="0.25">
      <c r="B75">
        <v>15000849</v>
      </c>
      <c r="D75">
        <v>15000851</v>
      </c>
    </row>
    <row r="76" spans="2:4" x14ac:dyDescent="0.25">
      <c r="B76">
        <v>12000620</v>
      </c>
      <c r="D76">
        <v>13000665</v>
      </c>
    </row>
    <row r="77" spans="2:4" x14ac:dyDescent="0.25">
      <c r="B77">
        <v>12000799</v>
      </c>
      <c r="D77">
        <v>13000812</v>
      </c>
    </row>
    <row r="78" spans="2:4" x14ac:dyDescent="0.25">
      <c r="B78">
        <v>18002306</v>
      </c>
      <c r="D78">
        <v>19002730</v>
      </c>
    </row>
    <row r="79" spans="2:4" x14ac:dyDescent="0.25">
      <c r="B79">
        <v>15001840</v>
      </c>
      <c r="D79">
        <v>16001687</v>
      </c>
    </row>
    <row r="80" spans="2:4" x14ac:dyDescent="0.25">
      <c r="B80">
        <v>14001721</v>
      </c>
      <c r="D80">
        <v>14001960</v>
      </c>
    </row>
    <row r="81" spans="2:4" x14ac:dyDescent="0.25">
      <c r="B81">
        <v>13001777</v>
      </c>
      <c r="D81">
        <v>13001775</v>
      </c>
    </row>
    <row r="82" spans="2:4" x14ac:dyDescent="0.25">
      <c r="B82">
        <v>16001914</v>
      </c>
      <c r="D82">
        <v>16002240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3"/>
  <sheetViews>
    <sheetView topLeftCell="A2" workbookViewId="0">
      <selection activeCell="D4" sqref="D4"/>
    </sheetView>
  </sheetViews>
  <sheetFormatPr defaultRowHeight="15" x14ac:dyDescent="0.25"/>
  <sheetData>
    <row r="3" spans="2:8" x14ac:dyDescent="0.25">
      <c r="B3" t="s">
        <v>115</v>
      </c>
      <c r="D3" t="s">
        <v>116</v>
      </c>
    </row>
    <row r="4" spans="2:8" x14ac:dyDescent="0.25">
      <c r="B4">
        <v>2000022</v>
      </c>
      <c r="D4">
        <v>2000022</v>
      </c>
      <c r="F4" t="s">
        <v>101</v>
      </c>
    </row>
    <row r="5" spans="2:8" ht="15.75" thickBot="1" x14ac:dyDescent="0.3">
      <c r="B5">
        <v>2000020</v>
      </c>
      <c r="D5">
        <v>2000020</v>
      </c>
    </row>
    <row r="6" spans="2:8" x14ac:dyDescent="0.25">
      <c r="B6">
        <v>3000041</v>
      </c>
      <c r="D6">
        <v>3000041</v>
      </c>
      <c r="F6" s="4"/>
      <c r="G6" s="4" t="s">
        <v>102</v>
      </c>
      <c r="H6" s="4" t="s">
        <v>103</v>
      </c>
    </row>
    <row r="7" spans="2:8" x14ac:dyDescent="0.25">
      <c r="B7">
        <v>2000016</v>
      </c>
      <c r="D7">
        <v>2000016</v>
      </c>
      <c r="F7" s="2" t="s">
        <v>104</v>
      </c>
      <c r="G7" s="2">
        <v>11990395.875</v>
      </c>
      <c r="H7" s="2">
        <v>9063193.4625000004</v>
      </c>
    </row>
    <row r="8" spans="2:8" x14ac:dyDescent="0.25">
      <c r="B8">
        <v>3000052</v>
      </c>
      <c r="D8">
        <v>3000052</v>
      </c>
      <c r="F8" s="2" t="s">
        <v>105</v>
      </c>
      <c r="G8" s="2">
        <v>121386445665602.81</v>
      </c>
      <c r="H8" s="2">
        <v>30167461563364.176</v>
      </c>
    </row>
    <row r="9" spans="2:8" x14ac:dyDescent="0.25">
      <c r="B9">
        <v>3000143</v>
      </c>
      <c r="D9">
        <v>3000143</v>
      </c>
      <c r="F9" s="2" t="s">
        <v>106</v>
      </c>
      <c r="G9" s="2">
        <v>80</v>
      </c>
      <c r="H9" s="2">
        <v>80</v>
      </c>
    </row>
    <row r="10" spans="2:8" x14ac:dyDescent="0.25">
      <c r="B10">
        <v>3000088</v>
      </c>
      <c r="D10">
        <v>3000088</v>
      </c>
      <c r="F10" s="2" t="s">
        <v>107</v>
      </c>
      <c r="G10" s="2">
        <v>0.79863914516940937</v>
      </c>
      <c r="H10" s="2"/>
    </row>
    <row r="11" spans="2:8" x14ac:dyDescent="0.25">
      <c r="B11">
        <v>3000070</v>
      </c>
      <c r="D11">
        <v>3000070</v>
      </c>
      <c r="F11" s="2" t="s">
        <v>108</v>
      </c>
      <c r="G11" s="2">
        <v>0</v>
      </c>
      <c r="H11" s="2"/>
    </row>
    <row r="12" spans="2:8" x14ac:dyDescent="0.25">
      <c r="B12">
        <v>3000124</v>
      </c>
      <c r="D12">
        <v>3000124</v>
      </c>
      <c r="F12" s="2" t="s">
        <v>109</v>
      </c>
      <c r="G12" s="2">
        <v>79</v>
      </c>
      <c r="H12" s="2"/>
    </row>
    <row r="13" spans="2:8" x14ac:dyDescent="0.25">
      <c r="B13">
        <v>4000118</v>
      </c>
      <c r="D13">
        <v>4000118</v>
      </c>
      <c r="F13" s="2" t="s">
        <v>110</v>
      </c>
      <c r="G13" s="2">
        <v>3.5336648569169471</v>
      </c>
      <c r="H13" s="2"/>
    </row>
    <row r="14" spans="2:8" x14ac:dyDescent="0.25">
      <c r="B14">
        <v>4000116</v>
      </c>
      <c r="D14">
        <v>4000119</v>
      </c>
      <c r="F14" s="2" t="s">
        <v>111</v>
      </c>
      <c r="G14" s="2">
        <v>3.4411859807308029E-4</v>
      </c>
      <c r="H14" s="2"/>
    </row>
    <row r="15" spans="2:8" x14ac:dyDescent="0.25">
      <c r="B15">
        <v>7000222</v>
      </c>
      <c r="D15">
        <v>8000192</v>
      </c>
      <c r="F15" s="2" t="s">
        <v>112</v>
      </c>
      <c r="G15" s="2">
        <v>1.6643714091365507</v>
      </c>
      <c r="H15" s="2"/>
    </row>
    <row r="16" spans="2:8" x14ac:dyDescent="0.25">
      <c r="B16">
        <v>7000235</v>
      </c>
      <c r="D16">
        <v>7000246</v>
      </c>
      <c r="F16" s="2" t="s">
        <v>113</v>
      </c>
      <c r="G16" s="2">
        <v>6.8823719614616102E-4</v>
      </c>
      <c r="H16" s="2"/>
    </row>
    <row r="17" spans="2:8" ht="15.75" thickBot="1" x14ac:dyDescent="0.3">
      <c r="B17">
        <v>6000178</v>
      </c>
      <c r="D17">
        <v>7000159</v>
      </c>
      <c r="F17" s="3" t="s">
        <v>114</v>
      </c>
      <c r="G17" s="3">
        <v>1.9904502102301287</v>
      </c>
      <c r="H17" s="3"/>
    </row>
    <row r="18" spans="2:8" x14ac:dyDescent="0.25">
      <c r="B18">
        <v>5000144</v>
      </c>
      <c r="D18">
        <v>5000129</v>
      </c>
    </row>
    <row r="19" spans="2:8" x14ac:dyDescent="0.25">
      <c r="B19">
        <v>7000633</v>
      </c>
      <c r="D19">
        <v>7000500</v>
      </c>
    </row>
    <row r="20" spans="2:8" x14ac:dyDescent="0.25">
      <c r="B20">
        <v>3000181</v>
      </c>
      <c r="D20">
        <v>3000169</v>
      </c>
    </row>
    <row r="21" spans="2:8" x14ac:dyDescent="0.25">
      <c r="B21">
        <v>6000484</v>
      </c>
      <c r="D21">
        <v>6000451</v>
      </c>
    </row>
    <row r="22" spans="2:8" x14ac:dyDescent="0.25">
      <c r="B22">
        <v>4000234</v>
      </c>
      <c r="D22">
        <v>4000232</v>
      </c>
    </row>
    <row r="23" spans="2:8" x14ac:dyDescent="0.25">
      <c r="B23">
        <v>7000626</v>
      </c>
      <c r="D23">
        <v>7000488</v>
      </c>
    </row>
    <row r="24" spans="2:8" x14ac:dyDescent="0.25">
      <c r="B24">
        <v>12000603</v>
      </c>
      <c r="D24">
        <v>12000495</v>
      </c>
    </row>
    <row r="25" spans="2:8" x14ac:dyDescent="0.25">
      <c r="B25">
        <v>10000542</v>
      </c>
      <c r="D25">
        <v>12000631</v>
      </c>
    </row>
    <row r="26" spans="2:8" x14ac:dyDescent="0.25">
      <c r="B26">
        <v>11000556</v>
      </c>
      <c r="D26">
        <v>12000564</v>
      </c>
    </row>
    <row r="27" spans="2:8" x14ac:dyDescent="0.25">
      <c r="B27">
        <v>14000947</v>
      </c>
      <c r="D27">
        <v>16000757</v>
      </c>
    </row>
    <row r="28" spans="2:8" x14ac:dyDescent="0.25">
      <c r="B28">
        <v>9000394</v>
      </c>
      <c r="D28">
        <v>11000368</v>
      </c>
    </row>
    <row r="29" spans="2:8" x14ac:dyDescent="0.25">
      <c r="B29">
        <v>12001230</v>
      </c>
      <c r="D29">
        <v>12001069</v>
      </c>
    </row>
    <row r="30" spans="2:8" x14ac:dyDescent="0.25">
      <c r="B30">
        <v>14001881</v>
      </c>
      <c r="D30">
        <v>15001389</v>
      </c>
    </row>
    <row r="31" spans="2:8" x14ac:dyDescent="0.25">
      <c r="B31">
        <v>13002118</v>
      </c>
      <c r="D31">
        <v>14001361</v>
      </c>
    </row>
    <row r="32" spans="2:8" x14ac:dyDescent="0.25">
      <c r="B32">
        <v>14001757</v>
      </c>
      <c r="D32">
        <v>16001571</v>
      </c>
    </row>
    <row r="33" spans="2:4" x14ac:dyDescent="0.25">
      <c r="B33">
        <v>13001657</v>
      </c>
      <c r="D33">
        <v>13001380</v>
      </c>
    </row>
    <row r="34" spans="2:4" x14ac:dyDescent="0.25">
      <c r="B34">
        <v>10000629</v>
      </c>
      <c r="D34">
        <v>13000563</v>
      </c>
    </row>
    <row r="35" spans="2:4" x14ac:dyDescent="0.25">
      <c r="B35">
        <v>18001644</v>
      </c>
      <c r="D35">
        <v>16001088</v>
      </c>
    </row>
    <row r="36" spans="2:4" x14ac:dyDescent="0.25">
      <c r="B36">
        <v>15001773</v>
      </c>
      <c r="D36">
        <v>16000944</v>
      </c>
    </row>
    <row r="37" spans="2:4" x14ac:dyDescent="0.25">
      <c r="B37">
        <v>15001332</v>
      </c>
      <c r="D37">
        <v>18001008</v>
      </c>
    </row>
    <row r="38" spans="2:4" x14ac:dyDescent="0.25">
      <c r="B38">
        <v>15001187</v>
      </c>
      <c r="D38">
        <v>17001152</v>
      </c>
    </row>
    <row r="39" spans="2:4" x14ac:dyDescent="0.25">
      <c r="B39">
        <v>37017106</v>
      </c>
      <c r="D39">
        <v>18002801</v>
      </c>
    </row>
    <row r="40" spans="2:4" x14ac:dyDescent="0.25">
      <c r="B40">
        <v>37016740</v>
      </c>
      <c r="D40">
        <v>13001335</v>
      </c>
    </row>
    <row r="41" spans="2:4" x14ac:dyDescent="0.25">
      <c r="B41">
        <v>19003075</v>
      </c>
      <c r="D41">
        <v>17002393</v>
      </c>
    </row>
    <row r="42" spans="2:4" x14ac:dyDescent="0.25">
      <c r="B42">
        <v>13002557</v>
      </c>
      <c r="D42">
        <v>14001701</v>
      </c>
    </row>
    <row r="43" spans="2:4" x14ac:dyDescent="0.25">
      <c r="B43">
        <v>36016879</v>
      </c>
      <c r="D43">
        <v>19002578</v>
      </c>
    </row>
    <row r="44" spans="2:4" x14ac:dyDescent="0.25">
      <c r="B44">
        <v>0</v>
      </c>
      <c r="D44">
        <v>0</v>
      </c>
    </row>
    <row r="45" spans="2:4" x14ac:dyDescent="0.25">
      <c r="B45">
        <v>4000034</v>
      </c>
      <c r="D45">
        <v>4000034</v>
      </c>
    </row>
    <row r="46" spans="2:4" x14ac:dyDescent="0.25">
      <c r="B46">
        <v>5000070</v>
      </c>
      <c r="D46">
        <v>5000070</v>
      </c>
    </row>
    <row r="47" spans="2:4" x14ac:dyDescent="0.25">
      <c r="B47">
        <v>2000008</v>
      </c>
      <c r="D47">
        <v>2000008</v>
      </c>
    </row>
    <row r="48" spans="2:4" x14ac:dyDescent="0.25">
      <c r="B48">
        <v>2000030</v>
      </c>
      <c r="D48">
        <v>2000030</v>
      </c>
    </row>
    <row r="49" spans="2:4" x14ac:dyDescent="0.25">
      <c r="B49">
        <v>3000087</v>
      </c>
      <c r="D49">
        <v>3000087</v>
      </c>
    </row>
    <row r="50" spans="2:4" x14ac:dyDescent="0.25">
      <c r="B50">
        <v>5000179</v>
      </c>
      <c r="D50">
        <v>5000179</v>
      </c>
    </row>
    <row r="51" spans="2:4" x14ac:dyDescent="0.25">
      <c r="B51">
        <v>2000025</v>
      </c>
      <c r="D51">
        <v>2000025</v>
      </c>
    </row>
    <row r="52" spans="2:4" x14ac:dyDescent="0.25">
      <c r="B52">
        <v>2000049</v>
      </c>
      <c r="D52">
        <v>2000049</v>
      </c>
    </row>
    <row r="53" spans="2:4" x14ac:dyDescent="0.25">
      <c r="B53">
        <v>3000152</v>
      </c>
      <c r="D53">
        <v>3000152</v>
      </c>
    </row>
    <row r="54" spans="2:4" x14ac:dyDescent="0.25">
      <c r="B54">
        <v>5000205</v>
      </c>
      <c r="D54">
        <v>5000201</v>
      </c>
    </row>
    <row r="55" spans="2:4" x14ac:dyDescent="0.25">
      <c r="B55">
        <v>3000084</v>
      </c>
      <c r="D55">
        <v>3000082</v>
      </c>
    </row>
    <row r="56" spans="2:4" x14ac:dyDescent="0.25">
      <c r="B56">
        <v>4000138</v>
      </c>
      <c r="D56">
        <v>4000098</v>
      </c>
    </row>
    <row r="57" spans="2:4" x14ac:dyDescent="0.25">
      <c r="B57">
        <v>6000223</v>
      </c>
      <c r="D57">
        <v>6000216</v>
      </c>
    </row>
    <row r="58" spans="2:4" x14ac:dyDescent="0.25">
      <c r="B58">
        <v>3000105</v>
      </c>
      <c r="D58">
        <v>3000077</v>
      </c>
    </row>
    <row r="59" spans="2:4" x14ac:dyDescent="0.25">
      <c r="B59">
        <v>5000290</v>
      </c>
      <c r="D59">
        <v>5000231</v>
      </c>
    </row>
    <row r="60" spans="2:4" x14ac:dyDescent="0.25">
      <c r="B60">
        <v>5000362</v>
      </c>
      <c r="D60">
        <v>4000220</v>
      </c>
    </row>
    <row r="61" spans="2:4" x14ac:dyDescent="0.25">
      <c r="B61">
        <v>8000454</v>
      </c>
      <c r="D61">
        <v>8000331</v>
      </c>
    </row>
    <row r="62" spans="2:4" x14ac:dyDescent="0.25">
      <c r="B62">
        <v>5000466</v>
      </c>
      <c r="D62">
        <v>5000334</v>
      </c>
    </row>
    <row r="63" spans="2:4" x14ac:dyDescent="0.25">
      <c r="B63">
        <v>4000336</v>
      </c>
      <c r="D63">
        <v>4000205</v>
      </c>
    </row>
    <row r="64" spans="2:4" x14ac:dyDescent="0.25">
      <c r="B64">
        <v>14001330</v>
      </c>
      <c r="D64">
        <v>14000945</v>
      </c>
    </row>
    <row r="65" spans="2:4" x14ac:dyDescent="0.25">
      <c r="B65">
        <v>11000613</v>
      </c>
      <c r="D65">
        <v>12000611</v>
      </c>
    </row>
    <row r="66" spans="2:4" x14ac:dyDescent="0.25">
      <c r="B66">
        <v>10000749</v>
      </c>
      <c r="D66">
        <v>10000387</v>
      </c>
    </row>
    <row r="67" spans="2:4" x14ac:dyDescent="0.25">
      <c r="B67">
        <v>10000869</v>
      </c>
      <c r="D67">
        <v>10000451</v>
      </c>
    </row>
    <row r="68" spans="2:4" x14ac:dyDescent="0.25">
      <c r="B68">
        <v>10000683</v>
      </c>
      <c r="D68">
        <v>11000460</v>
      </c>
    </row>
    <row r="69" spans="2:4" x14ac:dyDescent="0.25">
      <c r="B69">
        <v>27008921</v>
      </c>
      <c r="D69">
        <v>16001974</v>
      </c>
    </row>
    <row r="70" spans="2:4" x14ac:dyDescent="0.25">
      <c r="B70">
        <v>28008824</v>
      </c>
      <c r="D70">
        <v>12001213</v>
      </c>
    </row>
    <row r="71" spans="2:4" x14ac:dyDescent="0.25">
      <c r="B71">
        <v>28010953</v>
      </c>
      <c r="D71">
        <v>14001719</v>
      </c>
    </row>
    <row r="72" spans="2:4" x14ac:dyDescent="0.25">
      <c r="B72">
        <v>28011026</v>
      </c>
      <c r="D72">
        <v>13001501</v>
      </c>
    </row>
    <row r="73" spans="2:4" x14ac:dyDescent="0.25">
      <c r="B73">
        <v>28010048</v>
      </c>
      <c r="D73">
        <v>13001035</v>
      </c>
    </row>
    <row r="74" spans="2:4" x14ac:dyDescent="0.25">
      <c r="B74">
        <v>12001352</v>
      </c>
      <c r="D74">
        <v>14000652</v>
      </c>
    </row>
    <row r="75" spans="2:4" x14ac:dyDescent="0.25">
      <c r="B75">
        <v>12001343</v>
      </c>
      <c r="D75">
        <v>12000653</v>
      </c>
    </row>
    <row r="76" spans="2:4" x14ac:dyDescent="0.25">
      <c r="B76">
        <v>37007448</v>
      </c>
      <c r="D76">
        <v>15000851</v>
      </c>
    </row>
    <row r="77" spans="2:4" x14ac:dyDescent="0.25">
      <c r="B77">
        <v>11001167</v>
      </c>
      <c r="D77">
        <v>13000665</v>
      </c>
    </row>
    <row r="78" spans="2:4" x14ac:dyDescent="0.25">
      <c r="B78">
        <v>13001866</v>
      </c>
      <c r="D78">
        <v>13000812</v>
      </c>
    </row>
    <row r="79" spans="2:4" x14ac:dyDescent="0.25">
      <c r="B79">
        <v>37016252</v>
      </c>
      <c r="D79">
        <v>19002730</v>
      </c>
    </row>
    <row r="80" spans="2:4" x14ac:dyDescent="0.25">
      <c r="B80">
        <v>38016201</v>
      </c>
      <c r="D80">
        <v>16001687</v>
      </c>
    </row>
    <row r="81" spans="2:4" x14ac:dyDescent="0.25">
      <c r="B81">
        <v>35018201</v>
      </c>
      <c r="D81">
        <v>14001960</v>
      </c>
    </row>
    <row r="82" spans="2:4" x14ac:dyDescent="0.25">
      <c r="B82">
        <v>36014944</v>
      </c>
      <c r="D82">
        <v>13001775</v>
      </c>
    </row>
    <row r="83" spans="2:4" x14ac:dyDescent="0.25">
      <c r="B83">
        <v>37017229</v>
      </c>
      <c r="D83">
        <v>16002240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results_dual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keywords>CTPClassification=CTP_NWR:VisualMarkings=</cp:keywords>
  <cp:lastModifiedBy>Zaides, Ilya</cp:lastModifiedBy>
  <dcterms:created xsi:type="dcterms:W3CDTF">2016-06-19T12:47:52Z</dcterms:created>
  <dcterms:modified xsi:type="dcterms:W3CDTF">2016-07-21T12:55:47Z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2bf6c319-ae63-4ffd-96ef-34b57da00960</vt:lpwstr>
  </property>
  <property fmtid="{D5CDD505-2E9C-101B-9397-08002B2CF9AE}" pid="3" name="CTP_TimeStamp">
    <vt:lpwstr>2016-06-19 12:49:09Z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