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я" sheetId="1" r:id="rId4"/>
  </sheets>
  <definedNames/>
  <calcPr/>
  <extLst>
    <ext uri="GoogleSheetsCustomDataVersion1">
      <go:sheetsCustomData xmlns:go="http://customooxmlschemas.google.com/" r:id="rId5" roundtripDataSignature="AMtx7mhtbhq8kiAi/ESw9Xb8R4gbC/2S5Q=="/>
    </ext>
  </extLst>
</workbook>
</file>

<file path=xl/sharedStrings.xml><?xml version="1.0" encoding="utf-8"?>
<sst xmlns="http://schemas.openxmlformats.org/spreadsheetml/2006/main" count="31" uniqueCount="31">
  <si>
    <t>Предыстория</t>
  </si>
  <si>
    <t>cost</t>
  </si>
  <si>
    <t>sale price</t>
  </si>
  <si>
    <t>Задание 1. Расчитайте маржинальность</t>
  </si>
  <si>
    <t>Маржинальность:</t>
  </si>
  <si>
    <t>((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</t>
  </si>
  <si>
    <t>Задание 2. Метрики для трёх каналов продвижения</t>
  </si>
  <si>
    <t>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Я</t>
  </si>
  <si>
    <t>Яя7</t>
  </si>
  <si>
    <t>((я</t>
  </si>
  <si>
    <t>Всего</t>
  </si>
  <si>
    <t xml:space="preserve">Стоимость клика </t>
  </si>
  <si>
    <t>Стоимость привлечения клиента</t>
  </si>
  <si>
    <t>Расходов на рекламу</t>
  </si>
  <si>
    <t xml:space="preserve">Конверсия </t>
  </si>
  <si>
    <t>Кол-во заказов</t>
  </si>
  <si>
    <t>Доход</t>
  </si>
  <si>
    <r>
      <rPr>
        <rFont val="Helvetica Neue"/>
        <color theme="1"/>
        <sz val="10.0"/>
      </rPr>
      <t>Себестоимость
(</t>
    </r>
    <r>
      <rPr>
        <rFont val="Helvetica Neue"/>
        <i/>
        <color theme="1"/>
        <sz val="7.0"/>
      </rPr>
      <t>всей реализованной продукции</t>
    </r>
    <r>
      <rPr>
        <rFont val="Helvetica Neue"/>
        <color theme="1"/>
        <sz val="10.0"/>
      </rPr>
      <t>)</t>
    </r>
  </si>
  <si>
    <t>Средний чек</t>
  </si>
  <si>
    <t xml:space="preserve">Прибыль </t>
  </si>
  <si>
    <t>ROI</t>
  </si>
  <si>
    <t>Контекстная
реклама</t>
  </si>
  <si>
    <t>Баннер</t>
  </si>
  <si>
    <t>Блогер</t>
  </si>
  <si>
    <t>Задание 3. Рекомендации по продвижению</t>
  </si>
  <si>
    <t>Какими каналами вы довольны больше всего? Почему?</t>
  </si>
  <si>
    <t>Лучшие показатели у продвижения продукции через контекстную рекламу.
Метрики этого канала отличаются сильным позитивом как в абсолютных показателях (доход, прибыль),
так и относительных (ROI, конверсия)</t>
  </si>
  <si>
    <t>Есть ли каналы, которые необходимо отключить? Если такие каналы есть, почему так вышло, как вы думаете?</t>
  </si>
  <si>
    <t xml:space="preserve">Надо заканчивать платить Паше за рекламу. 
Очевидно, что среди автослесарей не встречаются ценители рукодельной бижутерии.
Единственного покупателя логично было бы записать в статитстический выброс.
 </t>
  </si>
  <si>
    <t>Можно ли что-то доработать в каждом канале, чтобы реклама была еще эффективнее?</t>
  </si>
  <si>
    <t>1. Выделить дополнительную сумму на продвижение контекстной рекламы, для поднятия в списке результатов поиска. 
Сумму доп.инвестирования рассчитать, как прогноз роста маржинальной выручки на единицу увеличения вложения 
в рекламу. Т.к. такой график представляет собой перевернутую параболу, то нужно найти экстремум функции: 
это и будет прогнозируемый оптимум повышения инвестиций в рекламу по данному направлению.
2. Возможно, «всё для дома», «кулинария», «в 60 жизнь только начинается» - не лучший подбор 
рубрик для предложения бижутерии. Попробовать продвижение в других разделах форума. 
3. Закрыть канал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</si>
</sst>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_-;\-* #,##0_-;_-* &quot;-&quot;??_-;_-@"/>
  </numFmts>
  <fonts count="9">
    <font>
      <sz val="11.0"/>
      <color theme="1"/>
      <name val="Calibri"/>
      <scheme val="minor"/>
    </font>
    <font>
      <sz val="10.0"/>
      <color theme="1"/>
      <name val="Helvetica Neue"/>
    </font>
    <font>
      <b/>
      <sz val="16.0"/>
      <color theme="1"/>
      <name val="Helvetica Neue"/>
    </font>
    <font>
      <i/>
      <sz val="10.0"/>
      <color rgb="FFFF0000"/>
      <name val="Helvetica Neue"/>
    </font>
    <font>
      <i/>
      <sz val="10.0"/>
      <color theme="1"/>
      <name val="Helvetica Neue"/>
    </font>
    <font>
      <color theme="1"/>
      <name val="Calibri"/>
      <scheme val="minor"/>
    </font>
    <font>
      <i/>
      <sz val="10.0"/>
      <color rgb="FF741B47"/>
      <name val="Helvetica Neue"/>
    </font>
    <font>
      <color theme="1"/>
      <name val="Calibri"/>
    </font>
    <font>
      <sz val="10.0"/>
      <color rgb="FF000000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FFF2CC"/>
        <bgColor rgb="FFFFF2CC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vertical="center"/>
    </xf>
    <xf borderId="1" fillId="2" fontId="1" numFmtId="9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vertical="center"/>
    </xf>
    <xf borderId="3" fillId="3" fontId="1" numFmtId="0" xfId="0" applyAlignment="1" applyBorder="1" applyFill="1" applyFont="1">
      <alignment horizontal="center" vertical="center"/>
    </xf>
    <xf borderId="3" fillId="2" fontId="1" numFmtId="164" xfId="0" applyAlignment="1" applyBorder="1" applyFont="1" applyNumberFormat="1">
      <alignment horizontal="right" vertical="center"/>
    </xf>
    <xf borderId="3" fillId="3" fontId="1" numFmtId="164" xfId="0" applyAlignment="1" applyBorder="1" applyFont="1" applyNumberFormat="1">
      <alignment horizontal="right" vertical="center"/>
    </xf>
    <xf borderId="3" fillId="2" fontId="1" numFmtId="9" xfId="0" applyAlignment="1" applyBorder="1" applyFont="1" applyNumberFormat="1">
      <alignment horizontal="right" vertical="center"/>
    </xf>
    <xf borderId="3" fillId="3" fontId="1" numFmtId="0" xfId="0" applyAlignment="1" applyBorder="1" applyFont="1">
      <alignment horizontal="right" vertical="center"/>
    </xf>
    <xf borderId="0" fillId="0" fontId="3" numFmtId="0" xfId="0" applyAlignment="1" applyFont="1">
      <alignment shrinkToFit="0" vertical="center" wrapText="1"/>
    </xf>
    <xf borderId="3" fillId="2" fontId="3" numFmtId="164" xfId="0" applyAlignment="1" applyBorder="1" applyFont="1" applyNumberFormat="1">
      <alignment horizontal="right" vertical="center"/>
    </xf>
    <xf borderId="3" fillId="2" fontId="3" numFmtId="9" xfId="0" applyAlignment="1" applyBorder="1" applyFont="1" applyNumberFormat="1">
      <alignment horizontal="right" vertical="center"/>
    </xf>
    <xf borderId="0" fillId="0" fontId="8" numFmtId="0" xfId="0" applyAlignment="1" applyFont="1">
      <alignment shrinkToFit="0" vertical="center" wrapText="1"/>
    </xf>
    <xf borderId="0" fillId="4" fontId="1" numFmtId="0" xfId="0" applyAlignment="1" applyFill="1" applyFont="1">
      <alignment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533400</xdr:colOff>
      <xdr:row>2</xdr:row>
      <xdr:rowOff>19050</xdr:rowOff>
    </xdr:from>
    <xdr:ext cx="5743575" cy="495300"/>
    <xdr:sp>
      <xdr:nvSpPr>
        <xdr:cNvPr id="3" name="Shape 3"/>
        <xdr:cNvSpPr/>
      </xdr:nvSpPr>
      <xdr:spPr>
        <a:xfrm>
          <a:off x="2478975" y="3537113"/>
          <a:ext cx="5734050" cy="485775"/>
        </a:xfrm>
        <a:prstGeom prst="rect">
          <a:avLst/>
        </a:prstGeom>
        <a:solidFill>
          <a:schemeClr val="lt1"/>
        </a:solidFill>
        <a:ln cap="flat" cmpd="sng" w="12700">
          <a:solidFill>
            <a:schemeClr val="accent6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Helvetica Neue"/>
            <a:buNone/>
          </a:pPr>
          <a:r>
            <a:rPr lang="en-US" sz="1000">
              <a:solidFill>
                <a:schemeClr val="dk1"/>
              </a:solidFill>
              <a:latin typeface="Helvetica Neue"/>
              <a:ea typeface="Helvetica Neue"/>
              <a:cs typeface="Helvetica Neue"/>
              <a:sym typeface="Helvetica Neue"/>
            </a:rPr>
            <a:t>Вы запустили небольшой интернет-магазин по продаже украшений ручной работы. Себестоимость украшения — 3 тысячи рублей. Цена продажи — 9 тысяч. </a:t>
          </a:r>
          <a:endParaRPr sz="1000">
            <a:solidFill>
              <a:schemeClr val="dk1"/>
            </a:solidFill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2</xdr:col>
      <xdr:colOff>161925</xdr:colOff>
      <xdr:row>27</xdr:row>
      <xdr:rowOff>85725</xdr:rowOff>
    </xdr:from>
    <xdr:ext cx="4429125" cy="1971675"/>
    <xdr:sp>
      <xdr:nvSpPr>
        <xdr:cNvPr id="4" name="Shape 4"/>
        <xdr:cNvSpPr/>
      </xdr:nvSpPr>
      <xdr:spPr>
        <a:xfrm>
          <a:off x="2197988" y="2798925"/>
          <a:ext cx="6296025" cy="1962150"/>
        </a:xfrm>
        <a:prstGeom prst="rect">
          <a:avLst/>
        </a:prstGeom>
        <a:solidFill>
          <a:schemeClr val="lt1"/>
        </a:solidFill>
        <a:ln cap="flat" cmpd="sng" w="12700">
          <a:solidFill>
            <a:srgbClr val="D9D9D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Вы планируете продвигать товар несколькими способами: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indent="-292100" lvl="0" marL="4572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AutoNum type="arabicPeriod"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Контекстная реклама на поиске. Настроена на поиск украшений, амулетов, подарков для девушек, подарков по случаю и т.д.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indent="-292100" lvl="0" marL="4572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AutoNum type="arabicPeriod"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Баннер на странице известного женского форума в разделах «все для дома», «кулинария», «в 60 жизнь только начинается».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indent="-292100" lvl="0" marL="45720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AutoNum type="arabicPeriod"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реклама у блогера Паши. Паша опытный блогер, уже три года он рассказывает, как недорого и своими руками можно починить отечественный автомобиль.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Ваш магазин пока еще очень молодой. В прошлом месяце вы запустили рекламу первый раз выделив по 25 тысяч рублей на каждый канал. По прошествии месяца вы получили такие данные: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533400</xdr:colOff>
      <xdr:row>42</xdr:row>
      <xdr:rowOff>57150</xdr:rowOff>
    </xdr:from>
    <xdr:ext cx="3543300" cy="295275"/>
    <xdr:sp>
      <xdr:nvSpPr>
        <xdr:cNvPr id="5" name="Shape 5"/>
        <xdr:cNvSpPr/>
      </xdr:nvSpPr>
      <xdr:spPr>
        <a:xfrm>
          <a:off x="3579113" y="3637125"/>
          <a:ext cx="3533775" cy="285750"/>
        </a:xfrm>
        <a:prstGeom prst="rect">
          <a:avLst/>
        </a:prstGeom>
        <a:solidFill>
          <a:schemeClr val="lt1"/>
        </a:solidFill>
        <a:ln cap="flat" cmpd="sng" w="12700">
          <a:solidFill>
            <a:srgbClr val="D9D9D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Что вы можете сказать, глядя на такие результаты? 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  <xdr:oneCellAnchor>
    <xdr:from>
      <xdr:col>0</xdr:col>
      <xdr:colOff>533400</xdr:colOff>
      <xdr:row>36</xdr:row>
      <xdr:rowOff>9525</xdr:rowOff>
    </xdr:from>
    <xdr:ext cx="4600575" cy="371475"/>
    <xdr:sp>
      <xdr:nvSpPr>
        <xdr:cNvPr id="6" name="Shape 6"/>
        <xdr:cNvSpPr txBox="1"/>
      </xdr:nvSpPr>
      <xdr:spPr>
        <a:xfrm>
          <a:off x="3050475" y="3599025"/>
          <a:ext cx="4591050" cy="361950"/>
        </a:xfrm>
        <a:prstGeom prst="rect">
          <a:avLst/>
        </a:prstGeom>
        <a:solidFill>
          <a:srgbClr val="FFFFFF"/>
        </a:solidFill>
        <a:ln cap="flat" cmpd="sng" w="9525">
          <a:solidFill>
            <a:srgbClr val="D9D9D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lnSpc>
              <a:spcPct val="115000"/>
            </a:lnSpc>
            <a:spcBef>
              <a:spcPts val="0"/>
            </a:spcBef>
            <a:spcAft>
              <a:spcPts val="0"/>
            </a:spcAft>
            <a:buSzPts val="1000"/>
            <a:buFont typeface="Helvetica Neue"/>
            <a:buNone/>
          </a:pPr>
          <a:r>
            <a:rPr lang="en-US" sz="1000">
              <a:latin typeface="Helvetica Neue"/>
              <a:ea typeface="Helvetica Neue"/>
              <a:cs typeface="Helvetica Neue"/>
              <a:sym typeface="Helvetica Neue"/>
            </a:rPr>
            <a:t>Рассчитайте оставшиеся метрики, добавив формулы в желтые ячейки.</a:t>
          </a:r>
          <a:endParaRPr sz="1000">
            <a:latin typeface="Helvetica Neue"/>
            <a:ea typeface="Helvetica Neue"/>
            <a:cs typeface="Helvetica Neue"/>
            <a:sym typeface="Helvetica Neue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7.57"/>
    <col customWidth="1" min="3" max="3" width="12.29"/>
    <col customWidth="1" min="4" max="9" width="18.71"/>
    <col customWidth="1" min="10" max="10" width="15.71"/>
    <col customWidth="1" min="11" max="11" width="10.86"/>
    <col customWidth="1" min="12" max="12" width="13.57"/>
    <col customWidth="1" min="13" max="13" width="12.0"/>
    <col customWidth="1" min="14" max="14" width="8.71"/>
    <col customWidth="1" min="15" max="15" width="18.0"/>
    <col customWidth="1" min="16" max="1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>
      <c r="A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ht="14.25" customHeight="1">
      <c r="A7" s="1"/>
      <c r="B7" s="3" t="s">
        <v>1</v>
      </c>
      <c r="C7" s="3">
        <v>3000.0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ht="14.25" customHeight="1">
      <c r="A8" s="1"/>
      <c r="B8" s="3" t="s">
        <v>2</v>
      </c>
      <c r="C8" s="3">
        <v>9000.0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ht="14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ht="14.2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>
      <c r="A12" s="2" t="s">
        <v>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ht="14.25" customHeight="1">
      <c r="A14" s="1"/>
      <c r="B14" s="4" t="s">
        <v>4</v>
      </c>
      <c r="C14" s="5">
        <f>((C8-C7)/C8)</f>
        <v>0.6666666667</v>
      </c>
      <c r="D14" s="6"/>
      <c r="E14" s="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ht="14.25" customHeight="1">
      <c r="C15" s="1"/>
      <c r="D15" s="8"/>
      <c r="E15" s="8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ht="14.25" customHeight="1">
      <c r="A16" s="9" t="s">
        <v>5</v>
      </c>
      <c r="C16" s="1"/>
      <c r="D16" s="8"/>
      <c r="E16" s="8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4.25" customHeight="1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>
      <c r="A18" s="2" t="s">
        <v>6</v>
      </c>
      <c r="C18" s="1" t="str">
        <f>ЧАСТНОЕ(ЧАСТНОЕ(ЧАСТНОЕ()))ФАКТР(C21; ЧАСТНОЕ())</f>
        <v>#ERROR!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4.25" customHeight="1">
      <c r="A21" s="1"/>
      <c r="B21" s="1"/>
      <c r="C21" s="1" t="str">
        <f>HYPERLINK(CELL())</f>
        <v>#N/A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ht="14.25" customHeight="1">
      <c r="A22" s="3" t="s">
        <v>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ht="14.25" customHeight="1">
      <c r="A26" s="1"/>
      <c r="B26" s="1"/>
      <c r="C26" s="3" t="s">
        <v>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ht="14.25" customHeight="1">
      <c r="A30" s="1"/>
      <c r="B30" s="1"/>
      <c r="C30" s="3" t="s">
        <v>9</v>
      </c>
      <c r="D30" s="1"/>
      <c r="E30" s="1"/>
      <c r="F30" s="1"/>
      <c r="G30" s="1"/>
      <c r="H30" s="1"/>
      <c r="I30" s="1"/>
      <c r="J30" s="10"/>
      <c r="K30" s="1"/>
      <c r="L30" s="1"/>
      <c r="M30" s="10"/>
      <c r="N30" s="1"/>
      <c r="O30" s="1"/>
      <c r="P30" s="1"/>
    </row>
    <row r="31" ht="45.75" customHeight="1">
      <c r="A31" s="11"/>
      <c r="B31" s="12"/>
      <c r="C31" s="13" t="s">
        <v>10</v>
      </c>
      <c r="D31" s="13" t="s">
        <v>11</v>
      </c>
      <c r="E31" s="13" t="s">
        <v>12</v>
      </c>
      <c r="F31" s="13" t="s">
        <v>13</v>
      </c>
      <c r="G31" s="13" t="s">
        <v>14</v>
      </c>
      <c r="H31" s="13" t="s">
        <v>15</v>
      </c>
      <c r="I31" s="13" t="s">
        <v>16</v>
      </c>
      <c r="J31" s="14" t="s">
        <v>17</v>
      </c>
      <c r="K31" s="13" t="s">
        <v>18</v>
      </c>
      <c r="L31" s="13" t="s">
        <v>19</v>
      </c>
      <c r="M31" s="13" t="s">
        <v>20</v>
      </c>
      <c r="N31" s="12"/>
      <c r="O31" s="12"/>
      <c r="P31" s="12"/>
    </row>
    <row r="32" ht="14.25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>
      <c r="B33" s="15" t="s">
        <v>21</v>
      </c>
      <c r="C33" s="16">
        <v>200.0</v>
      </c>
      <c r="D33" s="17">
        <f t="shared" ref="D33:D35" si="1">F33/C33</f>
        <v>125</v>
      </c>
      <c r="E33" s="17">
        <f t="shared" ref="E33:E35" si="2">F33/H33</f>
        <v>1562.5</v>
      </c>
      <c r="F33" s="18">
        <v>25000.0</v>
      </c>
      <c r="G33" s="19">
        <f t="shared" ref="G33:G35" si="3">H33/C33</f>
        <v>0.08</v>
      </c>
      <c r="H33" s="20">
        <v>16.0</v>
      </c>
      <c r="I33" s="17">
        <f> K33*H33</f>
        <v>144000</v>
      </c>
      <c r="J33" s="17">
        <f t="shared" ref="J33:J35" si="4">C$7*H33</f>
        <v>48000</v>
      </c>
      <c r="K33" s="20">
        <v>9000.0</v>
      </c>
      <c r="L33" s="17">
        <f t="shared" ref="L33:L35" si="5">I33 - (J33 + F33)</f>
        <v>71000</v>
      </c>
      <c r="M33" s="19">
        <f t="shared" ref="M33:M35" si="6">(I33-(J33+F33))/(J33+F33)</f>
        <v>0.9726027397</v>
      </c>
      <c r="N33" s="6"/>
      <c r="O33" s="21"/>
    </row>
    <row r="34" ht="14.25" customHeight="1">
      <c r="B34" s="15" t="s">
        <v>22</v>
      </c>
      <c r="C34" s="16">
        <v>54.0</v>
      </c>
      <c r="D34" s="17">
        <f t="shared" si="1"/>
        <v>462.962963</v>
      </c>
      <c r="E34" s="17">
        <f t="shared" si="2"/>
        <v>5000</v>
      </c>
      <c r="F34" s="18">
        <v>25000.0</v>
      </c>
      <c r="G34" s="19">
        <f t="shared" si="3"/>
        <v>0.09259259259</v>
      </c>
      <c r="H34" s="20">
        <v>5.0</v>
      </c>
      <c r="I34" s="17">
        <f t="shared" ref="I34:I35" si="7">K34*H34</f>
        <v>45000</v>
      </c>
      <c r="J34" s="17">
        <f t="shared" si="4"/>
        <v>15000</v>
      </c>
      <c r="K34" s="20">
        <v>9000.0</v>
      </c>
      <c r="L34" s="17">
        <f t="shared" si="5"/>
        <v>5000</v>
      </c>
      <c r="M34" s="19">
        <f t="shared" si="6"/>
        <v>0.125</v>
      </c>
      <c r="N34" s="6"/>
      <c r="O34" s="1"/>
      <c r="P34" s="1"/>
    </row>
    <row r="35" ht="14.25" customHeight="1">
      <c r="B35" s="15" t="s">
        <v>23</v>
      </c>
      <c r="C35" s="16">
        <v>60.0</v>
      </c>
      <c r="D35" s="17">
        <f t="shared" si="1"/>
        <v>416.6666667</v>
      </c>
      <c r="E35" s="17">
        <f t="shared" si="2"/>
        <v>25000</v>
      </c>
      <c r="F35" s="18">
        <v>25000.0</v>
      </c>
      <c r="G35" s="19">
        <f t="shared" si="3"/>
        <v>0.01666666667</v>
      </c>
      <c r="H35" s="20">
        <v>1.0</v>
      </c>
      <c r="I35" s="17">
        <f t="shared" si="7"/>
        <v>9000</v>
      </c>
      <c r="J35" s="17">
        <f t="shared" si="4"/>
        <v>3000</v>
      </c>
      <c r="K35" s="20">
        <v>9000.0</v>
      </c>
      <c r="L35" s="22">
        <f t="shared" si="5"/>
        <v>-19000</v>
      </c>
      <c r="M35" s="23">
        <f t="shared" si="6"/>
        <v>-0.6785714286</v>
      </c>
      <c r="N35" s="6"/>
      <c r="O35" s="1"/>
      <c r="P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3"/>
      <c r="K40" s="1"/>
      <c r="L40" s="1"/>
      <c r="M40" s="1"/>
      <c r="N40" s="1"/>
      <c r="O40" s="1"/>
      <c r="P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>
      <c r="A42" s="2" t="s">
        <v>24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ht="68.25" customHeight="1">
      <c r="A46" s="15"/>
      <c r="B46" s="24" t="s">
        <v>25</v>
      </c>
      <c r="D46" s="25" t="s">
        <v>26</v>
      </c>
      <c r="J46" s="26"/>
      <c r="K46" s="27"/>
      <c r="L46" s="15"/>
      <c r="M46" s="15"/>
      <c r="N46" s="15"/>
      <c r="O46" s="15"/>
      <c r="P46" s="15"/>
    </row>
    <row r="47" ht="81.0" customHeight="1">
      <c r="A47" s="15"/>
      <c r="B47" s="24" t="s">
        <v>27</v>
      </c>
      <c r="D47" s="25" t="s">
        <v>28</v>
      </c>
      <c r="J47" s="15"/>
      <c r="K47" s="15"/>
      <c r="L47" s="15"/>
      <c r="M47" s="15"/>
      <c r="N47" s="15"/>
      <c r="O47" s="15"/>
      <c r="P47" s="15"/>
    </row>
    <row r="48" ht="141.0" customHeight="1">
      <c r="A48" s="15"/>
      <c r="B48" s="24" t="s">
        <v>29</v>
      </c>
      <c r="D48" s="25" t="s">
        <v>30</v>
      </c>
      <c r="J48" s="15"/>
      <c r="K48" s="15"/>
      <c r="L48" s="15"/>
      <c r="M48" s="15"/>
      <c r="N48" s="15"/>
      <c r="O48" s="15"/>
      <c r="P48" s="15"/>
    </row>
    <row r="49" ht="14.2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</sheetData>
  <mergeCells count="6">
    <mergeCell ref="B46:C46"/>
    <mergeCell ref="D46:I46"/>
    <mergeCell ref="B47:C47"/>
    <mergeCell ref="D47:I47"/>
    <mergeCell ref="B48:C48"/>
    <mergeCell ref="D48:I4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2022-04-05T07:09:43Z</dcterms:created>
  <dc:creator>Dan</dc:creator>
</cp:coreProperties>
</file>