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РАНХиГС\3 курс\Информационная безопасность\"/>
    </mc:Choice>
  </mc:AlternateContent>
  <xr:revisionPtr revIDLastSave="0" documentId="8_{CC26656B-2676-4722-816B-96FF36FD89E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Ведомость" sheetId="1" r:id="rId1"/>
    <sheet name="Подразделения" sheetId="2" r:id="rId2"/>
    <sheet name="Статистик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 s="1"/>
  <c r="B8" i="3"/>
  <c r="B9" i="3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<sst xmlns="http://schemas.openxmlformats.org/spreadsheetml/2006/main" count="45" uniqueCount="34">
  <si>
    <t>Табельный номер</t>
  </si>
  <si>
    <t>ФИО</t>
  </si>
  <si>
    <t>Код подразделения</t>
  </si>
  <si>
    <t>Должность</t>
  </si>
  <si>
    <t>Оклад</t>
  </si>
  <si>
    <t>Процент премии</t>
  </si>
  <si>
    <t>Начислено</t>
  </si>
  <si>
    <t>Антонов А.А.</t>
  </si>
  <si>
    <t>Начальник отдела</t>
  </si>
  <si>
    <t>Бородин Г.Д.</t>
  </si>
  <si>
    <t>Инженер</t>
  </si>
  <si>
    <t>Воронина И.С.</t>
  </si>
  <si>
    <t>Бухгалтер</t>
  </si>
  <si>
    <t>Громова А.А.</t>
  </si>
  <si>
    <t>Инспектор</t>
  </si>
  <si>
    <t>Ефимов О.Н.</t>
  </si>
  <si>
    <t>Главный бухгалтер</t>
  </si>
  <si>
    <t>Ильина П.А.</t>
  </si>
  <si>
    <t>Колосова В.В.</t>
  </si>
  <si>
    <t>Морозов В.Л.</t>
  </si>
  <si>
    <t>Титова А.Р.</t>
  </si>
  <si>
    <t>Фролов И.А.</t>
  </si>
  <si>
    <t>Подразделения</t>
  </si>
  <si>
    <t>Наименование</t>
  </si>
  <si>
    <t>Руководитель</t>
  </si>
  <si>
    <t>Отдел сбыта</t>
  </si>
  <si>
    <t>Бухгалтерия</t>
  </si>
  <si>
    <t>Отдел кадров</t>
  </si>
  <si>
    <t>Наименование подразделения</t>
  </si>
  <si>
    <t>Число сотрудников</t>
  </si>
  <si>
    <t>Средняя зарплата</t>
  </si>
  <si>
    <t>Наибольшая зарплата</t>
  </si>
  <si>
    <t>Наименьшая зарплата</t>
  </si>
  <si>
    <t>Статистика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</si>
</sst>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4" fillId="0" borderId="10" xfId="0" applyFont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4" fillId="0" borderId="13" xfId="0" applyFont="1" applyBorder="1" applyAlignment="1">
      <alignment vertical="center" wrapText="1"/>
    </xf>
    <xf numFmtId="0" fontId="3" fillId="0" borderId="9" xfId="0" applyFont="1" applyBorder="1"/>
    <xf numFmtId="0" fontId="3" fillId="0" borderId="5" xfId="0" applyFont="1" applyBorder="1"/>
    <xf numFmtId="0" fontId="3" fillId="0" borderId="10" xfId="0" applyFont="1" applyBorder="1"/>
    <xf numFmtId="0" fontId="0" fillId="0" borderId="13" xfId="0" applyBorder="1"/>
    <xf numFmtId="0" fontId="2" fillId="3" borderId="8" xfId="2" applyBorder="1"/>
    <xf numFmtId="0" fontId="5" fillId="2" borderId="6" xfId="1" applyFont="1" applyBorder="1"/>
    <xf numFmtId="0" fontId="5" fillId="2" borderId="9" xfId="1" applyFont="1" applyBorder="1"/>
    <xf numFmtId="0" fontId="5" fillId="2" borderId="11" xfId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center" wrapText="1"/>
    </xf>
    <xf numFmtId="3" fontId="4" fillId="0" borderId="4" xfId="0" applyNumberFormat="1" applyFont="1" applyBorder="1" applyAlignment="1">
      <alignment horizontal="left" vertical="center" wrapText="1"/>
    </xf>
    <xf numFmtId="0" fontId="5" fillId="0" borderId="14" xfId="1" applyFont="1" applyFill="1" applyBorder="1"/>
    <xf numFmtId="0" fontId="2" fillId="0" borderId="15" xfId="2" applyFill="1" applyBorder="1"/>
    <xf numFmtId="0" fontId="0" fillId="0" borderId="0" xfId="0" applyFill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99" workbookViewId="0">
      <selection activeCell="G2" sqref="G2"/>
    </sheetView>
  </sheetViews>
  <sheetFormatPr defaultRowHeight="14.4" x14ac:dyDescent="0.3"/>
  <cols>
    <col min="1" max="1" width="14.44140625" customWidth="1"/>
    <col min="2" max="2" width="16.21875" customWidth="1"/>
    <col min="3" max="3" width="15.109375" customWidth="1"/>
    <col min="4" max="4" width="24.44140625" customWidth="1"/>
    <col min="6" max="6" width="10.33203125" customWidth="1"/>
  </cols>
  <sheetData>
    <row r="1" spans="1:7" ht="42" thickBot="1" x14ac:dyDescent="0.35">
      <c r="A1" s="1" t="s">
        <v>0</v>
      </c>
      <c r="B1" s="2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thickBot="1" x14ac:dyDescent="0.35">
      <c r="A2" s="23">
        <v>1</v>
      </c>
      <c r="B2" s="3" t="s">
        <v>7</v>
      </c>
      <c r="C2" s="25">
        <v>1</v>
      </c>
      <c r="D2" s="4" t="s">
        <v>8</v>
      </c>
      <c r="E2" s="26">
        <v>50000</v>
      </c>
      <c r="F2" s="25">
        <v>10</v>
      </c>
      <c r="G2" s="4">
        <f>E2*(1+F2/100)</f>
        <v>55000.000000000007</v>
      </c>
    </row>
    <row r="3" spans="1:7" ht="15" thickBot="1" x14ac:dyDescent="0.35">
      <c r="A3" s="23">
        <v>2</v>
      </c>
      <c r="B3" s="3" t="s">
        <v>9</v>
      </c>
      <c r="C3" s="25">
        <v>1</v>
      </c>
      <c r="D3" s="4" t="s">
        <v>10</v>
      </c>
      <c r="E3" s="26">
        <v>20000</v>
      </c>
      <c r="F3" s="25">
        <v>20</v>
      </c>
      <c r="G3" s="4">
        <f t="shared" ref="G3:G11" si="0">E3*(1+F3/100)</f>
        <v>24000</v>
      </c>
    </row>
    <row r="4" spans="1:7" ht="15" thickBot="1" x14ac:dyDescent="0.35">
      <c r="A4" s="23">
        <v>3</v>
      </c>
      <c r="B4" s="3" t="s">
        <v>11</v>
      </c>
      <c r="C4" s="25">
        <v>2</v>
      </c>
      <c r="D4" s="4" t="s">
        <v>12</v>
      </c>
      <c r="E4" s="26">
        <v>30000</v>
      </c>
      <c r="F4" s="25">
        <v>10</v>
      </c>
      <c r="G4" s="4">
        <f t="shared" si="0"/>
        <v>33000</v>
      </c>
    </row>
    <row r="5" spans="1:7" ht="15" thickBot="1" x14ac:dyDescent="0.35">
      <c r="A5" s="23">
        <v>4</v>
      </c>
      <c r="B5" s="3" t="s">
        <v>13</v>
      </c>
      <c r="C5" s="25">
        <v>3</v>
      </c>
      <c r="D5" s="4" t="s">
        <v>14</v>
      </c>
      <c r="E5" s="26">
        <v>20000</v>
      </c>
      <c r="F5" s="25">
        <v>15</v>
      </c>
      <c r="G5" s="4">
        <f t="shared" si="0"/>
        <v>23000</v>
      </c>
    </row>
    <row r="6" spans="1:7" ht="15" thickBot="1" x14ac:dyDescent="0.35">
      <c r="A6" s="23">
        <v>5</v>
      </c>
      <c r="B6" s="3" t="s">
        <v>15</v>
      </c>
      <c r="C6" s="25">
        <v>2</v>
      </c>
      <c r="D6" s="4" t="s">
        <v>16</v>
      </c>
      <c r="E6" s="26">
        <v>40000</v>
      </c>
      <c r="F6" s="25">
        <v>20</v>
      </c>
      <c r="G6" s="4">
        <f t="shared" si="0"/>
        <v>48000</v>
      </c>
    </row>
    <row r="7" spans="1:7" ht="15" thickBot="1" x14ac:dyDescent="0.35">
      <c r="A7" s="23">
        <v>6</v>
      </c>
      <c r="B7" s="3" t="s">
        <v>17</v>
      </c>
      <c r="C7" s="25">
        <v>3</v>
      </c>
      <c r="D7" s="4" t="s">
        <v>14</v>
      </c>
      <c r="E7" s="26">
        <v>30000</v>
      </c>
      <c r="F7" s="25">
        <v>10</v>
      </c>
      <c r="G7" s="4">
        <f t="shared" si="0"/>
        <v>33000</v>
      </c>
    </row>
    <row r="8" spans="1:7" ht="15" thickBot="1" x14ac:dyDescent="0.35">
      <c r="A8" s="23">
        <v>7</v>
      </c>
      <c r="B8" s="3" t="s">
        <v>18</v>
      </c>
      <c r="C8" s="25">
        <v>2</v>
      </c>
      <c r="D8" s="4" t="s">
        <v>12</v>
      </c>
      <c r="E8" s="26">
        <v>12000</v>
      </c>
      <c r="F8" s="25">
        <v>25</v>
      </c>
      <c r="G8" s="4">
        <f t="shared" si="0"/>
        <v>15000</v>
      </c>
    </row>
    <row r="9" spans="1:7" ht="15" thickBot="1" x14ac:dyDescent="0.35">
      <c r="A9" s="23">
        <v>8</v>
      </c>
      <c r="B9" s="3" t="s">
        <v>19</v>
      </c>
      <c r="C9" s="25">
        <v>2</v>
      </c>
      <c r="D9" s="4" t="s">
        <v>12</v>
      </c>
      <c r="E9" s="26">
        <v>15000</v>
      </c>
      <c r="F9" s="25">
        <v>30</v>
      </c>
      <c r="G9" s="4">
        <f t="shared" si="0"/>
        <v>19500</v>
      </c>
    </row>
    <row r="10" spans="1:7" ht="15" thickBot="1" x14ac:dyDescent="0.35">
      <c r="A10" s="23">
        <v>9</v>
      </c>
      <c r="B10" s="3" t="s">
        <v>20</v>
      </c>
      <c r="C10" s="25">
        <v>3</v>
      </c>
      <c r="D10" s="4" t="s">
        <v>8</v>
      </c>
      <c r="E10" s="26">
        <v>40000</v>
      </c>
      <c r="F10" s="25">
        <v>5</v>
      </c>
      <c r="G10" s="4">
        <f t="shared" si="0"/>
        <v>42000</v>
      </c>
    </row>
    <row r="11" spans="1:7" ht="15" thickBot="1" x14ac:dyDescent="0.35">
      <c r="A11" s="23">
        <v>10</v>
      </c>
      <c r="B11" s="3" t="s">
        <v>21</v>
      </c>
      <c r="C11" s="25">
        <v>2</v>
      </c>
      <c r="D11" s="4" t="s">
        <v>12</v>
      </c>
      <c r="E11" s="26">
        <v>20000</v>
      </c>
      <c r="F11" s="25">
        <v>10</v>
      </c>
      <c r="G11" s="4">
        <f t="shared" si="0"/>
        <v>22000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9ED6-236D-4F3B-87DD-6C633A457E25}">
  <dimension ref="A1:C5"/>
  <sheetViews>
    <sheetView workbookViewId="0">
      <selection activeCell="A5" sqref="A5"/>
    </sheetView>
  </sheetViews>
  <sheetFormatPr defaultRowHeight="14.4" x14ac:dyDescent="0.3"/>
  <cols>
    <col min="1" max="1" width="18.44140625" bestFit="1" customWidth="1"/>
    <col min="2" max="2" width="14.21875" bestFit="1" customWidth="1"/>
    <col min="3" max="3" width="12.88671875" bestFit="1" customWidth="1"/>
  </cols>
  <sheetData>
    <row r="1" spans="1:3" x14ac:dyDescent="0.3">
      <c r="A1" s="20" t="s">
        <v>22</v>
      </c>
      <c r="B1" s="21"/>
      <c r="C1" s="22"/>
    </row>
    <row r="2" spans="1:3" x14ac:dyDescent="0.3">
      <c r="A2" s="12" t="s">
        <v>2</v>
      </c>
      <c r="B2" s="13" t="s">
        <v>23</v>
      </c>
      <c r="C2" s="14" t="s">
        <v>24</v>
      </c>
    </row>
    <row r="3" spans="1:3" x14ac:dyDescent="0.3">
      <c r="A3" s="6">
        <v>1</v>
      </c>
      <c r="B3" s="5" t="s">
        <v>25</v>
      </c>
      <c r="C3" s="8" t="s">
        <v>7</v>
      </c>
    </row>
    <row r="4" spans="1:3" x14ac:dyDescent="0.3">
      <c r="A4" s="6">
        <v>2</v>
      </c>
      <c r="B4" s="5" t="s">
        <v>26</v>
      </c>
      <c r="C4" s="8" t="s">
        <v>15</v>
      </c>
    </row>
    <row r="5" spans="1:3" ht="15" thickBot="1" x14ac:dyDescent="0.35">
      <c r="A5" s="9">
        <v>3</v>
      </c>
      <c r="B5" s="10" t="s">
        <v>27</v>
      </c>
      <c r="C5" s="11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2937-8312-4850-871F-42E7BE178A74}">
  <dimension ref="A1:B9"/>
  <sheetViews>
    <sheetView tabSelected="1" workbookViewId="0">
      <selection activeCell="B2" sqref="B2"/>
    </sheetView>
  </sheetViews>
  <sheetFormatPr defaultRowHeight="14.4" x14ac:dyDescent="0.3"/>
  <cols>
    <col min="1" max="1" width="28.44140625" bestFit="1" customWidth="1"/>
    <col min="2" max="2" width="11.88671875" bestFit="1" customWidth="1"/>
  </cols>
  <sheetData>
    <row r="1" spans="1:2" x14ac:dyDescent="0.3">
      <c r="A1" s="17" t="s">
        <v>2</v>
      </c>
      <c r="B1" s="16">
        <v>2</v>
      </c>
    </row>
    <row r="2" spans="1:2" s="29" customFormat="1" x14ac:dyDescent="0.3">
      <c r="A2" s="27"/>
      <c r="B2" s="28"/>
    </row>
    <row r="3" spans="1:2" x14ac:dyDescent="0.3">
      <c r="A3" s="6"/>
      <c r="B3" s="14" t="s">
        <v>33</v>
      </c>
    </row>
    <row r="4" spans="1:2" x14ac:dyDescent="0.3">
      <c r="A4" s="18" t="s">
        <v>28</v>
      </c>
      <c r="B4" s="7" t="str">
        <f>VLOOKUP(B1,Подразделения!A3:C5,2)</f>
        <v>Бухгалтерия</v>
      </c>
    </row>
    <row r="5" spans="1:2" x14ac:dyDescent="0.3">
      <c r="A5" s="18" t="s">
        <v>24</v>
      </c>
      <c r="B5" s="7" t="str">
        <f>VLOOKUP(B1,Подразделения!A3:C5,3)</f>
        <v>Ефимов О.Н.</v>
      </c>
    </row>
    <row r="6" spans="1:2" x14ac:dyDescent="0.3">
      <c r="A6" s="18" t="s">
        <v>29</v>
      </c>
      <c r="B6" s="7">
        <f>COUNTIF(Ведомость!C2:C11,B1)</f>
        <v>5</v>
      </c>
    </row>
    <row r="7" spans="1:2" x14ac:dyDescent="0.3">
      <c r="A7" s="18" t="s">
        <v>30</v>
      </c>
      <c r="B7" s="7">
        <f>SUMIF(Ведомость!C2:C11,B1,Ведомость!E2:E11)/B6</f>
        <v>23400</v>
      </c>
    </row>
    <row r="8" spans="1:2" x14ac:dyDescent="0.3">
      <c r="A8" s="18" t="s">
        <v>31</v>
      </c>
      <c r="B8" s="7">
        <f>_xlfn.MAXIFS(Ведомость!E2:E11,Ведомость!C2:C11,B1)</f>
        <v>40000</v>
      </c>
    </row>
    <row r="9" spans="1:2" ht="15" thickBot="1" x14ac:dyDescent="0.35">
      <c r="A9" s="19" t="s">
        <v>32</v>
      </c>
      <c r="B9" s="15">
        <f>_xlfn.MINIFS(Ведомость!E2:E11,Ведомость!C2:C11,B1)</f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Ведомость</vt:lpstr>
      <vt:lpstr>Подразделения</vt:lpstr>
      <vt:lpstr>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Насурллаев Илья</cp:lastModifiedBy>
  <dcterms:created xsi:type="dcterms:W3CDTF">2015-06-05T18:19:34Z</dcterms:created>
  <dcterms:modified xsi:type="dcterms:W3CDTF">2024-09-09T21:04:39Z</dcterms:modified>
</cp:coreProperties>
</file>