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<sst xmlns="http://schemas.openxmlformats.org/spreadsheetml/2006/main" count="66" uniqueCount="35">
  <si>
    <t>Nama Karyawan</t>
  </si>
  <si>
    <t>Penjualan</t>
  </si>
  <si>
    <t>Area Penempatan</t>
  </si>
  <si>
    <t>Area Penempatan Sekarang</t>
  </si>
  <si>
    <t>Komisi</t>
  </si>
  <si>
    <t>Ruben Ardi</t>
  </si>
  <si>
    <t>Disti Liana</t>
  </si>
  <si>
    <t>Juned Abdullah</t>
  </si>
  <si>
    <t>Aryanne Marina</t>
  </si>
  <si>
    <t>Mega Sarita</t>
  </si>
  <si>
    <t>Tono Marwan</t>
  </si>
  <si>
    <t>Shanty Salim</t>
  </si>
  <si>
    <t>Merry Agustinus</t>
  </si>
  <si>
    <t>Dwi Prayogo</t>
  </si>
  <si>
    <t>Jennifer Ria</t>
  </si>
  <si>
    <t>Tahun Mutasi</t>
  </si>
  <si>
    <t>Penempatan</t>
  </si>
  <si>
    <t>Jenis Kelamin</t>
  </si>
  <si>
    <t>Besar Komisi</t>
  </si>
  <si>
    <t>Jakarta</t>
  </si>
  <si>
    <t>L</t>
  </si>
  <si>
    <t>Bekasi</t>
  </si>
  <si>
    <t>P</t>
  </si>
  <si>
    <t>Karawang</t>
  </si>
  <si>
    <t>Lampung</t>
  </si>
  <si>
    <t>Yogyakarta</t>
  </si>
  <si>
    <t>Dwi Prayogi</t>
  </si>
  <si>
    <t>Bandung</t>
  </si>
  <si>
    <t>Sorong</t>
  </si>
  <si>
    <t>Makassar</t>
  </si>
  <si>
    <t>Ternate</t>
  </si>
  <si>
    <t>Bali</t>
  </si>
  <si>
    <t>Palembang</t>
  </si>
  <si>
    <t>Medan</t>
  </si>
  <si>
    <t>Padang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</si>
</sst>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0" xfId="0" applyBorder="1" applyFont="1"/>
    <xf borderId="1" fillId="0" fontId="2" numFmtId="10" xfId="0" applyBorder="1" applyFont="1" applyNumberFormat="1"/>
    <xf borderId="1" fillId="2" fontId="2" numFmtId="0" xfId="0" applyAlignment="1" applyBorder="1" applyFont="1">
      <alignment readingOrder="0"/>
    </xf>
    <xf borderId="1" fillId="0" fontId="2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3.38"/>
    <col customWidth="1" min="4" max="4" width="15.13"/>
    <col customWidth="1" min="5" max="5" width="23.0"/>
    <col customWidth="1" min="6" max="7" width="6.5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>
      <c r="B5" s="2" t="s">
        <v>5</v>
      </c>
      <c r="C5" s="3">
        <v>1.5E7</v>
      </c>
      <c r="D5" s="4" t="str">
        <f t="array" ref="D5">XLOOKUP(B5,Sheet2!$F$5:$F$19,Sheet2!$D$5:$D$19,"ENGGAK ADA")</f>
        <v>Jakarta</v>
      </c>
      <c r="E5" s="4" t="str">
        <f>IFERROR(__xludf.DUMMYFUNCTION("XLOOKUP(B5,Sheet2!$F$5:$F$19,Sheet2!$D$5:$D$19,,,-1)"),"Palembang")</f>
        <v>Palembang</v>
      </c>
      <c r="F5" s="5">
        <f>IFERROR(__xludf.DUMMYFUNCTION("XLOOKUP(C5,Sheet2!$I$5:$I$9,Sheet2!$H$5:$H$9,,-1)"),0.002)</f>
        <v>0.002</v>
      </c>
    </row>
    <row r="6">
      <c r="B6" s="2" t="s">
        <v>6</v>
      </c>
      <c r="C6" s="3">
        <v>1.35E7</v>
      </c>
      <c r="D6" s="4" t="str">
        <f t="array" ref="D6">XLOOKUP(B6,Sheet2!$F$5:$F$19,Sheet2!$D$5:$D$19,"ENGGAK ADA")</f>
        <v>Bekasi</v>
      </c>
      <c r="E6" s="4" t="str">
        <f>IFERROR(__xludf.DUMMYFUNCTION("XLOOKUP(B6,Sheet2!$F$5:$F$19,Sheet2!$D$5:$D$19,,,-1)"),"Bekasi")</f>
        <v>Bekasi</v>
      </c>
      <c r="F6" s="5">
        <f>IFERROR(__xludf.DUMMYFUNCTION("XLOOKUP(C6,Sheet2!$I$5:$I$9,Sheet2!$H$5:$H$9,,-1)"),0.002)</f>
        <v>0.002</v>
      </c>
    </row>
    <row r="7">
      <c r="B7" s="2" t="s">
        <v>7</v>
      </c>
      <c r="C7" s="3">
        <v>2.5E7</v>
      </c>
      <c r="D7" s="4" t="str">
        <f t="array" ref="D7">XLOOKUP(B7,Sheet2!$F$5:$F$19,Sheet2!$D$5:$D$19,"ENGGAK ADA")</f>
        <v>Karawang</v>
      </c>
      <c r="E7" s="4" t="str">
        <f>IFERROR(__xludf.DUMMYFUNCTION("XLOOKUP(B7,Sheet2!$F$5:$F$19,Sheet2!$D$5:$D$19,,,-1)"),"Jakarta")</f>
        <v>Jakarta</v>
      </c>
      <c r="F7" s="5">
        <f>IFERROR(__xludf.DUMMYFUNCTION("XLOOKUP(C7,Sheet2!$I$5:$I$9,Sheet2!$H$5:$H$9,,-1)"),0.003)</f>
        <v>0.003</v>
      </c>
    </row>
    <row r="8">
      <c r="B8" s="2" t="s">
        <v>8</v>
      </c>
      <c r="C8" s="3">
        <v>3.9E7</v>
      </c>
      <c r="D8" s="4" t="str">
        <f t="array" ref="D8">XLOOKUP(B8,Sheet2!$F$5:$F$19,Sheet2!$D$5:$D$19,"ENGGAK ADA")</f>
        <v>Sorong</v>
      </c>
      <c r="E8" s="4" t="str">
        <f>IFERROR(__xludf.DUMMYFUNCTION("XLOOKUP(B8,Sheet2!$F$5:$F$19,Sheet2!$D$5:$D$19,,,-1)"),"Sorong")</f>
        <v>Sorong</v>
      </c>
      <c r="F8" s="5">
        <f>IFERROR(__xludf.DUMMYFUNCTION("XLOOKUP(C8,Sheet2!$I$5:$I$9,Sheet2!$H$5:$H$9,,-1)"),0.004)</f>
        <v>0.004</v>
      </c>
    </row>
    <row r="9">
      <c r="B9" s="2" t="s">
        <v>9</v>
      </c>
      <c r="C9" s="3">
        <v>3.4E7</v>
      </c>
      <c r="D9" s="4" t="str">
        <f t="array" ref="D9">XLOOKUP(B9,Sheet2!$F$5:$F$19,Sheet2!$D$5:$D$19,"ENGGAK ADA")</f>
        <v>Makassar</v>
      </c>
      <c r="E9" s="4" t="str">
        <f>IFERROR(__xludf.DUMMYFUNCTION("XLOOKUP(B9,Sheet2!$F$5:$F$19,Sheet2!$D$5:$D$19,,,-1)"),"Makassar")</f>
        <v>Makassar</v>
      </c>
      <c r="F9" s="5">
        <f>IFERROR(__xludf.DUMMYFUNCTION("XLOOKUP(C9,Sheet2!$I$5:$I$9,Sheet2!$H$5:$H$9,,-1)"),0.004)</f>
        <v>0.004</v>
      </c>
    </row>
    <row r="10">
      <c r="B10" s="2" t="s">
        <v>10</v>
      </c>
      <c r="C10" s="3">
        <v>9500000.0</v>
      </c>
      <c r="D10" s="4" t="str">
        <f t="array" ref="D10">XLOOKUP(B10,Sheet2!$F$5:$F$19,Sheet2!$D$5:$D$19,"ENGGAK ADA")</f>
        <v>Ternate</v>
      </c>
      <c r="E10" s="4" t="str">
        <f>IFERROR(__xludf.DUMMYFUNCTION("XLOOKUP(B10,Sheet2!$F$5:$F$19,Sheet2!$D$5:$D$19,,,-1)"),"Ternate")</f>
        <v>Ternate</v>
      </c>
      <c r="F10" s="5">
        <f>IFERROR(__xludf.DUMMYFUNCTION("XLOOKUP(C10,Sheet2!$I$5:$I$9,Sheet2!$H$5:$H$9,,-1)"),0.001)</f>
        <v>0.001</v>
      </c>
    </row>
    <row r="11">
      <c r="B11" s="2" t="s">
        <v>11</v>
      </c>
      <c r="C11" s="3">
        <v>1.12E7</v>
      </c>
      <c r="D11" s="4" t="str">
        <f t="array" ref="D11">XLOOKUP(B11,Sheet2!$F$5:$F$19,Sheet2!$D$5:$D$19,"ENGGAK ADA")</f>
        <v>Lampung</v>
      </c>
      <c r="E11" s="4" t="str">
        <f>IFERROR(__xludf.DUMMYFUNCTION("XLOOKUP(B11,Sheet2!$F$5:$F$19,Sheet2!$D$5:$D$19,,,-1)"),"Padang")</f>
        <v>Padang</v>
      </c>
      <c r="F11" s="5">
        <f>IFERROR(__xludf.DUMMYFUNCTION("XLOOKUP(C11,Sheet2!$I$5:$I$9,Sheet2!$H$5:$H$9,,-1)"),0.002)</f>
        <v>0.002</v>
      </c>
    </row>
    <row r="12">
      <c r="B12" s="2" t="s">
        <v>12</v>
      </c>
      <c r="C12" s="3">
        <v>3900000.0</v>
      </c>
      <c r="D12" s="4" t="str">
        <f t="array" ref="D12">XLOOKUP(B12,Sheet2!$F$5:$F$19,Sheet2!$D$5:$D$19,"ENGGAK ADA")</f>
        <v>Jakarta</v>
      </c>
      <c r="E12" s="4" t="str">
        <f>IFERROR(__xludf.DUMMYFUNCTION("XLOOKUP(B12,Sheet2!$F$5:$F$19,Sheet2!$D$5:$D$19,,,-1)"),"Medan")</f>
        <v>Medan</v>
      </c>
      <c r="F12" s="5">
        <f>IFERROR(__xludf.DUMMYFUNCTION("XLOOKUP(C12,Sheet2!$I$5:$I$9,Sheet2!$H$5:$H$9,,-1)"),0.001)</f>
        <v>0.001</v>
      </c>
    </row>
    <row r="13">
      <c r="B13" s="2" t="s">
        <v>13</v>
      </c>
      <c r="C13" s="3">
        <v>2.3E7</v>
      </c>
      <c r="D13" s="4" t="str">
        <f t="array" ref="D13">XLOOKUP(B13,Sheet2!$F$5:$F$19,Sheet2!$D$5:$D$19,"ENGGAK ADA")</f>
        <v>ENGGAK ADA</v>
      </c>
      <c r="E13" s="4" t="str">
        <f>IFERROR(__xludf.DUMMYFUNCTION("XLOOKUP(B13,Sheet2!$F$5:$F$19,Sheet2!$D$5:$D$19,,,-1)"),"")</f>
        <v/>
      </c>
      <c r="F13" s="5">
        <f>IFERROR(__xludf.DUMMYFUNCTION("XLOOKUP(C13,Sheet2!$I$5:$I$9,Sheet2!$H$5:$H$9,,-1)"),0.003)</f>
        <v>0.003</v>
      </c>
    </row>
    <row r="14">
      <c r="B14" s="2" t="s">
        <v>14</v>
      </c>
      <c r="C14" s="3">
        <v>2.7E7</v>
      </c>
      <c r="D14" s="4" t="str">
        <f t="array" ref="D14">XLOOKUP(B14,Sheet2!$F$5:$F$19,Sheet2!$D$5:$D$19,"ENGGAK ADA")</f>
        <v>Bandung</v>
      </c>
      <c r="E14" s="4" t="str">
        <f>IFERROR(__xludf.DUMMYFUNCTION("XLOOKUP(B14,Sheet2!$F$5:$F$19,Sheet2!$D$5:$D$19,,,-1)"),"Bandung")</f>
        <v>Bandung</v>
      </c>
      <c r="F14" s="5">
        <f>IFERROR(__xludf.DUMMYFUNCTION("XLOOKUP(C14,Sheet2!$I$5:$I$9,Sheet2!$H$5:$H$9,,-1)"),0.003)</f>
        <v>0.003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C4" s="6" t="s">
        <v>15</v>
      </c>
      <c r="D4" s="6" t="s">
        <v>16</v>
      </c>
      <c r="E4" s="6" t="s">
        <v>17</v>
      </c>
      <c r="F4" s="6" t="s">
        <v>0</v>
      </c>
      <c r="H4" s="6" t="s">
        <v>18</v>
      </c>
      <c r="I4" s="6" t="s">
        <v>1</v>
      </c>
    </row>
    <row r="5">
      <c r="C5" s="2">
        <v>2020.0</v>
      </c>
      <c r="D5" s="2" t="s">
        <v>19</v>
      </c>
      <c r="E5" s="2" t="s">
        <v>20</v>
      </c>
      <c r="F5" s="2" t="s">
        <v>5</v>
      </c>
      <c r="H5" s="7">
        <v>0.001</v>
      </c>
      <c r="I5" s="3">
        <v>500000.0</v>
      </c>
    </row>
    <row r="6">
      <c r="C6" s="2">
        <v>2020.0</v>
      </c>
      <c r="D6" s="2" t="s">
        <v>21</v>
      </c>
      <c r="E6" s="2" t="s">
        <v>22</v>
      </c>
      <c r="F6" s="2" t="s">
        <v>6</v>
      </c>
      <c r="H6" s="7">
        <v>0.002</v>
      </c>
      <c r="I6" s="3">
        <v>1.0E7</v>
      </c>
    </row>
    <row r="7">
      <c r="C7" s="2">
        <v>2020.0</v>
      </c>
      <c r="D7" s="2" t="s">
        <v>23</v>
      </c>
      <c r="E7" s="2" t="s">
        <v>20</v>
      </c>
      <c r="F7" s="2" t="s">
        <v>7</v>
      </c>
      <c r="H7" s="7">
        <v>0.003</v>
      </c>
      <c r="I7" s="3">
        <v>2.0E7</v>
      </c>
    </row>
    <row r="8">
      <c r="C8" s="2">
        <v>2020.0</v>
      </c>
      <c r="D8" s="2" t="s">
        <v>24</v>
      </c>
      <c r="E8" s="2" t="s">
        <v>22</v>
      </c>
      <c r="F8" s="2" t="s">
        <v>11</v>
      </c>
      <c r="H8" s="7">
        <v>0.004</v>
      </c>
      <c r="I8" s="3">
        <v>3.0E7</v>
      </c>
    </row>
    <row r="9">
      <c r="C9" s="2">
        <v>2020.0</v>
      </c>
      <c r="D9" s="2" t="s">
        <v>19</v>
      </c>
      <c r="E9" s="2" t="s">
        <v>22</v>
      </c>
      <c r="F9" s="2" t="s">
        <v>12</v>
      </c>
      <c r="H9" s="7">
        <v>0.005</v>
      </c>
      <c r="I9" s="3">
        <v>4.0E7</v>
      </c>
    </row>
    <row r="10">
      <c r="C10" s="2">
        <v>2020.0</v>
      </c>
      <c r="D10" s="2" t="s">
        <v>25</v>
      </c>
      <c r="E10" s="2" t="s">
        <v>20</v>
      </c>
      <c r="F10" s="2" t="s">
        <v>26</v>
      </c>
    </row>
    <row r="11">
      <c r="C11" s="2">
        <v>2020.0</v>
      </c>
      <c r="D11" s="2" t="s">
        <v>27</v>
      </c>
      <c r="E11" s="2" t="s">
        <v>22</v>
      </c>
      <c r="F11" s="2" t="s">
        <v>14</v>
      </c>
    </row>
    <row r="12">
      <c r="C12" s="2">
        <v>2020.0</v>
      </c>
      <c r="D12" s="2" t="s">
        <v>28</v>
      </c>
      <c r="E12" s="2" t="s">
        <v>22</v>
      </c>
      <c r="F12" s="2" t="s">
        <v>8</v>
      </c>
    </row>
    <row r="13">
      <c r="C13" s="2">
        <v>2020.0</v>
      </c>
      <c r="D13" s="2" t="s">
        <v>29</v>
      </c>
      <c r="E13" s="2" t="s">
        <v>22</v>
      </c>
      <c r="F13" s="2" t="s">
        <v>9</v>
      </c>
    </row>
    <row r="14">
      <c r="C14" s="2">
        <v>2020.0</v>
      </c>
      <c r="D14" s="2" t="s">
        <v>30</v>
      </c>
      <c r="E14" s="2" t="s">
        <v>20</v>
      </c>
      <c r="F14" s="2" t="s">
        <v>10</v>
      </c>
    </row>
    <row r="15">
      <c r="C15" s="2">
        <v>2021.0</v>
      </c>
      <c r="D15" s="2" t="s">
        <v>31</v>
      </c>
      <c r="E15" s="2" t="s">
        <v>22</v>
      </c>
      <c r="F15" s="2" t="s">
        <v>12</v>
      </c>
    </row>
    <row r="16">
      <c r="C16" s="2">
        <v>2021.0</v>
      </c>
      <c r="D16" s="2" t="s">
        <v>19</v>
      </c>
      <c r="E16" s="2" t="s">
        <v>20</v>
      </c>
      <c r="F16" s="2" t="s">
        <v>7</v>
      </c>
    </row>
    <row r="17">
      <c r="C17" s="2">
        <v>2021.0</v>
      </c>
      <c r="D17" s="2" t="s">
        <v>32</v>
      </c>
      <c r="E17" s="2" t="s">
        <v>20</v>
      </c>
      <c r="F17" s="2" t="s">
        <v>5</v>
      </c>
    </row>
    <row r="18">
      <c r="C18" s="2">
        <v>2022.0</v>
      </c>
      <c r="D18" s="2" t="s">
        <v>33</v>
      </c>
      <c r="E18" s="2" t="s">
        <v>22</v>
      </c>
      <c r="F18" s="2" t="s">
        <v>12</v>
      </c>
    </row>
    <row r="19">
      <c r="C19" s="2">
        <v>2022.0</v>
      </c>
      <c r="D19" s="2" t="s">
        <v>34</v>
      </c>
      <c r="E19" s="2" t="s">
        <v>22</v>
      </c>
      <c r="F19" s="2" t="s">
        <v>11</v>
      </c>
    </row>
  </sheetData>
  <drawing r:id="rId1"/>
</worksheet>
</file>