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nz\Downloads\"/>
    </mc:Choice>
  </mc:AlternateContent>
  <xr:revisionPtr revIDLastSave="0" documentId="13_ncr:1_{5B80DB9C-CBE3-4B0D-868E-3B761ACE423A}" xr6:coauthVersionLast="47" xr6:coauthVersionMax="47" xr10:uidLastSave="{00000000-0000-0000-0000-000000000000}"/>
  <bookViews>
    <workbookView xWindow="-110" yWindow="-110" windowWidth="19420" windowHeight="11020" activeTab="1" xr2:uid="{B6149384-52D1-4ADD-9710-12D76A1C6BA0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/>
  <c r="C11" i="2"/>
  <c r="D4" i="2"/>
  <c r="D5" i="2"/>
  <c r="D6" i="2"/>
  <c r="D7" i="2"/>
  <c r="D3" i="2"/>
  <c r="F2" i="1"/>
  <c r="E13" i="1"/>
  <c r="E19" i="1"/>
  <c r="E18" i="1"/>
  <c r="E17" i="1"/>
  <c r="E15" i="1"/>
  <c r="E14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<sst xmlns="http://schemas.openxmlformats.org/spreadsheetml/2006/main" count="58" uniqueCount="47">
  <si>
    <t>Nama Murid</t>
  </si>
  <si>
    <t>Andi</t>
  </si>
  <si>
    <t>Budi</t>
  </si>
  <si>
    <t>Clara</t>
  </si>
  <si>
    <t>Dewi</t>
  </si>
  <si>
    <t>Eko</t>
  </si>
  <si>
    <t>Fiona</t>
  </si>
  <si>
    <t>Gina</t>
  </si>
  <si>
    <t>Hesti</t>
  </si>
  <si>
    <t>Iqbal</t>
  </si>
  <si>
    <t>Juned</t>
  </si>
  <si>
    <t>L/P</t>
  </si>
  <si>
    <t>L</t>
  </si>
  <si>
    <t>P</t>
  </si>
  <si>
    <t>MTK</t>
  </si>
  <si>
    <t>IPA</t>
  </si>
  <si>
    <t>IPS</t>
  </si>
  <si>
    <t>Total Nilai</t>
  </si>
  <si>
    <t>Rata-Rata Nilai</t>
  </si>
  <si>
    <t>Status</t>
  </si>
  <si>
    <t>Nilai rata-rata tertinggi</t>
  </si>
  <si>
    <t>Nilai rata-rata terendah</t>
  </si>
  <si>
    <t>Kriteria kelulusan berdasarkan nilai rata-rata</t>
  </si>
  <si>
    <t>65-100</t>
  </si>
  <si>
    <t>Di bawah 65</t>
  </si>
  <si>
    <t>Lulus</t>
  </si>
  <si>
    <t>Tidak Lulus</t>
  </si>
  <si>
    <t>Jumlah total nilai murid yang lulus</t>
  </si>
  <si>
    <t>Rata-rata nilai murid yang lulus</t>
  </si>
  <si>
    <t>Banyaknya murid yang lulus</t>
  </si>
  <si>
    <t>Banyaknya murid di kelas</t>
  </si>
  <si>
    <t>SDN</t>
  </si>
  <si>
    <t>SD</t>
  </si>
  <si>
    <t>Pagi</t>
  </si>
  <si>
    <t>Sore</t>
  </si>
  <si>
    <t>Unggulan</t>
  </si>
  <si>
    <t>Hikmah Jaya</t>
  </si>
  <si>
    <t>Unggul Persada</t>
  </si>
  <si>
    <t>Jenis Sekolah</t>
  </si>
  <si>
    <t>Nama Sekolah</t>
  </si>
  <si>
    <t>Keterangan</t>
  </si>
  <si>
    <t>Nama Lengkap Sekolah</t>
  </si>
  <si>
    <t>NaMa KEPala SekOLAH</t>
  </si>
  <si>
    <t>Huruf kecil semua</t>
  </si>
  <si>
    <t>Huruf besar semua</t>
  </si>
  <si>
    <t>Huruf besar di awal kata</t>
  </si>
  <si>
    <t>Berantakan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</si>
</sst>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3" fillId="0" borderId="0" xfId="0" applyFont="1"/>
    <xf numFmtId="0" fontId="0" fillId="2" borderId="1" xfId="0" applyFill="1" applyBorder="1"/>
    <xf numFmtId="166" fontId="0" fillId="0" borderId="1" xfId="1" applyNumberFormat="1" applyFont="1" applyBorder="1"/>
    <xf numFmtId="166" fontId="0" fillId="0" borderId="0" xfId="1" applyNumberFormat="1" applyFont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/>
    <xf numFmtId="0" fontId="0" fillId="2" borderId="1" xfId="0" applyFill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EA64C-5D2F-422F-B3BC-047383CE0FAB}">
  <dimension ref="A1:K19"/>
  <sheetViews>
    <sheetView zoomScaleNormal="100" workbookViewId="0">
      <selection activeCell="G20" sqref="G20"/>
    </sheetView>
  </sheetViews>
  <sheetFormatPr defaultRowHeight="14.5" x14ac:dyDescent="0.35"/>
  <cols>
    <col min="1" max="1" width="13.26953125" customWidth="1"/>
    <col min="2" max="2" width="4.54296875" customWidth="1"/>
    <col min="3" max="4" width="6" customWidth="1"/>
    <col min="5" max="5" width="7.7265625" customWidth="1"/>
    <col min="6" max="6" width="9.81640625" customWidth="1"/>
    <col min="7" max="7" width="13.7265625" customWidth="1"/>
    <col min="8" max="8" width="13.453125" customWidth="1"/>
    <col min="10" max="10" width="15.7265625" customWidth="1"/>
    <col min="11" max="11" width="12.1796875" customWidth="1"/>
    <col min="13" max="13" width="14.1796875" customWidth="1"/>
  </cols>
  <sheetData>
    <row r="1" spans="1:11" x14ac:dyDescent="0.35">
      <c r="A1" s="1" t="s">
        <v>0</v>
      </c>
      <c r="B1" s="1" t="s">
        <v>11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J1" s="4" t="s">
        <v>22</v>
      </c>
    </row>
    <row r="2" spans="1:11" x14ac:dyDescent="0.35">
      <c r="A2" s="2" t="s">
        <v>1</v>
      </c>
      <c r="B2" s="2" t="s">
        <v>12</v>
      </c>
      <c r="C2" s="2">
        <v>80</v>
      </c>
      <c r="D2" s="2">
        <v>90</v>
      </c>
      <c r="E2" s="2">
        <v>95</v>
      </c>
      <c r="F2" s="6">
        <f>SUM(C2:E2)</f>
        <v>265</v>
      </c>
      <c r="G2" s="3">
        <f>AVERAGE(C2:E2)</f>
        <v>88.333333333333329</v>
      </c>
      <c r="H2" s="2" t="str">
        <f>IF(G2&gt;65,"Lulus","Tidak Lulus")</f>
        <v>Lulus</v>
      </c>
      <c r="J2" s="5" t="s">
        <v>23</v>
      </c>
      <c r="K2" s="2" t="s">
        <v>25</v>
      </c>
    </row>
    <row r="3" spans="1:11" x14ac:dyDescent="0.35">
      <c r="A3" s="2" t="s">
        <v>2</v>
      </c>
      <c r="B3" s="2" t="s">
        <v>12</v>
      </c>
      <c r="C3" s="2">
        <v>40</v>
      </c>
      <c r="D3" s="2">
        <v>56</v>
      </c>
      <c r="E3" s="2">
        <v>45</v>
      </c>
      <c r="F3" s="6">
        <f t="shared" ref="F3:F11" si="0">SUM(C3:E3)</f>
        <v>141</v>
      </c>
      <c r="G3" s="3">
        <f t="shared" ref="G3:G11" si="1">AVERAGE(C3:E3)</f>
        <v>47</v>
      </c>
      <c r="H3" s="2" t="str">
        <f t="shared" ref="H3:H11" si="2">IF(G3&gt;65,"Lulus","Tidak Lulus")</f>
        <v>Tidak Lulus</v>
      </c>
      <c r="J3" s="5" t="s">
        <v>24</v>
      </c>
      <c r="K3" s="2" t="s">
        <v>26</v>
      </c>
    </row>
    <row r="4" spans="1:11" x14ac:dyDescent="0.35">
      <c r="A4" s="2" t="s">
        <v>3</v>
      </c>
      <c r="B4" s="2" t="s">
        <v>13</v>
      </c>
      <c r="C4" s="2">
        <v>26</v>
      </c>
      <c r="D4" s="2">
        <v>85</v>
      </c>
      <c r="E4" s="2">
        <v>74</v>
      </c>
      <c r="F4" s="6">
        <f t="shared" si="0"/>
        <v>185</v>
      </c>
      <c r="G4" s="3">
        <f t="shared" si="1"/>
        <v>61.666666666666664</v>
      </c>
      <c r="H4" s="2" t="str">
        <f t="shared" si="2"/>
        <v>Tidak Lulus</v>
      </c>
    </row>
    <row r="5" spans="1:11" x14ac:dyDescent="0.35">
      <c r="A5" s="2" t="s">
        <v>4</v>
      </c>
      <c r="B5" s="2" t="s">
        <v>13</v>
      </c>
      <c r="C5" s="2">
        <v>89</v>
      </c>
      <c r="D5" s="2">
        <v>86</v>
      </c>
      <c r="E5" s="2">
        <v>91</v>
      </c>
      <c r="F5" s="6">
        <f t="shared" si="0"/>
        <v>266</v>
      </c>
      <c r="G5" s="3">
        <f t="shared" si="1"/>
        <v>88.666666666666671</v>
      </c>
      <c r="H5" s="2" t="str">
        <f t="shared" si="2"/>
        <v>Lulus</v>
      </c>
    </row>
    <row r="6" spans="1:11" x14ac:dyDescent="0.35">
      <c r="A6" s="2" t="s">
        <v>5</v>
      </c>
      <c r="B6" s="2" t="s">
        <v>12</v>
      </c>
      <c r="C6" s="2">
        <v>56</v>
      </c>
      <c r="D6" s="2">
        <v>82</v>
      </c>
      <c r="E6" s="2">
        <v>66</v>
      </c>
      <c r="F6" s="6">
        <f t="shared" si="0"/>
        <v>204</v>
      </c>
      <c r="G6" s="3">
        <f t="shared" si="1"/>
        <v>68</v>
      </c>
      <c r="H6" s="2" t="str">
        <f t="shared" si="2"/>
        <v>Lulus</v>
      </c>
    </row>
    <row r="7" spans="1:11" x14ac:dyDescent="0.35">
      <c r="A7" s="2" t="s">
        <v>6</v>
      </c>
      <c r="B7" s="2" t="s">
        <v>13</v>
      </c>
      <c r="C7" s="2">
        <v>48</v>
      </c>
      <c r="D7" s="2">
        <v>56</v>
      </c>
      <c r="E7" s="2">
        <v>75</v>
      </c>
      <c r="F7" s="6">
        <f t="shared" si="0"/>
        <v>179</v>
      </c>
      <c r="G7" s="3">
        <f t="shared" si="1"/>
        <v>59.666666666666664</v>
      </c>
      <c r="H7" s="2" t="str">
        <f t="shared" si="2"/>
        <v>Tidak Lulus</v>
      </c>
    </row>
    <row r="8" spans="1:11" x14ac:dyDescent="0.35">
      <c r="A8" s="2" t="s">
        <v>7</v>
      </c>
      <c r="B8" s="2" t="s">
        <v>13</v>
      </c>
      <c r="C8" s="2">
        <v>29</v>
      </c>
      <c r="D8" s="2">
        <v>95</v>
      </c>
      <c r="E8" s="2">
        <v>77</v>
      </c>
      <c r="F8" s="6">
        <f t="shared" si="0"/>
        <v>201</v>
      </c>
      <c r="G8" s="3">
        <f t="shared" si="1"/>
        <v>67</v>
      </c>
      <c r="H8" s="2" t="str">
        <f t="shared" si="2"/>
        <v>Lulus</v>
      </c>
    </row>
    <row r="9" spans="1:11" x14ac:dyDescent="0.35">
      <c r="A9" s="2" t="s">
        <v>8</v>
      </c>
      <c r="B9" s="2" t="s">
        <v>13</v>
      </c>
      <c r="C9" s="2">
        <v>89</v>
      </c>
      <c r="D9" s="2">
        <v>85</v>
      </c>
      <c r="E9" s="2">
        <v>84</v>
      </c>
      <c r="F9" s="6">
        <f t="shared" si="0"/>
        <v>258</v>
      </c>
      <c r="G9" s="3">
        <f t="shared" si="1"/>
        <v>86</v>
      </c>
      <c r="H9" s="2" t="str">
        <f t="shared" si="2"/>
        <v>Lulus</v>
      </c>
    </row>
    <row r="10" spans="1:11" x14ac:dyDescent="0.35">
      <c r="A10" s="2" t="s">
        <v>9</v>
      </c>
      <c r="B10" s="2" t="s">
        <v>12</v>
      </c>
      <c r="C10" s="2">
        <v>78</v>
      </c>
      <c r="D10" s="2">
        <v>74</v>
      </c>
      <c r="E10" s="2">
        <v>81</v>
      </c>
      <c r="F10" s="6">
        <f t="shared" si="0"/>
        <v>233</v>
      </c>
      <c r="G10" s="3">
        <f t="shared" si="1"/>
        <v>77.666666666666671</v>
      </c>
      <c r="H10" s="2" t="str">
        <f t="shared" si="2"/>
        <v>Lulus</v>
      </c>
    </row>
    <row r="11" spans="1:11" x14ac:dyDescent="0.35">
      <c r="A11" s="2" t="s">
        <v>10</v>
      </c>
      <c r="B11" s="2" t="s">
        <v>12</v>
      </c>
      <c r="C11" s="2">
        <v>55</v>
      </c>
      <c r="D11" s="2">
        <v>73</v>
      </c>
      <c r="E11" s="2">
        <v>42</v>
      </c>
      <c r="F11" s="6">
        <f t="shared" si="0"/>
        <v>170</v>
      </c>
      <c r="G11" s="3">
        <f t="shared" si="1"/>
        <v>56.666666666666664</v>
      </c>
      <c r="H11" s="2" t="str">
        <f t="shared" si="2"/>
        <v>Tidak Lulus</v>
      </c>
    </row>
    <row r="13" spans="1:11" x14ac:dyDescent="0.35">
      <c r="A13" s="9" t="s">
        <v>30</v>
      </c>
      <c r="B13" s="9"/>
      <c r="C13" s="9"/>
      <c r="D13" s="9"/>
      <c r="E13" s="6">
        <f>COUNTA(A2:A11)</f>
        <v>10</v>
      </c>
    </row>
    <row r="14" spans="1:11" x14ac:dyDescent="0.35">
      <c r="A14" s="9" t="s">
        <v>20</v>
      </c>
      <c r="B14" s="9"/>
      <c r="C14" s="9"/>
      <c r="D14" s="9"/>
      <c r="E14" s="3">
        <f>MAX(G2:G11)</f>
        <v>88.666666666666671</v>
      </c>
    </row>
    <row r="15" spans="1:11" x14ac:dyDescent="0.35">
      <c r="A15" s="9" t="s">
        <v>21</v>
      </c>
      <c r="B15" s="9"/>
      <c r="C15" s="9"/>
      <c r="D15" s="9"/>
      <c r="E15" s="3">
        <f>MIN(G2:G11)</f>
        <v>47</v>
      </c>
    </row>
    <row r="16" spans="1:11" x14ac:dyDescent="0.35">
      <c r="A16" s="10"/>
      <c r="B16" s="10"/>
      <c r="C16" s="10"/>
      <c r="D16" s="10"/>
      <c r="E16" s="7"/>
    </row>
    <row r="17" spans="1:5" x14ac:dyDescent="0.35">
      <c r="A17" s="9" t="s">
        <v>29</v>
      </c>
      <c r="B17" s="9"/>
      <c r="C17" s="9"/>
      <c r="D17" s="9"/>
      <c r="E17" s="6">
        <f>COUNTIF(H2:H11,"Lulus")</f>
        <v>6</v>
      </c>
    </row>
    <row r="18" spans="1:5" x14ac:dyDescent="0.35">
      <c r="A18" s="9" t="s">
        <v>27</v>
      </c>
      <c r="B18" s="9"/>
      <c r="C18" s="9"/>
      <c r="D18" s="9"/>
      <c r="E18" s="6">
        <f>SUMIF(H2:H11,"Lulus",F2:F11)</f>
        <v>1427</v>
      </c>
    </row>
    <row r="19" spans="1:5" x14ac:dyDescent="0.35">
      <c r="A19" s="9" t="s">
        <v>28</v>
      </c>
      <c r="B19" s="9"/>
      <c r="C19" s="9"/>
      <c r="D19" s="9"/>
      <c r="E19" s="3">
        <f>AVERAGEIF(H2:H11,"Lulus",G2:G11)</f>
        <v>79.277777777777786</v>
      </c>
    </row>
  </sheetData>
  <mergeCells count="7">
    <mergeCell ref="A19:D19"/>
    <mergeCell ref="A13:D13"/>
    <mergeCell ref="A14:D14"/>
    <mergeCell ref="A15:D15"/>
    <mergeCell ref="A16:D16"/>
    <mergeCell ref="A17:D17"/>
    <mergeCell ref="A18:D1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F7D4-3174-4854-A6E0-26794D6C17B9}">
  <dimension ref="A2:D13"/>
  <sheetViews>
    <sheetView tabSelected="1" zoomScaleNormal="100" workbookViewId="0">
      <selection activeCell="E7" sqref="E7"/>
    </sheetView>
  </sheetViews>
  <sheetFormatPr defaultRowHeight="14.5" x14ac:dyDescent="0.35"/>
  <cols>
    <col min="1" max="1" width="14.54296875" customWidth="1"/>
    <col min="2" max="3" width="15.81640625" customWidth="1"/>
    <col min="4" max="4" width="25.81640625" customWidth="1"/>
  </cols>
  <sheetData>
    <row r="2" spans="1:4" x14ac:dyDescent="0.35">
      <c r="A2" s="1" t="s">
        <v>38</v>
      </c>
      <c r="B2" s="1" t="s">
        <v>39</v>
      </c>
      <c r="C2" s="1" t="s">
        <v>40</v>
      </c>
      <c r="D2" s="1" t="s">
        <v>41</v>
      </c>
    </row>
    <row r="3" spans="1:4" x14ac:dyDescent="0.35">
      <c r="A3" s="2" t="s">
        <v>31</v>
      </c>
      <c r="B3" s="8">
        <v>14</v>
      </c>
      <c r="C3" s="8" t="s">
        <v>33</v>
      </c>
      <c r="D3" s="2" t="str">
        <f>CONCATENATE(A3," ",B3," ",C3)</f>
        <v>SDN 14 Pagi</v>
      </c>
    </row>
    <row r="4" spans="1:4" x14ac:dyDescent="0.35">
      <c r="A4" s="2" t="s">
        <v>32</v>
      </c>
      <c r="B4" s="8" t="s">
        <v>36</v>
      </c>
      <c r="C4" s="8">
        <v>1</v>
      </c>
      <c r="D4" s="2" t="str">
        <f t="shared" ref="D4:D7" si="0">CONCATENATE(A4," ",B4," ",C4)</f>
        <v>SD Hikmah Jaya 1</v>
      </c>
    </row>
    <row r="5" spans="1:4" x14ac:dyDescent="0.35">
      <c r="A5" s="2" t="s">
        <v>32</v>
      </c>
      <c r="B5" s="8" t="s">
        <v>37</v>
      </c>
      <c r="C5" s="8">
        <v>13</v>
      </c>
      <c r="D5" s="2" t="str">
        <f t="shared" si="0"/>
        <v>SD Unggul Persada 13</v>
      </c>
    </row>
    <row r="6" spans="1:4" x14ac:dyDescent="0.35">
      <c r="A6" s="2" t="s">
        <v>31</v>
      </c>
      <c r="B6" s="8">
        <v>14</v>
      </c>
      <c r="C6" s="8" t="s">
        <v>34</v>
      </c>
      <c r="D6" s="2" t="str">
        <f t="shared" si="0"/>
        <v>SDN 14 Sore</v>
      </c>
    </row>
    <row r="7" spans="1:4" x14ac:dyDescent="0.35">
      <c r="A7" s="2" t="s">
        <v>31</v>
      </c>
      <c r="B7" s="8">
        <v>9</v>
      </c>
      <c r="C7" s="8" t="s">
        <v>35</v>
      </c>
      <c r="D7" s="2" t="str">
        <f t="shared" si="0"/>
        <v>SDN 9 Unggulan</v>
      </c>
    </row>
    <row r="10" spans="1:4" x14ac:dyDescent="0.35">
      <c r="A10" s="11" t="s">
        <v>46</v>
      </c>
      <c r="B10" s="11"/>
      <c r="C10" s="12" t="s">
        <v>42</v>
      </c>
      <c r="D10" s="12"/>
    </row>
    <row r="11" spans="1:4" x14ac:dyDescent="0.35">
      <c r="A11" s="11" t="s">
        <v>43</v>
      </c>
      <c r="B11" s="11"/>
      <c r="C11" s="9" t="str">
        <f>LOWER(C10)</f>
        <v>nama kepala sekolah</v>
      </c>
      <c r="D11" s="9"/>
    </row>
    <row r="12" spans="1:4" x14ac:dyDescent="0.35">
      <c r="A12" s="11" t="s">
        <v>44</v>
      </c>
      <c r="B12" s="11"/>
      <c r="C12" s="9" t="str">
        <f>UPPER(C10)</f>
        <v>NAMA KEPALA SEKOLAH</v>
      </c>
      <c r="D12" s="9"/>
    </row>
    <row r="13" spans="1:4" x14ac:dyDescent="0.35">
      <c r="A13" s="11" t="s">
        <v>45</v>
      </c>
      <c r="B13" s="11"/>
      <c r="C13" s="9" t="str">
        <f>PROPER(C10)</f>
        <v>Nama Kepala Sekolah</v>
      </c>
      <c r="D13" s="9"/>
    </row>
  </sheetData>
  <mergeCells count="8">
    <mergeCell ref="A11:B11"/>
    <mergeCell ref="A12:B12"/>
    <mergeCell ref="A13:B13"/>
    <mergeCell ref="A10:B10"/>
    <mergeCell ref="C10:D10"/>
    <mergeCell ref="C11:D11"/>
    <mergeCell ref="C12:D12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ardnzyh@gmail.com</cp:lastModifiedBy>
  <dcterms:created xsi:type="dcterms:W3CDTF">2021-03-01T09:47:54Z</dcterms:created>
  <dcterms:modified xsi:type="dcterms:W3CDTF">2025-07-14T08:04:14Z</dcterms:modified>
</cp:coreProperties>
</file>