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0" documentId="8_{120B1331-D706-4700-B8E5-9372BBD195F7}" xr6:coauthVersionLast="47" xr6:coauthVersionMax="47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pivotCaches>
    <pivotCache cacheId="274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2" l="1"/>
  <c r="E13" i="2"/>
  <c r="F13" i="2"/>
  <c r="C13" i="2"/>
  <c r="G3" i="2"/>
  <c r="H3" i="2" s="1"/>
  <c r="I3" i="2" s="1"/>
  <c r="J3" i="2" s="1"/>
  <c r="G4" i="2"/>
  <c r="H4" i="2" s="1"/>
  <c r="I4" i="2" s="1"/>
  <c r="J4" i="2" s="1"/>
  <c r="P5" i="2" s="1"/>
  <c r="G5" i="2"/>
  <c r="H5" i="2" s="1"/>
  <c r="I5" i="2" s="1"/>
  <c r="J5" i="2" s="1"/>
  <c r="G6" i="2"/>
  <c r="H6" i="2" s="1"/>
  <c r="I6" i="2" s="1"/>
  <c r="J6" i="2" s="1"/>
  <c r="G7" i="2"/>
  <c r="H7" i="2" s="1"/>
  <c r="I7" i="2" s="1"/>
  <c r="J7" i="2" s="1"/>
  <c r="G8" i="2"/>
  <c r="H8" i="2" s="1"/>
  <c r="I8" i="2" s="1"/>
  <c r="J8" i="2" s="1"/>
  <c r="G9" i="2"/>
  <c r="H9" i="2" s="1"/>
  <c r="I9" i="2" s="1"/>
  <c r="J9" i="2" s="1"/>
  <c r="G10" i="2"/>
  <c r="H10" i="2" s="1"/>
  <c r="I10" i="2" s="1"/>
  <c r="J10" i="2" s="1"/>
  <c r="G11" i="2"/>
  <c r="H11" i="2" s="1"/>
  <c r="I11" i="2" s="1"/>
  <c r="J11" i="2" s="1"/>
  <c r="G2" i="2"/>
  <c r="H2" i="2" s="1"/>
  <c r="I2" i="2" s="1"/>
  <c r="J2" i="2" s="1"/>
  <c r="A2" i="1" a="1"/>
  <c r="A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<sst xmlns="http://schemas.openxmlformats.org/spreadsheetml/2006/main" count="64" uniqueCount="50">
  <si>
    <t>Roll_no</t>
  </si>
  <si>
    <t>mark1</t>
  </si>
  <si>
    <t>mark2</t>
  </si>
  <si>
    <t>mark3</t>
  </si>
  <si>
    <t>total</t>
  </si>
  <si>
    <t>Std ID</t>
  </si>
  <si>
    <t>Std Name</t>
  </si>
  <si>
    <t>English</t>
  </si>
  <si>
    <t>Chemistry</t>
  </si>
  <si>
    <t>Physics</t>
  </si>
  <si>
    <t>Math</t>
  </si>
  <si>
    <t>Total</t>
  </si>
  <si>
    <t>Percentage</t>
  </si>
  <si>
    <t>Grade</t>
  </si>
  <si>
    <t>Pass/Fail</t>
  </si>
  <si>
    <t>Grade Description</t>
  </si>
  <si>
    <t xml:space="preserve">  Bulbasaur</t>
  </si>
  <si>
    <t>Marks</t>
  </si>
  <si>
    <t xml:space="preserve">  Ivysaur</t>
  </si>
  <si>
    <t>90-100</t>
  </si>
  <si>
    <t>O</t>
  </si>
  <si>
    <t>vlookup</t>
  </si>
  <si>
    <t xml:space="preserve">  Venusaur</t>
  </si>
  <si>
    <t>80-90</t>
  </si>
  <si>
    <t>A+</t>
  </si>
  <si>
    <t>value</t>
  </si>
  <si>
    <t xml:space="preserve">  Charmander</t>
  </si>
  <si>
    <t>70-80</t>
  </si>
  <si>
    <t>A</t>
  </si>
  <si>
    <t xml:space="preserve">  Charmeleon</t>
  </si>
  <si>
    <t>60-70</t>
  </si>
  <si>
    <t>B+</t>
  </si>
  <si>
    <t xml:space="preserve">  Charizard</t>
  </si>
  <si>
    <t>50-60</t>
  </si>
  <si>
    <t>B</t>
  </si>
  <si>
    <t xml:space="preserve">  Squirtle</t>
  </si>
  <si>
    <t>Below 50</t>
  </si>
  <si>
    <t>U</t>
  </si>
  <si>
    <t xml:space="preserve">  Wartortle</t>
  </si>
  <si>
    <t xml:space="preserve">  Blastoise</t>
  </si>
  <si>
    <t xml:space="preserve">  Elijah</t>
  </si>
  <si>
    <t xml:space="preserve"> </t>
  </si>
  <si>
    <t>avg_subject_mark</t>
  </si>
  <si>
    <t xml:space="preserve">  </t>
  </si>
  <si>
    <t>pivot table</t>
  </si>
  <si>
    <t>Sum of English</t>
  </si>
  <si>
    <t>Sum of Chemistry</t>
  </si>
  <si>
    <t>Sum of Physics</t>
  </si>
  <si>
    <t>Sum of Math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</si>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</sst>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13" formatCode="0%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v>avg_subject_mark</c:v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 w="25400"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Sheet2!$C$1:$F$1</c:f>
              <c:strCache>
                <c:ptCount val="4"/>
                <c:pt idx="0">
                  <c:v>English</c:v>
                </c:pt>
                <c:pt idx="1">
                  <c:v>Chemistry</c:v>
                </c:pt>
                <c:pt idx="2">
                  <c:v>Physics</c:v>
                </c:pt>
                <c:pt idx="3">
                  <c:v>Math</c:v>
                </c:pt>
              </c:strCache>
            </c:strRef>
          </c:cat>
          <c:val>
            <c:numRef>
              <c:f>Sheet2!$C$13:$F$13</c:f>
              <c:numCache>
                <c:formatCode>General</c:formatCode>
                <c:ptCount val="4"/>
                <c:pt idx="0">
                  <c:v>66.7</c:v>
                </c:pt>
                <c:pt idx="1">
                  <c:v>67.5</c:v>
                </c:pt>
                <c:pt idx="2">
                  <c:v>72.2</c:v>
                </c:pt>
                <c:pt idx="3">
                  <c:v>59.8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BEB-47DE-950B-5E27E400B6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77180096237970264"/>
          <c:y val="0.22148148148148147"/>
          <c:w val="0.11834821821768923"/>
          <c:h val="0.31250218722659673"/>
        </c:manualLayout>
      </c:layout>
      <c:overlay val="1"/>
      <c:spPr>
        <a:solidFill>
          <a:srgbClr val="D0CECE"/>
        </a:solidFill>
        <a:ln>
          <a:solidFill>
            <a:srgbClr val="AEAAAA"/>
          </a:solidFill>
          <a:prstDash val="solid"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student_analysis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Sheet2!$C$1</c:f>
              <c:strCache>
                <c:ptCount val="1"/>
                <c:pt idx="0">
                  <c:v>English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Sheet2!$A$2:$B$11</c:f>
              <c:multiLvlStrCache>
                <c:ptCount val="10"/>
                <c:lvl>
                  <c:pt idx="0">
                    <c:v>  Bulbasaur</c:v>
                  </c:pt>
                  <c:pt idx="1">
                    <c:v>  Ivysaur</c:v>
                  </c:pt>
                  <c:pt idx="2">
                    <c:v>  Venusaur</c:v>
                  </c:pt>
                  <c:pt idx="3">
                    <c:v>  Charmander</c:v>
                  </c:pt>
                  <c:pt idx="4">
                    <c:v>  Charmeleon</c:v>
                  </c:pt>
                  <c:pt idx="5">
                    <c:v>  Charizard</c:v>
                  </c:pt>
                  <c:pt idx="6">
                    <c:v>  Squirtle</c:v>
                  </c:pt>
                  <c:pt idx="7">
                    <c:v>  Wartortle</c:v>
                  </c:pt>
                  <c:pt idx="8">
                    <c:v>  Blastoise</c:v>
                  </c:pt>
                  <c:pt idx="9">
                    <c:v>  Elijah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Sheet2!$C$2:$C$11</c:f>
              <c:numCache>
                <c:formatCode>General</c:formatCode>
                <c:ptCount val="10"/>
                <c:pt idx="0">
                  <c:v>78</c:v>
                </c:pt>
                <c:pt idx="1">
                  <c:v>56</c:v>
                </c:pt>
                <c:pt idx="2">
                  <c:v>90</c:v>
                </c:pt>
                <c:pt idx="3">
                  <c:v>66</c:v>
                </c:pt>
                <c:pt idx="4">
                  <c:v>31</c:v>
                </c:pt>
                <c:pt idx="5">
                  <c:v>33</c:v>
                </c:pt>
                <c:pt idx="6">
                  <c:v>89</c:v>
                </c:pt>
                <c:pt idx="7">
                  <c:v>85</c:v>
                </c:pt>
                <c:pt idx="8">
                  <c:v>93</c:v>
                </c:pt>
                <c:pt idx="9">
                  <c:v>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6C-41B3-BD29-6BFEF7216284}"/>
            </c:ext>
          </c:extLst>
        </c:ser>
        <c:ser>
          <c:idx val="1"/>
          <c:order val="1"/>
          <c:tx>
            <c:strRef>
              <c:f>Sheet2!$D$1</c:f>
              <c:strCache>
                <c:ptCount val="1"/>
                <c:pt idx="0">
                  <c:v>Chemistry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Sheet2!$A$2:$B$11</c:f>
              <c:multiLvlStrCache>
                <c:ptCount val="10"/>
                <c:lvl>
                  <c:pt idx="0">
                    <c:v>  Bulbasaur</c:v>
                  </c:pt>
                  <c:pt idx="1">
                    <c:v>  Ivysaur</c:v>
                  </c:pt>
                  <c:pt idx="2">
                    <c:v>  Venusaur</c:v>
                  </c:pt>
                  <c:pt idx="3">
                    <c:v>  Charmander</c:v>
                  </c:pt>
                  <c:pt idx="4">
                    <c:v>  Charmeleon</c:v>
                  </c:pt>
                  <c:pt idx="5">
                    <c:v>  Charizard</c:v>
                  </c:pt>
                  <c:pt idx="6">
                    <c:v>  Squirtle</c:v>
                  </c:pt>
                  <c:pt idx="7">
                    <c:v>  Wartortle</c:v>
                  </c:pt>
                  <c:pt idx="8">
                    <c:v>  Blastoise</c:v>
                  </c:pt>
                  <c:pt idx="9">
                    <c:v>  Elijah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Sheet2!$D$2:$D$11</c:f>
              <c:numCache>
                <c:formatCode>General</c:formatCode>
                <c:ptCount val="10"/>
                <c:pt idx="0">
                  <c:v>70</c:v>
                </c:pt>
                <c:pt idx="1">
                  <c:v>74</c:v>
                </c:pt>
                <c:pt idx="2">
                  <c:v>68</c:v>
                </c:pt>
                <c:pt idx="3">
                  <c:v>76</c:v>
                </c:pt>
                <c:pt idx="4">
                  <c:v>33</c:v>
                </c:pt>
                <c:pt idx="5">
                  <c:v>72</c:v>
                </c:pt>
                <c:pt idx="6">
                  <c:v>88</c:v>
                </c:pt>
                <c:pt idx="7">
                  <c:v>56</c:v>
                </c:pt>
                <c:pt idx="8">
                  <c:v>59</c:v>
                </c:pt>
                <c:pt idx="9">
                  <c:v>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6C-41B3-BD29-6BFEF7216284}"/>
            </c:ext>
          </c:extLst>
        </c:ser>
        <c:ser>
          <c:idx val="2"/>
          <c:order val="2"/>
          <c:tx>
            <c:strRef>
              <c:f>Sheet2!$E$1</c:f>
              <c:strCache>
                <c:ptCount val="1"/>
                <c:pt idx="0">
                  <c:v>Physics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Sheet2!$A$2:$B$11</c:f>
              <c:multiLvlStrCache>
                <c:ptCount val="10"/>
                <c:lvl>
                  <c:pt idx="0">
                    <c:v>  Bulbasaur</c:v>
                  </c:pt>
                  <c:pt idx="1">
                    <c:v>  Ivysaur</c:v>
                  </c:pt>
                  <c:pt idx="2">
                    <c:v>  Venusaur</c:v>
                  </c:pt>
                  <c:pt idx="3">
                    <c:v>  Charmander</c:v>
                  </c:pt>
                  <c:pt idx="4">
                    <c:v>  Charmeleon</c:v>
                  </c:pt>
                  <c:pt idx="5">
                    <c:v>  Charizard</c:v>
                  </c:pt>
                  <c:pt idx="6">
                    <c:v>  Squirtle</c:v>
                  </c:pt>
                  <c:pt idx="7">
                    <c:v>  Wartortle</c:v>
                  </c:pt>
                  <c:pt idx="8">
                    <c:v>  Blastoise</c:v>
                  </c:pt>
                  <c:pt idx="9">
                    <c:v>  Elijah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Sheet2!$E$2:$E$11</c:f>
              <c:numCache>
                <c:formatCode>General</c:formatCode>
                <c:ptCount val="10"/>
                <c:pt idx="0">
                  <c:v>90</c:v>
                </c:pt>
                <c:pt idx="1">
                  <c:v>58</c:v>
                </c:pt>
                <c:pt idx="2">
                  <c:v>98</c:v>
                </c:pt>
                <c:pt idx="3">
                  <c:v>73</c:v>
                </c:pt>
                <c:pt idx="4">
                  <c:v>56</c:v>
                </c:pt>
                <c:pt idx="5">
                  <c:v>40</c:v>
                </c:pt>
                <c:pt idx="6">
                  <c:v>95</c:v>
                </c:pt>
                <c:pt idx="7">
                  <c:v>63</c:v>
                </c:pt>
                <c:pt idx="8">
                  <c:v>64</c:v>
                </c:pt>
                <c:pt idx="9">
                  <c:v>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A6C-41B3-BD29-6BFEF7216284}"/>
            </c:ext>
          </c:extLst>
        </c:ser>
        <c:ser>
          <c:idx val="3"/>
          <c:order val="3"/>
          <c:tx>
            <c:strRef>
              <c:f>Sheet2!$F$1</c:f>
              <c:strCache>
                <c:ptCount val="1"/>
                <c:pt idx="0">
                  <c:v>Math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multiLvlStrRef>
              <c:f>Sheet2!$A$2:$B$11</c:f>
              <c:multiLvlStrCache>
                <c:ptCount val="10"/>
                <c:lvl>
                  <c:pt idx="0">
                    <c:v>  Bulbasaur</c:v>
                  </c:pt>
                  <c:pt idx="1">
                    <c:v>  Ivysaur</c:v>
                  </c:pt>
                  <c:pt idx="2">
                    <c:v>  Venusaur</c:v>
                  </c:pt>
                  <c:pt idx="3">
                    <c:v>  Charmander</c:v>
                  </c:pt>
                  <c:pt idx="4">
                    <c:v>  Charmeleon</c:v>
                  </c:pt>
                  <c:pt idx="5">
                    <c:v>  Charizard</c:v>
                  </c:pt>
                  <c:pt idx="6">
                    <c:v>  Squirtle</c:v>
                  </c:pt>
                  <c:pt idx="7">
                    <c:v>  Wartortle</c:v>
                  </c:pt>
                  <c:pt idx="8">
                    <c:v>  Blastoise</c:v>
                  </c:pt>
                  <c:pt idx="9">
                    <c:v>  Elijah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</c:lvl>
              </c:multiLvlStrCache>
            </c:multiLvlStrRef>
          </c:cat>
          <c:val>
            <c:numRef>
              <c:f>Sheet2!$F$2:$F$11</c:f>
              <c:numCache>
                <c:formatCode>General</c:formatCode>
                <c:ptCount val="10"/>
                <c:pt idx="0">
                  <c:v>47</c:v>
                </c:pt>
                <c:pt idx="1">
                  <c:v>60</c:v>
                </c:pt>
                <c:pt idx="2">
                  <c:v>73</c:v>
                </c:pt>
                <c:pt idx="3">
                  <c:v>34</c:v>
                </c:pt>
                <c:pt idx="4">
                  <c:v>30</c:v>
                </c:pt>
                <c:pt idx="5">
                  <c:v>42</c:v>
                </c:pt>
                <c:pt idx="6">
                  <c:v>80</c:v>
                </c:pt>
                <c:pt idx="7">
                  <c:v>75</c:v>
                </c:pt>
                <c:pt idx="8">
                  <c:v>66</c:v>
                </c:pt>
                <c:pt idx="9">
                  <c:v>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DA6C-41B3-BD29-6BFEF72162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2194551"/>
        <c:axId val="1082221911"/>
      </c:lineChart>
      <c:catAx>
        <c:axId val="1082194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221911"/>
        <c:crosses val="autoZero"/>
        <c:auto val="1"/>
        <c:lblAlgn val="ctr"/>
        <c:lblOffset val="100"/>
        <c:noMultiLvlLbl val="0"/>
      </c:catAx>
      <c:valAx>
        <c:axId val="1082221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2194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14</xdr:row>
      <xdr:rowOff>0</xdr:rowOff>
    </xdr:from>
    <xdr:to>
      <xdr:col>6</xdr:col>
      <xdr:colOff>590550</xdr:colOff>
      <xdr:row>28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D31A904-CC5D-305B-E8A9-AB81C2C4C7D7}"/>
            </a:ext>
            <a:ext uri="{147F2762-F138-4A5C-976F-8EAC2B608ADB}">
              <a16:predDERef xmlns:a16="http://schemas.microsoft.com/office/drawing/2014/main" pred="{B3364807-CD2D-6F59-5FB4-C23B03AF44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790575</xdr:colOff>
      <xdr:row>13</xdr:row>
      <xdr:rowOff>161925</xdr:rowOff>
    </xdr:from>
    <xdr:to>
      <xdr:col>14</xdr:col>
      <xdr:colOff>66675</xdr:colOff>
      <xdr:row>28</xdr:row>
      <xdr:rowOff>47625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7E8FEC46-DC77-EE9B-D64B-219BBB494048}"/>
            </a:ext>
            <a:ext uri="{147F2762-F138-4A5C-976F-8EAC2B608ADB}">
              <a16:predDERef xmlns:a16="http://schemas.microsoft.com/office/drawing/2014/main" pred="{9D31A904-CC5D-305B-E8A9-AB81C2C4C7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121.750539583336" createdVersion="8" refreshedVersion="8" minRefreshableVersion="3" recordCount="10" xr:uid="{418D9448-F2B5-4BC4-B057-9B941E1B389F}">
  <cacheSource type="worksheet">
    <worksheetSource name="Table2"/>
  </cacheSource>
  <cacheFields count="10">
    <cacheField name="Std ID" numFmtId="0">
      <sharedItems containsSemiMixedTypes="0" containsString="0" containsNumber="1" containsInteger="1" minValue="1" maxValue="10"/>
    </cacheField>
    <cacheField name="Std Name" numFmtId="0">
      <sharedItems count="10">
        <s v="  Bulbasaur"/>
        <s v="  Ivysaur"/>
        <s v="  Venusaur"/>
        <s v="  Charmander"/>
        <s v="  Charmeleon"/>
        <s v="  Charizard"/>
        <s v="  Squirtle"/>
        <s v="  Wartortle"/>
        <s v="  Blastoise"/>
        <s v="  Elijah"/>
      </sharedItems>
    </cacheField>
    <cacheField name="English" numFmtId="0">
      <sharedItems containsSemiMixedTypes="0" containsString="0" containsNumber="1" containsInteger="1" minValue="31" maxValue="93"/>
    </cacheField>
    <cacheField name="Chemistry" numFmtId="0">
      <sharedItems containsSemiMixedTypes="0" containsString="0" containsNumber="1" containsInteger="1" minValue="33" maxValue="88"/>
    </cacheField>
    <cacheField name="Physics" numFmtId="0">
      <sharedItems containsSemiMixedTypes="0" containsString="0" containsNumber="1" containsInteger="1" minValue="40" maxValue="98"/>
    </cacheField>
    <cacheField name="Math" numFmtId="0">
      <sharedItems containsSemiMixedTypes="0" containsString="0" containsNumber="1" containsInteger="1" minValue="30" maxValue="91"/>
    </cacheField>
    <cacheField name="Total" numFmtId="0">
      <sharedItems containsSemiMixedTypes="0" containsString="0" containsNumber="1" containsInteger="1" minValue="150" maxValue="352"/>
    </cacheField>
    <cacheField name="Percentage" numFmtId="9">
      <sharedItems containsSemiMixedTypes="0" containsString="0" containsNumber="1" minValue="0.375" maxValue="0.88"/>
    </cacheField>
    <cacheField name="Grade" numFmtId="0">
      <sharedItems/>
    </cacheField>
    <cacheField name="Pass/Fail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n v="1"/>
    <x v="0"/>
    <n v="78"/>
    <n v="70"/>
    <n v="90"/>
    <n v="47"/>
    <n v="285"/>
    <n v="0.71250000000000002"/>
    <s v="A"/>
    <s v="Pass"/>
  </r>
  <r>
    <n v="2"/>
    <x v="1"/>
    <n v="56"/>
    <n v="74"/>
    <n v="58"/>
    <n v="60"/>
    <n v="248"/>
    <n v="0.62"/>
    <s v="B+"/>
    <s v="Pass"/>
  </r>
  <r>
    <n v="3"/>
    <x v="2"/>
    <n v="90"/>
    <n v="68"/>
    <n v="98"/>
    <n v="73"/>
    <n v="329"/>
    <n v="0.82250000000000001"/>
    <s v="A+"/>
    <s v="Pass"/>
  </r>
  <r>
    <n v="4"/>
    <x v="3"/>
    <n v="66"/>
    <n v="76"/>
    <n v="73"/>
    <n v="34"/>
    <n v="249"/>
    <n v="0.62250000000000005"/>
    <s v="B+"/>
    <s v="Pass"/>
  </r>
  <r>
    <n v="5"/>
    <x v="4"/>
    <n v="31"/>
    <n v="33"/>
    <n v="56"/>
    <n v="30"/>
    <n v="150"/>
    <n v="0.375"/>
    <s v="U"/>
    <s v="Fail"/>
  </r>
  <r>
    <n v="6"/>
    <x v="5"/>
    <n v="33"/>
    <n v="72"/>
    <n v="40"/>
    <n v="42"/>
    <n v="187"/>
    <n v="0.46750000000000003"/>
    <s v="U"/>
    <s v="Fail"/>
  </r>
  <r>
    <n v="7"/>
    <x v="6"/>
    <n v="89"/>
    <n v="88"/>
    <n v="95"/>
    <n v="80"/>
    <n v="352"/>
    <n v="0.88"/>
    <s v="A+"/>
    <s v="Pass"/>
  </r>
  <r>
    <n v="8"/>
    <x v="7"/>
    <n v="85"/>
    <n v="56"/>
    <n v="63"/>
    <n v="75"/>
    <n v="279"/>
    <n v="0.69750000000000001"/>
    <s v="B+"/>
    <s v="Pass"/>
  </r>
  <r>
    <n v="9"/>
    <x v="8"/>
    <n v="93"/>
    <n v="59"/>
    <n v="64"/>
    <n v="66"/>
    <n v="282"/>
    <n v="0.70499999999999996"/>
    <s v="A"/>
    <s v="Pass"/>
  </r>
  <r>
    <n v="10"/>
    <x v="9"/>
    <n v="46"/>
    <n v="79"/>
    <n v="85"/>
    <n v="91"/>
    <n v="301"/>
    <n v="0.75249999999999995"/>
    <s v="A"/>
    <s v="Pas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7DD408-124D-426A-92E1-A0BE1F7DD66D}" name="PivotTable1" cacheId="274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3:E44" firstHeaderRow="0" firstDataRow="1" firstDataCol="1"/>
  <pivotFields count="10">
    <pivotField compact="0" outline="0" showAll="0"/>
    <pivotField axis="axisRow" compact="0" outline="0" showAll="0">
      <items count="11">
        <item x="8"/>
        <item x="0"/>
        <item x="5"/>
        <item x="3"/>
        <item x="4"/>
        <item x="9"/>
        <item x="1"/>
        <item x="6"/>
        <item x="2"/>
        <item x="7"/>
        <item t="default"/>
      </items>
    </pivotField>
    <pivotField dataField="1" compact="0" outline="0" showAll="0"/>
    <pivotField dataField="1" compact="0" outline="0" showAll="0"/>
    <pivotField dataField="1" compact="0" outline="0" showAll="0"/>
    <pivotField dataField="1" compact="0" outline="0" showAll="0"/>
    <pivotField compact="0" outline="0" showAll="0"/>
    <pivotField compact="0" numFmtId="9" outline="0" showAll="0"/>
    <pivotField compact="0" outline="0" showAll="0"/>
    <pivotField compact="0" outline="0" showAll="0"/>
  </pivotFields>
  <rowFields count="1">
    <field x="1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English" fld="2" baseField="0" baseItem="0"/>
    <dataField name="Sum of Chemistry" fld="3" baseField="0" baseItem="0"/>
    <dataField name="Sum of Physics" fld="4" baseField="0" baseItem="0"/>
    <dataField name="Sum of Math" fld="5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7B94AD-923B-46DE-95F0-9B15155AD7E7}" name="Table2" displayName="Table2" ref="A1:J11" totalsRowShown="0">
  <autoFilter ref="A1:J11" xr:uid="{537B94AD-923B-46DE-95F0-9B15155AD7E7}"/>
  <sortState xmlns:xlrd2="http://schemas.microsoft.com/office/spreadsheetml/2017/richdata2" ref="A2:J11">
    <sortCondition ref="A1:A11"/>
  </sortState>
  <tableColumns count="10">
    <tableColumn id="1" xr3:uid="{936D3A9F-B1DE-45AE-8576-160BC9F58A10}" name="Std ID"/>
    <tableColumn id="2" xr3:uid="{F3DE8C36-49D4-43C5-8401-4680E0D9A6C3}" name="Std Name"/>
    <tableColumn id="3" xr3:uid="{495B1AD7-AB5B-4B2E-A040-82CA7F5830AA}" name="English"/>
    <tableColumn id="4" xr3:uid="{16DB6409-9FAA-4003-976A-CB3D79C2B167}" name="Chemistry"/>
    <tableColumn id="5" xr3:uid="{FA62CAB8-E6BF-4557-A75F-86D31215572F}" name="Physics"/>
    <tableColumn id="6" xr3:uid="{BC9B6C0C-8F32-42AB-9F01-E7A87F87D997}" name="Math"/>
    <tableColumn id="7" xr3:uid="{D2C6E722-D3F6-4853-B1D1-51B6C7D022AD}" name="Total">
      <calculatedColumnFormula>SUM(C2:F2)</calculatedColumnFormula>
    </tableColumn>
    <tableColumn id="8" xr3:uid="{A7BFDB12-C40F-4572-ABB7-6F465286965F}" name="Percentage" dataDxfId="0">
      <calculatedColumnFormula>(G2/400)</calculatedColumnFormula>
    </tableColumn>
    <tableColumn id="9" xr3:uid="{E799C560-0166-42D0-B322-D369A4780E10}" name="Grade">
      <calculatedColumnFormula>IF(H2&gt;90%,"O",IF(H2&gt;80%,"A+",IF(H2&gt;70%,"A",IF(H2&gt;60%,"B+",IF(H2&gt;50%,"B","U")))))</calculatedColumnFormula>
    </tableColumn>
    <tableColumn id="10" xr3:uid="{60D3E0B8-FBF8-4F1E-9D2E-90630918BECD}" name="Pass/Fail">
      <calculatedColumnFormula>IF(I2="U","Fail","Pass")</calculatedColumnFormula>
    </tableColumn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C69DFA-95C2-4C34-A693-643155152F25}" name="Table3" displayName="Table3" ref="O4:P5" totalsRowShown="0">
  <autoFilter ref="O4:P5" xr:uid="{22C69DFA-95C2-4C34-A693-643155152F25}"/>
  <tableColumns count="2">
    <tableColumn id="1" xr3:uid="{A18E3F6F-836F-4769-B3A2-C6C47771AFF9}" name="vlookup"/>
    <tableColumn id="2" xr3:uid="{ECFF21AD-01C2-4DB5-A99A-F7957422F820}" name="value">
      <calculatedColumnFormula>VLOOKUP(O5,A1:J11,10)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workbookViewId="0">
      <selection activeCell="B1" sqref="B1"/>
    </sheetView>
  </sheetViews>
  <sheetFormatPr defaultRowHeight="15"/>
  <sheetData>
    <row r="1" spans="1:6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cm="1">
        <f t="array" ref="A2:A21">_xlfn.SEQUENCE(20,1,4001,1)</f>
        <v>4001</v>
      </c>
    </row>
    <row r="3" spans="1:6">
      <c r="A3">
        <v>4002</v>
      </c>
    </row>
    <row r="4" spans="1:6">
      <c r="A4">
        <v>4003</v>
      </c>
    </row>
    <row r="5" spans="1:6">
      <c r="A5">
        <v>4004</v>
      </c>
    </row>
    <row r="6" spans="1:6">
      <c r="A6">
        <v>4005</v>
      </c>
    </row>
    <row r="7" spans="1:6">
      <c r="A7">
        <v>4006</v>
      </c>
    </row>
    <row r="8" spans="1:6">
      <c r="A8">
        <v>4007</v>
      </c>
    </row>
    <row r="9" spans="1:6">
      <c r="A9">
        <v>4008</v>
      </c>
    </row>
    <row r="10" spans="1:6">
      <c r="A10">
        <v>4009</v>
      </c>
    </row>
    <row r="11" spans="1:6">
      <c r="A11">
        <v>4010</v>
      </c>
    </row>
    <row r="12" spans="1:6">
      <c r="A12">
        <v>4011</v>
      </c>
    </row>
    <row r="13" spans="1:6">
      <c r="A13">
        <v>4012</v>
      </c>
    </row>
    <row r="14" spans="1:6">
      <c r="A14">
        <v>4013</v>
      </c>
    </row>
    <row r="15" spans="1:6">
      <c r="A15">
        <v>4014</v>
      </c>
    </row>
    <row r="16" spans="1:6">
      <c r="A16">
        <v>4015</v>
      </c>
    </row>
    <row r="17" spans="1:1">
      <c r="A17">
        <v>4016</v>
      </c>
    </row>
    <row r="18" spans="1:1">
      <c r="A18">
        <v>4017</v>
      </c>
    </row>
    <row r="19" spans="1:1">
      <c r="A19">
        <v>4018</v>
      </c>
    </row>
    <row r="20" spans="1:1">
      <c r="A20">
        <v>4019</v>
      </c>
    </row>
    <row r="21" spans="1:1">
      <c r="A21">
        <v>4020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088BC-6DAE-41BB-9073-0C74C530697F}">
  <dimension ref="A1:P44"/>
  <sheetViews>
    <sheetView tabSelected="1" workbookViewId="0">
      <selection activeCell="O3" sqref="O3:P3"/>
    </sheetView>
  </sheetViews>
  <sheetFormatPr defaultRowHeight="15"/>
  <cols>
    <col min="1" max="1" width="13" bestFit="1" customWidth="1"/>
    <col min="2" max="2" width="14.28515625" customWidth="1"/>
    <col min="3" max="3" width="17" bestFit="1" customWidth="1"/>
    <col min="4" max="4" width="14.42578125" bestFit="1" customWidth="1"/>
    <col min="5" max="5" width="12.7109375" bestFit="1" customWidth="1"/>
    <col min="8" max="8" width="13.42578125" bestFit="1" customWidth="1"/>
    <col min="9" max="9" width="9.28515625" customWidth="1"/>
    <col min="10" max="10" width="11.28515625" bestFit="1" customWidth="1"/>
    <col min="12" max="12" width="18" customWidth="1"/>
    <col min="15" max="15" width="10.5703125" bestFit="1" customWidth="1"/>
    <col min="16" max="16" width="11.42578125" bestFit="1" customWidth="1"/>
  </cols>
  <sheetData>
    <row r="1" spans="1:1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L1" s="4" t="s">
        <v>15</v>
      </c>
      <c r="M1" s="4"/>
    </row>
    <row r="2" spans="1:16">
      <c r="A2">
        <v>1</v>
      </c>
      <c r="B2" t="s">
        <v>16</v>
      </c>
      <c r="C2">
        <v>78</v>
      </c>
      <c r="D2">
        <v>70</v>
      </c>
      <c r="E2">
        <v>90</v>
      </c>
      <c r="F2">
        <v>47</v>
      </c>
      <c r="G2">
        <f>SUM(C2:F2)</f>
        <v>285</v>
      </c>
      <c r="H2" s="1">
        <f>(G2/400)</f>
        <v>0.71250000000000002</v>
      </c>
      <c r="I2" t="str">
        <f>IF(H2&gt;90%,"O",IF(H2&gt;80%,"A+",IF(H2&gt;70%,"A",IF(H2&gt;60%,"B+",IF(H2&gt;50%,"B","U")))))</f>
        <v>A</v>
      </c>
      <c r="J2" t="str">
        <f>IF(I2="U","Fail","Pass")</f>
        <v>Pass</v>
      </c>
      <c r="L2" s="2" t="s">
        <v>17</v>
      </c>
      <c r="M2" s="2" t="s">
        <v>13</v>
      </c>
    </row>
    <row r="3" spans="1:16">
      <c r="A3">
        <v>2</v>
      </c>
      <c r="B3" t="s">
        <v>18</v>
      </c>
      <c r="C3">
        <v>56</v>
      </c>
      <c r="D3">
        <v>74</v>
      </c>
      <c r="E3">
        <v>58</v>
      </c>
      <c r="F3">
        <v>60</v>
      </c>
      <c r="G3">
        <f>SUM(C3:F3)</f>
        <v>248</v>
      </c>
      <c r="H3" s="1">
        <f>(G3/400)</f>
        <v>0.62</v>
      </c>
      <c r="I3" t="str">
        <f>IF(H3&gt;90%,"O",IF(H3&gt;80%,"A+",IF(H3&gt;70%,"A",IF(H3&gt;60%,"B+",IF(H3&gt;50%,"B","U")))))</f>
        <v>B+</v>
      </c>
      <c r="J3" t="str">
        <f>IF(I3="U","Fail","Pass")</f>
        <v>Pass</v>
      </c>
      <c r="L3" s="2" t="s">
        <v>19</v>
      </c>
      <c r="M3" s="2" t="s">
        <v>20</v>
      </c>
      <c r="O3" s="7" t="s">
        <v>21</v>
      </c>
      <c r="P3" s="7"/>
    </row>
    <row r="4" spans="1:16">
      <c r="A4">
        <v>3</v>
      </c>
      <c r="B4" t="s">
        <v>22</v>
      </c>
      <c r="C4">
        <v>90</v>
      </c>
      <c r="D4">
        <v>68</v>
      </c>
      <c r="E4">
        <v>98</v>
      </c>
      <c r="F4">
        <v>73</v>
      </c>
      <c r="G4">
        <f>SUM(C4:F4)</f>
        <v>329</v>
      </c>
      <c r="H4" s="1">
        <f>(G4/400)</f>
        <v>0.82250000000000001</v>
      </c>
      <c r="I4" t="str">
        <f>IF(H4&gt;90%,"O",IF(H4&gt;80%,"A+",IF(H4&gt;70%,"A",IF(H4&gt;60%,"B+",IF(H4&gt;50%,"B","U")))))</f>
        <v>A+</v>
      </c>
      <c r="J4" t="str">
        <f>IF(I4="U","Fail","Pass")</f>
        <v>Pass</v>
      </c>
      <c r="L4" s="2" t="s">
        <v>23</v>
      </c>
      <c r="M4" s="2" t="s">
        <v>24</v>
      </c>
      <c r="O4" t="s">
        <v>21</v>
      </c>
      <c r="P4" t="s">
        <v>25</v>
      </c>
    </row>
    <row r="5" spans="1:16">
      <c r="A5">
        <v>4</v>
      </c>
      <c r="B5" t="s">
        <v>26</v>
      </c>
      <c r="C5">
        <v>66</v>
      </c>
      <c r="D5">
        <v>76</v>
      </c>
      <c r="E5">
        <v>73</v>
      </c>
      <c r="F5">
        <v>34</v>
      </c>
      <c r="G5">
        <f>SUM(C5:F5)</f>
        <v>249</v>
      </c>
      <c r="H5" s="1">
        <f>(G5/400)</f>
        <v>0.62250000000000005</v>
      </c>
      <c r="I5" t="str">
        <f>IF(H5&gt;90%,"O",IF(H5&gt;80%,"A+",IF(H5&gt;70%,"A",IF(H5&gt;60%,"B+",IF(H5&gt;50%,"B","U")))))</f>
        <v>B+</v>
      </c>
      <c r="J5" t="str">
        <f>IF(I5="U","Fail","Pass")</f>
        <v>Pass</v>
      </c>
      <c r="L5" s="2" t="s">
        <v>27</v>
      </c>
      <c r="M5" s="2" t="s">
        <v>28</v>
      </c>
      <c r="O5">
        <v>3</v>
      </c>
      <c r="P5" t="str">
        <f>VLOOKUP(O5,A1:J11,10)</f>
        <v>Pass</v>
      </c>
    </row>
    <row r="6" spans="1:16">
      <c r="A6">
        <v>5</v>
      </c>
      <c r="B6" t="s">
        <v>29</v>
      </c>
      <c r="C6">
        <v>31</v>
      </c>
      <c r="D6">
        <v>33</v>
      </c>
      <c r="E6">
        <v>56</v>
      </c>
      <c r="F6">
        <v>30</v>
      </c>
      <c r="G6">
        <f>SUM(C6:F6)</f>
        <v>150</v>
      </c>
      <c r="H6" s="1">
        <f>(G6/400)</f>
        <v>0.375</v>
      </c>
      <c r="I6" t="str">
        <f>IF(H6&gt;90%,"O",IF(H6&gt;80%,"A+",IF(H6&gt;70%,"A",IF(H6&gt;60%,"B+",IF(H6&gt;50%,"B","U")))))</f>
        <v>U</v>
      </c>
      <c r="J6" t="str">
        <f>IF(I6="U","Fail","Pass")</f>
        <v>Fail</v>
      </c>
      <c r="L6" s="2" t="s">
        <v>30</v>
      </c>
      <c r="M6" s="2" t="s">
        <v>31</v>
      </c>
    </row>
    <row r="7" spans="1:16">
      <c r="A7">
        <v>6</v>
      </c>
      <c r="B7" t="s">
        <v>32</v>
      </c>
      <c r="C7">
        <v>33</v>
      </c>
      <c r="D7">
        <v>72</v>
      </c>
      <c r="E7">
        <v>40</v>
      </c>
      <c r="F7">
        <v>42</v>
      </c>
      <c r="G7">
        <f>SUM(C7:F7)</f>
        <v>187</v>
      </c>
      <c r="H7" s="1">
        <f>(G7/400)</f>
        <v>0.46750000000000003</v>
      </c>
      <c r="I7" t="str">
        <f>IF(H7&gt;90%,"O",IF(H7&gt;80%,"A+",IF(H7&gt;70%,"A",IF(H7&gt;60%,"B+",IF(H7&gt;50%,"B","U")))))</f>
        <v>U</v>
      </c>
      <c r="J7" t="str">
        <f>IF(I7="U","Fail","Pass")</f>
        <v>Fail</v>
      </c>
      <c r="L7" s="2" t="s">
        <v>33</v>
      </c>
      <c r="M7" s="2" t="s">
        <v>34</v>
      </c>
    </row>
    <row r="8" spans="1:16">
      <c r="A8">
        <v>7</v>
      </c>
      <c r="B8" t="s">
        <v>35</v>
      </c>
      <c r="C8">
        <v>89</v>
      </c>
      <c r="D8">
        <v>88</v>
      </c>
      <c r="E8">
        <v>95</v>
      </c>
      <c r="F8">
        <v>80</v>
      </c>
      <c r="G8">
        <f>SUM(C8:F8)</f>
        <v>352</v>
      </c>
      <c r="H8" s="1">
        <f>(G8/400)</f>
        <v>0.88</v>
      </c>
      <c r="I8" t="str">
        <f>IF(H8&gt;90%,"O",IF(H8&gt;80%,"A+",IF(H8&gt;70%,"A",IF(H8&gt;60%,"B+",IF(H8&gt;50%,"B","U")))))</f>
        <v>A+</v>
      </c>
      <c r="J8" t="str">
        <f>IF(I8="U","Fail","Pass")</f>
        <v>Pass</v>
      </c>
      <c r="L8" s="2" t="s">
        <v>36</v>
      </c>
      <c r="M8" s="2" t="s">
        <v>37</v>
      </c>
    </row>
    <row r="9" spans="1:16">
      <c r="A9">
        <v>8</v>
      </c>
      <c r="B9" t="s">
        <v>38</v>
      </c>
      <c r="C9">
        <v>85</v>
      </c>
      <c r="D9">
        <v>56</v>
      </c>
      <c r="E9">
        <v>63</v>
      </c>
      <c r="F9">
        <v>75</v>
      </c>
      <c r="G9">
        <f>SUM(C9:F9)</f>
        <v>279</v>
      </c>
      <c r="H9" s="1">
        <f>(G9/400)</f>
        <v>0.69750000000000001</v>
      </c>
      <c r="I9" t="str">
        <f>IF(H9&gt;90%,"O",IF(H9&gt;80%,"A+",IF(H9&gt;70%,"A",IF(H9&gt;60%,"B+",IF(H9&gt;50%,"B","U")))))</f>
        <v>B+</v>
      </c>
      <c r="J9" t="str">
        <f>IF(I9="U","Fail","Pass")</f>
        <v>Pass</v>
      </c>
    </row>
    <row r="10" spans="1:16">
      <c r="A10">
        <v>9</v>
      </c>
      <c r="B10" t="s">
        <v>39</v>
      </c>
      <c r="C10">
        <v>93</v>
      </c>
      <c r="D10">
        <v>59</v>
      </c>
      <c r="E10">
        <v>64</v>
      </c>
      <c r="F10">
        <v>66</v>
      </c>
      <c r="G10">
        <f>SUM(C10:F10)</f>
        <v>282</v>
      </c>
      <c r="H10" s="1">
        <f>(G10/400)</f>
        <v>0.70499999999999996</v>
      </c>
      <c r="I10" t="str">
        <f>IF(H10&gt;90%,"O",IF(H10&gt;80%,"A+",IF(H10&gt;70%,"A",IF(H10&gt;60%,"B+",IF(H10&gt;50%,"B","U")))))</f>
        <v>A</v>
      </c>
      <c r="J10" t="str">
        <f>IF(I10="U","Fail","Pass")</f>
        <v>Pass</v>
      </c>
    </row>
    <row r="11" spans="1:16">
      <c r="A11">
        <v>10</v>
      </c>
      <c r="B11" t="s">
        <v>40</v>
      </c>
      <c r="C11">
        <v>46</v>
      </c>
      <c r="D11">
        <v>79</v>
      </c>
      <c r="E11">
        <v>85</v>
      </c>
      <c r="F11">
        <v>91</v>
      </c>
      <c r="G11">
        <f>SUM(C11:F11)</f>
        <v>301</v>
      </c>
      <c r="H11" s="1">
        <f>(G11/400)</f>
        <v>0.75249999999999995</v>
      </c>
      <c r="I11" t="str">
        <f>IF(H11&gt;90%,"O",IF(H11&gt;80%,"A+",IF(H11&gt;70%,"A",IF(H11&gt;60%,"B+",IF(H11&gt;50%,"B","U")))))</f>
        <v>A</v>
      </c>
      <c r="J11" t="str">
        <f>IF(I11="U","Fail","Pass")</f>
        <v>Pass</v>
      </c>
    </row>
    <row r="12" spans="1:16">
      <c r="A12" s="3"/>
      <c r="N12" t="s">
        <v>41</v>
      </c>
    </row>
    <row r="13" spans="1:16">
      <c r="B13" t="s">
        <v>42</v>
      </c>
      <c r="C13">
        <f>AVERAGE(C2:C11)</f>
        <v>66.7</v>
      </c>
      <c r="D13">
        <f t="shared" ref="D13:J13" si="0">AVERAGE(D2:D11)</f>
        <v>67.5</v>
      </c>
      <c r="E13">
        <f t="shared" si="0"/>
        <v>72.2</v>
      </c>
      <c r="F13">
        <f t="shared" si="0"/>
        <v>59.8</v>
      </c>
      <c r="G13" t="s">
        <v>41</v>
      </c>
    </row>
    <row r="21" spans="1:5">
      <c r="B21" t="s">
        <v>43</v>
      </c>
    </row>
    <row r="32" spans="1:5">
      <c r="A32" s="7" t="s">
        <v>44</v>
      </c>
      <c r="B32" s="7"/>
      <c r="C32" s="7"/>
      <c r="D32" s="7"/>
      <c r="E32" s="7"/>
    </row>
    <row r="33" spans="1:5">
      <c r="A33" s="5" t="s">
        <v>6</v>
      </c>
      <c r="B33" t="s">
        <v>45</v>
      </c>
      <c r="C33" t="s">
        <v>46</v>
      </c>
      <c r="D33" t="s">
        <v>47</v>
      </c>
      <c r="E33" t="s">
        <v>48</v>
      </c>
    </row>
    <row r="34" spans="1:5">
      <c r="A34" t="s">
        <v>39</v>
      </c>
      <c r="B34" s="6">
        <v>93</v>
      </c>
      <c r="C34" s="6">
        <v>59</v>
      </c>
      <c r="D34" s="6">
        <v>64</v>
      </c>
      <c r="E34" s="6">
        <v>66</v>
      </c>
    </row>
    <row r="35" spans="1:5">
      <c r="A35" t="s">
        <v>16</v>
      </c>
      <c r="B35" s="6">
        <v>78</v>
      </c>
      <c r="C35" s="6">
        <v>70</v>
      </c>
      <c r="D35" s="6">
        <v>90</v>
      </c>
      <c r="E35" s="6">
        <v>47</v>
      </c>
    </row>
    <row r="36" spans="1:5">
      <c r="A36" t="s">
        <v>32</v>
      </c>
      <c r="B36" s="6">
        <v>33</v>
      </c>
      <c r="C36" s="6">
        <v>72</v>
      </c>
      <c r="D36" s="6">
        <v>40</v>
      </c>
      <c r="E36" s="6">
        <v>42</v>
      </c>
    </row>
    <row r="37" spans="1:5">
      <c r="A37" t="s">
        <v>26</v>
      </c>
      <c r="B37" s="6">
        <v>66</v>
      </c>
      <c r="C37" s="6">
        <v>76</v>
      </c>
      <c r="D37" s="6">
        <v>73</v>
      </c>
      <c r="E37" s="6">
        <v>34</v>
      </c>
    </row>
    <row r="38" spans="1:5">
      <c r="A38" t="s">
        <v>29</v>
      </c>
      <c r="B38" s="6">
        <v>31</v>
      </c>
      <c r="C38" s="6">
        <v>33</v>
      </c>
      <c r="D38" s="6">
        <v>56</v>
      </c>
      <c r="E38" s="6">
        <v>30</v>
      </c>
    </row>
    <row r="39" spans="1:5">
      <c r="A39" t="s">
        <v>40</v>
      </c>
      <c r="B39" s="6">
        <v>46</v>
      </c>
      <c r="C39" s="6">
        <v>79</v>
      </c>
      <c r="D39" s="6">
        <v>85</v>
      </c>
      <c r="E39" s="6">
        <v>91</v>
      </c>
    </row>
    <row r="40" spans="1:5">
      <c r="A40" t="s">
        <v>18</v>
      </c>
      <c r="B40" s="6">
        <v>56</v>
      </c>
      <c r="C40" s="6">
        <v>74</v>
      </c>
      <c r="D40" s="6">
        <v>58</v>
      </c>
      <c r="E40" s="6">
        <v>60</v>
      </c>
    </row>
    <row r="41" spans="1:5">
      <c r="A41" t="s">
        <v>35</v>
      </c>
      <c r="B41" s="6">
        <v>89</v>
      </c>
      <c r="C41" s="6">
        <v>88</v>
      </c>
      <c r="D41" s="6">
        <v>95</v>
      </c>
      <c r="E41" s="6">
        <v>80</v>
      </c>
    </row>
    <row r="42" spans="1:5">
      <c r="A42" t="s">
        <v>22</v>
      </c>
      <c r="B42" s="6">
        <v>90</v>
      </c>
      <c r="C42" s="6">
        <v>68</v>
      </c>
      <c r="D42" s="6">
        <v>98</v>
      </c>
      <c r="E42" s="6">
        <v>73</v>
      </c>
    </row>
    <row r="43" spans="1:5">
      <c r="A43" t="s">
        <v>38</v>
      </c>
      <c r="B43" s="6">
        <v>85</v>
      </c>
      <c r="C43" s="6">
        <v>56</v>
      </c>
      <c r="D43" s="6">
        <v>63</v>
      </c>
      <c r="E43" s="6">
        <v>75</v>
      </c>
    </row>
    <row r="44" spans="1:5">
      <c r="A44" t="s">
        <v>49</v>
      </c>
      <c r="B44" s="6">
        <v>667</v>
      </c>
      <c r="C44" s="6">
        <v>675</v>
      </c>
      <c r="D44" s="6">
        <v>722</v>
      </c>
      <c r="E44" s="6">
        <v>598</v>
      </c>
    </row>
  </sheetData>
  <mergeCells count="3">
    <mergeCell ref="L1:M1"/>
    <mergeCell ref="A32:E32"/>
    <mergeCell ref="O3:P3"/>
  </mergeCells>
  <conditionalFormatting sqref="L12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{2D9B858A-722D-414B-B3B1-DD23E01A6D6C}</x14:id>
        </ext>
      </extLst>
    </cfRule>
  </conditionalFormatting>
  <pageMargins left="0.7" right="0.7" top="0.75" bottom="0.75" header="0.3" footer="0.3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D9B858A-722D-414B-B3B1-DD23E01A6D6C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L12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2023-07-14T04:37:23Z</dcterms:created>
  <dcterms:modified xsi:type="dcterms:W3CDTF">2023-07-14T12:36:07Z</dcterms:modified>
  <cp:category/>
  <cp:contentStatus/>
</cp:coreProperties>
</file>