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firstSheet="2" activeTab="5"/>
  </bookViews>
  <sheets>
    <sheet name="первичное сравнение" sheetId="1" r:id="rId1"/>
    <sheet name="сравнение аппроксимаций" sheetId="8" r:id="rId2"/>
    <sheet name="коэффициенты" sheetId="2" r:id="rId3"/>
    <sheet name="слагаемые" sheetId="3" r:id="rId4"/>
    <sheet name="анализ результатов" sheetId="4" r:id="rId5"/>
    <sheet name="повторный анализ" sheetId="6" r:id="rId6"/>
    <sheet name="школа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6" l="1"/>
  <c r="T69" i="6"/>
  <c r="T70" i="6"/>
  <c r="T71" i="6"/>
  <c r="T67" i="6"/>
  <c r="S68" i="6" l="1"/>
  <c r="S69" i="6"/>
  <c r="S70" i="6"/>
  <c r="S71" i="6"/>
  <c r="S67" i="6"/>
  <c r="N68" i="6"/>
  <c r="N69" i="6"/>
  <c r="N70" i="6"/>
  <c r="N71" i="6"/>
  <c r="N67" i="6"/>
  <c r="H67" i="6"/>
  <c r="I67" i="6" s="1"/>
  <c r="H68" i="6"/>
  <c r="I68" i="6" s="1"/>
  <c r="H69" i="6"/>
  <c r="I69" i="6" s="1"/>
  <c r="H70" i="6"/>
  <c r="I70" i="6" s="1"/>
  <c r="H71" i="6"/>
  <c r="I71" i="6" s="1"/>
  <c r="J71" i="6"/>
  <c r="K71" i="6" s="1"/>
  <c r="I64" i="6"/>
  <c r="J70" i="6" s="1"/>
  <c r="K70" i="6" s="1"/>
  <c r="I63" i="6"/>
  <c r="J67" i="6" l="1"/>
  <c r="L70" i="6"/>
  <c r="M70" i="6" s="1"/>
  <c r="J68" i="6"/>
  <c r="L71" i="6"/>
  <c r="M71" i="6" s="1"/>
  <c r="J69" i="6"/>
  <c r="I34" i="6"/>
  <c r="J41" i="6"/>
  <c r="K41" i="6" s="1"/>
  <c r="I35" i="6"/>
  <c r="J42" i="6" s="1"/>
  <c r="H39" i="6"/>
  <c r="I39" i="6" s="1"/>
  <c r="H40" i="6"/>
  <c r="H41" i="6"/>
  <c r="H42" i="6"/>
  <c r="I42" i="6" s="1"/>
  <c r="H38" i="6"/>
  <c r="I38" i="6" s="1"/>
  <c r="I40" i="6"/>
  <c r="I41" i="6"/>
  <c r="L42" i="6" l="1"/>
  <c r="K42" i="6"/>
  <c r="J40" i="6"/>
  <c r="M42" i="6"/>
  <c r="J38" i="6"/>
  <c r="J39" i="6"/>
  <c r="L41" i="6"/>
  <c r="L67" i="6"/>
  <c r="K67" i="6"/>
  <c r="N42" i="6"/>
  <c r="K69" i="6"/>
  <c r="L69" i="6"/>
  <c r="L68" i="6"/>
  <c r="K68" i="6"/>
  <c r="R71" i="6"/>
  <c r="Q71" i="6"/>
  <c r="R70" i="6"/>
  <c r="Q70" i="6"/>
  <c r="M41" i="6"/>
  <c r="N41" i="6" s="1"/>
  <c r="M67" i="6" l="1"/>
  <c r="R67" i="6" s="1"/>
  <c r="L40" i="6"/>
  <c r="K40" i="6"/>
  <c r="M40" i="6" s="1"/>
  <c r="N40" i="6" s="1"/>
  <c r="Q67" i="6"/>
  <c r="K39" i="6"/>
  <c r="M39" i="6" s="1"/>
  <c r="N39" i="6" s="1"/>
  <c r="L39" i="6"/>
  <c r="K38" i="6"/>
  <c r="M38" i="6" s="1"/>
  <c r="N38" i="6" s="1"/>
  <c r="L38" i="6"/>
  <c r="Q41" i="6"/>
  <c r="R41" i="6"/>
  <c r="Q42" i="6"/>
  <c r="R42" i="6"/>
  <c r="M68" i="6"/>
  <c r="M69" i="6"/>
  <c r="R39" i="6" l="1"/>
  <c r="Q39" i="6"/>
  <c r="Q40" i="6"/>
  <c r="R40" i="6"/>
  <c r="R38" i="6"/>
  <c r="Q38" i="6"/>
  <c r="Q69" i="6"/>
  <c r="Q68" i="6"/>
  <c r="R68" i="6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6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R69" i="6" l="1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G20" i="6"/>
  <c r="F20" i="6"/>
  <c r="C33" i="6"/>
  <c r="D33" i="6" s="1"/>
  <c r="E33" i="6" s="1"/>
  <c r="B33" i="6"/>
  <c r="A33" i="6"/>
  <c r="I21" i="6"/>
  <c r="K21" i="6" s="1"/>
  <c r="J21" i="6"/>
  <c r="I22" i="6"/>
  <c r="K22" i="6" s="1"/>
  <c r="J22" i="6"/>
  <c r="I23" i="6"/>
  <c r="K23" i="6" s="1"/>
  <c r="J23" i="6"/>
  <c r="I24" i="6"/>
  <c r="K24" i="6" s="1"/>
  <c r="J24" i="6"/>
  <c r="I25" i="6"/>
  <c r="K25" i="6" s="1"/>
  <c r="J25" i="6"/>
  <c r="I26" i="6"/>
  <c r="K26" i="6" s="1"/>
  <c r="J26" i="6"/>
  <c r="I27" i="6"/>
  <c r="K27" i="6" s="1"/>
  <c r="J27" i="6"/>
  <c r="I20" i="6"/>
  <c r="K20" i="6" s="1"/>
  <c r="J20" i="6"/>
  <c r="C24" i="6" l="1"/>
  <c r="C20" i="6"/>
  <c r="C23" i="6"/>
  <c r="C21" i="6"/>
  <c r="C25" i="6"/>
  <c r="C22" i="6"/>
  <c r="C26" i="6"/>
  <c r="C27" i="6"/>
  <c r="H27" i="6"/>
  <c r="H20" i="6"/>
  <c r="H22" i="6"/>
  <c r="H26" i="6"/>
  <c r="H24" i="6"/>
  <c r="H25" i="6"/>
  <c r="H23" i="6"/>
  <c r="H21" i="6"/>
  <c r="L21" i="6" l="1"/>
  <c r="E21" i="6"/>
  <c r="D21" i="6"/>
  <c r="D26" i="6"/>
  <c r="L26" i="6"/>
  <c r="E26" i="6"/>
  <c r="L23" i="6"/>
  <c r="D23" i="6"/>
  <c r="E23" i="6"/>
  <c r="L22" i="6"/>
  <c r="E22" i="6"/>
  <c r="D22" i="6"/>
  <c r="D20" i="6"/>
  <c r="L20" i="6"/>
  <c r="E20" i="6"/>
  <c r="L27" i="6"/>
  <c r="D27" i="6"/>
  <c r="E27" i="6"/>
  <c r="L25" i="6"/>
  <c r="E25" i="6"/>
  <c r="D25" i="6"/>
  <c r="D24" i="6"/>
  <c r="L24" i="6"/>
  <c r="E24" i="6"/>
  <c r="B4" i="6"/>
  <c r="C4" i="6"/>
  <c r="B5" i="6"/>
  <c r="C5" i="6"/>
  <c r="B6" i="6"/>
  <c r="C6" i="6"/>
  <c r="B7" i="6"/>
  <c r="D7" i="6" s="1"/>
  <c r="C7" i="6"/>
  <c r="C3" i="6"/>
  <c r="B3" i="6"/>
  <c r="D3" i="6" s="1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1" i="4"/>
  <c r="B47" i="4"/>
  <c r="D80" i="4" s="1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D59" i="4" s="1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D68" i="4" s="1"/>
  <c r="B69" i="4"/>
  <c r="C69" i="4"/>
  <c r="B70" i="4"/>
  <c r="C70" i="4"/>
  <c r="B71" i="4"/>
  <c r="C71" i="4"/>
  <c r="D71" i="4" s="1"/>
  <c r="B72" i="4"/>
  <c r="C72" i="4"/>
  <c r="B73" i="4"/>
  <c r="C73" i="4"/>
  <c r="B74" i="4"/>
  <c r="C74" i="4"/>
  <c r="B75" i="4"/>
  <c r="C75" i="4"/>
  <c r="D75" i="4" s="1"/>
  <c r="B76" i="4"/>
  <c r="C76" i="4"/>
  <c r="B77" i="4"/>
  <c r="C77" i="4"/>
  <c r="B78" i="4"/>
  <c r="C78" i="4"/>
  <c r="B79" i="4"/>
  <c r="C79" i="4"/>
  <c r="B80" i="4"/>
  <c r="C80" i="4"/>
  <c r="B81" i="4"/>
  <c r="D81" i="4" s="1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D93" i="4" s="1"/>
  <c r="C93" i="4"/>
  <c r="B94" i="4"/>
  <c r="C94" i="4"/>
  <c r="B95" i="4"/>
  <c r="C95" i="4"/>
  <c r="B96" i="4"/>
  <c r="C96" i="4"/>
  <c r="D96" i="4"/>
  <c r="B97" i="4"/>
  <c r="C97" i="4"/>
  <c r="B98" i="4"/>
  <c r="C98" i="4"/>
  <c r="B99" i="4"/>
  <c r="C99" i="4"/>
  <c r="B100" i="4"/>
  <c r="C100" i="4"/>
  <c r="D100" i="4" s="1"/>
  <c r="B101" i="4"/>
  <c r="C101" i="4"/>
  <c r="B102" i="4"/>
  <c r="C102" i="4"/>
  <c r="B103" i="4"/>
  <c r="C103" i="4"/>
  <c r="D103" i="4" s="1"/>
  <c r="B104" i="4"/>
  <c r="C104" i="4"/>
  <c r="B105" i="4"/>
  <c r="C105" i="4"/>
  <c r="B106" i="4"/>
  <c r="C106" i="4"/>
  <c r="B107" i="4"/>
  <c r="C107" i="4"/>
  <c r="D107" i="4" s="1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D123" i="4" s="1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D132" i="4" s="1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D139" i="4" s="1"/>
  <c r="B140" i="4"/>
  <c r="C140" i="4"/>
  <c r="B141" i="4"/>
  <c r="C141" i="4"/>
  <c r="B142" i="4"/>
  <c r="C142" i="4"/>
  <c r="B143" i="4"/>
  <c r="C143" i="4"/>
  <c r="B144" i="4"/>
  <c r="C144" i="4"/>
  <c r="B145" i="4"/>
  <c r="D145" i="4" s="1"/>
  <c r="C145" i="4"/>
  <c r="B146" i="4"/>
  <c r="C146" i="4"/>
  <c r="B147" i="4"/>
  <c r="C147" i="4"/>
  <c r="B48" i="4"/>
  <c r="D48" i="4" s="1"/>
  <c r="C48" i="4"/>
  <c r="B22" i="4"/>
  <c r="D22" i="4" s="1"/>
  <c r="C22" i="4"/>
  <c r="B23" i="4"/>
  <c r="D23" i="4" s="1"/>
  <c r="C23" i="4"/>
  <c r="B24" i="4"/>
  <c r="C24" i="4"/>
  <c r="D24" i="4" s="1"/>
  <c r="B25" i="4"/>
  <c r="C25" i="4"/>
  <c r="D25" i="4"/>
  <c r="B26" i="4"/>
  <c r="D26" i="4" s="1"/>
  <c r="C26" i="4"/>
  <c r="B27" i="4"/>
  <c r="D27" i="4" s="1"/>
  <c r="C27" i="4"/>
  <c r="B28" i="4"/>
  <c r="C28" i="4"/>
  <c r="D28" i="4" s="1"/>
  <c r="B29" i="4"/>
  <c r="C29" i="4"/>
  <c r="D29" i="4"/>
  <c r="B30" i="4"/>
  <c r="D30" i="4" s="1"/>
  <c r="C30" i="4"/>
  <c r="B31" i="4"/>
  <c r="D31" i="4" s="1"/>
  <c r="C31" i="4"/>
  <c r="B32" i="4"/>
  <c r="C32" i="4"/>
  <c r="D32" i="4" s="1"/>
  <c r="B33" i="4"/>
  <c r="C33" i="4"/>
  <c r="D33" i="4"/>
  <c r="B34" i="4"/>
  <c r="D34" i="4" s="1"/>
  <c r="C34" i="4"/>
  <c r="B35" i="4"/>
  <c r="D35" i="4" s="1"/>
  <c r="C35" i="4"/>
  <c r="B36" i="4"/>
  <c r="C36" i="4"/>
  <c r="D36" i="4" s="1"/>
  <c r="B37" i="4"/>
  <c r="C37" i="4"/>
  <c r="D37" i="4"/>
  <c r="B38" i="4"/>
  <c r="D38" i="4" s="1"/>
  <c r="C38" i="4"/>
  <c r="B39" i="4"/>
  <c r="D39" i="4" s="1"/>
  <c r="C39" i="4"/>
  <c r="B40" i="4"/>
  <c r="C40" i="4"/>
  <c r="D40" i="4" s="1"/>
  <c r="B41" i="4"/>
  <c r="C41" i="4"/>
  <c r="D41" i="4"/>
  <c r="B42" i="4"/>
  <c r="D42" i="4" s="1"/>
  <c r="C42" i="4"/>
  <c r="B43" i="4"/>
  <c r="D43" i="4" s="1"/>
  <c r="C43" i="4"/>
  <c r="B44" i="4"/>
  <c r="C44" i="4"/>
  <c r="D44" i="4" s="1"/>
  <c r="B45" i="4"/>
  <c r="C45" i="4"/>
  <c r="D45" i="4"/>
  <c r="D21" i="4"/>
  <c r="C21" i="4"/>
  <c r="B2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1" i="5"/>
  <c r="D5" i="6" l="1"/>
  <c r="D6" i="6"/>
  <c r="D4" i="6"/>
  <c r="D144" i="4"/>
  <c r="D64" i="4"/>
  <c r="D60" i="4"/>
  <c r="D51" i="4"/>
  <c r="D128" i="4"/>
  <c r="D124" i="4"/>
  <c r="D122" i="4"/>
  <c r="D120" i="4"/>
  <c r="D118" i="4"/>
  <c r="D112" i="4"/>
  <c r="D84" i="4"/>
  <c r="D106" i="4"/>
  <c r="D102" i="4"/>
  <c r="D69" i="4"/>
  <c r="D56" i="4"/>
  <c r="D54" i="4"/>
  <c r="D52" i="4"/>
  <c r="D125" i="4"/>
  <c r="D117" i="4"/>
  <c r="D113" i="4"/>
  <c r="D94" i="4"/>
  <c r="D92" i="4"/>
  <c r="D90" i="4"/>
  <c r="D88" i="4"/>
  <c r="D86" i="4"/>
  <c r="D61" i="4"/>
  <c r="D141" i="4"/>
  <c r="D129" i="4"/>
  <c r="D108" i="4"/>
  <c r="D104" i="4"/>
  <c r="D77" i="4"/>
  <c r="D65" i="4"/>
  <c r="D140" i="4"/>
  <c r="D138" i="4"/>
  <c r="D136" i="4"/>
  <c r="D134" i="4"/>
  <c r="D116" i="4"/>
  <c r="D109" i="4"/>
  <c r="D97" i="4"/>
  <c r="D91" i="4"/>
  <c r="D76" i="4"/>
  <c r="D74" i="4"/>
  <c r="D72" i="4"/>
  <c r="D70" i="4"/>
  <c r="D146" i="4"/>
  <c r="D137" i="4"/>
  <c r="D135" i="4"/>
  <c r="D130" i="4"/>
  <c r="D121" i="4"/>
  <c r="D119" i="4"/>
  <c r="D114" i="4"/>
  <c r="D105" i="4"/>
  <c r="D98" i="4"/>
  <c r="D89" i="4"/>
  <c r="D87" i="4"/>
  <c r="D82" i="4"/>
  <c r="D73" i="4"/>
  <c r="D66" i="4"/>
  <c r="D57" i="4"/>
  <c r="D55" i="4"/>
  <c r="D50" i="4"/>
  <c r="D147" i="4"/>
  <c r="D142" i="4"/>
  <c r="D133" i="4"/>
  <c r="D131" i="4"/>
  <c r="D126" i="4"/>
  <c r="D115" i="4"/>
  <c r="D110" i="4"/>
  <c r="D101" i="4"/>
  <c r="D99" i="4"/>
  <c r="D85" i="4"/>
  <c r="D83" i="4"/>
  <c r="D78" i="4"/>
  <c r="D67" i="4"/>
  <c r="D62" i="4"/>
  <c r="D53" i="4"/>
  <c r="D143" i="4"/>
  <c r="D127" i="4"/>
  <c r="D111" i="4"/>
  <c r="D95" i="4"/>
  <c r="D79" i="4"/>
  <c r="D63" i="4"/>
  <c r="D58" i="4"/>
  <c r="D49" i="4"/>
  <c r="B29" i="2"/>
  <c r="C29" i="2"/>
  <c r="D29" i="2"/>
  <c r="E29" i="2"/>
  <c r="F29" i="2"/>
  <c r="G29" i="2"/>
  <c r="H29" i="2"/>
  <c r="I29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C17" i="2"/>
  <c r="D17" i="2"/>
  <c r="E17" i="2"/>
  <c r="F17" i="2"/>
  <c r="G17" i="2"/>
  <c r="H17" i="2"/>
  <c r="I17" i="2"/>
  <c r="B17" i="2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6" i="1"/>
</calcChain>
</file>

<file path=xl/sharedStrings.xml><?xml version="1.0" encoding="utf-8"?>
<sst xmlns="http://schemas.openxmlformats.org/spreadsheetml/2006/main" count="48" uniqueCount="28">
  <si>
    <t>w=2; l=1250</t>
  </si>
  <si>
    <t>марутов</t>
  </si>
  <si>
    <t>ансис</t>
  </si>
  <si>
    <t>мое</t>
  </si>
  <si>
    <t>W</t>
  </si>
  <si>
    <t>коэффициент</t>
  </si>
  <si>
    <t>слагаемое</t>
  </si>
  <si>
    <t>формула</t>
  </si>
  <si>
    <t xml:space="preserve">примем W=3, тогда </t>
  </si>
  <si>
    <t>J1</t>
  </si>
  <si>
    <t>тетта</t>
  </si>
  <si>
    <t>D</t>
  </si>
  <si>
    <t>логарифм</t>
  </si>
  <si>
    <t>степень</t>
  </si>
  <si>
    <t>l1</t>
  </si>
  <si>
    <t>старая</t>
  </si>
  <si>
    <t>Диаметр</t>
  </si>
  <si>
    <t>Θ</t>
  </si>
  <si>
    <t>P_крит_марутов</t>
  </si>
  <si>
    <t>J2</t>
  </si>
  <si>
    <t>Ω</t>
  </si>
  <si>
    <t>коэффициент степени</t>
  </si>
  <si>
    <t>ω</t>
  </si>
  <si>
    <t>моя(итерация 2)</t>
  </si>
  <si>
    <t>мой результат</t>
  </si>
  <si>
    <t>ansys</t>
  </si>
  <si>
    <t>множитель разницы</t>
  </si>
  <si>
    <t>для отношений длин равных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</si>
</sst>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Исходные</a:t>
            </a:r>
            <a:r>
              <a:rPr lang="ru-RU" baseline="0"/>
              <a:t> данные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6-437A-8EFA-FD3EF740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𝑙</a:t>
                </a:r>
                <a:r>
                  <a:rPr lang="ru-RU" sz="1000" b="0" i="0" u="none" strike="noStrike" baseline="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/𝑙</a:t>
                </a:r>
                <a:r>
                  <a:rPr lang="ru-RU" sz="1000" b="0" i="0" u="none" strike="noStrike" baseline="0">
                    <a:effectLst/>
                  </a:rPr>
                  <a:t>1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√(𝑃</a:t>
                </a:r>
                <a:r>
                  <a:rPr lang="ru-RU" sz="1000" b="0" i="0" u="none" strike="noStrike" baseline="0">
                    <a:effectLst/>
                  </a:rPr>
                  <a:t>кр</a:t>
                </a:r>
                <a:r>
                  <a:rPr lang="en-US" sz="1000" b="0" i="0" u="none" strike="noStrike" baseline="0">
                    <a:effectLst/>
                  </a:rPr>
                  <a:t>/</a:t>
                </a:r>
                <a:r>
                  <a:rPr lang="ru-RU" sz="1000" b="0" i="0" u="none" strike="noStrike" baseline="0">
                    <a:effectLst/>
                  </a:rPr>
                  <a:t>𝐽1 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573097112860895"/>
                  <c:y val="0.3933825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слагаемые!$A$42:$H$42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слагаемые!$A$43:$H$43</c:f>
              <c:numCache>
                <c:formatCode>General</c:formatCode>
                <c:ptCount val="8"/>
                <c:pt idx="0">
                  <c:v>25157.827745540901</c:v>
                </c:pt>
                <c:pt idx="1">
                  <c:v>23181.787925909601</c:v>
                </c:pt>
                <c:pt idx="2">
                  <c:v>24230.979467221401</c:v>
                </c:pt>
                <c:pt idx="3">
                  <c:v>26213.7546929161</c:v>
                </c:pt>
                <c:pt idx="4">
                  <c:v>27352.947737222999</c:v>
                </c:pt>
                <c:pt idx="5">
                  <c:v>27183.932658059901</c:v>
                </c:pt>
                <c:pt idx="6">
                  <c:v>33014.813812064698</c:v>
                </c:pt>
                <c:pt idx="7">
                  <c:v>26900.527422484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F-4068-89EF-14B2B32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36624"/>
        <c:axId val="517439248"/>
      </c:scatterChart>
      <c:valAx>
        <c:axId val="5174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9248"/>
        <c:crosses val="autoZero"/>
        <c:crossBetween val="midCat"/>
      </c:valAx>
      <c:valAx>
        <c:axId val="517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'анализ результатов'!$B$1</c:f>
              <c:strCache>
                <c:ptCount val="1"/>
                <c:pt idx="0">
                  <c:v>ансис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результатов'!$B$2:$B$6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826-AFE3-F3BDA81B2F84}"/>
            </c:ext>
          </c:extLst>
        </c:ser>
        <c:ser>
          <c:idx val="1"/>
          <c:order val="1"/>
          <c:tx>
            <c:strRef>
              <c:f>'анализ результатов'!$C$1</c:f>
              <c:strCache>
                <c:ptCount val="1"/>
                <c:pt idx="0">
                  <c:v>марутов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результатов'!$C$2:$C$6</c:f>
              <c:numCache>
                <c:formatCode>General</c:formatCode>
                <c:ptCount val="5"/>
                <c:pt idx="0">
                  <c:v>29051.39039</c:v>
                </c:pt>
                <c:pt idx="1">
                  <c:v>44278.90625</c:v>
                </c:pt>
                <c:pt idx="2">
                  <c:v>61461.602599999998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9-4826-AFE3-F3BDA81B2F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результатов'!$D$2:$D$6</c:f>
              <c:numCache>
                <c:formatCode>General</c:formatCode>
                <c:ptCount val="5"/>
                <c:pt idx="0">
                  <c:v>39518.473301708669</c:v>
                </c:pt>
                <c:pt idx="1">
                  <c:v>40174.501546427731</c:v>
                </c:pt>
                <c:pt idx="2">
                  <c:v>40767.951280139685</c:v>
                </c:pt>
                <c:pt idx="3">
                  <c:v>41309.728439834675</c:v>
                </c:pt>
                <c:pt idx="4">
                  <c:v>42269.549102043216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14080"/>
        <c:axId val="437807520"/>
      </c:scatterChart>
      <c:scatterChart>
        <c:scatterStyle val="smoothMarker"/>
        <c:varyColors val="0"/>
        <c:ser>
          <c:idx val="2"/>
          <c:order val="2"/>
          <c:tx>
            <c:strRef>
              <c:f>'анализ результатов'!$E$1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результатов'!$E$2:$E$6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4528"/>
        <c:axId val="451190592"/>
      </c:scatterChart>
      <c:valAx>
        <c:axId val="4378140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7520"/>
        <c:crosses val="autoZero"/>
        <c:crossBetween val="midCat"/>
      </c:valAx>
      <c:valAx>
        <c:axId val="437807520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4080"/>
        <c:crosses val="autoZero"/>
        <c:crossBetween val="midCat"/>
      </c:valAx>
      <c:valAx>
        <c:axId val="45119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4528"/>
        <c:crosses val="max"/>
        <c:crossBetween val="midCat"/>
      </c:valAx>
      <c:valAx>
        <c:axId val="4511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1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результатов'!$A$21:$A$45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'анализ результатов'!$D$21:$D$45</c:f>
              <c:numCache>
                <c:formatCode>General</c:formatCode>
                <c:ptCount val="25"/>
                <c:pt idx="0">
                  <c:v>31746.141175940404</c:v>
                </c:pt>
                <c:pt idx="1">
                  <c:v>33025.783574579254</c:v>
                </c:pt>
                <c:pt idx="2">
                  <c:v>34071.327543407046</c:v>
                </c:pt>
                <c:pt idx="3">
                  <c:v>34955.322373301111</c:v>
                </c:pt>
                <c:pt idx="4">
                  <c:v>35721.073525621097</c:v>
                </c:pt>
                <c:pt idx="5">
                  <c:v>36396.513910873684</c:v>
                </c:pt>
                <c:pt idx="6">
                  <c:v>37000.715924259945</c:v>
                </c:pt>
                <c:pt idx="7">
                  <c:v>37547.283129008654</c:v>
                </c:pt>
                <c:pt idx="8">
                  <c:v>38046.259893087736</c:v>
                </c:pt>
                <c:pt idx="9">
                  <c:v>38505.27402026135</c:v>
                </c:pt>
                <c:pt idx="10">
                  <c:v>38930.254722981801</c:v>
                </c:pt>
                <c:pt idx="11">
                  <c:v>39325.902291726583</c:v>
                </c:pt>
                <c:pt idx="12">
                  <c:v>39696.005875301787</c:v>
                </c:pt>
                <c:pt idx="13">
                  <c:v>40043.664752382749</c:v>
                </c:pt>
                <c:pt idx="14">
                  <c:v>40371.446260554374</c:v>
                </c:pt>
                <c:pt idx="15">
                  <c:v>40681.500968864595</c:v>
                </c:pt>
                <c:pt idx="16">
                  <c:v>40975.648273940642</c:v>
                </c:pt>
                <c:pt idx="17">
                  <c:v>41255.441090448439</c:v>
                </c:pt>
                <c:pt idx="18">
                  <c:v>41522.215478689344</c:v>
                </c:pt>
                <c:pt idx="19">
                  <c:v>41777.12923149491</c:v>
                </c:pt>
                <c:pt idx="20">
                  <c:v>42021.192242768426</c:v>
                </c:pt>
                <c:pt idx="21">
                  <c:v>42255.290672579496</c:v>
                </c:pt>
                <c:pt idx="22">
                  <c:v>42480.20636994204</c:v>
                </c:pt>
                <c:pt idx="23">
                  <c:v>42696.632628021012</c:v>
                </c:pt>
                <c:pt idx="24">
                  <c:v>42905.187072662491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7-4969-B34E-D85CA06C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5504"/>
        <c:axId val="569575832"/>
      </c:scatterChart>
      <c:valAx>
        <c:axId val="5695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832"/>
        <c:crosses val="autoZero"/>
        <c:crossBetween val="midCat"/>
      </c:valAx>
      <c:valAx>
        <c:axId val="5695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результатов'!$D$48:$D$147</c:f>
              <c:numCache>
                <c:formatCode>General</c:formatCode>
                <c:ptCount val="100"/>
                <c:pt idx="0">
                  <c:v>30289.380536390137</c:v>
                </c:pt>
                <c:pt idx="1">
                  <c:v>30415.718105175984</c:v>
                </c:pt>
                <c:pt idx="2">
                  <c:v>30531.937402426225</c:v>
                </c:pt>
                <c:pt idx="3">
                  <c:v>30639.539664951804</c:v>
                </c:pt>
                <c:pt idx="4">
                  <c:v>30739.71497476508</c:v>
                </c:pt>
                <c:pt idx="5">
                  <c:v>30833.422718920498</c:v>
                </c:pt>
                <c:pt idx="6">
                  <c:v>30921.447613984077</c:v>
                </c:pt>
                <c:pt idx="7">
                  <c:v>31004.439692606793</c:v>
                </c:pt>
                <c:pt idx="8">
                  <c:v>31082.943464442367</c:v>
                </c:pt>
                <c:pt idx="9">
                  <c:v>31157.419588509591</c:v>
                </c:pt>
                <c:pt idx="10">
                  <c:v>31228.261252382614</c:v>
                </c:pt>
                <c:pt idx="11">
                  <c:v>31295.806737565465</c:v>
                </c:pt>
                <c:pt idx="12">
                  <c:v>31360.349189434877</c:v>
                </c:pt>
                <c:pt idx="13">
                  <c:v>31422.144306351307</c:v>
                </c:pt>
                <c:pt idx="14">
                  <c:v>31481.416458098691</c:v>
                </c:pt>
                <c:pt idx="15">
                  <c:v>31538.363603601552</c:v>
                </c:pt>
                <c:pt idx="16">
                  <c:v>31593.161280037602</c:v>
                </c:pt>
                <c:pt idx="17">
                  <c:v>31645.965866127128</c:v>
                </c:pt>
                <c:pt idx="18">
                  <c:v>31696.91727252736</c:v>
                </c:pt>
                <c:pt idx="19">
                  <c:v>31746.141175940404</c:v>
                </c:pt>
                <c:pt idx="20">
                  <c:v>31793.750886758669</c:v>
                </c:pt>
                <c:pt idx="21">
                  <c:v>31839.848920095821</c:v>
                </c:pt>
                <c:pt idx="22">
                  <c:v>31884.52832499627</c:v>
                </c:pt>
                <c:pt idx="23">
                  <c:v>31927.873815159401</c:v>
                </c:pt>
                <c:pt idx="24">
                  <c:v>31969.962735716228</c:v>
                </c:pt>
                <c:pt idx="25">
                  <c:v>32010.865893782116</c:v>
                </c:pt>
                <c:pt idx="26">
                  <c:v>32050.648275189149</c:v>
                </c:pt>
                <c:pt idx="27">
                  <c:v>32089.369665617691</c:v>
                </c:pt>
                <c:pt idx="28">
                  <c:v>32127.085191032362</c:v>
                </c:pt>
                <c:pt idx="29">
                  <c:v>32163.845789684918</c:v>
                </c:pt>
                <c:pt idx="30">
                  <c:v>32199.698625826219</c:v>
                </c:pt>
                <c:pt idx="31">
                  <c:v>32234.687453557941</c:v>
                </c:pt>
                <c:pt idx="32">
                  <c:v>32268.852937865584</c:v>
                </c:pt>
                <c:pt idx="33">
                  <c:v>32302.232938740781</c:v>
                </c:pt>
                <c:pt idx="34">
                  <c:v>32334.862763371213</c:v>
                </c:pt>
                <c:pt idx="35">
                  <c:v>32366.775390610201</c:v>
                </c:pt>
                <c:pt idx="36">
                  <c:v>32398.001671303926</c:v>
                </c:pt>
                <c:pt idx="37">
                  <c:v>32428.570507526627</c:v>
                </c:pt>
                <c:pt idx="38">
                  <c:v>32458.509013333762</c:v>
                </c:pt>
                <c:pt idx="39">
                  <c:v>32487.842659274014</c:v>
                </c:pt>
                <c:pt idx="40">
                  <c:v>32516.595402590207</c:v>
                </c:pt>
                <c:pt idx="41">
                  <c:v>32544.789804776872</c:v>
                </c:pt>
                <c:pt idx="42">
                  <c:v>32572.447137939675</c:v>
                </c:pt>
                <c:pt idx="43">
                  <c:v>32599.587481212926</c:v>
                </c:pt>
                <c:pt idx="44">
                  <c:v>32626.229808329881</c:v>
                </c:pt>
                <c:pt idx="45">
                  <c:v>32652.392067302451</c:v>
                </c:pt>
                <c:pt idx="46">
                  <c:v>32678.0912530485</c:v>
                </c:pt>
                <c:pt idx="47">
                  <c:v>32703.343473702684</c:v>
                </c:pt>
                <c:pt idx="48">
                  <c:v>32728.164011258857</c:v>
                </c:pt>
                <c:pt idx="49">
                  <c:v>32752.567377115724</c:v>
                </c:pt>
                <c:pt idx="50">
                  <c:v>32776.567363031267</c:v>
                </c:pt>
                <c:pt idx="51">
                  <c:v>32800.177087933989</c:v>
                </c:pt>
                <c:pt idx="52">
                  <c:v>32823.40904098875</c:v>
                </c:pt>
                <c:pt idx="53">
                  <c:v>32846.275121271145</c:v>
                </c:pt>
                <c:pt idx="54">
                  <c:v>32868.786674365969</c:v>
                </c:pt>
                <c:pt idx="55">
                  <c:v>32890.95452617159</c:v>
                </c:pt>
                <c:pt idx="56">
                  <c:v>32912.789014162314</c:v>
                </c:pt>
                <c:pt idx="57">
                  <c:v>32934.300016334717</c:v>
                </c:pt>
                <c:pt idx="58">
                  <c:v>32955.49697804101</c:v>
                </c:pt>
                <c:pt idx="59">
                  <c:v>32976.388936891548</c:v>
                </c:pt>
                <c:pt idx="60">
                  <c:v>32996.984545891188</c:v>
                </c:pt>
                <c:pt idx="61">
                  <c:v>33017.29209495744</c:v>
                </c:pt>
                <c:pt idx="62">
                  <c:v>33037.319530954541</c:v>
                </c:pt>
                <c:pt idx="63">
                  <c:v>33057.074476364469</c:v>
                </c:pt>
                <c:pt idx="64">
                  <c:v>33076.564246704824</c:v>
                </c:pt>
                <c:pt idx="65">
                  <c:v>33095.795866793014</c:v>
                </c:pt>
                <c:pt idx="66">
                  <c:v>33114.776085947415</c:v>
                </c:pt>
                <c:pt idx="67">
                  <c:v>33133.511392207685</c:v>
                </c:pt>
                <c:pt idx="68">
                  <c:v>33152.008025649222</c:v>
                </c:pt>
                <c:pt idx="69">
                  <c:v>33170.271990860238</c:v>
                </c:pt>
                <c:pt idx="70">
                  <c:v>33188.309068643735</c:v>
                </c:pt>
                <c:pt idx="71">
                  <c:v>33206.124827001542</c:v>
                </c:pt>
                <c:pt idx="72">
                  <c:v>33223.724631452584</c:v>
                </c:pt>
                <c:pt idx="73">
                  <c:v>33241.113654733264</c:v>
                </c:pt>
                <c:pt idx="74">
                  <c:v>33258.296885923817</c:v>
                </c:pt>
                <c:pt idx="75">
                  <c:v>33275.279139040904</c:v>
                </c:pt>
                <c:pt idx="76">
                  <c:v>33292.065061133493</c:v>
                </c:pt>
                <c:pt idx="77">
                  <c:v>33308.659139916104</c:v>
                </c:pt>
                <c:pt idx="78">
                  <c:v>33325.065710970754</c:v>
                </c:pt>
                <c:pt idx="79">
                  <c:v>33341.28896454654</c:v>
                </c:pt>
                <c:pt idx="80">
                  <c:v>33357.332951983502</c:v>
                </c:pt>
                <c:pt idx="81">
                  <c:v>33373.201591785524</c:v>
                </c:pt>
                <c:pt idx="82">
                  <c:v>33388.898675364799</c:v>
                </c:pt>
                <c:pt idx="83">
                  <c:v>33404.427872479253</c:v>
                </c:pt>
                <c:pt idx="84">
                  <c:v>33419.792736382115</c:v>
                </c:pt>
                <c:pt idx="85">
                  <c:v>33434.996708701954</c:v>
                </c:pt>
                <c:pt idx="86">
                  <c:v>33450.043124069824</c:v>
                </c:pt>
                <c:pt idx="87">
                  <c:v>33464.935214509089</c:v>
                </c:pt>
                <c:pt idx="88">
                  <c:v>33479.6761136024</c:v>
                </c:pt>
                <c:pt idx="89">
                  <c:v>33494.268860449338</c:v>
                </c:pt>
                <c:pt idx="90">
                  <c:v>33508.71640342701</c:v>
                </c:pt>
                <c:pt idx="91">
                  <c:v>33523.021603765534</c:v>
                </c:pt>
                <c:pt idx="92">
                  <c:v>33537.187238949009</c:v>
                </c:pt>
                <c:pt idx="93">
                  <c:v>33551.216005952199</c:v>
                </c:pt>
                <c:pt idx="94">
                  <c:v>33565.110524322357</c:v>
                </c:pt>
                <c:pt idx="95">
                  <c:v>33578.873339115002</c:v>
                </c:pt>
                <c:pt idx="96">
                  <c:v>33592.506923691762</c:v>
                </c:pt>
                <c:pt idx="97">
                  <c:v>33606.013682388249</c:v>
                </c:pt>
                <c:pt idx="98">
                  <c:v>33619.395953058818</c:v>
                </c:pt>
                <c:pt idx="99">
                  <c:v>33632.656009505205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A-4891-8372-18F55BF430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результатов'!$C$48:$C$147</c:f>
              <c:numCache>
                <c:formatCode>General</c:formatCode>
                <c:ptCount val="100"/>
                <c:pt idx="0">
                  <c:v>23801.142381485715</c:v>
                </c:pt>
                <c:pt idx="1">
                  <c:v>24145.446400233679</c:v>
                </c:pt>
                <c:pt idx="2">
                  <c:v>24462.175394497863</c:v>
                </c:pt>
                <c:pt idx="3">
                  <c:v>24755.420640310138</c:v>
                </c:pt>
                <c:pt idx="4">
                  <c:v>25028.425432784006</c:v>
                </c:pt>
                <c:pt idx="5">
                  <c:v>25283.804360925376</c:v>
                </c:pt>
                <c:pt idx="6">
                  <c:v>25523.695989453008</c:v>
                </c:pt>
                <c:pt idx="7">
                  <c:v>25749.871833017685</c:v>
                </c:pt>
                <c:pt idx="8">
                  <c:v>25963.815827584167</c:v>
                </c:pt>
                <c:pt idx="9">
                  <c:v>26166.783393475704</c:v>
                </c:pt>
                <c:pt idx="10">
                  <c:v>26359.846073094144</c:v>
                </c:pt>
                <c:pt idx="11">
                  <c:v>26543.925774961419</c:v>
                </c:pt>
                <c:pt idx="12">
                  <c:v>26719.821399454206</c:v>
                </c:pt>
                <c:pt idx="13">
                  <c:v>26888.229793709383</c:v>
                </c:pt>
                <c:pt idx="14">
                  <c:v>27049.762426026031</c:v>
                </c:pt>
                <c:pt idx="15">
                  <c:v>27204.958787973566</c:v>
                </c:pt>
                <c:pt idx="16">
                  <c:v>27354.297265801692</c:v>
                </c:pt>
                <c:pt idx="17">
                  <c:v>27498.204033785842</c:v>
                </c:pt>
                <c:pt idx="18">
                  <c:v>27637.060386279038</c:v>
                </c:pt>
                <c:pt idx="19">
                  <c:v>27771.20882625971</c:v>
                </c:pt>
                <c:pt idx="20">
                  <c:v>27900.958155170287</c:v>
                </c:pt>
                <c:pt idx="21">
                  <c:v>28026.58775440108</c:v>
                </c:pt>
                <c:pt idx="22">
                  <c:v>28148.351207745422</c:v>
                </c:pt>
                <c:pt idx="23">
                  <c:v>28266.479382928712</c:v>
                </c:pt>
                <c:pt idx="24">
                  <c:v>28381.183066336172</c:v>
                </c:pt>
                <c:pt idx="25">
                  <c:v>28492.655226493389</c:v>
                </c:pt>
                <c:pt idx="26">
                  <c:v>28601.072967355758</c:v>
                </c:pt>
                <c:pt idx="27">
                  <c:v>28706.599221059871</c:v>
                </c:pt>
                <c:pt idx="28">
                  <c:v>28809.384220757573</c:v>
                </c:pt>
                <c:pt idx="29">
                  <c:v>28909.566786951407</c:v>
                </c:pt>
                <c:pt idx="30">
                  <c:v>29007.275454971506</c:v>
                </c:pt>
                <c:pt idx="31">
                  <c:v>29102.629466569852</c:v>
                </c:pt>
                <c:pt idx="32">
                  <c:v>29195.739644821988</c:v>
                </c:pt>
                <c:pt idx="33">
                  <c:v>29286.709168437119</c:v>
                </c:pt>
                <c:pt idx="34">
                  <c:v>29375.634259043716</c:v>
                </c:pt>
                <c:pt idx="35">
                  <c:v>29462.604792929909</c:v>
                </c:pt>
                <c:pt idx="36">
                  <c:v>29547.704846989262</c:v>
                </c:pt>
                <c:pt idx="37">
                  <c:v>29631.013187185079</c:v>
                </c:pt>
                <c:pt idx="38">
                  <c:v>29712.603706646303</c:v>
                </c:pt>
                <c:pt idx="39">
                  <c:v>29792.545819501735</c:v>
                </c:pt>
                <c:pt idx="40">
                  <c:v>29870.904815712711</c:v>
                </c:pt>
                <c:pt idx="41">
                  <c:v>29947.742181449263</c:v>
                </c:pt>
                <c:pt idx="42">
                  <c:v>30023.115888948301</c:v>
                </c:pt>
                <c:pt idx="43">
                  <c:v>30097.080659277388</c:v>
                </c:pt>
                <c:pt idx="44">
                  <c:v>30169.688200987443</c:v>
                </c:pt>
                <c:pt idx="45">
                  <c:v>30240.987427261542</c:v>
                </c:pt>
                <c:pt idx="46">
                  <c:v>30311.02465384387</c:v>
                </c:pt>
                <c:pt idx="47">
                  <c:v>30379.843779754738</c:v>
                </c:pt>
                <c:pt idx="48">
                  <c:v>30447.486452557485</c:v>
                </c:pt>
                <c:pt idx="49">
                  <c:v>30513.992219735406</c:v>
                </c:pt>
                <c:pt idx="50">
                  <c:v>30579.398667556346</c:v>
                </c:pt>
                <c:pt idx="51">
                  <c:v>30643.741548645983</c:v>
                </c:pt>
                <c:pt idx="52">
                  <c:v>30707.05489935385</c:v>
                </c:pt>
                <c:pt idx="53">
                  <c:v>30769.371147876776</c:v>
                </c:pt>
                <c:pt idx="54">
                  <c:v>30830.72121399959</c:v>
                </c:pt>
                <c:pt idx="55">
                  <c:v>30891.134601221122</c:v>
                </c:pt>
                <c:pt idx="56">
                  <c:v>30950.63948195261</c:v>
                </c:pt>
                <c:pt idx="57">
                  <c:v>31009.262776404408</c:v>
                </c:pt>
                <c:pt idx="58">
                  <c:v>31067.030225713912</c:v>
                </c:pt>
                <c:pt idx="59">
                  <c:v>31123.966459811869</c:v>
                </c:pt>
                <c:pt idx="60">
                  <c:v>31180.09506047504</c:v>
                </c:pt>
                <c:pt idx="61">
                  <c:v>31235.438619969085</c:v>
                </c:pt>
                <c:pt idx="62">
                  <c:v>31290.018795646742</c:v>
                </c:pt>
                <c:pt idx="63">
                  <c:v>31343.856360831454</c:v>
                </c:pt>
                <c:pt idx="64">
                  <c:v>31396.971252285737</c:v>
                </c:pt>
                <c:pt idx="65">
                  <c:v>31449.382614535571</c:v>
                </c:pt>
                <c:pt idx="66">
                  <c:v>31501.108841297584</c:v>
                </c:pt>
                <c:pt idx="67">
                  <c:v>31552.167614233273</c:v>
                </c:pt>
                <c:pt idx="68">
                  <c:v>31602.575939234561</c:v>
                </c:pt>
                <c:pt idx="69">
                  <c:v>31652.350180427107</c:v>
                </c:pt>
                <c:pt idx="70">
                  <c:v>31701.506092061398</c:v>
                </c:pt>
                <c:pt idx="71">
                  <c:v>31750.058848447206</c:v>
                </c:pt>
                <c:pt idx="72">
                  <c:v>31798.023072073694</c:v>
                </c:pt>
                <c:pt idx="73">
                  <c:v>31845.412860045548</c:v>
                </c:pt>
                <c:pt idx="74">
                  <c:v>31892.241808954735</c:v>
                </c:pt>
                <c:pt idx="75">
                  <c:v>31938.523038297688</c:v>
                </c:pt>
                <c:pt idx="76">
                  <c:v>31984.269212538744</c:v>
                </c:pt>
                <c:pt idx="77">
                  <c:v>32029.492561912819</c:v>
                </c:pt>
                <c:pt idx="78">
                  <c:v>32074.204902052632</c:v>
                </c:pt>
                <c:pt idx="79">
                  <c:v>32118.417652519416</c:v>
                </c:pt>
                <c:pt idx="80">
                  <c:v>32162.141854309732</c:v>
                </c:pt>
                <c:pt idx="81">
                  <c:v>32205.388186405609</c:v>
                </c:pt>
                <c:pt idx="82">
                  <c:v>32248.166981429989</c:v>
                </c:pt>
                <c:pt idx="83">
                  <c:v>32290.488240464962</c:v>
                </c:pt>
                <c:pt idx="84">
                  <c:v>32332.361647085898</c:v>
                </c:pt>
                <c:pt idx="85">
                  <c:v>32373.796580660786</c:v>
                </c:pt>
                <c:pt idx="86">
                  <c:v>32414.802128960444</c:v>
                </c:pt>
                <c:pt idx="87">
                  <c:v>32455.38710012201</c:v>
                </c:pt>
                <c:pt idx="88">
                  <c:v>32495.560034005128</c:v>
                </c:pt>
                <c:pt idx="89">
                  <c:v>32535.329212977435</c:v>
                </c:pt>
                <c:pt idx="90">
                  <c:v>32574.702672163425</c:v>
                </c:pt>
                <c:pt idx="91">
                  <c:v>32613.688209188422</c:v>
                </c:pt>
                <c:pt idx="92">
                  <c:v>32652.293393447231</c:v>
                </c:pt>
                <c:pt idx="93">
                  <c:v>32690.525574924974</c:v>
                </c:pt>
                <c:pt idx="94">
                  <c:v>32728.391892595879</c:v>
                </c:pt>
                <c:pt idx="95">
                  <c:v>32765.899282424012</c:v>
                </c:pt>
                <c:pt idx="96">
                  <c:v>32803.054484988323</c:v>
                </c:pt>
                <c:pt idx="97">
                  <c:v>32839.864052753095</c:v>
                </c:pt>
                <c:pt idx="98">
                  <c:v>32876.334357003281</c:v>
                </c:pt>
                <c:pt idx="99">
                  <c:v>32912.471594463153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27976"/>
        <c:axId val="4516322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результатов'!$B$48:$B$147</c:f>
              <c:numCache>
                <c:formatCode>General</c:formatCode>
                <c:ptCount val="100"/>
                <c:pt idx="0">
                  <c:v>9360.5490101871692</c:v>
                </c:pt>
                <c:pt idx="1">
                  <c:v>9046.0898937466482</c:v>
                </c:pt>
                <c:pt idx="2">
                  <c:v>8756.8155482144866</c:v>
                </c:pt>
                <c:pt idx="3">
                  <c:v>8488.9893368509365</c:v>
                </c:pt>
                <c:pt idx="4">
                  <c:v>8239.6490992970939</c:v>
                </c:pt>
                <c:pt idx="5">
                  <c:v>8006.4068839059109</c:v>
                </c:pt>
                <c:pt idx="6">
                  <c:v>7787.3095006613166</c:v>
                </c:pt>
                <c:pt idx="7">
                  <c:v>7580.7389930437421</c:v>
                </c:pt>
                <c:pt idx="8">
                  <c:v>7385.3400553729662</c:v>
                </c:pt>
                <c:pt idx="9">
                  <c:v>7199.9660894563576</c:v>
                </c:pt>
                <c:pt idx="10">
                  <c:v>7023.6384361480305</c:v>
                </c:pt>
                <c:pt idx="11">
                  <c:v>6855.5150996435277</c:v>
                </c:pt>
                <c:pt idx="12">
                  <c:v>6694.8664297125342</c:v>
                </c:pt>
                <c:pt idx="13">
                  <c:v>6541.0559832030058</c:v>
                </c:pt>
                <c:pt idx="14">
                  <c:v>6393.5252950068034</c:v>
                </c:pt>
                <c:pt idx="15">
                  <c:v>6251.7816376708452</c:v>
                </c:pt>
                <c:pt idx="16">
                  <c:v>6115.388092340836</c:v>
                </c:pt>
                <c:pt idx="17">
                  <c:v>5983.9554263072951</c:v>
                </c:pt>
                <c:pt idx="18">
                  <c:v>5857.135396509364</c:v>
                </c:pt>
                <c:pt idx="19">
                  <c:v>5734.6151887534506</c:v>
                </c:pt>
                <c:pt idx="20">
                  <c:v>5616.1127690711619</c:v>
                </c:pt>
                <c:pt idx="21">
                  <c:v>5501.3729733622695</c:v>
                </c:pt>
                <c:pt idx="22">
                  <c:v>5390.1641989406216</c:v>
                </c:pt>
                <c:pt idx="23">
                  <c:v>5282.2755901176743</c:v>
                </c:pt>
                <c:pt idx="24">
                  <c:v>5177.5146318577399</c:v>
                </c:pt>
                <c:pt idx="25">
                  <c:v>5075.7050825000997</c:v>
                </c:pt>
                <c:pt idx="26">
                  <c:v>4976.6851897842535</c:v>
                </c:pt>
                <c:pt idx="27">
                  <c:v>4880.3061448293229</c:v>
                </c:pt>
                <c:pt idx="28">
                  <c:v>4786.4307369679391</c:v>
                </c:pt>
                <c:pt idx="29">
                  <c:v>4694.9321789127152</c:v>
                </c:pt>
                <c:pt idx="30">
                  <c:v>4605.693077011113</c:v>
                </c:pt>
                <c:pt idx="31">
                  <c:v>4518.6045256043881</c:v>
                </c:pt>
                <c:pt idx="32">
                  <c:v>4433.5653079639469</c:v>
                </c:pt>
                <c:pt idx="33">
                  <c:v>4350.4811890998853</c:v>
                </c:pt>
                <c:pt idx="34">
                  <c:v>4269.2642880505455</c:v>
                </c:pt>
                <c:pt idx="35">
                  <c:v>4189.8325191688918</c:v>
                </c:pt>
                <c:pt idx="36">
                  <c:v>4112.1090935003294</c:v>
                </c:pt>
                <c:pt idx="37">
                  <c:v>4036.0220726593707</c:v>
                </c:pt>
                <c:pt idx="38">
                  <c:v>3961.5039687086846</c:v>
                </c:pt>
                <c:pt idx="39">
                  <c:v>3888.4913844631619</c:v>
                </c:pt>
                <c:pt idx="40">
                  <c:v>3816.9246894147755</c:v>
                </c:pt>
                <c:pt idx="41">
                  <c:v>3746.7477271272091</c:v>
                </c:pt>
                <c:pt idx="42">
                  <c:v>3677.9075505031196</c:v>
                </c:pt>
                <c:pt idx="43">
                  <c:v>3610.3541817972</c:v>
                </c:pt>
                <c:pt idx="44">
                  <c:v>3544.0403946503375</c:v>
                </c:pt>
                <c:pt idx="45">
                  <c:v>3478.9215157636581</c:v>
                </c:pt>
                <c:pt idx="46">
                  <c:v>3414.9552441264232</c:v>
                </c:pt>
                <c:pt idx="47">
                  <c:v>3352.101485965728</c:v>
                </c:pt>
                <c:pt idx="48">
                  <c:v>3290.3222038052172</c:v>
                </c:pt>
                <c:pt idx="49">
                  <c:v>3229.5812782098146</c:v>
                </c:pt>
                <c:pt idx="50">
                  <c:v>3169.8443809581404</c:v>
                </c:pt>
                <c:pt idx="51">
                  <c:v>3111.0788585275259</c:v>
                </c:pt>
                <c:pt idx="52">
                  <c:v>3053.2536249014884</c:v>
                </c:pt>
                <c:pt idx="53">
                  <c:v>2996.3390628186335</c:v>
                </c:pt>
                <c:pt idx="54">
                  <c:v>2940.306932677654</c:v>
                </c:pt>
                <c:pt idx="55">
                  <c:v>2885.1302883969847</c:v>
                </c:pt>
                <c:pt idx="56">
                  <c:v>2830.7833996015352</c:v>
                </c:pt>
                <c:pt idx="57">
                  <c:v>2777.2416795740373</c:v>
                </c:pt>
                <c:pt idx="58">
                  <c:v>2724.4816184659912</c:v>
                </c:pt>
                <c:pt idx="59">
                  <c:v>2672.480721314103</c:v>
                </c:pt>
                <c:pt idx="60">
                  <c:v>2621.2174504531722</c:v>
                </c:pt>
                <c:pt idx="61">
                  <c:v>2570.6711719564619</c:v>
                </c:pt>
                <c:pt idx="62">
                  <c:v>2520.8221057702003</c:v>
                </c:pt>
                <c:pt idx="63">
                  <c:v>2471.6512792406174</c:v>
                </c:pt>
                <c:pt idx="64">
                  <c:v>2423.1404837602604</c:v>
                </c:pt>
                <c:pt idx="65">
                  <c:v>2375.272234285685</c:v>
                </c:pt>
                <c:pt idx="66">
                  <c:v>2328.0297315012722</c:v>
                </c:pt>
                <c:pt idx="67">
                  <c:v>2281.3968264243003</c:v>
                </c:pt>
                <c:pt idx="68">
                  <c:v>2235.3579872646696</c:v>
                </c:pt>
                <c:pt idx="69">
                  <c:v>2189.8982683690765</c:v>
                </c:pt>
                <c:pt idx="70">
                  <c:v>2145.0032810942921</c:v>
                </c:pt>
                <c:pt idx="71">
                  <c:v>2100.6591664674752</c:v>
                </c:pt>
                <c:pt idx="72">
                  <c:v>2056.8525695035805</c:v>
                </c:pt>
                <c:pt idx="73">
                  <c:v>2013.5706150607502</c:v>
                </c:pt>
                <c:pt idx="74">
                  <c:v>1970.8008851244822</c:v>
                </c:pt>
                <c:pt idx="75">
                  <c:v>1928.5313974203082</c:v>
                </c:pt>
                <c:pt idx="76">
                  <c:v>1886.7505852628192</c:v>
                </c:pt>
                <c:pt idx="77">
                  <c:v>1845.4472785562475</c:v>
                </c:pt>
                <c:pt idx="78">
                  <c:v>1804.6106858685325</c:v>
                </c:pt>
                <c:pt idx="79">
                  <c:v>1764.2303775069076</c:v>
                </c:pt>
                <c:pt idx="80">
                  <c:v>1724.2962695285887</c:v>
                </c:pt>
                <c:pt idx="81">
                  <c:v>1684.7986086252531</c:v>
                </c:pt>
                <c:pt idx="82">
                  <c:v>1645.7279578246189</c:v>
                </c:pt>
                <c:pt idx="83">
                  <c:v>1607.0751829566916</c:v>
                </c:pt>
                <c:pt idx="84">
                  <c:v>1568.8314398361308</c:v>
                </c:pt>
                <c:pt idx="85">
                  <c:v>1530.9881621157238</c:v>
                </c:pt>
                <c:pt idx="86">
                  <c:v>1493.5370497692602</c:v>
                </c:pt>
                <c:pt idx="87">
                  <c:v>1456.4700581650377</c:v>
                </c:pt>
                <c:pt idx="88">
                  <c:v>1419.7793876940777</c:v>
                </c:pt>
                <c:pt idx="89">
                  <c:v>1383.4574739195232</c:v>
                </c:pt>
                <c:pt idx="90">
                  <c:v>1347.4969782161697</c:v>
                </c:pt>
                <c:pt idx="91">
                  <c:v>1311.8907788711258</c:v>
                </c:pt>
                <c:pt idx="92">
                  <c:v>1276.6319626185777</c:v>
                </c:pt>
                <c:pt idx="93">
                  <c:v>1241.7138165835604</c:v>
                </c:pt>
                <c:pt idx="94">
                  <c:v>1207.1298206111915</c:v>
                </c:pt>
                <c:pt idx="95">
                  <c:v>1172.8736399594709</c:v>
                </c:pt>
                <c:pt idx="96">
                  <c:v>1138.9391183351527</c:v>
                </c:pt>
                <c:pt idx="97">
                  <c:v>1105.3202712535513</c:v>
                </c:pt>
                <c:pt idx="98">
                  <c:v>1072.0112797043566</c:v>
                </c:pt>
                <c:pt idx="99">
                  <c:v>1039.0064841066887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73168"/>
        <c:axId val="452472512"/>
      </c:scatterChart>
      <c:valAx>
        <c:axId val="4516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2240"/>
        <c:crosses val="autoZero"/>
        <c:crossBetween val="midCat"/>
      </c:valAx>
      <c:valAx>
        <c:axId val="4516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27976"/>
        <c:crosses val="autoZero"/>
        <c:crossBetween val="midCat"/>
      </c:valAx>
      <c:valAx>
        <c:axId val="45247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3168"/>
        <c:crosses val="max"/>
        <c:crossBetween val="midCat"/>
      </c:valAx>
      <c:valAx>
        <c:axId val="45247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анализ'!$A$9:$A$13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'повторный анализ'!$D$3:$D$7</c:f>
              <c:numCache>
                <c:formatCode>General</c:formatCode>
                <c:ptCount val="5"/>
                <c:pt idx="0">
                  <c:v>28029.155574502489</c:v>
                </c:pt>
                <c:pt idx="1">
                  <c:v>26548.555625849265</c:v>
                </c:pt>
                <c:pt idx="2">
                  <c:v>25201.373371000478</c:v>
                </c:pt>
                <c:pt idx="3">
                  <c:v>23973.174385964747</c:v>
                </c:pt>
                <c:pt idx="4">
                  <c:v>21852.274011858783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1-4F68-A4CE-6F24847E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94376"/>
        <c:axId val="572894704"/>
      </c:scatterChart>
      <c:valAx>
        <c:axId val="5728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704"/>
        <c:crosses val="autoZero"/>
        <c:crossBetween val="midCat"/>
      </c:valAx>
      <c:valAx>
        <c:axId val="5728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анализ'!$D$20:$D$27</c:f>
              <c:numCache>
                <c:formatCode>General</c:formatCode>
                <c:ptCount val="8"/>
                <c:pt idx="0">
                  <c:v>171950.85678568218</c:v>
                </c:pt>
                <c:pt idx="1">
                  <c:v>153470.41417192059</c:v>
                </c:pt>
                <c:pt idx="2">
                  <c:v>108304.63360237361</c:v>
                </c:pt>
                <c:pt idx="3">
                  <c:v>82082.636624077393</c:v>
                </c:pt>
                <c:pt idx="4">
                  <c:v>51473.026054222784</c:v>
                </c:pt>
                <c:pt idx="5">
                  <c:v>36828.87092058704</c:v>
                </c:pt>
                <c:pt idx="6">
                  <c:v>21781.02979416318</c:v>
                </c:pt>
                <c:pt idx="7">
                  <c:v>13340.227298599584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5-4699-BAC2-24A76B64D6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анализ'!$K$20:$K$27</c:f>
              <c:numCache>
                <c:formatCode>General</c:formatCode>
                <c:ptCount val="8"/>
                <c:pt idx="0">
                  <c:v>25444.098777198626</c:v>
                </c:pt>
                <c:pt idx="1">
                  <c:v>26187.542718507219</c:v>
                </c:pt>
                <c:pt idx="2">
                  <c:v>27111.604096789622</c:v>
                </c:pt>
                <c:pt idx="3">
                  <c:v>28104.664048607799</c:v>
                </c:pt>
                <c:pt idx="4">
                  <c:v>29097.724000425969</c:v>
                </c:pt>
                <c:pt idx="5">
                  <c:v>29909.113060691812</c:v>
                </c:pt>
                <c:pt idx="6">
                  <c:v>31189.390009433399</c:v>
                </c:pt>
                <c:pt idx="7">
                  <c:v>32182.449961251576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5-4699-BAC2-24A76B64D6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анализ'!$L$20:$L$27</c:f>
              <c:numCache>
                <c:formatCode>General</c:formatCode>
                <c:ptCount val="8"/>
                <c:pt idx="0">
                  <c:v>570.0172316544797</c:v>
                </c:pt>
                <c:pt idx="1">
                  <c:v>794.9070253972136</c:v>
                </c:pt>
                <c:pt idx="2">
                  <c:v>1202.0939927150077</c:v>
                </c:pt>
                <c:pt idx="3">
                  <c:v>1875.363547261009</c:v>
                </c:pt>
                <c:pt idx="4">
                  <c:v>2926.3913086596021</c:v>
                </c:pt>
                <c:pt idx="5">
                  <c:v>4210.0802641925957</c:v>
                </c:pt>
                <c:pt idx="6">
                  <c:v>7475.2952463940564</c:v>
                </c:pt>
                <c:pt idx="7">
                  <c:v>11670.795255533611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35-4699-BAC2-24A76B64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6216"/>
        <c:axId val="377963264"/>
      </c:scatterChart>
      <c:valAx>
        <c:axId val="37796621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3264"/>
        <c:crosses val="autoZero"/>
        <c:crossBetween val="midCat"/>
      </c:valAx>
      <c:valAx>
        <c:axId val="377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5048118985127"/>
          <c:y val="5.0925925925925923E-2"/>
          <c:w val="0.78573840769903747"/>
          <c:h val="0.73218394575678036"/>
        </c:manualLayout>
      </c:layout>
      <c:scatterChart>
        <c:scatterStyle val="smoothMarker"/>
        <c:varyColors val="0"/>
        <c:ser>
          <c:idx val="0"/>
          <c:order val="0"/>
          <c:tx>
            <c:v>марутов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анализ'!$I$38:$I$42</c:f>
              <c:numCache>
                <c:formatCode>General</c:formatCode>
                <c:ptCount val="5"/>
                <c:pt idx="0">
                  <c:v>20741.015622912884</c:v>
                </c:pt>
                <c:pt idx="1">
                  <c:v>30056.512761673675</c:v>
                </c:pt>
                <c:pt idx="2">
                  <c:v>42694.084581957126</c:v>
                </c:pt>
                <c:pt idx="3">
                  <c:v>57829.5127609435</c:v>
                </c:pt>
                <c:pt idx="4">
                  <c:v>96606.145571637026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6-4B80-B50C-54A582949FA2}"/>
            </c:ext>
          </c:extLst>
        </c:ser>
        <c:ser>
          <c:idx val="1"/>
          <c:order val="1"/>
          <c:tx>
            <c:v>мое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анализ'!$N$38:$N$42</c:f>
              <c:numCache>
                <c:formatCode>General</c:formatCode>
                <c:ptCount val="5"/>
                <c:pt idx="0">
                  <c:v>21033.529559640076</c:v>
                </c:pt>
                <c:pt idx="1">
                  <c:v>29790.114257290435</c:v>
                </c:pt>
                <c:pt idx="2">
                  <c:v>40826.519395998068</c:v>
                </c:pt>
                <c:pt idx="3">
                  <c:v>54449.659218077337</c:v>
                </c:pt>
                <c:pt idx="4">
                  <c:v>90731.301071118665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A6-4B80-B50C-54A582949FA2}"/>
            </c:ext>
          </c:extLst>
        </c:ser>
        <c:ser>
          <c:idx val="3"/>
          <c:order val="2"/>
          <c:tx>
            <c:v>ansys</c:v>
          </c:tx>
          <c:spPr>
            <a:ln w="666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анализ'!$O$38:$O$42</c:f>
              <c:numCache>
                <c:formatCode>General</c:formatCode>
                <c:ptCount val="5"/>
                <c:pt idx="0">
                  <c:v>35082</c:v>
                </c:pt>
                <c:pt idx="1">
                  <c:v>39062</c:v>
                </c:pt>
                <c:pt idx="2">
                  <c:v>47961</c:v>
                </c:pt>
                <c:pt idx="3">
                  <c:v>55651</c:v>
                </c:pt>
                <c:pt idx="4">
                  <c:v>71902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A6-4B80-B50C-54A582949FA2}"/>
            </c:ext>
          </c:extLst>
        </c:ser>
        <c:ser>
          <c:idx val="4"/>
          <c:order val="3"/>
          <c:tx>
            <c:v>с поправочным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анализ'!$Q$38:$Q$42</c:f>
              <c:numCache>
                <c:formatCode>General</c:formatCode>
                <c:ptCount val="5"/>
                <c:pt idx="0">
                  <c:v>34312.528728022538</c:v>
                </c:pt>
                <c:pt idx="1">
                  <c:v>40928.707348465556</c:v>
                </c:pt>
                <c:pt idx="2">
                  <c:v>48020.661597218357</c:v>
                </c:pt>
                <c:pt idx="3">
                  <c:v>55575.783566926519</c:v>
                </c:pt>
                <c:pt idx="4">
                  <c:v>72031.805409468259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2-44A5-AC87-8D9F93E6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4056"/>
        <c:axId val="546434384"/>
      </c:scatterChart>
      <c:valAx>
        <c:axId val="546434056"/>
        <c:scaling>
          <c:orientation val="minMax"/>
          <c:min val="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</a:t>
                </a:r>
                <a:r>
                  <a:rPr lang="ru-RU" sz="1200" b="0" i="0" baseline="0">
                    <a:effectLst/>
                  </a:rPr>
                  <a:t>штока, мм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4384"/>
        <c:crosses val="autoZero"/>
        <c:crossBetween val="midCat"/>
      </c:valAx>
      <c:valAx>
        <c:axId val="546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Ркрит,</a:t>
                </a:r>
                <a:r>
                  <a:rPr lang="ru-RU" baseline="0"/>
                  <a:t> кг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66666666666659"/>
          <c:y val="9.3748906386701636E-2"/>
          <c:w val="0.24766666666666667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Поправочный 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293022747156607"/>
                  <c:y val="9.21733741615631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анализ'!$R$38:$R$42</c:f>
              <c:numCache>
                <c:formatCode>General</c:formatCode>
                <c:ptCount val="5"/>
                <c:pt idx="0">
                  <c:v>1.6679083698494739</c:v>
                </c:pt>
                <c:pt idx="1">
                  <c:v>1.3112403551940217</c:v>
                </c:pt>
                <c:pt idx="2">
                  <c:v>1.1747511350355591</c:v>
                </c:pt>
                <c:pt idx="3">
                  <c:v>1.0220633296732153</c:v>
                </c:pt>
                <c:pt idx="4">
                  <c:v>0.79247182781651571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5-4A9C-BEE8-A2D59785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7752"/>
        <c:axId val="417115784"/>
      </c:scatterChart>
      <c:valAx>
        <c:axId val="41711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ru-RU"/>
                  <a:t>штока,</a:t>
                </a:r>
                <a:r>
                  <a:rPr lang="ru-RU" baseline="0"/>
                  <a:t> мм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5784"/>
        <c:crosses val="autoZero"/>
        <c:crossBetween val="midCat"/>
      </c:valAx>
      <c:valAx>
        <c:axId val="4171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15048118985127"/>
          <c:y val="5.0925925925925923E-2"/>
          <c:w val="0.78412729658792646"/>
          <c:h val="0.73218394575678036"/>
        </c:manualLayout>
      </c:layout>
      <c:scatterChart>
        <c:scatterStyle val="smoothMarker"/>
        <c:varyColors val="0"/>
        <c:ser>
          <c:idx val="0"/>
          <c:order val="0"/>
          <c:tx>
            <c:v>выведенная формула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анализ'!$N$67:$N$71</c:f>
              <c:numCache>
                <c:formatCode>General</c:formatCode>
                <c:ptCount val="5"/>
                <c:pt idx="0">
                  <c:v>51564.982711421326</c:v>
                </c:pt>
                <c:pt idx="1">
                  <c:v>71117.988737791064</c:v>
                </c:pt>
                <c:pt idx="2">
                  <c:v>95227.712520081099</c:v>
                </c:pt>
                <c:pt idx="3">
                  <c:v>124419.87524522828</c:v>
                </c:pt>
                <c:pt idx="4">
                  <c:v>200205.97407415297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4-4116-A491-00334063F24C}"/>
            </c:ext>
          </c:extLst>
        </c:ser>
        <c:ser>
          <c:idx val="1"/>
          <c:order val="1"/>
          <c:tx>
            <c:v>ansys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анализ'!$O$67:$O$71</c:f>
              <c:numCache>
                <c:formatCode>General</c:formatCode>
                <c:ptCount val="5"/>
                <c:pt idx="0">
                  <c:v>35082</c:v>
                </c:pt>
                <c:pt idx="1">
                  <c:v>59062</c:v>
                </c:pt>
                <c:pt idx="2">
                  <c:v>67961</c:v>
                </c:pt>
                <c:pt idx="3">
                  <c:v>95651</c:v>
                </c:pt>
                <c:pt idx="4">
                  <c:v>127902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64-4116-A491-00334063F24C}"/>
            </c:ext>
          </c:extLst>
        </c:ser>
        <c:ser>
          <c:idx val="2"/>
          <c:order val="2"/>
          <c:tx>
            <c:v>марутов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анализ'!$I$67:$I$71</c:f>
              <c:numCache>
                <c:formatCode>General</c:formatCode>
                <c:ptCount val="5"/>
                <c:pt idx="0">
                  <c:v>62332.785908824786</c:v>
                </c:pt>
                <c:pt idx="1">
                  <c:v>93146.750501468821</c:v>
                </c:pt>
                <c:pt idx="2">
                  <c:v>124365.53143573868</c:v>
                </c:pt>
                <c:pt idx="3">
                  <c:v>163003.14585164277</c:v>
                </c:pt>
                <c:pt idx="4">
                  <c:v>223042.45391232966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64-4116-A491-00334063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31896"/>
        <c:axId val="420332552"/>
      </c:scatterChart>
      <c:valAx>
        <c:axId val="4203318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</a:t>
                </a:r>
                <a:r>
                  <a:rPr lang="ru-RU" sz="1200" b="0" i="0" baseline="0">
                    <a:effectLst/>
                  </a:rPr>
                  <a:t>штока, мм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2552"/>
        <c:crosses val="autoZero"/>
        <c:crossBetween val="midCat"/>
      </c:valAx>
      <c:valAx>
        <c:axId val="4203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Ркрит,</a:t>
                </a:r>
                <a:r>
                  <a:rPr lang="ru-RU" baseline="0"/>
                  <a:t> кг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38888888888886"/>
          <c:y val="6.7996864975211443E-2"/>
          <c:w val="0.3138333333333333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поправочный</a:t>
            </a:r>
            <a:r>
              <a:rPr lang="ru-RU" baseline="0"/>
              <a:t> 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поправочный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19203849518811"/>
                  <c:y val="-0.21764326334208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анализ'!$S$67:$S$71</c:f>
              <c:numCache>
                <c:formatCode>General</c:formatCode>
                <c:ptCount val="5"/>
                <c:pt idx="0">
                  <c:v>-16482.982711421326</c:v>
                </c:pt>
                <c:pt idx="1">
                  <c:v>-12055.988737791064</c:v>
                </c:pt>
                <c:pt idx="2">
                  <c:v>-27266.712520081099</c:v>
                </c:pt>
                <c:pt idx="3">
                  <c:v>-28768.875245228279</c:v>
                </c:pt>
                <c:pt idx="4">
                  <c:v>-72303.974074152968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3D-4D86-8908-5547FBFA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31896"/>
        <c:axId val="420332552"/>
      </c:scatterChart>
      <c:valAx>
        <c:axId val="4203318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</a:t>
                </a:r>
                <a:r>
                  <a:rPr lang="ru-RU" sz="1200" b="0" i="0" baseline="0">
                    <a:effectLst/>
                  </a:rPr>
                  <a:t>штока, мм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2552"/>
        <c:crosses val="autoZero"/>
        <c:crossBetween val="midCat"/>
      </c:valAx>
      <c:valAx>
        <c:axId val="4203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'первичное сравнение'!$G$44:$G$51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'первичное сравнение'!$K$44:$K$51</c:f>
              <c:numCache>
                <c:formatCode>General</c:formatCode>
                <c:ptCount val="8"/>
                <c:pt idx="0">
                  <c:v>10.4306220095693</c:v>
                </c:pt>
                <c:pt idx="1">
                  <c:v>11.201117318435699</c:v>
                </c:pt>
                <c:pt idx="2">
                  <c:v>11.445054945054901</c:v>
                </c:pt>
                <c:pt idx="3">
                  <c:v>12.4556962025316</c:v>
                </c:pt>
                <c:pt idx="4">
                  <c:v>7.0714285714285703</c:v>
                </c:pt>
                <c:pt idx="5">
                  <c:v>7.5833333333333304</c:v>
                </c:pt>
                <c:pt idx="6">
                  <c:v>7.9696969696969697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1-4259-AA11-81C7A72B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65328"/>
        <c:axId val="44816828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484689413823273E-3"/>
                  <c:y val="0.45998323126275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'первичное сравнение'!$G$44:$G$51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'первичное сравнение'!$J$44:$J$51</c:f>
              <c:numCache>
                <c:formatCode>General</c:formatCode>
                <c:ptCount val="8"/>
                <c:pt idx="0">
                  <c:v>13.8536585365853</c:v>
                </c:pt>
                <c:pt idx="1">
                  <c:v>17.058823529411701</c:v>
                </c:pt>
                <c:pt idx="2">
                  <c:v>18.7878787878787</c:v>
                </c:pt>
                <c:pt idx="3">
                  <c:v>20.248962655601598</c:v>
                </c:pt>
                <c:pt idx="4">
                  <c:v>22.429149797570801</c:v>
                </c:pt>
                <c:pt idx="5">
                  <c:v>22.9437229437229</c:v>
                </c:pt>
                <c:pt idx="6">
                  <c:v>24.135021097046401</c:v>
                </c:pt>
                <c:pt idx="7">
                  <c:v>24.806866952789701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1-4259-AA11-81C7A72B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88480"/>
        <c:axId val="450915376"/>
      </c:scatterChart>
      <c:valAx>
        <c:axId val="4481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8280"/>
        <c:crosses val="autoZero"/>
        <c:crossBetween val="midCat"/>
      </c:valAx>
      <c:valAx>
        <c:axId val="4481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5328"/>
        <c:crosses val="autoZero"/>
        <c:crossBetween val="midCat"/>
      </c:valAx>
      <c:valAx>
        <c:axId val="45091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88480"/>
        <c:crosses val="max"/>
        <c:crossBetween val="midCat"/>
      </c:valAx>
      <c:valAx>
        <c:axId val="4508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9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5048118985127"/>
          <c:y val="5.0925925925925923E-2"/>
          <c:w val="0.78291885389326332"/>
          <c:h val="0.73218394575678036"/>
        </c:manualLayout>
      </c:layout>
      <c:scatterChart>
        <c:scatterStyle val="smoothMarker"/>
        <c:varyColors val="0"/>
        <c:ser>
          <c:idx val="0"/>
          <c:order val="0"/>
          <c:tx>
            <c:v>марутов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анализ'!$I$38:$I$42</c:f>
              <c:numCache>
                <c:formatCode>General</c:formatCode>
                <c:ptCount val="5"/>
                <c:pt idx="0">
                  <c:v>20741.015622912884</c:v>
                </c:pt>
                <c:pt idx="1">
                  <c:v>30056.512761673675</c:v>
                </c:pt>
                <c:pt idx="2">
                  <c:v>42694.084581957126</c:v>
                </c:pt>
                <c:pt idx="3">
                  <c:v>57829.5127609435</c:v>
                </c:pt>
                <c:pt idx="4">
                  <c:v>96606.145571637026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C-4674-8263-5EC73A4FCA37}"/>
            </c:ext>
          </c:extLst>
        </c:ser>
        <c:ser>
          <c:idx val="1"/>
          <c:order val="1"/>
          <c:tx>
            <c:v>полученная формула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анализ'!$N$38:$N$42</c:f>
              <c:numCache>
                <c:formatCode>General</c:formatCode>
                <c:ptCount val="5"/>
                <c:pt idx="0">
                  <c:v>21033.529559640076</c:v>
                </c:pt>
                <c:pt idx="1">
                  <c:v>29790.114257290435</c:v>
                </c:pt>
                <c:pt idx="2">
                  <c:v>40826.519395998068</c:v>
                </c:pt>
                <c:pt idx="3">
                  <c:v>54449.659218077337</c:v>
                </c:pt>
                <c:pt idx="4">
                  <c:v>90731.301071118665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C-4674-8263-5EC73A4FCA37}"/>
            </c:ext>
          </c:extLst>
        </c:ser>
        <c:ser>
          <c:idx val="3"/>
          <c:order val="2"/>
          <c:tx>
            <c:v>ansys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'повторный анализ'!$F$38:$F$42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анализ'!$O$38:$O$42</c:f>
              <c:numCache>
                <c:formatCode>General</c:formatCode>
                <c:ptCount val="5"/>
                <c:pt idx="0">
                  <c:v>35082</c:v>
                </c:pt>
                <c:pt idx="1">
                  <c:v>39062</c:v>
                </c:pt>
                <c:pt idx="2">
                  <c:v>47961</c:v>
                </c:pt>
                <c:pt idx="3">
                  <c:v>55651</c:v>
                </c:pt>
                <c:pt idx="4">
                  <c:v>71902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AC-4674-8263-5EC73A4F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4056"/>
        <c:axId val="546434384"/>
      </c:scatterChart>
      <c:valAx>
        <c:axId val="546434056"/>
        <c:scaling>
          <c:orientation val="minMax"/>
          <c:min val="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</a:t>
                </a:r>
                <a:r>
                  <a:rPr lang="ru-RU" sz="1200" b="0" i="0" baseline="0">
                    <a:effectLst/>
                  </a:rPr>
                  <a:t>штока, мм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4384"/>
        <c:crosses val="autoZero"/>
        <c:crossBetween val="midCat"/>
      </c:valAx>
      <c:valAx>
        <c:axId val="546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Ркрит,</a:t>
                </a:r>
                <a:r>
                  <a:rPr lang="ru-RU" baseline="0"/>
                  <a:t> кг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3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673600174978128"/>
          <c:y val="0.16058945756780404"/>
          <c:w val="0.3088195538057743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15048118985127"/>
          <c:y val="5.0925925925925923E-2"/>
          <c:w val="0.78412729658792646"/>
          <c:h val="0.73218394575678036"/>
        </c:manualLayout>
      </c:layout>
      <c:scatterChart>
        <c:scatterStyle val="smoothMarker"/>
        <c:varyColors val="0"/>
        <c:ser>
          <c:idx val="0"/>
          <c:order val="0"/>
          <c:tx>
            <c:v>выведенная формула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анализ'!$N$67:$N$71</c:f>
              <c:numCache>
                <c:formatCode>General</c:formatCode>
                <c:ptCount val="5"/>
                <c:pt idx="0">
                  <c:v>51564.982711421326</c:v>
                </c:pt>
                <c:pt idx="1">
                  <c:v>71117.988737791064</c:v>
                </c:pt>
                <c:pt idx="2">
                  <c:v>95227.712520081099</c:v>
                </c:pt>
                <c:pt idx="3">
                  <c:v>124419.87524522828</c:v>
                </c:pt>
                <c:pt idx="4">
                  <c:v>200205.97407415297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0-4762-9B0D-04C25D745FF1}"/>
            </c:ext>
          </c:extLst>
        </c:ser>
        <c:ser>
          <c:idx val="1"/>
          <c:order val="1"/>
          <c:tx>
            <c:v>ansys</c:v>
          </c:tx>
          <c:spPr>
            <a:ln w="603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анализ'!$O$67:$O$71</c:f>
              <c:numCache>
                <c:formatCode>General</c:formatCode>
                <c:ptCount val="5"/>
                <c:pt idx="0">
                  <c:v>35082</c:v>
                </c:pt>
                <c:pt idx="1">
                  <c:v>59062</c:v>
                </c:pt>
                <c:pt idx="2">
                  <c:v>67961</c:v>
                </c:pt>
                <c:pt idx="3">
                  <c:v>95651</c:v>
                </c:pt>
                <c:pt idx="4">
                  <c:v>127902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70-4762-9B0D-04C25D745FF1}"/>
            </c:ext>
          </c:extLst>
        </c:ser>
        <c:ser>
          <c:idx val="2"/>
          <c:order val="2"/>
          <c:tx>
            <c:v>марутов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анализ'!$I$67:$I$71</c:f>
              <c:numCache>
                <c:formatCode>General</c:formatCode>
                <c:ptCount val="5"/>
                <c:pt idx="0">
                  <c:v>62332.785908824786</c:v>
                </c:pt>
                <c:pt idx="1">
                  <c:v>93146.750501468821</c:v>
                </c:pt>
                <c:pt idx="2">
                  <c:v>124365.53143573868</c:v>
                </c:pt>
                <c:pt idx="3">
                  <c:v>163003.14585164277</c:v>
                </c:pt>
                <c:pt idx="4">
                  <c:v>223042.45391232966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70-4762-9B0D-04C25D745FF1}"/>
            </c:ext>
          </c:extLst>
        </c:ser>
        <c:ser>
          <c:idx val="3"/>
          <c:order val="3"/>
          <c:tx>
            <c:v>с поправочным</c:v>
          </c:tx>
          <c:spPr>
            <a:ln w="19050" cap="rnd">
              <a:solidFill>
                <a:schemeClr val="tx1">
                  <a:alpha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'повторный анализ'!$F$67:$F$71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'повторный анализ'!$T$67:$T$71</c:f>
              <c:numCache>
                <c:formatCode>General</c:formatCode>
                <c:ptCount val="5"/>
                <c:pt idx="0">
                  <c:v>45352.982711421326</c:v>
                </c:pt>
                <c:pt idx="1">
                  <c:v>53467.988737791064</c:v>
                </c:pt>
                <c:pt idx="2">
                  <c:v>66139.712520081099</c:v>
                </c:pt>
                <c:pt idx="3">
                  <c:v>83893.875245228279</c:v>
                </c:pt>
                <c:pt idx="4">
                  <c:v>136803.97407415297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70-4762-9B0D-04C25D74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31896"/>
        <c:axId val="420332552"/>
      </c:scatterChart>
      <c:valAx>
        <c:axId val="4203318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</a:t>
                </a:r>
                <a:r>
                  <a:rPr lang="ru-RU" sz="1200" b="0" i="0" baseline="0">
                    <a:effectLst/>
                  </a:rPr>
                  <a:t>штока, мм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2552"/>
        <c:crosses val="autoZero"/>
        <c:crossBetween val="midCat"/>
      </c:valAx>
      <c:valAx>
        <c:axId val="4203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Ркрит,</a:t>
                </a:r>
                <a:r>
                  <a:rPr lang="ru-RU" baseline="0"/>
                  <a:t> кг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38888888888886"/>
          <c:y val="6.7996864975211443E-2"/>
          <c:w val="0.31383333333333335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школа!$A$1:$A$21</c:f>
              <c:numCache>
                <c:formatCode>General</c:formatCode>
                <c:ptCount val="2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</c:numCache>
            </c:numRef>
          </c:xVal>
          <c:yVal>
            <c:numRef>
              <c:f>школа!$B$1:$B$21</c:f>
              <c:numCache>
                <c:formatCode>General</c:formatCode>
                <c:ptCount val="21"/>
                <c:pt idx="0">
                  <c:v>-1.2039728043259361</c:v>
                </c:pt>
                <c:pt idx="1">
                  <c:v>-0.916290731874155</c:v>
                </c:pt>
                <c:pt idx="2">
                  <c:v>-0.69314718055994529</c:v>
                </c:pt>
                <c:pt idx="3">
                  <c:v>-0.51082562376599072</c:v>
                </c:pt>
                <c:pt idx="4">
                  <c:v>-0.35667494393873245</c:v>
                </c:pt>
                <c:pt idx="5">
                  <c:v>-0.22314355131420971</c:v>
                </c:pt>
                <c:pt idx="6">
                  <c:v>-0.10536051565782628</c:v>
                </c:pt>
                <c:pt idx="7">
                  <c:v>0</c:v>
                </c:pt>
                <c:pt idx="8">
                  <c:v>9.5310179804324935E-2</c:v>
                </c:pt>
                <c:pt idx="9">
                  <c:v>0.18232155679395459</c:v>
                </c:pt>
                <c:pt idx="10">
                  <c:v>0.26236426446749106</c:v>
                </c:pt>
                <c:pt idx="11">
                  <c:v>0.33647223662121289</c:v>
                </c:pt>
                <c:pt idx="12">
                  <c:v>0.40546510810816438</c:v>
                </c:pt>
                <c:pt idx="13">
                  <c:v>0.47000362924573563</c:v>
                </c:pt>
                <c:pt idx="14">
                  <c:v>0.53062825106217038</c:v>
                </c:pt>
                <c:pt idx="15">
                  <c:v>0.58778666490211906</c:v>
                </c:pt>
                <c:pt idx="16">
                  <c:v>0.64185388617239469</c:v>
                </c:pt>
                <c:pt idx="17">
                  <c:v>0.69314718055994529</c:v>
                </c:pt>
                <c:pt idx="18">
                  <c:v>0.74193734472937733</c:v>
                </c:pt>
                <c:pt idx="19">
                  <c:v>0.78845736036427028</c:v>
                </c:pt>
                <c:pt idx="20">
                  <c:v>0.83290912293510388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4-4131-A081-E81DF6FE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29624"/>
        <c:axId val="451226344"/>
      </c:scatterChart>
      <c:valAx>
        <c:axId val="45122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6344"/>
        <c:crosses val="autoZero"/>
        <c:crossBetween val="midCat"/>
      </c:valAx>
      <c:valAx>
        <c:axId val="4512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800"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 аппроксимирующих</a:t>
            </a:r>
            <a:r>
              <a:rPr lang="ru-RU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функций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047254573874"/>
          <c:y val="0.10021542176308491"/>
          <c:w val="0.81177008899373304"/>
          <c:h val="0.76853609172457427"/>
        </c:manualLayout>
      </c:layout>
      <c:scatterChart>
        <c:scatterStyle val="smoothMarker"/>
        <c:varyColors val="0"/>
        <c:ser>
          <c:idx val="0"/>
          <c:order val="0"/>
          <c:tx>
            <c:v>200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C0-4DC2-B3B0-C39FBAE7DDCA}"/>
            </c:ext>
          </c:extLst>
        </c:ser>
        <c:ser>
          <c:idx val="1"/>
          <c:order val="1"/>
          <c:tx>
            <c:v>экспоненциальная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аппроксимаций'!$D$6:$D$412</c:f>
              <c:numCache>
                <c:formatCode>General</c:formatCode>
                <c:ptCount val="407"/>
                <c:pt idx="0">
                  <c:v>26.676050679693422</c:v>
                </c:pt>
                <c:pt idx="1">
                  <c:v>26.670560941191347</c:v>
                </c:pt>
                <c:pt idx="2">
                  <c:v>26.665072332437795</c:v>
                </c:pt>
                <c:pt idx="3">
                  <c:v>26.659584853200275</c:v>
                </c:pt>
                <c:pt idx="4">
                  <c:v>26.648613282343575</c:v>
                </c:pt>
                <c:pt idx="5">
                  <c:v>26.643129190259643</c:v>
                </c:pt>
                <c:pt idx="6">
                  <c:v>26.632164391619124</c:v>
                </c:pt>
                <c:pt idx="7">
                  <c:v>26.626683684598071</c:v>
                </c:pt>
                <c:pt idx="8">
                  <c:v>26.615725653993572</c:v>
                </c:pt>
                <c:pt idx="9">
                  <c:v>26.610248329945957</c:v>
                </c:pt>
                <c:pt idx="10">
                  <c:v>26.604772133092055</c:v>
                </c:pt>
                <c:pt idx="11">
                  <c:v>26.599297063199906</c:v>
                </c:pt>
                <c:pt idx="12">
                  <c:v>26.593823120037584</c:v>
                </c:pt>
                <c:pt idx="13">
                  <c:v>26.588350303373211</c:v>
                </c:pt>
                <c:pt idx="14">
                  <c:v>26.582878612974969</c:v>
                </c:pt>
                <c:pt idx="15">
                  <c:v>26.57193861004982</c:v>
                </c:pt>
                <c:pt idx="16">
                  <c:v>26.566470297059492</c:v>
                </c:pt>
                <c:pt idx="17">
                  <c:v>26.561003109408478</c:v>
                </c:pt>
                <c:pt idx="18">
                  <c:v>26.550072109198059</c:v>
                </c:pt>
                <c:pt idx="19">
                  <c:v>26.544608296175632</c:v>
                </c:pt>
                <c:pt idx="20">
                  <c:v>26.533684043139115</c:v>
                </c:pt>
                <c:pt idx="21">
                  <c:v>26.528223602662276</c:v>
                </c:pt>
                <c:pt idx="22">
                  <c:v>26.517306092634961</c:v>
                </c:pt>
                <c:pt idx="23">
                  <c:v>26.511849022622012</c:v>
                </c:pt>
                <c:pt idx="24">
                  <c:v>26.500938251441756</c:v>
                </c:pt>
                <c:pt idx="25">
                  <c:v>26.495484549812275</c:v>
                </c:pt>
                <c:pt idx="26">
                  <c:v>26.484580513319521</c:v>
                </c:pt>
                <c:pt idx="27">
                  <c:v>26.479130177994367</c:v>
                </c:pt>
                <c:pt idx="28">
                  <c:v>26.468232872032125</c:v>
                </c:pt>
                <c:pt idx="29">
                  <c:v>26.462785900933433</c:v>
                </c:pt>
                <c:pt idx="30">
                  <c:v>26.451895321347273</c:v>
                </c:pt>
                <c:pt idx="31">
                  <c:v>26.446451712398481</c:v>
                </c:pt>
                <c:pt idx="32">
                  <c:v>26.441009223705084</c:v>
                </c:pt>
                <c:pt idx="33">
                  <c:v>26.435567855036535</c:v>
                </c:pt>
                <c:pt idx="34">
                  <c:v>26.430127606162351</c:v>
                </c:pt>
                <c:pt idx="35">
                  <c:v>26.413813576001729</c:v>
                </c:pt>
                <c:pt idx="36">
                  <c:v>26.402943150642869</c:v>
                </c:pt>
                <c:pt idx="37">
                  <c:v>26.397509615697139</c:v>
                </c:pt>
                <c:pt idx="38">
                  <c:v>26.386645900122282</c:v>
                </c:pt>
                <c:pt idx="39">
                  <c:v>26.381215719032962</c:v>
                </c:pt>
                <c:pt idx="40">
                  <c:v>26.370358709100472</c:v>
                </c:pt>
                <c:pt idx="41">
                  <c:v>26.364931879797403</c:v>
                </c:pt>
                <c:pt idx="42">
                  <c:v>26.35950616729659</c:v>
                </c:pt>
                <c:pt idx="43">
                  <c:v>26.354081571368216</c:v>
                </c:pt>
                <c:pt idx="44">
                  <c:v>26.34865809178249</c:v>
                </c:pt>
                <c:pt idx="45">
                  <c:v>26.337814480720095</c:v>
                </c:pt>
                <c:pt idx="46">
                  <c:v>26.332394348784096</c:v>
                </c:pt>
                <c:pt idx="47">
                  <c:v>26.321557430954542</c:v>
                </c:pt>
                <c:pt idx="48">
                  <c:v>26.310724972984818</c:v>
                </c:pt>
                <c:pt idx="49">
                  <c:v>26.305310415873798</c:v>
                </c:pt>
                <c:pt idx="50">
                  <c:v>26.299896973039516</c:v>
                </c:pt>
                <c:pt idx="51">
                  <c:v>26.289073429283956</c:v>
                </c:pt>
                <c:pt idx="52">
                  <c:v>26.283663327904204</c:v>
                </c:pt>
                <c:pt idx="53">
                  <c:v>26.27284646499491</c:v>
                </c:pt>
                <c:pt idx="54">
                  <c:v>26.267439703007167</c:v>
                </c:pt>
                <c:pt idx="55">
                  <c:v>26.256629516820382</c:v>
                </c:pt>
                <c:pt idx="56">
                  <c:v>26.25122609216341</c:v>
                </c:pt>
                <c:pt idx="57">
                  <c:v>26.240422578577903</c:v>
                </c:pt>
                <c:pt idx="58">
                  <c:v>26.229623511104947</c:v>
                </c:pt>
                <c:pt idx="59">
                  <c:v>26.215558667130701</c:v>
                </c:pt>
                <c:pt idx="60">
                  <c:v>26.201501365004546</c:v>
                </c:pt>
                <c:pt idx="61">
                  <c:v>26.18745160068239</c:v>
                </c:pt>
                <c:pt idx="62">
                  <c:v>26.180429543934636</c:v>
                </c:pt>
                <c:pt idx="63">
                  <c:v>26.173409370122325</c:v>
                </c:pt>
                <c:pt idx="64">
                  <c:v>26.152360141249762</c:v>
                </c:pt>
                <c:pt idx="65">
                  <c:v>26.13833672742572</c:v>
                </c:pt>
                <c:pt idx="66">
                  <c:v>26.131327840627918</c:v>
                </c:pt>
                <c:pt idx="67">
                  <c:v>26.117315704740314</c:v>
                </c:pt>
                <c:pt idx="68">
                  <c:v>26.103311082437678</c:v>
                </c:pt>
                <c:pt idx="69">
                  <c:v>26.096311587621599</c:v>
                </c:pt>
                <c:pt idx="70">
                  <c:v>26.08931396969108</c:v>
                </c:pt>
                <c:pt idx="71">
                  <c:v>26.075324362473747</c:v>
                </c:pt>
                <c:pt idx="72">
                  <c:v>26.068332372180784</c:v>
                </c:pt>
                <c:pt idx="73">
                  <c:v>26.054354015711873</c:v>
                </c:pt>
                <c:pt idx="74">
                  <c:v>26.047367648530585</c:v>
                </c:pt>
                <c:pt idx="75">
                  <c:v>26.026419785170162</c:v>
                </c:pt>
                <c:pt idx="76">
                  <c:v>26.012463903061072</c:v>
                </c:pt>
                <c:pt idx="77">
                  <c:v>26.005488768540094</c:v>
                </c:pt>
                <c:pt idx="78">
                  <c:v>25.99154411005696</c:v>
                </c:pt>
                <c:pt idx="79">
                  <c:v>25.984574585091881</c:v>
                </c:pt>
                <c:pt idx="80">
                  <c:v>25.963677221287906</c:v>
                </c:pt>
                <c:pt idx="81">
                  <c:v>25.949754982985077</c:v>
                </c:pt>
                <c:pt idx="82">
                  <c:v>25.935840210062349</c:v>
                </c:pt>
                <c:pt idx="83">
                  <c:v>25.928885621867476</c:v>
                </c:pt>
                <c:pt idx="84">
                  <c:v>25.921932898516641</c:v>
                </c:pt>
                <c:pt idx="85">
                  <c:v>25.908033044347018</c:v>
                </c:pt>
                <c:pt idx="86">
                  <c:v>25.901085912528522</c:v>
                </c:pt>
                <c:pt idx="87">
                  <c:v>25.887197236925953</c:v>
                </c:pt>
                <c:pt idx="88">
                  <c:v>25.880255692142978</c:v>
                </c:pt>
                <c:pt idx="89">
                  <c:v>25.873316008706503</c:v>
                </c:pt>
                <c:pt idx="90">
                  <c:v>25.866378186117416</c:v>
                </c:pt>
                <c:pt idx="91">
                  <c:v>25.859442223876737</c:v>
                </c:pt>
                <c:pt idx="92">
                  <c:v>25.845575878445363</c:v>
                </c:pt>
                <c:pt idx="93">
                  <c:v>25.838645494257378</c:v>
                </c:pt>
                <c:pt idx="94">
                  <c:v>25.824790300444597</c:v>
                </c:pt>
                <c:pt idx="95">
                  <c:v>25.817865489823312</c:v>
                </c:pt>
                <c:pt idx="96">
                  <c:v>25.804021438660751</c:v>
                </c:pt>
                <c:pt idx="97">
                  <c:v>25.783269279650277</c:v>
                </c:pt>
                <c:pt idx="98">
                  <c:v>25.776355602718851</c:v>
                </c:pt>
                <c:pt idx="99">
                  <c:v>25.769443779661277</c:v>
                </c:pt>
                <c:pt idx="100">
                  <c:v>25.760998512805624</c:v>
                </c:pt>
                <c:pt idx="101">
                  <c:v>25.735679314913853</c:v>
                </c:pt>
                <c:pt idx="102">
                  <c:v>25.727245113485822</c:v>
                </c:pt>
                <c:pt idx="103">
                  <c:v>25.710385001996219</c:v>
                </c:pt>
                <c:pt idx="104">
                  <c:v>25.701959090123228</c:v>
                </c:pt>
                <c:pt idx="105">
                  <c:v>25.685115549594531</c:v>
                </c:pt>
                <c:pt idx="106">
                  <c:v>25.67669791912919</c:v>
                </c:pt>
                <c:pt idx="107">
                  <c:v>25.659870933274636</c:v>
                </c:pt>
                <c:pt idx="108">
                  <c:v>25.651461576077555</c:v>
                </c:pt>
                <c:pt idx="109">
                  <c:v>25.634651128626381</c:v>
                </c:pt>
                <c:pt idx="110">
                  <c:v>25.626250036566191</c:v>
                </c:pt>
                <c:pt idx="111">
                  <c:v>25.609456111263615</c:v>
                </c:pt>
                <c:pt idx="112">
                  <c:v>25.601063276216919</c:v>
                </c:pt>
                <c:pt idx="113">
                  <c:v>25.58428585682416</c:v>
                </c:pt>
                <c:pt idx="114">
                  <c:v>25.567519432357603</c:v>
                </c:pt>
                <c:pt idx="115">
                  <c:v>25.559140340969773</c:v>
                </c:pt>
                <c:pt idx="116">
                  <c:v>25.550763995611824</c:v>
                </c:pt>
                <c:pt idx="117">
                  <c:v>25.534019539386133</c:v>
                </c:pt>
                <c:pt idx="118">
                  <c:v>25.525651426719385</c:v>
                </c:pt>
                <c:pt idx="119">
                  <c:v>25.508923427782815</c:v>
                </c:pt>
                <c:pt idx="120">
                  <c:v>25.492206391385217</c:v>
                </c:pt>
                <c:pt idx="121">
                  <c:v>25.483851981893281</c:v>
                </c:pt>
                <c:pt idx="122">
                  <c:v>25.467151375835236</c:v>
                </c:pt>
                <c:pt idx="123">
                  <c:v>25.458805177474833</c:v>
                </c:pt>
                <c:pt idx="124">
                  <c:v>25.450461714364483</c:v>
                </c:pt>
                <c:pt idx="125">
                  <c:v>25.425447727571125</c:v>
                </c:pt>
                <c:pt idx="126">
                  <c:v>25.408785396199505</c:v>
                </c:pt>
                <c:pt idx="127">
                  <c:v>25.40045832577518</c:v>
                </c:pt>
                <c:pt idx="128">
                  <c:v>25.392133984332219</c:v>
                </c:pt>
                <c:pt idx="129">
                  <c:v>25.383812370976266</c:v>
                </c:pt>
                <c:pt idx="130">
                  <c:v>25.375493484813273</c:v>
                </c:pt>
                <c:pt idx="131">
                  <c:v>25.358863890491367</c:v>
                </c:pt>
                <c:pt idx="132">
                  <c:v>25.350553180545795</c:v>
                </c:pt>
                <c:pt idx="133">
                  <c:v>25.333939930620989</c:v>
                </c:pt>
                <c:pt idx="134">
                  <c:v>25.317337568035448</c:v>
                </c:pt>
                <c:pt idx="135">
                  <c:v>25.306918389921449</c:v>
                </c:pt>
                <c:pt idx="136">
                  <c:v>25.29650349974936</c:v>
                </c:pt>
                <c:pt idx="137">
                  <c:v>25.275686576172898</c:v>
                </c:pt>
                <c:pt idx="138">
                  <c:v>25.265284539241364</c:v>
                </c:pt>
                <c:pt idx="139">
                  <c:v>25.234104106725798</c:v>
                </c:pt>
                <c:pt idx="140">
                  <c:v>25.21333853267264</c:v>
                </c:pt>
                <c:pt idx="141">
                  <c:v>25.202962154654433</c:v>
                </c:pt>
                <c:pt idx="142">
                  <c:v>25.182222207844031</c:v>
                </c:pt>
                <c:pt idx="143">
                  <c:v>25.171858635537713</c:v>
                </c:pt>
                <c:pt idx="144">
                  <c:v>25.151144284342955</c:v>
                </c:pt>
                <c:pt idx="145">
                  <c:v>25.140793501944717</c:v>
                </c:pt>
                <c:pt idx="146">
                  <c:v>25.120104714777479</c:v>
                </c:pt>
                <c:pt idx="147">
                  <c:v>25.109766706503024</c:v>
                </c:pt>
                <c:pt idx="148">
                  <c:v>25.089103451814204</c:v>
                </c:pt>
                <c:pt idx="149">
                  <c:v>25.078778201898707</c:v>
                </c:pt>
                <c:pt idx="150">
                  <c:v>25.058140448178115</c:v>
                </c:pt>
                <c:pt idx="151">
                  <c:v>25.047827940876211</c:v>
                </c:pt>
                <c:pt idx="152">
                  <c:v>25.027215656652558</c:v>
                </c:pt>
                <c:pt idx="153">
                  <c:v>25.016915876238311</c:v>
                </c:pt>
                <c:pt idx="154">
                  <c:v>24.98604196084602</c:v>
                </c:pt>
                <c:pt idx="155">
                  <c:v>24.965480521357666</c:v>
                </c:pt>
                <c:pt idx="156">
                  <c:v>24.95520614761854</c:v>
                </c:pt>
                <c:pt idx="157">
                  <c:v>24.903897669360365</c:v>
                </c:pt>
                <c:pt idx="158">
                  <c:v>24.893648639625212</c:v>
                </c:pt>
                <c:pt idx="159">
                  <c:v>24.873163232174516</c:v>
                </c:pt>
                <c:pt idx="160">
                  <c:v>24.850596296706978</c:v>
                </c:pt>
                <c:pt idx="161">
                  <c:v>24.839320508087127</c:v>
                </c:pt>
                <c:pt idx="162">
                  <c:v>24.828049835779478</c:v>
                </c:pt>
                <c:pt idx="163">
                  <c:v>24.805523830815858</c:v>
                </c:pt>
                <c:pt idx="164">
                  <c:v>24.794268493520075</c:v>
                </c:pt>
                <c:pt idx="165">
                  <c:v>24.771773137708863</c:v>
                </c:pt>
                <c:pt idx="166">
                  <c:v>24.760533114559934</c:v>
                </c:pt>
                <c:pt idx="167">
                  <c:v>24.738068366199531</c:v>
                </c:pt>
                <c:pt idx="168">
                  <c:v>24.726843636360847</c:v>
                </c:pt>
                <c:pt idx="169">
                  <c:v>24.704409453806381</c:v>
                </c:pt>
                <c:pt idx="170">
                  <c:v>24.693199996469691</c:v>
                </c:pt>
                <c:pt idx="171">
                  <c:v>24.670796338132959</c:v>
                </c:pt>
                <c:pt idx="172">
                  <c:v>24.659602132518305</c:v>
                </c:pt>
                <c:pt idx="173">
                  <c:v>24.637228956867695</c:v>
                </c:pt>
                <c:pt idx="174">
                  <c:v>24.626049982223403</c:v>
                </c:pt>
                <c:pt idx="175">
                  <c:v>24.603707247783809</c:v>
                </c:pt>
                <c:pt idx="176">
                  <c:v>24.592543483386436</c:v>
                </c:pt>
                <c:pt idx="177">
                  <c:v>24.581384784471034</c:v>
                </c:pt>
                <c:pt idx="178">
                  <c:v>24.570231148739175</c:v>
                </c:pt>
                <c:pt idx="179">
                  <c:v>24.559082573893477</c:v>
                </c:pt>
                <c:pt idx="180">
                  <c:v>24.536800597676233</c:v>
                </c:pt>
                <c:pt idx="181">
                  <c:v>24.525667191715126</c:v>
                </c:pt>
                <c:pt idx="182">
                  <c:v>24.514538837461064</c:v>
                </c:pt>
                <c:pt idx="183">
                  <c:v>24.503415532621855</c:v>
                </c:pt>
                <c:pt idx="184">
                  <c:v>24.492297274906374</c:v>
                </c:pt>
                <c:pt idx="185">
                  <c:v>24.481184062024518</c:v>
                </c:pt>
                <c:pt idx="186">
                  <c:v>24.470075891687227</c:v>
                </c:pt>
                <c:pt idx="187">
                  <c:v>24.458972761606486</c:v>
                </c:pt>
                <c:pt idx="188">
                  <c:v>24.424063422808878</c:v>
                </c:pt>
                <c:pt idx="189">
                  <c:v>24.398646896497532</c:v>
                </c:pt>
                <c:pt idx="190">
                  <c:v>24.385948553556876</c:v>
                </c:pt>
                <c:pt idx="191">
                  <c:v>24.360571690898563</c:v>
                </c:pt>
                <c:pt idx="192">
                  <c:v>24.347893164303471</c:v>
                </c:pt>
                <c:pt idx="193">
                  <c:v>24.335221236282447</c:v>
                </c:pt>
                <c:pt idx="194">
                  <c:v>24.322555903401245</c:v>
                </c:pt>
                <c:pt idx="195">
                  <c:v>24.309897162227401</c:v>
                </c:pt>
                <c:pt idx="196">
                  <c:v>24.284599441280907</c:v>
                </c:pt>
                <c:pt idx="197">
                  <c:v>24.271960454652255</c:v>
                </c:pt>
                <c:pt idx="198">
                  <c:v>24.234082949046254</c:v>
                </c:pt>
                <c:pt idx="199">
                  <c:v>24.208864122995774</c:v>
                </c:pt>
                <c:pt idx="200">
                  <c:v>24.196264553022012</c:v>
                </c:pt>
                <c:pt idx="201">
                  <c:v>24.158505174336319</c:v>
                </c:pt>
                <c:pt idx="202">
                  <c:v>24.133364997135793</c:v>
                </c:pt>
                <c:pt idx="203">
                  <c:v>24.120804720889911</c:v>
                </c:pt>
                <c:pt idx="204">
                  <c:v>24.108250981674381</c:v>
                </c:pt>
                <c:pt idx="205">
                  <c:v>24.095703776086982</c:v>
                </c:pt>
                <c:pt idx="206">
                  <c:v>24.083163100727266</c:v>
                </c:pt>
                <c:pt idx="207">
                  <c:v>24.058101327097969</c:v>
                </c:pt>
                <c:pt idx="208">
                  <c:v>24.045580222036342</c:v>
                </c:pt>
                <c:pt idx="209">
                  <c:v>24.020557558452275</c:v>
                </c:pt>
                <c:pt idx="210">
                  <c:v>24.008055993148385</c:v>
                </c:pt>
                <c:pt idx="211">
                  <c:v>23.97974319491265</c:v>
                </c:pt>
                <c:pt idx="212">
                  <c:v>23.96559931928125</c:v>
                </c:pt>
                <c:pt idx="213">
                  <c:v>23.923217727259825</c:v>
                </c:pt>
                <c:pt idx="214">
                  <c:v>23.895004979136662</c:v>
                </c:pt>
                <c:pt idx="215">
                  <c:v>23.880911084306781</c:v>
                </c:pt>
                <c:pt idx="216">
                  <c:v>23.852748228580005</c:v>
                </c:pt>
                <c:pt idx="217">
                  <c:v>23.838679257879612</c:v>
                </c:pt>
                <c:pt idx="218">
                  <c:v>23.810566206317777</c:v>
                </c:pt>
                <c:pt idx="219">
                  <c:v>23.78248630859218</c:v>
                </c:pt>
                <c:pt idx="220">
                  <c:v>23.768458780197896</c:v>
                </c:pt>
                <c:pt idx="221">
                  <c:v>23.754439525604354</c:v>
                </c:pt>
                <c:pt idx="222">
                  <c:v>23.726425818301969</c:v>
                </c:pt>
                <c:pt idx="223">
                  <c:v>23.712431355841549</c:v>
                </c:pt>
                <c:pt idx="224">
                  <c:v>23.684467188944897</c:v>
                </c:pt>
                <c:pt idx="225">
                  <c:v>23.656536000304175</c:v>
                </c:pt>
                <c:pt idx="226">
                  <c:v>23.642582760674447</c:v>
                </c:pt>
                <c:pt idx="227">
                  <c:v>23.60077240227087</c:v>
                </c:pt>
                <c:pt idx="228">
                  <c:v>23.56649560951417</c:v>
                </c:pt>
                <c:pt idx="229">
                  <c:v>23.546156734034252</c:v>
                </c:pt>
                <c:pt idx="230">
                  <c:v>23.525835411858086</c:v>
                </c:pt>
                <c:pt idx="231">
                  <c:v>23.485245366833134</c:v>
                </c:pt>
                <c:pt idx="232">
                  <c:v>23.464976613725078</c:v>
                </c:pt>
                <c:pt idx="233">
                  <c:v>23.424491570767554</c:v>
                </c:pt>
                <c:pt idx="234">
                  <c:v>23.404275250737104</c:v>
                </c:pt>
                <c:pt idx="235">
                  <c:v>23.3840763782399</c:v>
                </c:pt>
                <c:pt idx="236">
                  <c:v>23.363894938217996</c:v>
                </c:pt>
                <c:pt idx="237">
                  <c:v>23.343730915626431</c:v>
                </c:pt>
                <c:pt idx="238">
                  <c:v>23.283343202178884</c:v>
                </c:pt>
                <c:pt idx="239">
                  <c:v>23.24317153845843</c:v>
                </c:pt>
                <c:pt idx="240">
                  <c:v>23.223111705231119</c:v>
                </c:pt>
                <c:pt idx="241">
                  <c:v>23.183043961270798</c:v>
                </c:pt>
                <c:pt idx="242">
                  <c:v>23.163036020667899</c:v>
                </c:pt>
                <c:pt idx="243">
                  <c:v>23.123071927638509</c:v>
                </c:pt>
                <c:pt idx="244">
                  <c:v>23.103115745419398</c:v>
                </c:pt>
                <c:pt idx="245">
                  <c:v>23.063255035187158</c:v>
                </c:pt>
                <c:pt idx="246">
                  <c:v>23.043350477458482</c:v>
                </c:pt>
                <c:pt idx="247">
                  <c:v>23.003592882583259</c:v>
                </c:pt>
                <c:pt idx="248">
                  <c:v>22.983739815798028</c:v>
                </c:pt>
                <c:pt idx="249">
                  <c:v>22.944085069531507</c:v>
                </c:pt>
                <c:pt idx="250">
                  <c:v>22.924283360488207</c:v>
                </c:pt>
                <c:pt idx="251">
                  <c:v>22.88473119677214</c:v>
                </c:pt>
                <c:pt idx="252">
                  <c:v>22.845247273952857</c:v>
                </c:pt>
                <c:pt idx="253">
                  <c:v>22.825530866078228</c:v>
                </c:pt>
                <c:pt idx="254">
                  <c:v>22.805831474291661</c:v>
                </c:pt>
                <c:pt idx="255">
                  <c:v>22.766483680253007</c:v>
                </c:pt>
                <c:pt idx="256">
                  <c:v>22.746835248667736</c:v>
                </c:pt>
                <c:pt idx="257">
                  <c:v>22.707589243127234</c:v>
                </c:pt>
                <c:pt idx="258">
                  <c:v>22.687991639914706</c:v>
                </c:pt>
                <c:pt idx="259">
                  <c:v>22.648847159556496</c:v>
                </c:pt>
                <c:pt idx="260">
                  <c:v>22.629300253229196</c:v>
                </c:pt>
                <c:pt idx="261">
                  <c:v>22.609770216703009</c:v>
                </c:pt>
                <c:pt idx="262">
                  <c:v>22.570760694829143</c:v>
                </c:pt>
                <c:pt idx="263">
                  <c:v>22.531818477610841</c:v>
                </c:pt>
                <c:pt idx="264">
                  <c:v>22.512372571951143</c:v>
                </c:pt>
                <c:pt idx="265">
                  <c:v>22.454135492847847</c:v>
                </c:pt>
                <c:pt idx="266">
                  <c:v>22.396049066785302</c:v>
                </c:pt>
                <c:pt idx="267">
                  <c:v>22.357408286379961</c:v>
                </c:pt>
                <c:pt idx="268">
                  <c:v>22.338112904040347</c:v>
                </c:pt>
                <c:pt idx="269">
                  <c:v>22.299572083165121</c:v>
                </c:pt>
                <c:pt idx="270">
                  <c:v>22.280326615897948</c:v>
                </c:pt>
                <c:pt idx="271">
                  <c:v>22.261097758277316</c:v>
                </c:pt>
                <c:pt idx="272">
                  <c:v>22.222689814648756</c:v>
                </c:pt>
                <c:pt idx="273">
                  <c:v>22.165202113586265</c:v>
                </c:pt>
                <c:pt idx="274">
                  <c:v>22.12695962246843</c:v>
                </c:pt>
                <c:pt idx="275">
                  <c:v>22.107863127004382</c:v>
                </c:pt>
                <c:pt idx="276">
                  <c:v>22.088783112617953</c:v>
                </c:pt>
                <c:pt idx="277">
                  <c:v>22.069719565085286</c:v>
                </c:pt>
                <c:pt idx="278">
                  <c:v>22.050672470194787</c:v>
                </c:pt>
                <c:pt idx="279">
                  <c:v>22.012627581555272</c:v>
                </c:pt>
                <c:pt idx="280">
                  <c:v>21.993629759444364</c:v>
                </c:pt>
                <c:pt idx="281">
                  <c:v>21.955683288827295</c:v>
                </c:pt>
                <c:pt idx="282">
                  <c:v>21.936734612032616</c:v>
                </c:pt>
                <c:pt idx="283">
                  <c:v>21.879986646229103</c:v>
                </c:pt>
                <c:pt idx="284">
                  <c:v>21.861103298816168</c:v>
                </c:pt>
                <c:pt idx="285">
                  <c:v>21.842236248525129</c:v>
                </c:pt>
                <c:pt idx="286">
                  <c:v>21.823385481290892</c:v>
                </c:pt>
                <c:pt idx="287">
                  <c:v>21.785732739793087</c:v>
                </c:pt>
                <c:pt idx="288">
                  <c:v>21.766930737459976</c:v>
                </c:pt>
                <c:pt idx="289">
                  <c:v>21.72937539954227</c:v>
                </c:pt>
                <c:pt idx="290">
                  <c:v>21.710622035960746</c:v>
                </c:pt>
                <c:pt idx="291">
                  <c:v>21.673163849650589</c:v>
                </c:pt>
                <c:pt idx="292">
                  <c:v>21.654458998997448</c:v>
                </c:pt>
                <c:pt idx="293">
                  <c:v>21.617097712974111</c:v>
                </c:pt>
                <c:pt idx="294">
                  <c:v>21.598441249751641</c:v>
                </c:pt>
                <c:pt idx="295">
                  <c:v>21.561176613344539</c:v>
                </c:pt>
                <c:pt idx="296">
                  <c:v>21.505400175566677</c:v>
                </c:pt>
                <c:pt idx="297">
                  <c:v>21.486840112010174</c:v>
                </c:pt>
                <c:pt idx="298">
                  <c:v>21.449768025415921</c:v>
                </c:pt>
                <c:pt idx="299">
                  <c:v>21.431255974741493</c:v>
                </c:pt>
                <c:pt idx="300">
                  <c:v>21.39427978963575</c:v>
                </c:pt>
                <c:pt idx="301">
                  <c:v>21.375815627639248</c:v>
                </c:pt>
                <c:pt idx="302">
                  <c:v>21.320518698733796</c:v>
                </c:pt>
                <c:pt idx="303">
                  <c:v>21.283733572986431</c:v>
                </c:pt>
                <c:pt idx="304">
                  <c:v>21.265364817017726</c:v>
                </c:pt>
                <c:pt idx="305">
                  <c:v>21.228674850422117</c:v>
                </c:pt>
                <c:pt idx="306">
                  <c:v>21.210353612443399</c:v>
                </c:pt>
                <c:pt idx="307">
                  <c:v>21.192048186462525</c:v>
                </c:pt>
                <c:pt idx="308">
                  <c:v>21.173758558833086</c:v>
                </c:pt>
                <c:pt idx="309">
                  <c:v>21.137226644101663</c:v>
                </c:pt>
                <c:pt idx="310">
                  <c:v>21.11898432976573</c:v>
                </c:pt>
                <c:pt idx="311">
                  <c:v>21.100757759313229</c:v>
                </c:pt>
                <c:pt idx="312">
                  <c:v>21.064351795719709</c:v>
                </c:pt>
                <c:pt idx="313">
                  <c:v>21.02800864476071</c:v>
                </c:pt>
                <c:pt idx="314">
                  <c:v>21.009860590145252</c:v>
                </c:pt>
                <c:pt idx="315">
                  <c:v>20.991728198063129</c:v>
                </c:pt>
                <c:pt idx="316">
                  <c:v>20.95551034744085</c:v>
                </c:pt>
                <c:pt idx="317">
                  <c:v>20.93742486190083</c:v>
                </c:pt>
                <c:pt idx="318">
                  <c:v>20.901300702950763</c:v>
                </c:pt>
                <c:pt idx="319">
                  <c:v>20.883262002610692</c:v>
                </c:pt>
                <c:pt idx="320">
                  <c:v>20.865238870426623</c:v>
                </c:pt>
                <c:pt idx="321">
                  <c:v>20.847231292962583</c:v>
                </c:pt>
                <c:pt idx="322">
                  <c:v>20.829239256794189</c:v>
                </c:pt>
                <c:pt idx="323">
                  <c:v>20.793301754704775</c:v>
                </c:pt>
                <c:pt idx="324">
                  <c:v>20.77535626199289</c:v>
                </c:pt>
                <c:pt idx="325">
                  <c:v>20.739511726344276</c:v>
                </c:pt>
                <c:pt idx="326">
                  <c:v>20.721612656685988</c:v>
                </c:pt>
                <c:pt idx="327">
                  <c:v>20.685860846984021</c:v>
                </c:pt>
                <c:pt idx="328">
                  <c:v>20.668008080287905</c:v>
                </c:pt>
                <c:pt idx="329">
                  <c:v>20.632348756660562</c:v>
                </c:pt>
                <c:pt idx="330">
                  <c:v>20.61454217314585</c:v>
                </c:pt>
                <c:pt idx="331">
                  <c:v>20.596750957460571</c:v>
                </c:pt>
                <c:pt idx="332">
                  <c:v>20.578975096341637</c:v>
                </c:pt>
                <c:pt idx="333">
                  <c:v>20.56121457653742</c:v>
                </c:pt>
                <c:pt idx="334">
                  <c:v>20.525739507923753</c:v>
                </c:pt>
                <c:pt idx="335">
                  <c:v>20.508024932668182</c:v>
                </c:pt>
                <c:pt idx="336">
                  <c:v>20.472641634229806</c:v>
                </c:pt>
                <c:pt idx="337">
                  <c:v>20.454972884669285</c:v>
                </c:pt>
                <c:pt idx="338">
                  <c:v>20.419681119006654</c:v>
                </c:pt>
                <c:pt idx="339">
                  <c:v>20.402058076595061</c:v>
                </c:pt>
                <c:pt idx="340">
                  <c:v>20.366857606922753</c:v>
                </c:pt>
                <c:pt idx="341">
                  <c:v>20.349280153420626</c:v>
                </c:pt>
                <c:pt idx="342">
                  <c:v>20.331717869999103</c:v>
                </c:pt>
                <c:pt idx="343">
                  <c:v>20.314170743565771</c:v>
                </c:pt>
                <c:pt idx="344">
                  <c:v>20.296638761039514</c:v>
                </c:pt>
                <c:pt idx="345">
                  <c:v>20.244133546261288</c:v>
                </c:pt>
                <c:pt idx="346">
                  <c:v>20.209205549964938</c:v>
                </c:pt>
                <c:pt idx="347">
                  <c:v>20.191764156809189</c:v>
                </c:pt>
                <c:pt idx="348">
                  <c:v>20.15692651547106</c:v>
                </c:pt>
                <c:pt idx="349">
                  <c:v>20.139530241317743</c:v>
                </c:pt>
                <c:pt idx="350">
                  <c:v>20.104782721199307</c:v>
                </c:pt>
                <c:pt idx="351">
                  <c:v>20.087431449330435</c:v>
                </c:pt>
                <c:pt idx="352">
                  <c:v>20.052773817297819</c:v>
                </c:pt>
                <c:pt idx="353">
                  <c:v>20.035467431297338</c:v>
                </c:pt>
                <c:pt idx="354">
                  <c:v>20.000899454819731</c:v>
                </c:pt>
                <c:pt idx="355">
                  <c:v>19.983637838572733</c:v>
                </c:pt>
                <c:pt idx="356">
                  <c:v>19.949159285720953</c:v>
                </c:pt>
                <c:pt idx="357">
                  <c:v>19.914740220066466</c:v>
                </c:pt>
                <c:pt idx="358">
                  <c:v>19.897552962857663</c:v>
                </c:pt>
                <c:pt idx="359">
                  <c:v>19.880380538973679</c:v>
                </c:pt>
                <c:pt idx="360">
                  <c:v>19.846080139984089</c:v>
                </c:pt>
                <c:pt idx="361">
                  <c:v>19.828952139308051</c:v>
                </c:pt>
                <c:pt idx="362">
                  <c:v>19.777656779364023</c:v>
                </c:pt>
                <c:pt idx="363">
                  <c:v>19.760587830920755</c:v>
                </c:pt>
                <c:pt idx="364">
                  <c:v>19.733023288203828</c:v>
                </c:pt>
                <c:pt idx="365">
                  <c:v>19.705497195963257</c:v>
                </c:pt>
                <c:pt idx="366">
                  <c:v>19.623149086118275</c:v>
                </c:pt>
                <c:pt idx="367">
                  <c:v>19.568441617278289</c:v>
                </c:pt>
                <c:pt idx="368">
                  <c:v>19.541145104164485</c:v>
                </c:pt>
                <c:pt idx="369">
                  <c:v>19.486666254608174</c:v>
                </c:pt>
                <c:pt idx="370">
                  <c:v>19.459483812011747</c:v>
                </c:pt>
                <c:pt idx="371">
                  <c:v>19.405232626352618</c:v>
                </c:pt>
                <c:pt idx="372">
                  <c:v>19.378163777579601</c:v>
                </c:pt>
                <c:pt idx="373">
                  <c:v>19.32413930442366</c:v>
                </c:pt>
                <c:pt idx="374">
                  <c:v>19.297183574772177</c:v>
                </c:pt>
                <c:pt idx="375">
                  <c:v>19.243384866701252</c:v>
                </c:pt>
                <c:pt idx="376">
                  <c:v>19.21654178345317</c:v>
                </c:pt>
                <c:pt idx="377">
                  <c:v>19.162967897008294</c:v>
                </c:pt>
                <c:pt idx="378">
                  <c:v>19.136236989420937</c:v>
                </c:pt>
                <c:pt idx="379">
                  <c:v>19.082886985085807</c:v>
                </c:pt>
                <c:pt idx="380">
                  <c:v>19.05626778438371</c:v>
                </c:pt>
                <c:pt idx="381">
                  <c:v>19.003140726568198</c:v>
                </c:pt>
                <c:pt idx="382">
                  <c:v>18.97663276593488</c:v>
                </c:pt>
                <c:pt idx="383">
                  <c:v>18.923727722958642</c:v>
                </c:pt>
                <c:pt idx="384">
                  <c:v>18.897330537528422</c:v>
                </c:pt>
                <c:pt idx="385">
                  <c:v>18.84464658160454</c:v>
                </c:pt>
                <c:pt idx="386">
                  <c:v>18.818359708454381</c:v>
                </c:pt>
                <c:pt idx="387">
                  <c:v>18.76589591567312</c:v>
                </c:pt>
                <c:pt idx="388">
                  <c:v>18.713578386944391</c:v>
                </c:pt>
                <c:pt idx="389">
                  <c:v>18.687474344127082</c:v>
                </c:pt>
                <c:pt idx="390">
                  <c:v>18.661406714497964</c:v>
                </c:pt>
                <c:pt idx="391">
                  <c:v>18.609380491700424</c:v>
                </c:pt>
                <c:pt idx="392">
                  <c:v>18.583421797157119</c:v>
                </c:pt>
                <c:pt idx="393">
                  <c:v>18.531612988874279</c:v>
                </c:pt>
                <c:pt idx="394">
                  <c:v>18.505762774183495</c:v>
                </c:pt>
                <c:pt idx="395">
                  <c:v>18.479948618609637</c:v>
                </c:pt>
                <c:pt idx="396">
                  <c:v>18.428428283683765</c:v>
                </c:pt>
                <c:pt idx="397">
                  <c:v>18.402722003942603</c:v>
                </c:pt>
                <c:pt idx="398">
                  <c:v>18.377051582539874</c:v>
                </c:pt>
                <c:pt idx="399">
                  <c:v>18.351416969455869</c:v>
                </c:pt>
                <c:pt idx="400">
                  <c:v>18.300254968514018</c:v>
                </c:pt>
                <c:pt idx="401">
                  <c:v>18.274727480965243</c:v>
                </c:pt>
                <c:pt idx="402">
                  <c:v>18.223779283005957</c:v>
                </c:pt>
                <c:pt idx="403">
                  <c:v>18.172973123765335</c:v>
                </c:pt>
                <c:pt idx="404">
                  <c:v>18.147623184874359</c:v>
                </c:pt>
                <c:pt idx="405">
                  <c:v>18.122308607252965</c:v>
                </c:pt>
                <c:pt idx="406">
                  <c:v>18.071785338582433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0-4DC2-B3B0-C39FBAE7DDCA}"/>
            </c:ext>
          </c:extLst>
        </c:ser>
        <c:ser>
          <c:idx val="2"/>
          <c:order val="2"/>
          <c:tx>
            <c:v>логарифмическая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>
                    <a:alpha val="95000"/>
                  </a:schemeClr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аппроксимаций'!$C$6:$C$412</c:f>
              <c:numCache>
                <c:formatCode>General</c:formatCode>
                <c:ptCount val="407"/>
                <c:pt idx="0">
                  <c:v>28.047930476294848</c:v>
                </c:pt>
                <c:pt idx="1">
                  <c:v>28.031578814679566</c:v>
                </c:pt>
                <c:pt idx="2">
                  <c:v>28.01528920885535</c:v>
                </c:pt>
                <c:pt idx="3">
                  <c:v>27.999061189589561</c:v>
                </c:pt>
                <c:pt idx="4">
                  <c:v>27.966788060233654</c:v>
                </c:pt>
                <c:pt idx="5">
                  <c:v>27.950742037871908</c:v>
                </c:pt>
                <c:pt idx="6">
                  <c:v>27.918828835226456</c:v>
                </c:pt>
                <c:pt idx="7">
                  <c:v>27.902960772854918</c:v>
                </c:pt>
                <c:pt idx="8">
                  <c:v>27.87139955725161</c:v>
                </c:pt>
                <c:pt idx="9">
                  <c:v>27.855705550798795</c:v>
                </c:pt>
                <c:pt idx="10">
                  <c:v>27.84006871753806</c:v>
                </c:pt>
                <c:pt idx="11">
                  <c:v>27.824488642417663</c:v>
                </c:pt>
                <c:pt idx="12">
                  <c:v>27.808964914889117</c:v>
                </c:pt>
                <c:pt idx="13">
                  <c:v>27.793497128842318</c:v>
                </c:pt>
                <c:pt idx="14">
                  <c:v>27.778084882541833</c:v>
                </c:pt>
                <c:pt idx="15">
                  <c:v>27.747425423736544</c:v>
                </c:pt>
                <c:pt idx="16">
                  <c:v>27.732177429076089</c:v>
                </c:pt>
                <c:pt idx="17">
                  <c:v>27.716983409730908</c:v>
                </c:pt>
                <c:pt idx="18">
                  <c:v>27.686755777883867</c:v>
                </c:pt>
                <c:pt idx="19">
                  <c:v>27.671721415812712</c:v>
                </c:pt>
                <c:pt idx="20">
                  <c:v>27.641809754813693</c:v>
                </c:pt>
                <c:pt idx="21">
                  <c:v>27.62693172957789</c:v>
                </c:pt>
                <c:pt idx="22">
                  <c:v>27.597329502020465</c:v>
                </c:pt>
                <c:pt idx="23">
                  <c:v>27.582604595699618</c:v>
                </c:pt>
                <c:pt idx="24">
                  <c:v>27.553305464988188</c:v>
                </c:pt>
                <c:pt idx="25">
                  <c:v>27.538730558002801</c:v>
                </c:pt>
                <c:pt idx="26">
                  <c:v>27.509728380211548</c:v>
                </c:pt>
                <c:pt idx="27">
                  <c:v>27.495300447356293</c:v>
                </c:pt>
                <c:pt idx="28">
                  <c:v>27.46658926349641</c:v>
                </c:pt>
                <c:pt idx="29">
                  <c:v>27.452305370171445</c:v>
                </c:pt>
                <c:pt idx="30">
                  <c:v>27.42387939884253</c:v>
                </c:pt>
                <c:pt idx="31">
                  <c:v>27.4097366974711</c:v>
                </c:pt>
                <c:pt idx="32">
                  <c:v>27.395640441836413</c:v>
                </c:pt>
                <c:pt idx="33">
                  <c:v>27.381590327873891</c:v>
                </c:pt>
                <c:pt idx="34">
                  <c:v>27.367586054495163</c:v>
                </c:pt>
                <c:pt idx="35">
                  <c:v>27.325845310811776</c:v>
                </c:pt>
                <c:pt idx="36">
                  <c:v>27.298241961771051</c:v>
                </c:pt>
                <c:pt idx="37">
                  <c:v>27.284506570904572</c:v>
                </c:pt>
                <c:pt idx="38">
                  <c:v>27.257166949920407</c:v>
                </c:pt>
                <c:pt idx="39">
                  <c:v>27.243562165208996</c:v>
                </c:pt>
                <c:pt idx="40">
                  <c:v>27.216481280532985</c:v>
                </c:pt>
                <c:pt idx="41">
                  <c:v>27.203004641572008</c:v>
                </c:pt>
                <c:pt idx="42">
                  <c:v>27.189570183083642</c:v>
                </c:pt>
                <c:pt idx="43">
                  <c:v>27.176177641850558</c:v>
                </c:pt>
                <c:pt idx="44">
                  <c:v>27.162826757111606</c:v>
                </c:pt>
                <c:pt idx="45">
                  <c:v>27.136248926169895</c:v>
                </c:pt>
                <c:pt idx="46">
                  <c:v>27.123021470453761</c:v>
                </c:pt>
                <c:pt idx="47">
                  <c:v>27.096688222319784</c:v>
                </c:pt>
                <c:pt idx="48">
                  <c:v>27.070515543770039</c:v>
                </c:pt>
                <c:pt idx="49">
                  <c:v>27.057488808481494</c:v>
                </c:pt>
                <c:pt idx="50">
                  <c:v>27.044501488488557</c:v>
                </c:pt>
                <c:pt idx="51">
                  <c:v>27.018644145334186</c:v>
                </c:pt>
                <c:pt idx="52">
                  <c:v>27.005773652983315</c:v>
                </c:pt>
                <c:pt idx="53">
                  <c:v>26.980147869507633</c:v>
                </c:pt>
                <c:pt idx="54">
                  <c:v>26.967392121686146</c:v>
                </c:pt>
                <c:pt idx="55">
                  <c:v>26.94199378732602</c:v>
                </c:pt>
                <c:pt idx="56">
                  <c:v>26.92935075614384</c:v>
                </c:pt>
                <c:pt idx="57">
                  <c:v>26.904175868827302</c:v>
                </c:pt>
                <c:pt idx="58">
                  <c:v>26.879147774690885</c:v>
                </c:pt>
                <c:pt idx="59">
                  <c:v>26.846752858787198</c:v>
                </c:pt>
                <c:pt idx="60">
                  <c:v>26.814600603707447</c:v>
                </c:pt>
                <c:pt idx="61">
                  <c:v>26.782687401061999</c:v>
                </c:pt>
                <c:pt idx="62">
                  <c:v>26.766819338690464</c:v>
                </c:pt>
                <c:pt idx="63">
                  <c:v>26.751009722353231</c:v>
                </c:pt>
                <c:pt idx="64">
                  <c:v>26.703927283373609</c:v>
                </c:pt>
                <c:pt idx="65">
                  <c:v>26.672823480724656</c:v>
                </c:pt>
                <c:pt idx="66">
                  <c:v>26.657355694677861</c:v>
                </c:pt>
                <c:pt idx="67">
                  <c:v>26.62658634439974</c:v>
                </c:pt>
                <c:pt idx="68">
                  <c:v>26.596035994911635</c:v>
                </c:pt>
                <c:pt idx="69">
                  <c:v>26.580841975566454</c:v>
                </c:pt>
                <c:pt idx="70">
                  <c:v>26.565701550757094</c:v>
                </c:pt>
                <c:pt idx="71">
                  <c:v>26.535579981648247</c:v>
                </c:pt>
                <c:pt idx="72">
                  <c:v>26.520598095642193</c:v>
                </c:pt>
                <c:pt idx="73">
                  <c:v>26.490790295413444</c:v>
                </c:pt>
                <c:pt idx="74">
                  <c:v>26.475963662422458</c:v>
                </c:pt>
                <c:pt idx="75">
                  <c:v>26.431788596872632</c:v>
                </c:pt>
                <c:pt idx="76">
                  <c:v>26.402589123838336</c:v>
                </c:pt>
                <c:pt idx="77">
                  <c:v>26.388063539813526</c:v>
                </c:pt>
                <c:pt idx="78">
                  <c:v>26.359159013191828</c:v>
                </c:pt>
                <c:pt idx="79">
                  <c:v>26.34477941521056</c:v>
                </c:pt>
                <c:pt idx="80">
                  <c:v>26.30192741886631</c:v>
                </c:pt>
                <c:pt idx="81">
                  <c:v>26.273595263306646</c:v>
                </c:pt>
                <c:pt idx="82">
                  <c:v>26.24544889370944</c:v>
                </c:pt>
                <c:pt idx="83">
                  <c:v>26.231444620330702</c:v>
                </c:pt>
                <c:pt idx="84">
                  <c:v>26.217485889384832</c:v>
                </c:pt>
                <c:pt idx="85">
                  <c:v>26.189703876647318</c:v>
                </c:pt>
                <c:pt idx="86">
                  <c:v>26.175880012901384</c:v>
                </c:pt>
                <c:pt idx="87">
                  <c:v>26.148365136740114</c:v>
                </c:pt>
                <c:pt idx="88">
                  <c:v>26.134673558997079</c:v>
                </c:pt>
                <c:pt idx="89">
                  <c:v>26.121025515755942</c:v>
                </c:pt>
                <c:pt idx="90">
                  <c:v>26.107420731044542</c:v>
                </c:pt>
                <c:pt idx="91">
                  <c:v>26.093858931506539</c:v>
                </c:pt>
                <c:pt idx="92">
                  <c:v>26.06686320740755</c:v>
                </c:pt>
                <c:pt idx="93">
                  <c:v>26.053428748919185</c:v>
                </c:pt>
                <c:pt idx="94">
                  <c:v>26.026685322947149</c:v>
                </c:pt>
                <c:pt idx="95">
                  <c:v>26.013375836366848</c:v>
                </c:pt>
                <c:pt idx="96">
                  <c:v>25.986880036289307</c:v>
                </c:pt>
                <c:pt idx="97">
                  <c:v>25.947440500161623</c:v>
                </c:pt>
                <c:pt idx="98">
                  <c:v>25.934374109605578</c:v>
                </c:pt>
                <c:pt idx="99">
                  <c:v>25.921347374317037</c:v>
                </c:pt>
                <c:pt idx="100">
                  <c:v>25.905479311945502</c:v>
                </c:pt>
                <c:pt idx="101">
                  <c:v>25.858224089889369</c:v>
                </c:pt>
                <c:pt idx="102">
                  <c:v>25.84258725662864</c:v>
                </c:pt>
                <c:pt idx="103">
                  <c:v>25.811483453979687</c:v>
                </c:pt>
                <c:pt idx="104">
                  <c:v>25.796015667932902</c:v>
                </c:pt>
                <c:pt idx="105">
                  <c:v>25.765246317654778</c:v>
                </c:pt>
                <c:pt idx="106">
                  <c:v>25.749943962827118</c:v>
                </c:pt>
                <c:pt idx="107">
                  <c:v>25.719501948821481</c:v>
                </c:pt>
                <c:pt idx="108">
                  <c:v>25.704361524012128</c:v>
                </c:pt>
                <c:pt idx="109">
                  <c:v>25.674239954903285</c:v>
                </c:pt>
                <c:pt idx="110">
                  <c:v>25.659258068897223</c:v>
                </c:pt>
                <c:pt idx="111">
                  <c:v>25.629450268668474</c:v>
                </c:pt>
                <c:pt idx="112">
                  <c:v>25.614623635677493</c:v>
                </c:pt>
                <c:pt idx="113">
                  <c:v>25.585123134790202</c:v>
                </c:pt>
                <c:pt idx="114">
                  <c:v>25.555824004078772</c:v>
                </c:pt>
                <c:pt idx="115">
                  <c:v>25.541249097093377</c:v>
                </c:pt>
                <c:pt idx="116">
                  <c:v>25.526723513068561</c:v>
                </c:pt>
                <c:pt idx="117">
                  <c:v>25.49781898644687</c:v>
                </c:pt>
                <c:pt idx="118">
                  <c:v>25.483439388465602</c:v>
                </c:pt>
                <c:pt idx="119">
                  <c:v>25.454823909262029</c:v>
                </c:pt>
                <c:pt idx="120">
                  <c:v>25.4263979379331</c:v>
                </c:pt>
                <c:pt idx="121">
                  <c:v>25.412255236561677</c:v>
                </c:pt>
                <c:pt idx="122">
                  <c:v>25.384108866964475</c:v>
                </c:pt>
                <c:pt idx="123">
                  <c:v>25.370104593585744</c:v>
                </c:pt>
                <c:pt idx="124">
                  <c:v>25.356145862639867</c:v>
                </c:pt>
                <c:pt idx="125">
                  <c:v>25.314539986156419</c:v>
                </c:pt>
                <c:pt idx="126">
                  <c:v>25.287025109995156</c:v>
                </c:pt>
                <c:pt idx="127">
                  <c:v>25.273333532252114</c:v>
                </c:pt>
                <c:pt idx="128">
                  <c:v>25.25968548901098</c:v>
                </c:pt>
                <c:pt idx="129">
                  <c:v>25.246080704299573</c:v>
                </c:pt>
                <c:pt idx="130">
                  <c:v>25.232518904761577</c:v>
                </c:pt>
                <c:pt idx="131">
                  <c:v>25.205523180662588</c:v>
                </c:pt>
                <c:pt idx="132">
                  <c:v>25.192088722174219</c:v>
                </c:pt>
                <c:pt idx="133">
                  <c:v>25.16534529620218</c:v>
                </c:pt>
                <c:pt idx="134">
                  <c:v>25.138767465260468</c:v>
                </c:pt>
                <c:pt idx="135">
                  <c:v>25.122162779241506</c:v>
                </c:pt>
                <c:pt idx="136">
                  <c:v>25.10562208061058</c:v>
                </c:pt>
                <c:pt idx="137">
                  <c:v>25.072730686077804</c:v>
                </c:pt>
                <c:pt idx="138">
                  <c:v>25.056379024462533</c:v>
                </c:pt>
                <c:pt idx="139">
                  <c:v>25.007694502734619</c:v>
                </c:pt>
                <c:pt idx="140">
                  <c:v>24.975542247654872</c:v>
                </c:pt>
                <c:pt idx="141">
                  <c:v>24.959555987153568</c:v>
                </c:pt>
                <c:pt idx="142">
                  <c:v>24.927760982637878</c:v>
                </c:pt>
                <c:pt idx="143">
                  <c:v>24.911951366300649</c:v>
                </c:pt>
                <c:pt idx="144">
                  <c:v>24.880505760581752</c:v>
                </c:pt>
                <c:pt idx="145">
                  <c:v>24.864868927321023</c:v>
                </c:pt>
                <c:pt idx="146">
                  <c:v>24.83376512467207</c:v>
                </c:pt>
                <c:pt idx="147">
                  <c:v>24.818297338625278</c:v>
                </c:pt>
                <c:pt idx="148">
                  <c:v>24.787527988347161</c:v>
                </c:pt>
                <c:pt idx="149">
                  <c:v>24.772225633519501</c:v>
                </c:pt>
                <c:pt idx="150">
                  <c:v>24.741783619513868</c:v>
                </c:pt>
                <c:pt idx="151">
                  <c:v>24.726643194704511</c:v>
                </c:pt>
                <c:pt idx="152">
                  <c:v>24.696521625595668</c:v>
                </c:pt>
                <c:pt idx="153">
                  <c:v>24.681539739589606</c:v>
                </c:pt>
                <c:pt idx="154">
                  <c:v>24.636905306369876</c:v>
                </c:pt>
                <c:pt idx="155">
                  <c:v>24.607404805482581</c:v>
                </c:pt>
                <c:pt idx="156">
                  <c:v>24.59273024082005</c:v>
                </c:pt>
                <c:pt idx="157">
                  <c:v>24.520100657139245</c:v>
                </c:pt>
                <c:pt idx="158">
                  <c:v>24.505721059157985</c:v>
                </c:pt>
                <c:pt idx="159">
                  <c:v>24.477105579954411</c:v>
                </c:pt>
                <c:pt idx="160">
                  <c:v>24.445774740240864</c:v>
                </c:pt>
                <c:pt idx="161">
                  <c:v>24.43019466512046</c:v>
                </c:pt>
                <c:pt idx="162">
                  <c:v>24.414670937591907</c:v>
                </c:pt>
                <c:pt idx="163">
                  <c:v>24.383790905244624</c:v>
                </c:pt>
                <c:pt idx="164">
                  <c:v>24.368433801266999</c:v>
                </c:pt>
                <c:pt idx="165">
                  <c:v>24.33788345177889</c:v>
                </c:pt>
                <c:pt idx="166">
                  <c:v>24.322689432433705</c:v>
                </c:pt>
                <c:pt idx="167">
                  <c:v>24.292461800586668</c:v>
                </c:pt>
                <c:pt idx="168">
                  <c:v>24.277427438515502</c:v>
                </c:pt>
                <c:pt idx="169">
                  <c:v>24.247515777516487</c:v>
                </c:pt>
                <c:pt idx="170">
                  <c:v>24.232637752280692</c:v>
                </c:pt>
                <c:pt idx="171">
                  <c:v>24.203035524723255</c:v>
                </c:pt>
                <c:pt idx="172">
                  <c:v>24.188310618402419</c:v>
                </c:pt>
                <c:pt idx="173">
                  <c:v>24.159011487690986</c:v>
                </c:pt>
                <c:pt idx="174">
                  <c:v>24.144436580705595</c:v>
                </c:pt>
                <c:pt idx="175">
                  <c:v>24.115434402914346</c:v>
                </c:pt>
                <c:pt idx="176">
                  <c:v>24.101006470059083</c:v>
                </c:pt>
                <c:pt idx="177">
                  <c:v>24.086626872077815</c:v>
                </c:pt>
                <c:pt idx="178">
                  <c:v>24.072295286199203</c:v>
                </c:pt>
                <c:pt idx="179">
                  <c:v>24.058011392874242</c:v>
                </c:pt>
                <c:pt idx="180">
                  <c:v>24.029585421545317</c:v>
                </c:pt>
                <c:pt idx="181">
                  <c:v>24.015442720173894</c:v>
                </c:pt>
                <c:pt idx="182">
                  <c:v>24.001346464539207</c:v>
                </c:pt>
                <c:pt idx="183">
                  <c:v>23.987296350576688</c:v>
                </c:pt>
                <c:pt idx="184">
                  <c:v>23.973292077197961</c:v>
                </c:pt>
                <c:pt idx="185">
                  <c:v>23.95933334625208</c:v>
                </c:pt>
                <c:pt idx="186">
                  <c:v>23.945419862487501</c:v>
                </c:pt>
                <c:pt idx="187">
                  <c:v>23.931551333514566</c:v>
                </c:pt>
                <c:pt idx="188">
                  <c:v>23.88819638520776</c:v>
                </c:pt>
                <c:pt idx="189">
                  <c:v>23.856865545494209</c:v>
                </c:pt>
                <c:pt idx="190">
                  <c:v>23.841285470373808</c:v>
                </c:pt>
                <c:pt idx="191">
                  <c:v>23.810293956798464</c:v>
                </c:pt>
                <c:pt idx="192">
                  <c:v>23.794881710497972</c:v>
                </c:pt>
                <c:pt idx="193">
                  <c:v>23.77952460652034</c:v>
                </c:pt>
                <c:pt idx="194">
                  <c:v>23.764222251692683</c:v>
                </c:pt>
                <c:pt idx="195">
                  <c:v>23.748974257032234</c:v>
                </c:pt>
                <c:pt idx="196">
                  <c:v>23.718639812877694</c:v>
                </c:pt>
                <c:pt idx="197">
                  <c:v>23.703552605840009</c:v>
                </c:pt>
                <c:pt idx="198">
                  <c:v>23.658606582769828</c:v>
                </c:pt>
                <c:pt idx="199">
                  <c:v>23.628901924543051</c:v>
                </c:pt>
                <c:pt idx="200">
                  <c:v>23.614126329976596</c:v>
                </c:pt>
                <c:pt idx="201">
                  <c:v>23.570102292944327</c:v>
                </c:pt>
                <c:pt idx="202">
                  <c:v>23.541001801934115</c:v>
                </c:pt>
                <c:pt idx="203">
                  <c:v>23.526525208167676</c:v>
                </c:pt>
                <c:pt idx="204">
                  <c:v>23.512097275312417</c:v>
                </c:pt>
                <c:pt idx="205">
                  <c:v>23.497717677331153</c:v>
                </c:pt>
                <c:pt idx="206">
                  <c:v>23.483386091452534</c:v>
                </c:pt>
                <c:pt idx="207">
                  <c:v>23.454865680986892</c:v>
                </c:pt>
                <c:pt idx="208">
                  <c:v>23.440676226798651</c:v>
                </c:pt>
                <c:pt idx="209">
                  <c:v>23.412437269792534</c:v>
                </c:pt>
                <c:pt idx="210">
                  <c:v>23.398387155830015</c:v>
                </c:pt>
                <c:pt idx="211">
                  <c:v>23.366709477121237</c:v>
                </c:pt>
                <c:pt idx="212">
                  <c:v>23.350957877855151</c:v>
                </c:pt>
                <c:pt idx="213">
                  <c:v>23.304046963021193</c:v>
                </c:pt>
                <c:pt idx="214">
                  <c:v>23.273055449445842</c:v>
                </c:pt>
                <c:pt idx="215">
                  <c:v>23.257643203145346</c:v>
                </c:pt>
                <c:pt idx="216">
                  <c:v>23.226983744340053</c:v>
                </c:pt>
                <c:pt idx="217">
                  <c:v>23.211735749679605</c:v>
                </c:pt>
                <c:pt idx="218">
                  <c:v>23.181401305525053</c:v>
                </c:pt>
                <c:pt idx="219">
                  <c:v>23.151279736416203</c:v>
                </c:pt>
                <c:pt idx="220">
                  <c:v>23.136297850410138</c:v>
                </c:pt>
                <c:pt idx="221">
                  <c:v>23.121368075417177</c:v>
                </c:pt>
                <c:pt idx="222">
                  <c:v>23.0916634171904</c:v>
                </c:pt>
                <c:pt idx="223">
                  <c:v>23.076887822623938</c:v>
                </c:pt>
                <c:pt idx="224">
                  <c:v>23.04748835164056</c:v>
                </c:pt>
                <c:pt idx="225">
                  <c:v>23.018288878606263</c:v>
                </c:pt>
                <c:pt idx="226">
                  <c:v>23.003763294581447</c:v>
                </c:pt>
                <c:pt idx="227">
                  <c:v>22.960479169978477</c:v>
                </c:pt>
                <c:pt idx="228">
                  <c:v>22.925260409145636</c:v>
                </c:pt>
                <c:pt idx="229">
                  <c:v>22.904474383134779</c:v>
                </c:pt>
                <c:pt idx="230">
                  <c:v>22.883788531131959</c:v>
                </c:pt>
                <c:pt idx="231">
                  <c:v>22.842713519281293</c:v>
                </c:pt>
                <c:pt idx="232">
                  <c:v>22.822322478637698</c:v>
                </c:pt>
                <c:pt idx="233">
                  <c:v>22.781828725638622</c:v>
                </c:pt>
                <c:pt idx="234">
                  <c:v>22.761724211211416</c:v>
                </c:pt>
                <c:pt idx="235">
                  <c:v>22.74171342446451</c:v>
                </c:pt>
                <c:pt idx="236">
                  <c:v>22.721795495530738</c:v>
                </c:pt>
                <c:pt idx="237">
                  <c:v>22.701969566596603</c:v>
                </c:pt>
                <c:pt idx="238">
                  <c:v>22.643035377842313</c:v>
                </c:pt>
                <c:pt idx="239">
                  <c:v>22.604190714694987</c:v>
                </c:pt>
                <c:pt idx="240">
                  <c:v>22.584899419377166</c:v>
                </c:pt>
                <c:pt idx="241">
                  <c:v>22.546575004213388</c:v>
                </c:pt>
                <c:pt idx="242">
                  <c:v>22.527540356686789</c:v>
                </c:pt>
                <c:pt idx="243">
                  <c:v>22.489722438188064</c:v>
                </c:pt>
                <c:pt idx="244">
                  <c:v>22.470937699309491</c:v>
                </c:pt>
                <c:pt idx="245">
                  <c:v>22.433613064266229</c:v>
                </c:pt>
                <c:pt idx="246">
                  <c:v>22.415071756891084</c:v>
                </c:pt>
                <c:pt idx="247">
                  <c:v>22.378227702487973</c:v>
                </c:pt>
                <c:pt idx="248">
                  <c:v>22.359923598062956</c:v>
                </c:pt>
                <c:pt idx="249">
                  <c:v>22.323547905925899</c:v>
                </c:pt>
                <c:pt idx="250">
                  <c:v>22.305475011928529</c:v>
                </c:pt>
                <c:pt idx="251">
                  <c:v>22.269555923800521</c:v>
                </c:pt>
                <c:pt idx="252">
                  <c:v>22.233934922827256</c:v>
                </c:pt>
                <c:pt idx="253">
                  <c:v>22.216234666886759</c:v>
                </c:pt>
                <c:pt idx="254">
                  <c:v>22.198607102140503</c:v>
                </c:pt>
                <c:pt idx="255">
                  <c:v>22.163567675042934</c:v>
                </c:pt>
                <c:pt idx="256">
                  <c:v>22.146154645145302</c:v>
                </c:pt>
                <c:pt idx="257">
                  <c:v>22.111539086707833</c:v>
                </c:pt>
                <c:pt idx="258">
                  <c:v>22.094335432483181</c:v>
                </c:pt>
                <c:pt idx="259">
                  <c:v>22.060133610224447</c:v>
                </c:pt>
                <c:pt idx="260">
                  <c:v>22.043134356389508</c:v>
                </c:pt>
                <c:pt idx="261">
                  <c:v>22.026202160929365</c:v>
                </c:pt>
                <c:pt idx="262">
                  <c:v>21.992536843387661</c:v>
                </c:pt>
                <c:pt idx="263">
                  <c:v>21.959133515407672</c:v>
                </c:pt>
                <c:pt idx="264">
                  <c:v>21.942528829388703</c:v>
                </c:pt>
                <c:pt idx="265">
                  <c:v>21.893096736224983</c:v>
                </c:pt>
                <c:pt idx="266">
                  <c:v>21.844227449519682</c:v>
                </c:pt>
                <c:pt idx="267">
                  <c:v>21.811954320163768</c:v>
                </c:pt>
                <c:pt idx="268">
                  <c:v>21.795908297802022</c:v>
                </c:pt>
                <c:pt idx="269">
                  <c:v>21.763995095156528</c:v>
                </c:pt>
                <c:pt idx="270">
                  <c:v>21.748127032784986</c:v>
                </c:pt>
                <c:pt idx="271">
                  <c:v>21.732317416447753</c:v>
                </c:pt>
                <c:pt idx="272">
                  <c:v>21.700871810728842</c:v>
                </c:pt>
                <c:pt idx="273">
                  <c:v>21.654131174819149</c:v>
                </c:pt>
                <c:pt idx="274">
                  <c:v>21.623251142471855</c:v>
                </c:pt>
                <c:pt idx="275">
                  <c:v>21.607894038494223</c:v>
                </c:pt>
                <c:pt idx="276">
                  <c:v>21.592591683666562</c:v>
                </c:pt>
                <c:pt idx="277">
                  <c:v>21.57734368900611</c:v>
                </c:pt>
                <c:pt idx="278">
                  <c:v>21.562149669660919</c:v>
                </c:pt>
                <c:pt idx="279">
                  <c:v>21.531922037813871</c:v>
                </c:pt>
                <c:pt idx="280">
                  <c:v>21.516887675742705</c:v>
                </c:pt>
                <c:pt idx="281">
                  <c:v>21.486976014743682</c:v>
                </c:pt>
                <c:pt idx="282">
                  <c:v>21.472097989507883</c:v>
                </c:pt>
                <c:pt idx="283">
                  <c:v>21.427770855629593</c:v>
                </c:pt>
                <c:pt idx="284">
                  <c:v>21.413096290967058</c:v>
                </c:pt>
                <c:pt idx="285">
                  <c:v>21.39847172491816</c:v>
                </c:pt>
                <c:pt idx="286">
                  <c:v>21.383896817932762</c:v>
                </c:pt>
                <c:pt idx="287">
                  <c:v>21.354894640141506</c:v>
                </c:pt>
                <c:pt idx="288">
                  <c:v>21.340466707286236</c:v>
                </c:pt>
                <c:pt idx="289">
                  <c:v>21.311755523426349</c:v>
                </c:pt>
                <c:pt idx="290">
                  <c:v>21.297471630101391</c:v>
                </c:pt>
                <c:pt idx="291">
                  <c:v>21.269045658772455</c:v>
                </c:pt>
                <c:pt idx="292">
                  <c:v>21.254902957401029</c:v>
                </c:pt>
                <c:pt idx="293">
                  <c:v>21.226756587803816</c:v>
                </c:pt>
                <c:pt idx="294">
                  <c:v>21.212752314425082</c:v>
                </c:pt>
                <c:pt idx="295">
                  <c:v>21.184880099714622</c:v>
                </c:pt>
                <c:pt idx="296">
                  <c:v>21.143408221700948</c:v>
                </c:pt>
                <c:pt idx="297">
                  <c:v>21.129672830834469</c:v>
                </c:pt>
                <c:pt idx="298">
                  <c:v>21.10233320985029</c:v>
                </c:pt>
                <c:pt idx="299">
                  <c:v>21.088728425138882</c:v>
                </c:pt>
                <c:pt idx="300">
                  <c:v>21.061647540462864</c:v>
                </c:pt>
                <c:pt idx="301">
                  <c:v>21.048170901501884</c:v>
                </c:pt>
                <c:pt idx="302">
                  <c:v>21.007993017041468</c:v>
                </c:pt>
                <c:pt idx="303">
                  <c:v>20.981415186099753</c:v>
                </c:pt>
                <c:pt idx="304">
                  <c:v>20.968187730383622</c:v>
                </c:pt>
                <c:pt idx="305">
                  <c:v>20.941854482249628</c:v>
                </c:pt>
                <c:pt idx="306">
                  <c:v>20.928748194255931</c:v>
                </c:pt>
                <c:pt idx="307">
                  <c:v>20.915681803699876</c:v>
                </c:pt>
                <c:pt idx="308">
                  <c:v>20.902655068411335</c:v>
                </c:pt>
                <c:pt idx="309">
                  <c:v>20.876719605920808</c:v>
                </c:pt>
                <c:pt idx="310">
                  <c:v>20.86381040526399</c:v>
                </c:pt>
                <c:pt idx="311">
                  <c:v>20.850939912913113</c:v>
                </c:pt>
                <c:pt idx="312">
                  <c:v>20.825314129437427</c:v>
                </c:pt>
                <c:pt idx="313">
                  <c:v>20.7998404286582</c:v>
                </c:pt>
                <c:pt idx="314">
                  <c:v>20.787160047255799</c:v>
                </c:pt>
                <c:pt idx="315">
                  <c:v>20.774517016073624</c:v>
                </c:pt>
                <c:pt idx="316">
                  <c:v>20.749342128757082</c:v>
                </c:pt>
                <c:pt idx="317">
                  <c:v>20.736809839611908</c:v>
                </c:pt>
                <c:pt idx="318">
                  <c:v>20.71185450197358</c:v>
                </c:pt>
                <c:pt idx="319">
                  <c:v>20.699431031700069</c:v>
                </c:pt>
                <c:pt idx="320">
                  <c:v>20.687043415647466</c:v>
                </c:pt>
                <c:pt idx="321">
                  <c:v>20.674691447460113</c:v>
                </c:pt>
                <c:pt idx="322">
                  <c:v>20.662374922558733</c:v>
                </c:pt>
                <c:pt idx="323">
                  <c:v>20.637847393057005</c:v>
                </c:pt>
                <c:pt idx="324">
                  <c:v>20.625635987998479</c:v>
                </c:pt>
                <c:pt idx="325">
                  <c:v>20.601316908875976</c:v>
                </c:pt>
                <c:pt idx="326">
                  <c:v>20.589208844477444</c:v>
                </c:pt>
                <c:pt idx="327">
                  <c:v>20.565094702497571</c:v>
                </c:pt>
                <c:pt idx="328">
                  <c:v>20.553088244366911</c:v>
                </c:pt>
                <c:pt idx="329">
                  <c:v>20.529175614369567</c:v>
                </c:pt>
                <c:pt idx="330">
                  <c:v>20.517269071414439</c:v>
                </c:pt>
                <c:pt idx="331">
                  <c:v>20.505395464996411</c:v>
                </c:pt>
                <c:pt idx="332">
                  <c:v>20.493554613396306</c:v>
                </c:pt>
                <c:pt idx="333">
                  <c:v>20.481746336394711</c:v>
                </c:pt>
                <c:pt idx="334">
                  <c:v>20.45822679270956</c:v>
                </c:pt>
                <c:pt idx="335">
                  <c:v>20.446515172938906</c:v>
                </c:pt>
                <c:pt idx="336">
                  <c:v>20.423187365611994</c:v>
                </c:pt>
                <c:pt idx="337">
                  <c:v>20.411570833533837</c:v>
                </c:pt>
                <c:pt idx="338">
                  <c:v>20.388431661684905</c:v>
                </c:pt>
                <c:pt idx="339">
                  <c:v>20.376908685682626</c:v>
                </c:pt>
                <c:pt idx="340">
                  <c:v>20.353955123052245</c:v>
                </c:pt>
                <c:pt idx="341">
                  <c:v>20.342524208219164</c:v>
                </c:pt>
                <c:pt idx="342">
                  <c:v>20.331123654417397</c:v>
                </c:pt>
                <c:pt idx="343">
                  <c:v>20.319753300793518</c:v>
                </c:pt>
                <c:pt idx="344">
                  <c:v>20.308412987769032</c:v>
                </c:pt>
                <c:pt idx="345">
                  <c:v>20.274570715349935</c:v>
                </c:pt>
                <c:pt idx="346">
                  <c:v>20.252156533956743</c:v>
                </c:pt>
                <c:pt idx="347">
                  <c:v>20.240993183105108</c:v>
                </c:pt>
                <c:pt idx="348">
                  <c:v>20.218753205976757</c:v>
                </c:pt>
                <c:pt idx="349">
                  <c:v>20.207676281163501</c:v>
                </c:pt>
                <c:pt idx="350">
                  <c:v>20.185607821326855</c:v>
                </c:pt>
                <c:pt idx="351">
                  <c:v>20.1746159946209</c:v>
                </c:pt>
                <c:pt idx="352">
                  <c:v>20.152716426794075</c:v>
                </c:pt>
                <c:pt idx="353">
                  <c:v>20.1418084006364</c:v>
                </c:pt>
                <c:pt idx="354">
                  <c:v>20.120075159354553</c:v>
                </c:pt>
                <c:pt idx="355">
                  <c:v>20.109249665638988</c:v>
                </c:pt>
                <c:pt idx="356">
                  <c:v>20.087680243450862</c:v>
                </c:pt>
                <c:pt idx="357">
                  <c:v>20.066218668824167</c:v>
                </c:pt>
                <c:pt idx="358">
                  <c:v>20.055527988371104</c:v>
                </c:pt>
                <c:pt idx="359">
                  <c:v>20.044863868642175</c:v>
                </c:pt>
                <c:pt idx="360">
                  <c:v>20.023614785725645</c:v>
                </c:pt>
                <c:pt idx="361">
                  <c:v>20.013029562153896</c:v>
                </c:pt>
                <c:pt idx="362">
                  <c:v>19.981429620783061</c:v>
                </c:pt>
                <c:pt idx="363">
                  <c:v>19.97094779388112</c:v>
                </c:pt>
                <c:pt idx="364">
                  <c:v>19.954055580095631</c:v>
                </c:pt>
                <c:pt idx="365">
                  <c:v>19.937229584487849</c:v>
                </c:pt>
                <c:pt idx="366">
                  <c:v>19.887143765513418</c:v>
                </c:pt>
                <c:pt idx="367">
                  <c:v>19.854074988828643</c:v>
                </c:pt>
                <c:pt idx="368">
                  <c:v>19.837635650529798</c:v>
                </c:pt>
                <c:pt idx="369">
                  <c:v>19.804944662476771</c:v>
                </c:pt>
                <c:pt idx="370">
                  <c:v>19.788692064554375</c:v>
                </c:pt>
                <c:pt idx="371">
                  <c:v>19.756370330628979</c:v>
                </c:pt>
                <c:pt idx="372">
                  <c:v>19.740300278226314</c:v>
                </c:pt>
                <c:pt idx="373">
                  <c:v>19.708339549896067</c:v>
                </c:pt>
                <c:pt idx="374">
                  <c:v>19.69244798793385</c:v>
                </c:pt>
                <c:pt idx="375">
                  <c:v>19.660840290002636</c:v>
                </c:pt>
                <c:pt idx="376">
                  <c:v>19.645123297037173</c:v>
                </c:pt>
                <c:pt idx="377">
                  <c:v>19.613860915700194</c:v>
                </c:pt>
                <c:pt idx="378">
                  <c:v>19.59831469811521</c:v>
                </c:pt>
                <c:pt idx="379">
                  <c:v>19.567390169659397</c:v>
                </c:pt>
                <c:pt idx="380">
                  <c:v>19.552011056170024</c:v>
                </c:pt>
                <c:pt idx="381">
                  <c:v>19.521417156278506</c:v>
                </c:pt>
                <c:pt idx="382">
                  <c:v>19.506201592727503</c:v>
                </c:pt>
                <c:pt idx="383">
                  <c:v>19.475931326349802</c:v>
                </c:pt>
                <c:pt idx="384">
                  <c:v>19.460875870777571</c:v>
                </c:pt>
                <c:pt idx="385">
                  <c:v>19.43092246252996</c:v>
                </c:pt>
                <c:pt idx="386">
                  <c:v>19.416023780501249</c:v>
                </c:pt>
                <c:pt idx="387">
                  <c:v>19.386380665564364</c:v>
                </c:pt>
                <c:pt idx="388">
                  <c:v>19.356940865772565</c:v>
                </c:pt>
                <c:pt idx="389">
                  <c:v>19.342296341218848</c:v>
                </c:pt>
                <c:pt idx="390">
                  <c:v>19.327701611132387</c:v>
                </c:pt>
                <c:pt idx="391">
                  <c:v>19.298660187875736</c:v>
                </c:pt>
                <c:pt idx="392">
                  <c:v>19.284212829964819</c:v>
                </c:pt>
                <c:pt idx="393">
                  <c:v>19.255463184754092</c:v>
                </c:pt>
                <c:pt idx="394">
                  <c:v>19.241160252549097</c:v>
                </c:pt>
                <c:pt idx="395">
                  <c:v>19.226904822697282</c:v>
                </c:pt>
                <c:pt idx="396">
                  <c:v>19.198535215238454</c:v>
                </c:pt>
                <c:pt idx="397">
                  <c:v>19.184420417964791</c:v>
                </c:pt>
                <c:pt idx="398">
                  <c:v>19.170351883629795</c:v>
                </c:pt>
                <c:pt idx="399">
                  <c:v>19.15632930995929</c:v>
                </c:pt>
                <c:pt idx="400">
                  <c:v>19.128420850241056</c:v>
                </c:pt>
                <c:pt idx="401">
                  <c:v>19.114534374256593</c:v>
                </c:pt>
                <c:pt idx="402">
                  <c:v>19.086895476549177</c:v>
                </c:pt>
                <c:pt idx="403">
                  <c:v>19.059433412411035</c:v>
                </c:pt>
                <c:pt idx="404">
                  <c:v>19.045767988633401</c:v>
                </c:pt>
                <c:pt idx="405">
                  <c:v>19.032145933458601</c:v>
                </c:pt>
                <c:pt idx="406">
                  <c:v>19.005030833918795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0-4DC2-B3B0-C39FBAE7DDCA}"/>
            </c:ext>
          </c:extLst>
        </c:ser>
        <c:ser>
          <c:idx val="3"/>
          <c:order val="3"/>
          <c:tx>
            <c:v>степенная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'сравнение аппроксимаций'!$A$6:$A$412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'сравнение аппроксимаций'!$E$6:$E$412</c:f>
              <c:numCache>
                <c:formatCode>General</c:formatCode>
                <c:ptCount val="407"/>
                <c:pt idx="0">
                  <c:v>28.338697073821443</c:v>
                </c:pt>
                <c:pt idx="1">
                  <c:v>28.318947814518829</c:v>
                </c:pt>
                <c:pt idx="2">
                  <c:v>28.299287190183012</c:v>
                </c:pt>
                <c:pt idx="3">
                  <c:v>28.279714469532976</c:v>
                </c:pt>
                <c:pt idx="4">
                  <c:v>28.240829857849398</c:v>
                </c:pt>
                <c:pt idx="5">
                  <c:v>28.221516547527091</c:v>
                </c:pt>
                <c:pt idx="6">
                  <c:v>28.183144432596791</c:v>
                </c:pt>
                <c:pt idx="7">
                  <c:v>28.164084258472993</c:v>
                </c:pt>
                <c:pt idx="8">
                  <c:v>28.126212313141441</c:v>
                </c:pt>
                <c:pt idx="9">
                  <c:v>28.107399219921998</c:v>
                </c:pt>
                <c:pt idx="10">
                  <c:v>28.088667177766556</c:v>
                </c:pt>
                <c:pt idx="11">
                  <c:v>28.070015544656137</c:v>
                </c:pt>
                <c:pt idx="12">
                  <c:v>28.051443685960077</c:v>
                </c:pt>
                <c:pt idx="13">
                  <c:v>28.032950974324709</c:v>
                </c:pt>
                <c:pt idx="14">
                  <c:v>28.014536789564186</c:v>
                </c:pt>
                <c:pt idx="15">
                  <c:v>27.977941555121326</c:v>
                </c:pt>
                <c:pt idx="16">
                  <c:v>27.959759299950665</c:v>
                </c:pt>
                <c:pt idx="17">
                  <c:v>27.941653160473464</c:v>
                </c:pt>
                <c:pt idx="18">
                  <c:v>27.905666891485577</c:v>
                </c:pt>
                <c:pt idx="19">
                  <c:v>27.887785609704981</c:v>
                </c:pt>
                <c:pt idx="20">
                  <c:v>27.852243918760816</c:v>
                </c:pt>
                <c:pt idx="21">
                  <c:v>27.834582395230733</c:v>
                </c:pt>
                <c:pt idx="22">
                  <c:v>27.799475251950703</c:v>
                </c:pt>
                <c:pt idx="23">
                  <c:v>27.782028554115879</c:v>
                </c:pt>
                <c:pt idx="24">
                  <c:v>27.747346254712077</c:v>
                </c:pt>
                <c:pt idx="25">
                  <c:v>27.730109609803272</c:v>
                </c:pt>
                <c:pt idx="26">
                  <c:v>27.695842763246272</c:v>
                </c:pt>
                <c:pt idx="27">
                  <c:v>27.678811551546477</c:v>
                </c:pt>
                <c:pt idx="28">
                  <c:v>27.644951066450727</c:v>
                </c:pt>
                <c:pt idx="29">
                  <c:v>27.628120814909501</c:v>
                </c:pt>
                <c:pt idx="30">
                  <c:v>27.594657887093422</c:v>
                </c:pt>
                <c:pt idx="31">
                  <c:v>27.578024263268112</c:v>
                </c:pt>
                <c:pt idx="32">
                  <c:v>27.561455242718253</c:v>
                </c:pt>
                <c:pt idx="33">
                  <c:v>27.544950363947741</c:v>
                </c:pt>
                <c:pt idx="34">
                  <c:v>27.528509170251738</c:v>
                </c:pt>
                <c:pt idx="35">
                  <c:v>27.479563203069691</c:v>
                </c:pt>
                <c:pt idx="36">
                  <c:v>27.447242820485602</c:v>
                </c:pt>
                <c:pt idx="37">
                  <c:v>27.431174406668955</c:v>
                </c:pt>
                <c:pt idx="38">
                  <c:v>27.399219009273779</c:v>
                </c:pt>
                <c:pt idx="39">
                  <c:v>27.383331188674575</c:v>
                </c:pt>
                <c:pt idx="40">
                  <c:v>27.351733242604155</c:v>
                </c:pt>
                <c:pt idx="41">
                  <c:v>27.336022305066919</c:v>
                </c:pt>
                <c:pt idx="42">
                  <c:v>27.320369523225949</c:v>
                </c:pt>
                <c:pt idx="43">
                  <c:v>27.304774501081472</c:v>
                </c:pt>
                <c:pt idx="44">
                  <c:v>27.289236846553255</c:v>
                </c:pt>
                <c:pt idx="45">
                  <c:v>27.258332091317712</c:v>
                </c:pt>
                <c:pt idx="46">
                  <c:v>27.242964225593866</c:v>
                </c:pt>
                <c:pt idx="47">
                  <c:v>27.212395633373767</c:v>
                </c:pt>
                <c:pt idx="48">
                  <c:v>27.182047423348543</c:v>
                </c:pt>
                <c:pt idx="49">
                  <c:v>27.166955048795078</c:v>
                </c:pt>
                <c:pt idx="50">
                  <c:v>27.151916681387661</c:v>
                </c:pt>
                <c:pt idx="51">
                  <c:v>27.122000549207957</c:v>
                </c:pt>
                <c:pt idx="52">
                  <c:v>27.107122083498371</c:v>
                </c:pt>
                <c:pt idx="53">
                  <c:v>27.077522625445607</c:v>
                </c:pt>
                <c:pt idx="54">
                  <c:v>27.062800951950731</c:v>
                </c:pt>
                <c:pt idx="55">
                  <c:v>27.033512037174727</c:v>
                </c:pt>
                <c:pt idx="56">
                  <c:v>27.018944133799998</c:v>
                </c:pt>
                <c:pt idx="57">
                  <c:v>26.989959802995475</c:v>
                </c:pt>
                <c:pt idx="58">
                  <c:v>26.961175299321226</c:v>
                </c:pt>
                <c:pt idx="59">
                  <c:v>26.923963881549263</c:v>
                </c:pt>
                <c:pt idx="60">
                  <c:v>26.887081986804347</c:v>
                </c:pt>
                <c:pt idx="61">
                  <c:v>26.850524270340024</c:v>
                </c:pt>
                <c:pt idx="62">
                  <c:v>26.832365343143945</c:v>
                </c:pt>
                <c:pt idx="63">
                  <c:v>26.814285512879287</c:v>
                </c:pt>
                <c:pt idx="64">
                  <c:v>26.760514306055121</c:v>
                </c:pt>
                <c:pt idx="65">
                  <c:v>26.725050900878053</c:v>
                </c:pt>
                <c:pt idx="66">
                  <c:v>26.707432604105769</c:v>
                </c:pt>
                <c:pt idx="67">
                  <c:v>26.672419867787365</c:v>
                </c:pt>
                <c:pt idx="68">
                  <c:v>26.637701746576116</c:v>
                </c:pt>
                <c:pt idx="69">
                  <c:v>26.620451743169383</c:v>
                </c:pt>
                <c:pt idx="70">
                  <c:v>26.603273698166969</c:v>
                </c:pt>
                <c:pt idx="71">
                  <c:v>26.569131281651956</c:v>
                </c:pt>
                <c:pt idx="72">
                  <c:v>26.552165824567656</c:v>
                </c:pt>
                <c:pt idx="73">
                  <c:v>26.518443743754368</c:v>
                </c:pt>
                <c:pt idx="74">
                  <c:v>26.501686070040495</c:v>
                </c:pt>
                <c:pt idx="75">
                  <c:v>26.451820335865015</c:v>
                </c:pt>
                <c:pt idx="76">
                  <c:v>26.418910880506289</c:v>
                </c:pt>
                <c:pt idx="77">
                  <c:v>26.40255498005191</c:v>
                </c:pt>
                <c:pt idx="78">
                  <c:v>26.370038414854363</c:v>
                </c:pt>
                <c:pt idx="79">
                  <c:v>26.353876798094607</c:v>
                </c:pt>
                <c:pt idx="80">
                  <c:v>26.305773004715736</c:v>
                </c:pt>
                <c:pt idx="81">
                  <c:v>26.274016782614854</c:v>
                </c:pt>
                <c:pt idx="82">
                  <c:v>26.242506759361763</c:v>
                </c:pt>
                <c:pt idx="83">
                  <c:v>26.226842975945967</c:v>
                </c:pt>
                <c:pt idx="84">
                  <c:v>26.211239435693429</c:v>
                </c:pt>
                <c:pt idx="85">
                  <c:v>26.180211384396635</c:v>
                </c:pt>
                <c:pt idx="86">
                  <c:v>26.164786034106534</c:v>
                </c:pt>
                <c:pt idx="87">
                  <c:v>26.134110618200097</c:v>
                </c:pt>
                <c:pt idx="88">
                  <c:v>26.118859738755667</c:v>
                </c:pt>
                <c:pt idx="89">
                  <c:v>26.103666209295341</c:v>
                </c:pt>
                <c:pt idx="90">
                  <c:v>26.088529633118704</c:v>
                </c:pt>
                <c:pt idx="91">
                  <c:v>26.073449617513695</c:v>
                </c:pt>
                <c:pt idx="92">
                  <c:v>26.043457716798351</c:v>
                </c:pt>
                <c:pt idx="93">
                  <c:v>26.02854506573755</c:v>
                </c:pt>
                <c:pt idx="94">
                  <c:v>25.998884475784578</c:v>
                </c:pt>
                <c:pt idx="95">
                  <c:v>25.984135793496069</c:v>
                </c:pt>
                <c:pt idx="96">
                  <c:v>25.95479982316203</c:v>
                </c:pt>
                <c:pt idx="97">
                  <c:v>25.91119396678226</c:v>
                </c:pt>
                <c:pt idx="98">
                  <c:v>25.896763429065846</c:v>
                </c:pt>
                <c:pt idx="99">
                  <c:v>25.882384686828125</c:v>
                </c:pt>
                <c:pt idx="100">
                  <c:v>25.864880509462463</c:v>
                </c:pt>
                <c:pt idx="101">
                  <c:v>25.812823011858768</c:v>
                </c:pt>
                <c:pt idx="102">
                  <c:v>25.795620179073499</c:v>
                </c:pt>
                <c:pt idx="103">
                  <c:v>25.761435464992825</c:v>
                </c:pt>
                <c:pt idx="104">
                  <c:v>25.744452424736497</c:v>
                </c:pt>
                <c:pt idx="105">
                  <c:v>25.710702129911439</c:v>
                </c:pt>
                <c:pt idx="106">
                  <c:v>25.69393375558564</c:v>
                </c:pt>
                <c:pt idx="107">
                  <c:v>25.66060780105315</c:v>
                </c:pt>
                <c:pt idx="108">
                  <c:v>25.644049138568811</c:v>
                </c:pt>
                <c:pt idx="109">
                  <c:v>25.611137782742677</c:v>
                </c:pt>
                <c:pt idx="110">
                  <c:v>25.594784042971238</c:v>
                </c:pt>
                <c:pt idx="111">
                  <c:v>25.562277866955377</c:v>
                </c:pt>
                <c:pt idx="112">
                  <c:v>25.546124418584991</c:v>
                </c:pt>
                <c:pt idx="113">
                  <c:v>25.514014312270831</c:v>
                </c:pt>
                <c:pt idx="114">
                  <c:v>25.482163337758745</c:v>
                </c:pt>
                <c:pt idx="115">
                  <c:v>25.466333823940406</c:v>
                </c:pt>
                <c:pt idx="116">
                  <c:v>25.45056766223728</c:v>
                </c:pt>
                <c:pt idx="117">
                  <c:v>25.419223534999261</c:v>
                </c:pt>
                <c:pt idx="118">
                  <c:v>25.403644651774282</c:v>
                </c:pt>
                <c:pt idx="119">
                  <c:v>25.372670988357967</c:v>
                </c:pt>
                <c:pt idx="120">
                  <c:v>25.341939840790136</c:v>
                </c:pt>
                <c:pt idx="121">
                  <c:v>25.326664119814001</c:v>
                </c:pt>
                <c:pt idx="122">
                  <c:v>25.296290242003796</c:v>
                </c:pt>
                <c:pt idx="123">
                  <c:v>25.281191241927047</c:v>
                </c:pt>
                <c:pt idx="124">
                  <c:v>25.266150312847721</c:v>
                </c:pt>
                <c:pt idx="125">
                  <c:v>25.221371864658838</c:v>
                </c:pt>
                <c:pt idx="126">
                  <c:v>25.191802501061883</c:v>
                </c:pt>
                <c:pt idx="127">
                  <c:v>25.177101517028234</c:v>
                </c:pt>
                <c:pt idx="128">
                  <c:v>25.162455815131192</c:v>
                </c:pt>
                <c:pt idx="129">
                  <c:v>25.147865012973998</c:v>
                </c:pt>
                <c:pt idx="130">
                  <c:v>25.1333287320045</c:v>
                </c:pt>
                <c:pt idx="131">
                  <c:v>25.104418238340092</c:v>
                </c:pt>
                <c:pt idx="132">
                  <c:v>25.090043287312323</c:v>
                </c:pt>
                <c:pt idx="133">
                  <c:v>25.061452158458678</c:v>
                </c:pt>
                <c:pt idx="134">
                  <c:v>25.03307034444315</c:v>
                </c:pt>
                <c:pt idx="135">
                  <c:v>25.015354923043947</c:v>
                </c:pt>
                <c:pt idx="136">
                  <c:v>24.997720233832993</c:v>
                </c:pt>
                <c:pt idx="137">
                  <c:v>24.962690354991143</c:v>
                </c:pt>
                <c:pt idx="138">
                  <c:v>24.945293837309787</c:v>
                </c:pt>
                <c:pt idx="139">
                  <c:v>24.893570170299917</c:v>
                </c:pt>
                <c:pt idx="140">
                  <c:v>24.859469618134373</c:v>
                </c:pt>
                <c:pt idx="141">
                  <c:v>24.842532045571851</c:v>
                </c:pt>
                <c:pt idx="142">
                  <c:v>24.808879273620605</c:v>
                </c:pt>
                <c:pt idx="143">
                  <c:v>24.792162882032045</c:v>
                </c:pt>
                <c:pt idx="144">
                  <c:v>24.758947159189827</c:v>
                </c:pt>
                <c:pt idx="145">
                  <c:v>24.742446676940251</c:v>
                </c:pt>
                <c:pt idx="146">
                  <c:v>24.709657643009837</c:v>
                </c:pt>
                <c:pt idx="147">
                  <c:v>24.693367979685693</c:v>
                </c:pt>
                <c:pt idx="148">
                  <c:v>24.660995628711273</c:v>
                </c:pt>
                <c:pt idx="149">
                  <c:v>24.644911867020916</c:v>
                </c:pt>
                <c:pt idx="150">
                  <c:v>24.612946531539386</c:v>
                </c:pt>
                <c:pt idx="151">
                  <c:v>24.597063919657369</c:v>
                </c:pt>
                <c:pt idx="152">
                  <c:v>24.565496255808199</c:v>
                </c:pt>
                <c:pt idx="153">
                  <c:v>24.549810200134623</c:v>
                </c:pt>
                <c:pt idx="154">
                  <c:v>24.503137231881144</c:v>
                </c:pt>
                <c:pt idx="155">
                  <c:v>24.472338104441917</c:v>
                </c:pt>
                <c:pt idx="156">
                  <c:v>24.457031979391122</c:v>
                </c:pt>
                <c:pt idx="157">
                  <c:v>24.381417407989339</c:v>
                </c:pt>
                <c:pt idx="158">
                  <c:v>24.366474573321888</c:v>
                </c:pt>
                <c:pt idx="159">
                  <c:v>24.336765490533899</c:v>
                </c:pt>
                <c:pt idx="160">
                  <c:v>24.304278814235087</c:v>
                </c:pt>
                <c:pt idx="161">
                  <c:v>24.288140117137505</c:v>
                </c:pt>
                <c:pt idx="162">
                  <c:v>24.272070446441088</c:v>
                </c:pt>
                <c:pt idx="163">
                  <c:v>24.240136019132855</c:v>
                </c:pt>
                <c:pt idx="164">
                  <c:v>24.224270195373883</c:v>
                </c:pt>
                <c:pt idx="165">
                  <c:v>24.192738705052943</c:v>
                </c:pt>
                <c:pt idx="166">
                  <c:v>24.177072007187984</c:v>
                </c:pt>
                <c:pt idx="167">
                  <c:v>24.14593417108383</c:v>
                </c:pt>
                <c:pt idx="168">
                  <c:v>24.130462035820116</c:v>
                </c:pt>
                <c:pt idx="169">
                  <c:v>24.099708879724478</c:v>
                </c:pt>
                <c:pt idx="170">
                  <c:v>24.08442689466472</c:v>
                </c:pt>
                <c:pt idx="171">
                  <c:v>24.054049739591843</c:v>
                </c:pt>
                <c:pt idx="172">
                  <c:v>24.038953636744331</c:v>
                </c:pt>
                <c:pt idx="173">
                  <c:v>24.008944086298445</c:v>
                </c:pt>
                <c:pt idx="174">
                  <c:v>23.994029735929516</c:v>
                </c:pt>
                <c:pt idx="175">
                  <c:v>23.964379664335329</c:v>
                </c:pt>
                <c:pt idx="176">
                  <c:v>23.949643069142809</c:v>
                </c:pt>
                <c:pt idx="177">
                  <c:v>23.934964859474434</c:v>
                </c:pt>
                <c:pt idx="178">
                  <c:v>23.920344609897874</c:v>
                </c:pt>
                <c:pt idx="179">
                  <c:v>23.905781899485785</c:v>
                </c:pt>
                <c:pt idx="180">
                  <c:v>23.876827434596592</c:v>
                </c:pt>
                <c:pt idx="181">
                  <c:v>23.862434860232604</c:v>
                </c:pt>
                <c:pt idx="182">
                  <c:v>23.848098185139616</c:v>
                </c:pt>
                <c:pt idx="183">
                  <c:v>23.833817009998949</c:v>
                </c:pt>
                <c:pt idx="184">
                  <c:v>23.819590939637632</c:v>
                </c:pt>
                <c:pt idx="185">
                  <c:v>23.805419582971989</c:v>
                </c:pt>
                <c:pt idx="186">
                  <c:v>23.791302552952263</c:v>
                </c:pt>
                <c:pt idx="187">
                  <c:v>23.77723946650805</c:v>
                </c:pt>
                <c:pt idx="188">
                  <c:v>23.733329894454492</c:v>
                </c:pt>
                <c:pt idx="189">
                  <c:v>23.701648732630659</c:v>
                </c:pt>
                <c:pt idx="190">
                  <c:v>23.685910198172074</c:v>
                </c:pt>
                <c:pt idx="191">
                  <c:v>23.654634544512128</c:v>
                </c:pt>
                <c:pt idx="192">
                  <c:v>23.639096372617757</c:v>
                </c:pt>
                <c:pt idx="193">
                  <c:v>23.623623945541713</c:v>
                </c:pt>
                <c:pt idx="194">
                  <c:v>23.608216751788341</c:v>
                </c:pt>
                <c:pt idx="195">
                  <c:v>23.592874285643742</c:v>
                </c:pt>
                <c:pt idx="196">
                  <c:v>23.562381541722186</c:v>
                </c:pt>
                <c:pt idx="197">
                  <c:v>23.547230280663808</c:v>
                </c:pt>
                <c:pt idx="198">
                  <c:v>23.502151155842338</c:v>
                </c:pt>
                <c:pt idx="199">
                  <c:v>23.472405906355192</c:v>
                </c:pt>
                <c:pt idx="200">
                  <c:v>23.457624144400064</c:v>
                </c:pt>
                <c:pt idx="201">
                  <c:v>23.413636895965862</c:v>
                </c:pt>
                <c:pt idx="202">
                  <c:v>23.384606014076564</c:v>
                </c:pt>
                <c:pt idx="203">
                  <c:v>23.370177458908874</c:v>
                </c:pt>
                <c:pt idx="204">
                  <c:v>23.35580626092198</c:v>
                </c:pt>
                <c:pt idx="205">
                  <c:v>23.34149200077697</c:v>
                </c:pt>
                <c:pt idx="206">
                  <c:v>23.327234263590217</c:v>
                </c:pt>
                <c:pt idx="207">
                  <c:v>23.298886720462338</c:v>
                </c:pt>
                <c:pt idx="208">
                  <c:v>23.284796106477597</c:v>
                </c:pt>
                <c:pt idx="209">
                  <c:v>23.256779205248559</c:v>
                </c:pt>
                <c:pt idx="210">
                  <c:v>23.242852135070489</c:v>
                </c:pt>
                <c:pt idx="211">
                  <c:v>23.211482465236919</c:v>
                </c:pt>
                <c:pt idx="212">
                  <c:v>23.195899786037817</c:v>
                </c:pt>
                <c:pt idx="213">
                  <c:v>23.149553886505672</c:v>
                </c:pt>
                <c:pt idx="214">
                  <c:v>23.118986455333335</c:v>
                </c:pt>
                <c:pt idx="215">
                  <c:v>23.10380013804356</c:v>
                </c:pt>
                <c:pt idx="216">
                  <c:v>23.073619771724321</c:v>
                </c:pt>
                <c:pt idx="217">
                  <c:v>23.058624728519533</c:v>
                </c:pt>
                <c:pt idx="218">
                  <c:v>23.028822478462278</c:v>
                </c:pt>
                <c:pt idx="219">
                  <c:v>22.999267482418148</c:v>
                </c:pt>
                <c:pt idx="220">
                  <c:v>22.984581526701078</c:v>
                </c:pt>
                <c:pt idx="221">
                  <c:v>22.969955981381723</c:v>
                </c:pt>
                <c:pt idx="222">
                  <c:v>22.940884299098496</c:v>
                </c:pt>
                <c:pt idx="223">
                  <c:v>22.926437263200157</c:v>
                </c:pt>
                <c:pt idx="224">
                  <c:v>22.897718591256876</c:v>
                </c:pt>
                <c:pt idx="225">
                  <c:v>22.869230894069023</c:v>
                </c:pt>
                <c:pt idx="226">
                  <c:v>22.855072594142747</c:v>
                </c:pt>
                <c:pt idx="227">
                  <c:v>22.812934877424581</c:v>
                </c:pt>
                <c:pt idx="228">
                  <c:v>22.778706238079462</c:v>
                </c:pt>
                <c:pt idx="229">
                  <c:v>22.758528684251882</c:v>
                </c:pt>
                <c:pt idx="230">
                  <c:v>22.73846611648462</c:v>
                </c:pt>
                <c:pt idx="231">
                  <c:v>22.698681143867628</c:v>
                </c:pt>
                <c:pt idx="232">
                  <c:v>22.678956386712056</c:v>
                </c:pt>
                <c:pt idx="233">
                  <c:v>22.639836582170044</c:v>
                </c:pt>
                <c:pt idx="234">
                  <c:v>22.620439286808793</c:v>
                </c:pt>
                <c:pt idx="235">
                  <c:v>22.601148925201581</c:v>
                </c:pt>
                <c:pt idx="236">
                  <c:v>22.581964414571587</c:v>
                </c:pt>
                <c:pt idx="237">
                  <c:v>22.562884688054435</c:v>
                </c:pt>
                <c:pt idx="238">
                  <c:v>22.506263776849416</c:v>
                </c:pt>
                <c:pt idx="239">
                  <c:v>22.469021552836928</c:v>
                </c:pt>
                <c:pt idx="240">
                  <c:v>22.450548980294627</c:v>
                </c:pt>
                <c:pt idx="241">
                  <c:v>22.413896095626914</c:v>
                </c:pt>
                <c:pt idx="242">
                  <c:v>22.395713896919485</c:v>
                </c:pt>
                <c:pt idx="243">
                  <c:v>22.359633369353961</c:v>
                </c:pt>
                <c:pt idx="244">
                  <c:v>22.341733232139266</c:v>
                </c:pt>
                <c:pt idx="245">
                  <c:v>22.306208783662395</c:v>
                </c:pt>
                <c:pt idx="246">
                  <c:v>22.288582738061393</c:v>
                </c:pt>
                <c:pt idx="247">
                  <c:v>22.253598757004006</c:v>
                </c:pt>
                <c:pt idx="248">
                  <c:v>22.236239157295756</c:v>
                </c:pt>
                <c:pt idx="249">
                  <c:v>22.201780662941506</c:v>
                </c:pt>
                <c:pt idx="250">
                  <c:v>22.184680170455199</c:v>
                </c:pt>
                <c:pt idx="251">
                  <c:v>22.150732779948989</c:v>
                </c:pt>
                <c:pt idx="252">
                  <c:v>22.117118416027967</c:v>
                </c:pt>
                <c:pt idx="253">
                  <c:v>22.10043424444105</c:v>
                </c:pt>
                <c:pt idx="254">
                  <c:v>22.083831099591709</c:v>
                </c:pt>
                <c:pt idx="255">
                  <c:v>22.050865006785809</c:v>
                </c:pt>
                <c:pt idx="256">
                  <c:v>22.034500640442204</c:v>
                </c:pt>
                <c:pt idx="257">
                  <c:v>22.002005790078563</c:v>
                </c:pt>
                <c:pt idx="258">
                  <c:v>21.985873941569263</c:v>
                </c:pt>
                <c:pt idx="259">
                  <c:v>21.953838051471745</c:v>
                </c:pt>
                <c:pt idx="260">
                  <c:v>21.937932696632313</c:v>
                </c:pt>
                <c:pt idx="261">
                  <c:v>21.922101540172413</c:v>
                </c:pt>
                <c:pt idx="262">
                  <c:v>21.890659285443757</c:v>
                </c:pt>
                <c:pt idx="263">
                  <c:v>21.859506291849957</c:v>
                </c:pt>
                <c:pt idx="264">
                  <c:v>21.844036740563983</c:v>
                </c:pt>
                <c:pt idx="265">
                  <c:v>21.798048715888299</c:v>
                </c:pt>
                <c:pt idx="266">
                  <c:v>21.752679457085716</c:v>
                </c:pt>
                <c:pt idx="267">
                  <c:v>21.722769519533916</c:v>
                </c:pt>
                <c:pt idx="268">
                  <c:v>21.707913773760776</c:v>
                </c:pt>
                <c:pt idx="269">
                  <c:v>21.678398047317732</c:v>
                </c:pt>
                <c:pt idx="270">
                  <c:v>21.663737013220015</c:v>
                </c:pt>
                <c:pt idx="271">
                  <c:v>21.649139839877737</c:v>
                </c:pt>
                <c:pt idx="272">
                  <c:v>21.620135035733956</c:v>
                </c:pt>
                <c:pt idx="273">
                  <c:v>21.577094191193762</c:v>
                </c:pt>
                <c:pt idx="274">
                  <c:v>21.548705506862426</c:v>
                </c:pt>
                <c:pt idx="275">
                  <c:v>21.5346012970702</c:v>
                </c:pt>
                <c:pt idx="276">
                  <c:v>21.52055655205773</c:v>
                </c:pt>
                <c:pt idx="277">
                  <c:v>21.506570810831086</c:v>
                </c:pt>
                <c:pt idx="278">
                  <c:v>21.492643617588829</c:v>
                </c:pt>
                <c:pt idx="279">
                  <c:v>21.464963077355886</c:v>
                </c:pt>
                <c:pt idx="280">
                  <c:v>21.451208844042306</c:v>
                </c:pt>
                <c:pt idx="281">
                  <c:v>21.423870272031461</c:v>
                </c:pt>
                <c:pt idx="282">
                  <c:v>21.41028507616651</c:v>
                </c:pt>
                <c:pt idx="283">
                  <c:v>21.36986080451263</c:v>
                </c:pt>
                <c:pt idx="284">
                  <c:v>21.35649511136161</c:v>
                </c:pt>
                <c:pt idx="285">
                  <c:v>21.343183274137331</c:v>
                </c:pt>
                <c:pt idx="286">
                  <c:v>21.329924893752302</c:v>
                </c:pt>
                <c:pt idx="287">
                  <c:v>21.303566928576849</c:v>
                </c:pt>
                <c:pt idx="288">
                  <c:v>21.290466566857472</c:v>
                </c:pt>
                <c:pt idx="289">
                  <c:v>21.264421173812824</c:v>
                </c:pt>
                <c:pt idx="290">
                  <c:v>21.251475390100872</c:v>
                </c:pt>
                <c:pt idx="291">
                  <c:v>21.225735797034492</c:v>
                </c:pt>
                <c:pt idx="292">
                  <c:v>21.212941258826852</c:v>
                </c:pt>
                <c:pt idx="293">
                  <c:v>21.187500905421331</c:v>
                </c:pt>
                <c:pt idx="294">
                  <c:v>21.174854383945785</c:v>
                </c:pt>
                <c:pt idx="295">
                  <c:v>21.149706913095528</c:v>
                </c:pt>
                <c:pt idx="296">
                  <c:v>21.112344528727302</c:v>
                </c:pt>
                <c:pt idx="297">
                  <c:v>21.099984748521109</c:v>
                </c:pt>
                <c:pt idx="298">
                  <c:v>21.075404743754429</c:v>
                </c:pt>
                <c:pt idx="299">
                  <c:v>21.063183875359936</c:v>
                </c:pt>
                <c:pt idx="300">
                  <c:v>21.038878821180099</c:v>
                </c:pt>
                <c:pt idx="301">
                  <c:v>21.026794010755786</c:v>
                </c:pt>
                <c:pt idx="302">
                  <c:v>20.990806763310371</c:v>
                </c:pt>
                <c:pt idx="303">
                  <c:v>20.967034909635437</c:v>
                </c:pt>
                <c:pt idx="304">
                  <c:v>20.955213989116942</c:v>
                </c:pt>
                <c:pt idx="305">
                  <c:v>20.931700711119205</c:v>
                </c:pt>
                <c:pt idx="306">
                  <c:v>20.920007782255677</c:v>
                </c:pt>
                <c:pt idx="307">
                  <c:v>20.908356950506406</c:v>
                </c:pt>
                <c:pt idx="308">
                  <c:v>20.8967479370469</c:v>
                </c:pt>
                <c:pt idx="309">
                  <c:v>20.873654263088227</c:v>
                </c:pt>
                <c:pt idx="310">
                  <c:v>20.862169058228069</c:v>
                </c:pt>
                <c:pt idx="311">
                  <c:v>20.850724582869496</c:v>
                </c:pt>
                <c:pt idx="312">
                  <c:v>20.827956760237516</c:v>
                </c:pt>
                <c:pt idx="313">
                  <c:v>20.805348699369993</c:v>
                </c:pt>
                <c:pt idx="314">
                  <c:v>20.794103935435981</c:v>
                </c:pt>
                <c:pt idx="315">
                  <c:v>20.782898343780751</c:v>
                </c:pt>
                <c:pt idx="316">
                  <c:v>20.760603675355139</c:v>
                </c:pt>
                <c:pt idx="317">
                  <c:v>20.74951410342932</c:v>
                </c:pt>
                <c:pt idx="318">
                  <c:v>20.727449263426923</c:v>
                </c:pt>
                <c:pt idx="319">
                  <c:v>20.716473513809635</c:v>
                </c:pt>
                <c:pt idx="320">
                  <c:v>20.705535227107298</c:v>
                </c:pt>
                <c:pt idx="321">
                  <c:v>20.694634168038878</c:v>
                </c:pt>
                <c:pt idx="322">
                  <c:v>20.683770103471698</c:v>
                </c:pt>
                <c:pt idx="323">
                  <c:v>20.662152035898291</c:v>
                </c:pt>
                <c:pt idx="324">
                  <c:v>20.651397577139068</c:v>
                </c:pt>
                <c:pt idx="325">
                  <c:v>20.629996685688752</c:v>
                </c:pt>
                <c:pt idx="326">
                  <c:v>20.619349809459461</c:v>
                </c:pt>
                <c:pt idx="327">
                  <c:v>20.598162102004014</c:v>
                </c:pt>
                <c:pt idx="328">
                  <c:v>20.587620839027821</c:v>
                </c:pt>
                <c:pt idx="329">
                  <c:v>20.566642429544721</c:v>
                </c:pt>
                <c:pt idx="330">
                  <c:v>20.556204862667631</c:v>
                </c:pt>
                <c:pt idx="331">
                  <c:v>20.545801443871113</c:v>
                </c:pt>
                <c:pt idx="332">
                  <c:v>20.535431967564612</c:v>
                </c:pt>
                <c:pt idx="333">
                  <c:v>20.525096229957413</c:v>
                </c:pt>
                <c:pt idx="334">
                  <c:v>20.504525164553417</c:v>
                </c:pt>
                <c:pt idx="335">
                  <c:v>20.494289437989831</c:v>
                </c:pt>
                <c:pt idx="336">
                  <c:v>20.473916613144603</c:v>
                </c:pt>
                <c:pt idx="337">
                  <c:v>20.463779126351891</c:v>
                </c:pt>
                <c:pt idx="338">
                  <c:v>20.443601045236655</c:v>
                </c:pt>
                <c:pt idx="339">
                  <c:v>20.433560072314954</c:v>
                </c:pt>
                <c:pt idx="340">
                  <c:v>20.413573327317334</c:v>
                </c:pt>
                <c:pt idx="341">
                  <c:v>20.403627186224448</c:v>
                </c:pt>
                <c:pt idx="342">
                  <c:v>20.393712289323904</c:v>
                </c:pt>
                <c:pt idx="343">
                  <c:v>20.383828455980883</c:v>
                </c:pt>
                <c:pt idx="344">
                  <c:v>20.373975507079241</c:v>
                </c:pt>
                <c:pt idx="345">
                  <c:v>20.344600198291605</c:v>
                </c:pt>
                <c:pt idx="346">
                  <c:v>20.325167864345126</c:v>
                </c:pt>
                <c:pt idx="347">
                  <c:v>20.315496543618945</c:v>
                </c:pt>
                <c:pt idx="348">
                  <c:v>20.296242749938369</c:v>
                </c:pt>
                <c:pt idx="349">
                  <c:v>20.28665994325906</c:v>
                </c:pt>
                <c:pt idx="350">
                  <c:v>20.267581686141199</c:v>
                </c:pt>
                <c:pt idx="351">
                  <c:v>20.258085910101226</c:v>
                </c:pt>
                <c:pt idx="352">
                  <c:v>20.239180258961373</c:v>
                </c:pt>
                <c:pt idx="353">
                  <c:v>20.229770066125667</c:v>
                </c:pt>
                <c:pt idx="354">
                  <c:v>20.211034161176222</c:v>
                </c:pt>
                <c:pt idx="355">
                  <c:v>20.201708138944461</c:v>
                </c:pt>
                <c:pt idx="356">
                  <c:v>20.183139188964304</c:v>
                </c:pt>
                <c:pt idx="357">
                  <c:v>20.164680024505358</c:v>
                </c:pt>
                <c:pt idx="358">
                  <c:v>20.155491238667523</c:v>
                </c:pt>
                <c:pt idx="359">
                  <c:v>20.146329453756504</c:v>
                </c:pt>
                <c:pt idx="360">
                  <c:v>20.128086303678142</c:v>
                </c:pt>
                <c:pt idx="361">
                  <c:v>20.119004649852997</c:v>
                </c:pt>
                <c:pt idx="362">
                  <c:v>20.091917664921983</c:v>
                </c:pt>
                <c:pt idx="363">
                  <c:v>20.082940860719415</c:v>
                </c:pt>
                <c:pt idx="364">
                  <c:v>20.068482537917898</c:v>
                </c:pt>
                <c:pt idx="365">
                  <c:v>20.054091240213218</c:v>
                </c:pt>
                <c:pt idx="366">
                  <c:v>20.011313821699709</c:v>
                </c:pt>
                <c:pt idx="367">
                  <c:v>19.983120383916358</c:v>
                </c:pt>
                <c:pt idx="368">
                  <c:v>19.969119486685102</c:v>
                </c:pt>
                <c:pt idx="369">
                  <c:v>19.94130668351918</c:v>
                </c:pt>
                <c:pt idx="370">
                  <c:v>19.927493735957935</c:v>
                </c:pt>
                <c:pt idx="371">
                  <c:v>19.900052191563336</c:v>
                </c:pt>
                <c:pt idx="372">
                  <c:v>19.886422590093993</c:v>
                </c:pt>
                <c:pt idx="373">
                  <c:v>19.859343261608917</c:v>
                </c:pt>
                <c:pt idx="374">
                  <c:v>19.84589256524054</c:v>
                </c:pt>
                <c:pt idx="375">
                  <c:v>19.81916672741761</c:v>
                </c:pt>
                <c:pt idx="376">
                  <c:v>19.805890650283068</c:v>
                </c:pt>
                <c:pt idx="377">
                  <c:v>19.779509880988897</c:v>
                </c:pt>
                <c:pt idx="378">
                  <c:v>19.76640428530138</c:v>
                </c:pt>
                <c:pt idx="379">
                  <c:v>19.74036045182757</c:v>
                </c:pt>
                <c:pt idx="380">
                  <c:v>19.727421341229093</c:v>
                </c:pt>
                <c:pt idx="381">
                  <c:v>19.701706587361024</c:v>
                </c:pt>
                <c:pt idx="382">
                  <c:v>19.688930100637233</c:v>
                </c:pt>
                <c:pt idx="383">
                  <c:v>19.663536834431191</c:v>
                </c:pt>
                <c:pt idx="384">
                  <c:v>19.650919239568587</c:v>
                </c:pt>
                <c:pt idx="385">
                  <c:v>19.625840121791381</c:v>
                </c:pt>
                <c:pt idx="386">
                  <c:v>19.613377810355008</c:v>
                </c:pt>
                <c:pt idx="387">
                  <c:v>19.588605743543706</c:v>
                </c:pt>
                <c:pt idx="388">
                  <c:v>19.564034549027991</c:v>
                </c:pt>
                <c:pt idx="389">
                  <c:v>19.551823343457354</c:v>
                </c:pt>
                <c:pt idx="390">
                  <c:v>19.539661241552356</c:v>
                </c:pt>
                <c:pt idx="391">
                  <c:v>19.515482900112406</c:v>
                </c:pt>
                <c:pt idx="392">
                  <c:v>19.50346594596509</c:v>
                </c:pt>
                <c:pt idx="393">
                  <c:v>19.479574712817893</c:v>
                </c:pt>
                <c:pt idx="394">
                  <c:v>19.467699741809309</c:v>
                </c:pt>
                <c:pt idx="395">
                  <c:v>19.455871412600917</c:v>
                </c:pt>
                <c:pt idx="396">
                  <c:v>19.432353335376721</c:v>
                </c:pt>
                <c:pt idx="397">
                  <c:v>19.420662924051459</c:v>
                </c:pt>
                <c:pt idx="398">
                  <c:v>19.409017827811013</c:v>
                </c:pt>
                <c:pt idx="399">
                  <c:v>19.397417723579604</c:v>
                </c:pt>
                <c:pt idx="400">
                  <c:v>19.374351215533284</c:v>
                </c:pt>
                <c:pt idx="401">
                  <c:v>19.362884182123807</c:v>
                </c:pt>
                <c:pt idx="402">
                  <c:v>19.340081006714097</c:v>
                </c:pt>
                <c:pt idx="403">
                  <c:v>19.317450323550201</c:v>
                </c:pt>
                <c:pt idx="404">
                  <c:v>19.306198917021582</c:v>
                </c:pt>
                <c:pt idx="405">
                  <c:v>19.294989740165626</c:v>
                </c:pt>
                <c:pt idx="406">
                  <c:v>19.272696912172904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C0-4DC2-B3B0-C39FBAE7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  <c:max val="2.5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/𝑙</a:t>
                </a:r>
                <a:r>
                  <a:rPr lang="ru-RU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 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√(𝑃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ru-RU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𝐽1 </a:t>
                </a:r>
                <a:r>
                  <a:rPr lang="en-US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78111458038154"/>
          <c:y val="0.18753403832533669"/>
          <c:w val="0.23170207428351383"/>
          <c:h val="0.21027924950012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-50.783898985900002</c:v>
                </c:pt>
                <c:pt idx="1">
                  <c:v>-47.024894147200001</c:v>
                </c:pt>
                <c:pt idx="2">
                  <c:v>-39.271448805600002</c:v>
                </c:pt>
                <c:pt idx="3">
                  <c:v>-33.046954989</c:v>
                </c:pt>
                <c:pt idx="4">
                  <c:v>-32.339280815400002</c:v>
                </c:pt>
                <c:pt idx="5">
                  <c:v>-26.9078437308</c:v>
                </c:pt>
                <c:pt idx="6">
                  <c:v>-21.9729834217</c:v>
                </c:pt>
                <c:pt idx="7">
                  <c:v>-26.330079317500001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0-4EB1-AC37-C80EB7D616FF}"/>
            </c:ext>
          </c:extLst>
        </c:ser>
        <c:ser>
          <c:idx val="1"/>
          <c:order val="1"/>
          <c:tx>
            <c:strRef>
              <c:f>коэффициенты!$A$3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-41.890057400099998</c:v>
                </c:pt>
                <c:pt idx="1">
                  <c:v>-38.7405882507</c:v>
                </c:pt>
                <c:pt idx="2">
                  <c:v>-33.015665468500003</c:v>
                </c:pt>
                <c:pt idx="3">
                  <c:v>-28.1438467292</c:v>
                </c:pt>
                <c:pt idx="4">
                  <c:v>-27.8105041321</c:v>
                </c:pt>
                <c:pt idx="5">
                  <c:v>-24.3740882251</c:v>
                </c:pt>
                <c:pt idx="6">
                  <c:v>-18.393518944</c:v>
                </c:pt>
                <c:pt idx="7">
                  <c:v>-22.756625547399999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15208"/>
        <c:axId val="521408320"/>
      </c:scatterChart>
      <c:scatterChart>
        <c:scatterStyle val="smoothMarker"/>
        <c:varyColors val="0"/>
        <c:ser>
          <c:idx val="2"/>
          <c:order val="2"/>
          <c:tx>
            <c:strRef>
              <c:f>коэффициенты!$A$14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774496937882765E-2"/>
                  <c:y val="0.2691214639836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-5.7269053614000001</c:v>
                </c:pt>
                <c:pt idx="1">
                  <c:v>-5.1510347600999999</c:v>
                </c:pt>
                <c:pt idx="2">
                  <c:v>-4.8995764041000003</c:v>
                </c:pt>
                <c:pt idx="3">
                  <c:v>-3.5128099007000002</c:v>
                </c:pt>
                <c:pt idx="4">
                  <c:v>-3.5347802241999999</c:v>
                </c:pt>
                <c:pt idx="5">
                  <c:v>-3.2421047511999999</c:v>
                </c:pt>
                <c:pt idx="6">
                  <c:v>-3.2421047511999999</c:v>
                </c:pt>
                <c:pt idx="7">
                  <c:v>-3.0079291039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0952"/>
        <c:axId val="521419800"/>
      </c:scatterChart>
      <c:valAx>
        <c:axId val="5214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8320"/>
        <c:crosses val="autoZero"/>
        <c:crossBetween val="midCat"/>
      </c:valAx>
      <c:valAx>
        <c:axId val="5214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5208"/>
        <c:crosses val="autoZero"/>
        <c:crossBetween val="midCat"/>
      </c:valAx>
      <c:valAx>
        <c:axId val="521419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30952"/>
        <c:crosses val="max"/>
        <c:crossBetween val="midCat"/>
      </c:valAx>
      <c:valAx>
        <c:axId val="52143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1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00874890638669"/>
                  <c:y val="0.1228058471857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коэффициенты!$B$29:$I$29</c:f>
              <c:numCache>
                <c:formatCode>General</c:formatCode>
                <c:ptCount val="8"/>
                <c:pt idx="0">
                  <c:v>5.7269053614000001</c:v>
                </c:pt>
                <c:pt idx="1">
                  <c:v>5.1510347600999999</c:v>
                </c:pt>
                <c:pt idx="2">
                  <c:v>4.8995764041000003</c:v>
                </c:pt>
                <c:pt idx="3">
                  <c:v>3.5128099007000002</c:v>
                </c:pt>
                <c:pt idx="4">
                  <c:v>3.5347802241999999</c:v>
                </c:pt>
                <c:pt idx="5">
                  <c:v>3.2421047511999999</c:v>
                </c:pt>
                <c:pt idx="6">
                  <c:v>3.2421047511999999</c:v>
                </c:pt>
                <c:pt idx="7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D-4501-B9D1-B10E1AB0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8800"/>
        <c:axId val="521624048"/>
      </c:scatterChart>
      <c:valAx>
        <c:axId val="5216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4048"/>
        <c:crosses val="autoZero"/>
        <c:crossBetween val="midCat"/>
      </c:valAx>
      <c:valAx>
        <c:axId val="521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коэффициенты!$B$16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13210848643919E-2"/>
                  <c:y val="-0.33713108778069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коэффициенты!$B$17:$B$29</c:f>
              <c:numCache>
                <c:formatCode>General</c:formatCode>
                <c:ptCount val="13"/>
                <c:pt idx="0">
                  <c:v>50.783898985900002</c:v>
                </c:pt>
                <c:pt idx="1">
                  <c:v>41.890057400099998</c:v>
                </c:pt>
                <c:pt idx="2">
                  <c:v>36.151810083999997</c:v>
                </c:pt>
                <c:pt idx="3">
                  <c:v>26.412632207200001</c:v>
                </c:pt>
                <c:pt idx="4">
                  <c:v>21.7140808071</c:v>
                </c:pt>
                <c:pt idx="5">
                  <c:v>18.466884176000001</c:v>
                </c:pt>
                <c:pt idx="6">
                  <c:v>15.0441270641</c:v>
                </c:pt>
                <c:pt idx="7">
                  <c:v>12.9372463864</c:v>
                </c:pt>
                <c:pt idx="8">
                  <c:v>10.7151831162</c:v>
                </c:pt>
                <c:pt idx="9">
                  <c:v>8.3826732265999997</c:v>
                </c:pt>
                <c:pt idx="10">
                  <c:v>7.1400273837999997</c:v>
                </c:pt>
                <c:pt idx="11">
                  <c:v>6.0839239316000002</c:v>
                </c:pt>
                <c:pt idx="12">
                  <c:v>5.7269053614000001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2-44B2-86BC-02B0CEBA1125}"/>
            </c:ext>
          </c:extLst>
        </c:ser>
        <c:ser>
          <c:idx val="1"/>
          <c:order val="1"/>
          <c:tx>
            <c:strRef>
              <c:f>коэффициенты!$I$16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коэффициенты!$I$17:$I$29</c:f>
              <c:numCache>
                <c:formatCode>General</c:formatCode>
                <c:ptCount val="13"/>
                <c:pt idx="0">
                  <c:v>26.330079317500001</c:v>
                </c:pt>
                <c:pt idx="1">
                  <c:v>22.756625547399999</c:v>
                </c:pt>
                <c:pt idx="2">
                  <c:v>19.641953599299999</c:v>
                </c:pt>
                <c:pt idx="3">
                  <c:v>13.8970215296</c:v>
                </c:pt>
                <c:pt idx="4">
                  <c:v>12.2148502345</c:v>
                </c:pt>
                <c:pt idx="5">
                  <c:v>10.076367814699999</c:v>
                </c:pt>
                <c:pt idx="6">
                  <c:v>8.3827253037999991</c:v>
                </c:pt>
                <c:pt idx="7">
                  <c:v>7.1909858954999999</c:v>
                </c:pt>
                <c:pt idx="8">
                  <c:v>5.5553150417000001</c:v>
                </c:pt>
                <c:pt idx="9">
                  <c:v>4.8680641280000003</c:v>
                </c:pt>
                <c:pt idx="10">
                  <c:v>3.7191594421</c:v>
                </c:pt>
                <c:pt idx="11">
                  <c:v>2.9473656358999998</c:v>
                </c:pt>
                <c:pt idx="12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2-44B2-86BC-02B0CEBA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59472"/>
        <c:axId val="515717536"/>
      </c:scatterChart>
      <c:valAx>
        <c:axId val="514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536"/>
        <c:crosses val="autoZero"/>
        <c:crossBetween val="midCat"/>
      </c:valAx>
      <c:valAx>
        <c:axId val="515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46994750656168"/>
                  <c:y val="-0.3629851997666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коэффициенты!$C$48:$C$55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коэффициенты!$B$48:$B$55</c:f>
              <c:numCache>
                <c:formatCode>General</c:formatCode>
                <c:ptCount val="8"/>
                <c:pt idx="0">
                  <c:v>9482.7799506733008</c:v>
                </c:pt>
                <c:pt idx="1">
                  <c:v>9178.9410797774999</c:v>
                </c:pt>
                <c:pt idx="2">
                  <c:v>7514.2041941582002</c:v>
                </c:pt>
                <c:pt idx="3">
                  <c:v>7074.8655268119001</c:v>
                </c:pt>
                <c:pt idx="4">
                  <c:v>7459.3536215903996</c:v>
                </c:pt>
                <c:pt idx="5">
                  <c:v>4945.7497718533004</c:v>
                </c:pt>
                <c:pt idx="6">
                  <c:v>2841.2670178761</c:v>
                </c:pt>
                <c:pt idx="7">
                  <c:v>5537.8483725592996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3-402F-9D98-7A962B5C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1416"/>
        <c:axId val="527363712"/>
      </c:scatterChart>
      <c:valAx>
        <c:axId val="5273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3712"/>
        <c:crosses val="autoZero"/>
        <c:crossBetween val="midCat"/>
      </c:valAx>
      <c:valAx>
        <c:axId val="527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слагаемые!$B$2:$I$2</c:f>
              <c:numCache>
                <c:formatCode>General</c:formatCode>
                <c:ptCount val="8"/>
                <c:pt idx="0">
                  <c:v>121.6346717798</c:v>
                </c:pt>
                <c:pt idx="1">
                  <c:v>127.82894267419999</c:v>
                </c:pt>
                <c:pt idx="2">
                  <c:v>134.68124726089999</c:v>
                </c:pt>
                <c:pt idx="3">
                  <c:v>139.3230361521</c:v>
                </c:pt>
                <c:pt idx="4">
                  <c:v>143.25585149969999</c:v>
                </c:pt>
                <c:pt idx="5">
                  <c:v>145.12997410860001</c:v>
                </c:pt>
                <c:pt idx="6">
                  <c:v>148.09106670400001</c:v>
                </c:pt>
                <c:pt idx="7">
                  <c:v>146.8011257037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6616"/>
        <c:axId val="517789896"/>
      </c:scatterChart>
      <c:scatterChart>
        <c:scatterStyle val="smoothMarker"/>
        <c:varyColors val="0"/>
        <c:ser>
          <c:idx val="1"/>
          <c:order val="1"/>
          <c:tx>
            <c:strRef>
              <c:f>слагаемые!$A$14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37930883639545"/>
                  <c:y val="0.25903944298629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слагаемые!$B$14:$I$14</c:f>
              <c:numCache>
                <c:formatCode>General</c:formatCode>
                <c:ptCount val="8"/>
                <c:pt idx="0">
                  <c:v>12.2932480825</c:v>
                </c:pt>
                <c:pt idx="1">
                  <c:v>13.0870513842</c:v>
                </c:pt>
                <c:pt idx="2">
                  <c:v>13.9465200109</c:v>
                </c:pt>
                <c:pt idx="3">
                  <c:v>14.293489469700001</c:v>
                </c:pt>
                <c:pt idx="4">
                  <c:v>14.6038766898</c:v>
                </c:pt>
                <c:pt idx="5">
                  <c:v>14.817708381199999</c:v>
                </c:pt>
                <c:pt idx="6">
                  <c:v>14.817708381199999</c:v>
                </c:pt>
                <c:pt idx="7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6360"/>
        <c:axId val="521426688"/>
      </c:scatterChart>
      <c:valAx>
        <c:axId val="5177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9896"/>
        <c:crosses val="autoZero"/>
        <c:crossBetween val="midCat"/>
      </c:valAx>
      <c:valAx>
        <c:axId val="5177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6616"/>
        <c:crosses val="autoZero"/>
        <c:crossBetween val="midCat"/>
      </c:valAx>
      <c:valAx>
        <c:axId val="52142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6360"/>
        <c:crosses val="max"/>
        <c:crossBetween val="midCat"/>
      </c:valAx>
      <c:valAx>
        <c:axId val="52142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слагаемые!$B$1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слагаемые!$B$2:$B$14</c:f>
              <c:numCache>
                <c:formatCode>General</c:formatCode>
                <c:ptCount val="13"/>
                <c:pt idx="0">
                  <c:v>121.6346717798</c:v>
                </c:pt>
                <c:pt idx="1">
                  <c:v>95.762049783699993</c:v>
                </c:pt>
                <c:pt idx="2">
                  <c:v>80.852293483699995</c:v>
                </c:pt>
                <c:pt idx="3">
                  <c:v>61.023630826900003</c:v>
                </c:pt>
                <c:pt idx="4">
                  <c:v>48.623172406999998</c:v>
                </c:pt>
                <c:pt idx="5">
                  <c:v>39.128222397400002</c:v>
                </c:pt>
                <c:pt idx="6">
                  <c:v>31.889144100399999</c:v>
                </c:pt>
                <c:pt idx="7">
                  <c:v>27.755543636399999</c:v>
                </c:pt>
                <c:pt idx="8">
                  <c:v>23.505926865300001</c:v>
                </c:pt>
                <c:pt idx="9">
                  <c:v>18.6617072423</c:v>
                </c:pt>
                <c:pt idx="10">
                  <c:v>15.983095798300001</c:v>
                </c:pt>
                <c:pt idx="11">
                  <c:v>13.5102313285</c:v>
                </c:pt>
                <c:pt idx="12">
                  <c:v>12.2932480825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B-41FC-85A2-13D59BC2CCFB}"/>
            </c:ext>
          </c:extLst>
        </c:ser>
        <c:ser>
          <c:idx val="1"/>
          <c:order val="1"/>
          <c:tx>
            <c:strRef>
              <c:f>слагаемые!$I$1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847550306211729E-2"/>
                  <c:y val="-0.54073417906095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слагаемые!$I$2:$I$14</c:f>
              <c:numCache>
                <c:formatCode>General</c:formatCode>
                <c:ptCount val="13"/>
                <c:pt idx="0">
                  <c:v>146.8011257037</c:v>
                </c:pt>
                <c:pt idx="1">
                  <c:v>114.24342355749999</c:v>
                </c:pt>
                <c:pt idx="2">
                  <c:v>94.707838899199999</c:v>
                </c:pt>
                <c:pt idx="3">
                  <c:v>70.2890500245</c:v>
                </c:pt>
                <c:pt idx="4">
                  <c:v>58.343532087299998</c:v>
                </c:pt>
                <c:pt idx="5">
                  <c:v>47.1745620174</c:v>
                </c:pt>
                <c:pt idx="6">
                  <c:v>39.730468138699997</c:v>
                </c:pt>
                <c:pt idx="7">
                  <c:v>35.376751247400001</c:v>
                </c:pt>
                <c:pt idx="8">
                  <c:v>29.233570919800002</c:v>
                </c:pt>
                <c:pt idx="9">
                  <c:v>22.424819749200001</c:v>
                </c:pt>
                <c:pt idx="10">
                  <c:v>19.3327109409</c:v>
                </c:pt>
                <c:pt idx="11">
                  <c:v>16.763451873299999</c:v>
                </c:pt>
                <c:pt idx="12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B-41FC-85A2-13D59BC2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16552"/>
        <c:axId val="515717208"/>
      </c:scatterChart>
      <c:valAx>
        <c:axId val="51571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208"/>
        <c:crosses val="autoZero"/>
        <c:crossBetween val="midCat"/>
      </c:valAx>
      <c:valAx>
        <c:axId val="515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4761</xdr:rowOff>
    </xdr:from>
    <xdr:to>
      <xdr:col>18</xdr:col>
      <xdr:colOff>9525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35</xdr:row>
      <xdr:rowOff>71437</xdr:rowOff>
    </xdr:from>
    <xdr:to>
      <xdr:col>19</xdr:col>
      <xdr:colOff>47625</xdr:colOff>
      <xdr:row>49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138111</xdr:rowOff>
    </xdr:from>
    <xdr:to>
      <xdr:col>19</xdr:col>
      <xdr:colOff>361950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14287</xdr:rowOff>
    </xdr:from>
    <xdr:to>
      <xdr:col>17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15</xdr:row>
      <xdr:rowOff>157162</xdr:rowOff>
    </xdr:from>
    <xdr:to>
      <xdr:col>17</xdr:col>
      <xdr:colOff>295275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433387</xdr:colOff>
      <xdr:row>31</xdr:row>
      <xdr:rowOff>4762</xdr:rowOff>
    </xdr:from>
    <xdr:to>
      <xdr:col>8</xdr:col>
      <xdr:colOff>128587</xdr:colOff>
      <xdr:row>45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55</xdr:row>
      <xdr:rowOff>166687</xdr:rowOff>
    </xdr:from>
    <xdr:to>
      <xdr:col>7</xdr:col>
      <xdr:colOff>404812</xdr:colOff>
      <xdr:row>70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4762</xdr:rowOff>
    </xdr:from>
    <xdr:to>
      <xdr:col>17</xdr:col>
      <xdr:colOff>280987</xdr:colOff>
      <xdr:row>15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15</xdr:row>
      <xdr:rowOff>33337</xdr:rowOff>
    </xdr:from>
    <xdr:to>
      <xdr:col>7</xdr:col>
      <xdr:colOff>485775</xdr:colOff>
      <xdr:row>29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43</xdr:row>
      <xdr:rowOff>176212</xdr:rowOff>
    </xdr:from>
    <xdr:to>
      <xdr:col>7</xdr:col>
      <xdr:colOff>404812</xdr:colOff>
      <xdr:row>58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80962</xdr:rowOff>
    </xdr:from>
    <xdr:to>
      <xdr:col>16</xdr:col>
      <xdr:colOff>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18</xdr:row>
      <xdr:rowOff>138112</xdr:rowOff>
    </xdr:from>
    <xdr:to>
      <xdr:col>14</xdr:col>
      <xdr:colOff>204787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47</xdr:row>
      <xdr:rowOff>14287</xdr:rowOff>
    </xdr:from>
    <xdr:to>
      <xdr:col>12</xdr:col>
      <xdr:colOff>319087</xdr:colOff>
      <xdr:row>61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4762</xdr:rowOff>
    </xdr:from>
    <xdr:to>
      <xdr:col>12</xdr:col>
      <xdr:colOff>300037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6</xdr:row>
      <xdr:rowOff>138112</xdr:rowOff>
    </xdr:from>
    <xdr:to>
      <xdr:col>22</xdr:col>
      <xdr:colOff>361950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</xdr:row>
      <xdr:rowOff>4762</xdr:rowOff>
    </xdr:from>
    <xdr:to>
      <xdr:col>12</xdr:col>
      <xdr:colOff>323850</xdr:colOff>
      <xdr:row>57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504825</xdr:colOff>
      <xdr:row>43</xdr:row>
      <xdr:rowOff>23812</xdr:rowOff>
    </xdr:from>
    <xdr:to>
      <xdr:col>18</xdr:col>
      <xdr:colOff>561975</xdr:colOff>
      <xdr:row>57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61912</xdr:colOff>
      <xdr:row>72</xdr:row>
      <xdr:rowOff>14287</xdr:rowOff>
    </xdr:from>
    <xdr:to>
      <xdr:col>12</xdr:col>
      <xdr:colOff>385762</xdr:colOff>
      <xdr:row>86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666750</xdr:colOff>
      <xdr:row>72</xdr:row>
      <xdr:rowOff>19050</xdr:rowOff>
    </xdr:from>
    <xdr:to>
      <xdr:col>20</xdr:col>
      <xdr:colOff>542925</xdr:colOff>
      <xdr:row>86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43</xdr:row>
      <xdr:rowOff>0</xdr:rowOff>
    </xdr:from>
    <xdr:to>
      <xdr:col>27</xdr:col>
      <xdr:colOff>304800</xdr:colOff>
      <xdr:row>57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12</xdr:col>
      <xdr:colOff>323850</xdr:colOff>
      <xdr:row>103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119062</xdr:rowOff>
    </xdr:from>
    <xdr:to>
      <xdr:col>14</xdr:col>
      <xdr:colOff>152400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topLeftCell="F34" workbookViewId="0">
      <selection activeCell="O52" sqref="O52"/>
    </sheetView>
  </sheetViews>
  <sheetFormatPr defaultRowHeight="15" x14ac:dyDescent="0.25"/>
  <sheetData>
    <row r="1" spans="1:3" x14ac:dyDescent="0.25">
      <c r="A1" t="s">
        <v>0</v>
      </c>
    </row>
    <row r="6" spans="1:3" x14ac:dyDescent="0.25">
      <c r="A6">
        <v>0.30465116279069698</v>
      </c>
      <c r="B6">
        <v>28.225108225108201</v>
      </c>
      <c r="C6">
        <f>-4.292305983*LN(A6)+22.9461475841</f>
        <v>28.047930476294848</v>
      </c>
    </row>
    <row r="7" spans="1:3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</row>
    <row r="8" spans="1:3" x14ac:dyDescent="0.25">
      <c r="A8">
        <v>0.30697674418604598</v>
      </c>
      <c r="B8">
        <v>28.138528138528098</v>
      </c>
      <c r="C8">
        <f t="shared" si="0"/>
        <v>28.01528920885535</v>
      </c>
    </row>
    <row r="9" spans="1:3" x14ac:dyDescent="0.25">
      <c r="A9">
        <v>0.30813953488371998</v>
      </c>
      <c r="B9">
        <v>28.138528138528098</v>
      </c>
      <c r="C9">
        <f t="shared" si="0"/>
        <v>27.999061189589561</v>
      </c>
    </row>
    <row r="10" spans="1:3" x14ac:dyDescent="0.25">
      <c r="A10">
        <v>0.31046511627906898</v>
      </c>
      <c r="B10">
        <v>28.138528138528098</v>
      </c>
      <c r="C10">
        <f t="shared" si="0"/>
        <v>27.966788060233654</v>
      </c>
    </row>
    <row r="11" spans="1:3" x14ac:dyDescent="0.25">
      <c r="A11">
        <v>0.31162790697674397</v>
      </c>
      <c r="B11">
        <v>28.138528138528098</v>
      </c>
      <c r="C11">
        <f t="shared" si="0"/>
        <v>27.950742037871908</v>
      </c>
    </row>
    <row r="12" spans="1:3" x14ac:dyDescent="0.25">
      <c r="A12">
        <v>0.31395348837209303</v>
      </c>
      <c r="B12">
        <v>28.138528138528098</v>
      </c>
      <c r="C12">
        <f t="shared" si="0"/>
        <v>27.918828835226456</v>
      </c>
    </row>
    <row r="13" spans="1:3" x14ac:dyDescent="0.25">
      <c r="A13">
        <v>0.31511627906976702</v>
      </c>
      <c r="B13">
        <v>28.138528138528098</v>
      </c>
      <c r="C13">
        <f t="shared" si="0"/>
        <v>27.902960772854918</v>
      </c>
    </row>
    <row r="14" spans="1:3" x14ac:dyDescent="0.25">
      <c r="A14">
        <v>0.31744186046511602</v>
      </c>
      <c r="B14">
        <v>28.138528138528098</v>
      </c>
      <c r="C14">
        <f t="shared" si="0"/>
        <v>27.87139955725161</v>
      </c>
    </row>
    <row r="15" spans="1:3" x14ac:dyDescent="0.25">
      <c r="A15">
        <v>0.31860465116279002</v>
      </c>
      <c r="B15">
        <v>28.051948051947999</v>
      </c>
      <c r="C15">
        <f t="shared" si="0"/>
        <v>27.855705550798795</v>
      </c>
    </row>
    <row r="16" spans="1:3" x14ac:dyDescent="0.25">
      <c r="A16">
        <v>0.31976744186046502</v>
      </c>
      <c r="B16">
        <v>27.9653679653679</v>
      </c>
      <c r="C16">
        <f t="shared" si="0"/>
        <v>27.84006871753806</v>
      </c>
    </row>
    <row r="17" spans="1:3" x14ac:dyDescent="0.25">
      <c r="A17">
        <v>0.32093023255813902</v>
      </c>
      <c r="B17">
        <v>27.878787878787801</v>
      </c>
      <c r="C17">
        <f t="shared" si="0"/>
        <v>27.824488642417663</v>
      </c>
    </row>
    <row r="18" spans="1:3" x14ac:dyDescent="0.25">
      <c r="A18">
        <v>0.32209302325581302</v>
      </c>
      <c r="B18">
        <v>27.878787878787801</v>
      </c>
      <c r="C18">
        <f t="shared" si="0"/>
        <v>27.808964914889117</v>
      </c>
    </row>
    <row r="19" spans="1:3" x14ac:dyDescent="0.25">
      <c r="A19">
        <v>0.32325581395348801</v>
      </c>
      <c r="B19">
        <v>27.878787878787801</v>
      </c>
      <c r="C19">
        <f t="shared" si="0"/>
        <v>27.793497128842318</v>
      </c>
    </row>
    <row r="20" spans="1:3" x14ac:dyDescent="0.25">
      <c r="A20">
        <v>0.32441860465116201</v>
      </c>
      <c r="B20">
        <v>27.878787878787801</v>
      </c>
      <c r="C20">
        <f t="shared" si="0"/>
        <v>27.778084882541833</v>
      </c>
    </row>
    <row r="21" spans="1:3" x14ac:dyDescent="0.25">
      <c r="A21">
        <v>0.32674418604651101</v>
      </c>
      <c r="B21">
        <v>27.705627705627698</v>
      </c>
      <c r="C21">
        <f t="shared" si="0"/>
        <v>27.747425423736544</v>
      </c>
    </row>
    <row r="22" spans="1:3" x14ac:dyDescent="0.25">
      <c r="A22">
        <v>0.32790697674418601</v>
      </c>
      <c r="B22">
        <v>27.705627705627698</v>
      </c>
      <c r="C22">
        <f t="shared" si="0"/>
        <v>27.732177429076089</v>
      </c>
    </row>
    <row r="23" spans="1:3" x14ac:dyDescent="0.25">
      <c r="A23">
        <v>0.32906976744186001</v>
      </c>
      <c r="B23">
        <v>27.705627705627698</v>
      </c>
      <c r="C23">
        <f t="shared" si="0"/>
        <v>27.716983409730908</v>
      </c>
    </row>
    <row r="24" spans="1:3" x14ac:dyDescent="0.25">
      <c r="A24">
        <v>0.331395348837209</v>
      </c>
      <c r="B24">
        <v>27.705627705627698</v>
      </c>
      <c r="C24">
        <f t="shared" si="0"/>
        <v>27.686755777883867</v>
      </c>
    </row>
    <row r="25" spans="1:3" x14ac:dyDescent="0.25">
      <c r="A25">
        <v>0.332558139534883</v>
      </c>
      <c r="B25">
        <v>27.619047619047599</v>
      </c>
      <c r="C25">
        <f t="shared" si="0"/>
        <v>27.671721415812712</v>
      </c>
    </row>
    <row r="26" spans="1:3" x14ac:dyDescent="0.25">
      <c r="A26">
        <v>0.334883720930232</v>
      </c>
      <c r="B26">
        <v>27.619047619047599</v>
      </c>
      <c r="C26">
        <f t="shared" si="0"/>
        <v>27.641809754813693</v>
      </c>
    </row>
    <row r="27" spans="1:3" x14ac:dyDescent="0.25">
      <c r="A27">
        <v>0.336046511627907</v>
      </c>
      <c r="B27">
        <v>27.619047619047599</v>
      </c>
      <c r="C27">
        <f t="shared" si="0"/>
        <v>27.62693172957789</v>
      </c>
    </row>
    <row r="28" spans="1:3" x14ac:dyDescent="0.25">
      <c r="A28">
        <v>0.33837209302325499</v>
      </c>
      <c r="B28">
        <v>27.619047619047599</v>
      </c>
      <c r="C28">
        <f t="shared" si="0"/>
        <v>27.597329502020465</v>
      </c>
    </row>
    <row r="29" spans="1:3" x14ac:dyDescent="0.25">
      <c r="A29">
        <v>0.33953488372092999</v>
      </c>
      <c r="B29">
        <v>27.619047619047599</v>
      </c>
      <c r="C29">
        <f t="shared" si="0"/>
        <v>27.582604595699618</v>
      </c>
    </row>
    <row r="30" spans="1:3" x14ac:dyDescent="0.25">
      <c r="A30">
        <v>0.34186046511627899</v>
      </c>
      <c r="B30">
        <v>27.619047619047599</v>
      </c>
      <c r="C30">
        <f t="shared" si="0"/>
        <v>27.553305464988188</v>
      </c>
    </row>
    <row r="31" spans="1:3" x14ac:dyDescent="0.25">
      <c r="A31">
        <v>0.34302325581395299</v>
      </c>
      <c r="B31">
        <v>27.619047619047599</v>
      </c>
      <c r="C31">
        <f t="shared" si="0"/>
        <v>27.538730558002801</v>
      </c>
    </row>
    <row r="32" spans="1:3" x14ac:dyDescent="0.25">
      <c r="A32">
        <v>0.34534883720930198</v>
      </c>
      <c r="B32">
        <v>27.619047619047599</v>
      </c>
      <c r="C32">
        <f t="shared" si="0"/>
        <v>27.509728380211548</v>
      </c>
    </row>
    <row r="33" spans="1:11" x14ac:dyDescent="0.25">
      <c r="A33">
        <v>0.34651162790697598</v>
      </c>
      <c r="B33">
        <v>27.619047619047599</v>
      </c>
      <c r="C33">
        <f t="shared" si="0"/>
        <v>27.495300447356293</v>
      </c>
    </row>
    <row r="34" spans="1:11" x14ac:dyDescent="0.25">
      <c r="A34">
        <v>0.34883720930232498</v>
      </c>
      <c r="B34">
        <v>27.619047619047599</v>
      </c>
      <c r="C34">
        <f t="shared" si="0"/>
        <v>27.46658926349641</v>
      </c>
    </row>
    <row r="35" spans="1:11" x14ac:dyDescent="0.25">
      <c r="A35">
        <v>0.35</v>
      </c>
      <c r="B35">
        <v>27.619047619047599</v>
      </c>
      <c r="C35">
        <f t="shared" si="0"/>
        <v>27.452305370171445</v>
      </c>
    </row>
    <row r="36" spans="1:11" x14ac:dyDescent="0.25">
      <c r="A36">
        <v>0.35232558139534798</v>
      </c>
      <c r="B36">
        <v>27.619047619047599</v>
      </c>
      <c r="C36">
        <f t="shared" si="0"/>
        <v>27.42387939884253</v>
      </c>
    </row>
    <row r="37" spans="1:11" x14ac:dyDescent="0.25">
      <c r="A37">
        <v>0.35348837209302297</v>
      </c>
      <c r="B37">
        <v>27.619047619047599</v>
      </c>
      <c r="C37">
        <f t="shared" si="0"/>
        <v>27.4097366974711</v>
      </c>
    </row>
    <row r="38" spans="1:11" x14ac:dyDescent="0.25">
      <c r="A38">
        <v>0.35465116279069703</v>
      </c>
      <c r="B38">
        <v>27.5324675324675</v>
      </c>
      <c r="C38">
        <f t="shared" si="0"/>
        <v>27.395640441836413</v>
      </c>
    </row>
    <row r="39" spans="1:11" x14ac:dyDescent="0.25">
      <c r="A39">
        <v>0.35581395348837203</v>
      </c>
      <c r="B39">
        <v>27.445887445887401</v>
      </c>
      <c r="C39">
        <f t="shared" si="0"/>
        <v>27.381590327873891</v>
      </c>
    </row>
    <row r="40" spans="1:11" x14ac:dyDescent="0.25">
      <c r="A40">
        <v>0.35697674418604602</v>
      </c>
      <c r="B40">
        <v>27.445887445887401</v>
      </c>
      <c r="C40">
        <f t="shared" si="0"/>
        <v>27.367586054495163</v>
      </c>
    </row>
    <row r="41" spans="1:11" x14ac:dyDescent="0.25">
      <c r="A41">
        <v>0.36046511627906902</v>
      </c>
      <c r="B41">
        <v>27.359307359307302</v>
      </c>
      <c r="C41">
        <f t="shared" si="0"/>
        <v>27.325845310811776</v>
      </c>
    </row>
    <row r="42" spans="1:11" x14ac:dyDescent="0.25">
      <c r="A42">
        <v>0.36279069767441802</v>
      </c>
      <c r="B42">
        <v>27.359307359307302</v>
      </c>
      <c r="C42">
        <f t="shared" si="0"/>
        <v>27.298241961771051</v>
      </c>
    </row>
    <row r="43" spans="1:11" x14ac:dyDescent="0.25">
      <c r="A43">
        <v>0.36395348837209301</v>
      </c>
      <c r="B43">
        <v>27.359307359307302</v>
      </c>
      <c r="C43">
        <f t="shared" si="0"/>
        <v>27.284506570904572</v>
      </c>
    </row>
    <row r="44" spans="1:11" x14ac:dyDescent="0.25">
      <c r="A44">
        <v>0.36627906976744101</v>
      </c>
      <c r="B44">
        <v>27.1861471861471</v>
      </c>
      <c r="C44">
        <f t="shared" si="0"/>
        <v>27.257166949920407</v>
      </c>
      <c r="G44">
        <v>1.1000000000000001</v>
      </c>
      <c r="J44">
        <v>13.8536585365853</v>
      </c>
      <c r="K44">
        <v>10.4306220095693</v>
      </c>
    </row>
    <row r="45" spans="1:11" x14ac:dyDescent="0.25">
      <c r="A45">
        <v>0.36744186046511601</v>
      </c>
      <c r="B45">
        <v>27.1861471861471</v>
      </c>
      <c r="C45">
        <f t="shared" si="0"/>
        <v>27.243562165208996</v>
      </c>
      <c r="G45">
        <v>1.3</v>
      </c>
      <c r="J45">
        <v>17.058823529411701</v>
      </c>
      <c r="K45">
        <v>11.201117318435699</v>
      </c>
    </row>
    <row r="46" spans="1:11" x14ac:dyDescent="0.25">
      <c r="A46">
        <v>0.36976744186046501</v>
      </c>
      <c r="B46">
        <v>27.1861471861471</v>
      </c>
      <c r="C46">
        <f t="shared" si="0"/>
        <v>27.216481280532985</v>
      </c>
      <c r="G46">
        <v>1.6</v>
      </c>
      <c r="J46">
        <v>18.7878787878787</v>
      </c>
      <c r="K46">
        <v>11.445054945054901</v>
      </c>
    </row>
    <row r="47" spans="1:11" x14ac:dyDescent="0.25">
      <c r="A47">
        <v>0.37093023255813901</v>
      </c>
      <c r="B47">
        <v>27.1861471861471</v>
      </c>
      <c r="C47">
        <f t="shared" si="0"/>
        <v>27.203004641572008</v>
      </c>
      <c r="G47">
        <v>2</v>
      </c>
      <c r="J47">
        <v>20.248962655601598</v>
      </c>
      <c r="K47">
        <v>12.4556962025316</v>
      </c>
    </row>
    <row r="48" spans="1:11" x14ac:dyDescent="0.25">
      <c r="A48">
        <v>0.372093023255813</v>
      </c>
      <c r="B48">
        <v>27.0995670995671</v>
      </c>
      <c r="C48">
        <f t="shared" si="0"/>
        <v>27.189570183083642</v>
      </c>
      <c r="G48">
        <v>2.5</v>
      </c>
      <c r="J48">
        <v>22.429149797570801</v>
      </c>
      <c r="K48">
        <v>7.0714285714285703</v>
      </c>
    </row>
    <row r="49" spans="1:11" x14ac:dyDescent="0.25">
      <c r="A49">
        <v>0.373255813953488</v>
      </c>
      <c r="B49">
        <v>27.0995670995671</v>
      </c>
      <c r="C49">
        <f t="shared" si="0"/>
        <v>27.176177641850558</v>
      </c>
      <c r="G49">
        <v>3</v>
      </c>
      <c r="J49">
        <v>22.9437229437229</v>
      </c>
      <c r="K49">
        <v>7.5833333333333304</v>
      </c>
    </row>
    <row r="50" spans="1:11" x14ac:dyDescent="0.25">
      <c r="A50">
        <v>0.374418604651162</v>
      </c>
      <c r="B50">
        <v>27.0995670995671</v>
      </c>
      <c r="C50">
        <f t="shared" si="0"/>
        <v>27.162826757111606</v>
      </c>
      <c r="G50">
        <v>4</v>
      </c>
      <c r="J50">
        <v>24.135021097046401</v>
      </c>
      <c r="K50">
        <v>7.9696969696969697</v>
      </c>
    </row>
    <row r="51" spans="1:11" x14ac:dyDescent="0.25">
      <c r="A51">
        <v>0.376744186046511</v>
      </c>
      <c r="B51">
        <v>27.0995670995671</v>
      </c>
      <c r="C51">
        <f t="shared" si="0"/>
        <v>27.136248926169895</v>
      </c>
      <c r="G51">
        <v>5</v>
      </c>
      <c r="J51">
        <v>24.806866952789701</v>
      </c>
    </row>
    <row r="52" spans="1:11" x14ac:dyDescent="0.25">
      <c r="A52">
        <v>0.377906976744186</v>
      </c>
      <c r="B52">
        <v>27.0995670995671</v>
      </c>
      <c r="C52">
        <f t="shared" si="0"/>
        <v>27.123021470453761</v>
      </c>
    </row>
    <row r="53" spans="1:11" x14ac:dyDescent="0.25">
      <c r="A53">
        <v>0.38023255813953399</v>
      </c>
      <c r="B53">
        <v>27.0995670995671</v>
      </c>
      <c r="C53">
        <f t="shared" si="0"/>
        <v>27.096688222319784</v>
      </c>
    </row>
    <row r="54" spans="1:11" x14ac:dyDescent="0.25">
      <c r="A54">
        <v>0.38255813953488299</v>
      </c>
      <c r="B54">
        <v>27.012987012987001</v>
      </c>
      <c r="C54">
        <f t="shared" si="0"/>
        <v>27.070515543770039</v>
      </c>
    </row>
    <row r="55" spans="1:11" x14ac:dyDescent="0.25">
      <c r="A55">
        <v>0.38372093023255799</v>
      </c>
      <c r="B55">
        <v>26.926406926406901</v>
      </c>
      <c r="C55">
        <f t="shared" si="0"/>
        <v>27.057488808481494</v>
      </c>
    </row>
    <row r="56" spans="1:11" x14ac:dyDescent="0.25">
      <c r="A56">
        <v>0.38488372093023199</v>
      </c>
      <c r="B56">
        <v>26.926406926406901</v>
      </c>
      <c r="C56">
        <f t="shared" si="0"/>
        <v>27.044501488488557</v>
      </c>
    </row>
    <row r="57" spans="1:11" x14ac:dyDescent="0.25">
      <c r="A57">
        <v>0.38720930232558098</v>
      </c>
      <c r="B57">
        <v>26.926406926406901</v>
      </c>
      <c r="C57">
        <f t="shared" si="0"/>
        <v>27.018644145334186</v>
      </c>
    </row>
    <row r="58" spans="1:11" x14ac:dyDescent="0.25">
      <c r="A58">
        <v>0.38837209302325498</v>
      </c>
      <c r="B58">
        <v>26.926406926406901</v>
      </c>
      <c r="C58">
        <f t="shared" si="0"/>
        <v>27.005773652983315</v>
      </c>
    </row>
    <row r="59" spans="1:11" x14ac:dyDescent="0.25">
      <c r="A59">
        <v>0.39069767441860398</v>
      </c>
      <c r="B59">
        <v>26.926406926406901</v>
      </c>
      <c r="C59">
        <f t="shared" si="0"/>
        <v>26.980147869507633</v>
      </c>
    </row>
    <row r="60" spans="1:11" x14ac:dyDescent="0.25">
      <c r="A60">
        <v>0.39186046511627898</v>
      </c>
      <c r="B60">
        <v>26.926406926406901</v>
      </c>
      <c r="C60">
        <f t="shared" si="0"/>
        <v>26.967392121686146</v>
      </c>
    </row>
    <row r="61" spans="1:11" x14ac:dyDescent="0.25">
      <c r="A61">
        <v>0.39418604651162698</v>
      </c>
      <c r="B61">
        <v>26.926406926406901</v>
      </c>
      <c r="C61">
        <f t="shared" si="0"/>
        <v>26.94199378732602</v>
      </c>
    </row>
    <row r="62" spans="1:11" x14ac:dyDescent="0.25">
      <c r="A62">
        <v>0.39534883720930197</v>
      </c>
      <c r="B62">
        <v>26.926406926406901</v>
      </c>
      <c r="C62">
        <f t="shared" si="0"/>
        <v>26.92935075614384</v>
      </c>
    </row>
    <row r="63" spans="1:11" x14ac:dyDescent="0.25">
      <c r="A63">
        <v>0.39767441860465103</v>
      </c>
      <c r="B63">
        <v>26.926406926406901</v>
      </c>
      <c r="C63">
        <f t="shared" si="0"/>
        <v>26.904175868827302</v>
      </c>
    </row>
    <row r="64" spans="1:11" x14ac:dyDescent="0.25">
      <c r="A64">
        <v>0.4</v>
      </c>
      <c r="B64">
        <v>26.926406926406901</v>
      </c>
      <c r="C64">
        <f t="shared" si="0"/>
        <v>26.879147774690885</v>
      </c>
    </row>
    <row r="65" spans="1:3" x14ac:dyDescent="0.25">
      <c r="A65">
        <v>0.40303030303030302</v>
      </c>
      <c r="B65">
        <v>26.926406926406901</v>
      </c>
      <c r="C65">
        <f t="shared" si="0"/>
        <v>26.846752858787198</v>
      </c>
    </row>
    <row r="66" spans="1:3" x14ac:dyDescent="0.25">
      <c r="A66">
        <v>0.40606060606060601</v>
      </c>
      <c r="B66">
        <v>26.926406926406901</v>
      </c>
      <c r="C66">
        <f t="shared" si="0"/>
        <v>26.814600603707447</v>
      </c>
    </row>
    <row r="67" spans="1:3" x14ac:dyDescent="0.25">
      <c r="A67">
        <v>0.40909090909090901</v>
      </c>
      <c r="B67">
        <v>26.839826839826799</v>
      </c>
      <c r="C67">
        <f t="shared" si="0"/>
        <v>26.782687401061999</v>
      </c>
    </row>
    <row r="68" spans="1:3" x14ac:dyDescent="0.25">
      <c r="A68">
        <v>0.41060606060605997</v>
      </c>
      <c r="B68">
        <v>26.839826839826799</v>
      </c>
      <c r="C68">
        <f t="shared" si="0"/>
        <v>26.766819338690464</v>
      </c>
    </row>
    <row r="69" spans="1:3" x14ac:dyDescent="0.25">
      <c r="A69">
        <v>0.412121212121212</v>
      </c>
      <c r="B69">
        <v>26.839826839826799</v>
      </c>
      <c r="C69">
        <f t="shared" si="0"/>
        <v>26.751009722353231</v>
      </c>
    </row>
    <row r="70" spans="1:3" x14ac:dyDescent="0.25">
      <c r="A70">
        <v>0.41666666666666602</v>
      </c>
      <c r="B70">
        <v>26.839826839826799</v>
      </c>
      <c r="C70">
        <f t="shared" si="0"/>
        <v>26.703927283373609</v>
      </c>
    </row>
    <row r="71" spans="1:3" x14ac:dyDescent="0.25">
      <c r="A71">
        <v>0.41969696969696901</v>
      </c>
      <c r="B71">
        <v>26.839826839826799</v>
      </c>
      <c r="C71">
        <f t="shared" ref="C71:C134" si="1">-4.292305983*LN(A71)+22.9461475841</f>
        <v>26.672823480724656</v>
      </c>
    </row>
    <row r="72" spans="1:3" x14ac:dyDescent="0.25">
      <c r="A72">
        <v>0.42121212121212098</v>
      </c>
      <c r="B72">
        <v>26.839826839826799</v>
      </c>
      <c r="C72">
        <f t="shared" si="1"/>
        <v>26.657355694677861</v>
      </c>
    </row>
    <row r="73" spans="1:3" x14ac:dyDescent="0.25">
      <c r="A73">
        <v>0.42424242424242398</v>
      </c>
      <c r="B73">
        <v>26.839826839826799</v>
      </c>
      <c r="C73">
        <f t="shared" si="1"/>
        <v>26.62658634439974</v>
      </c>
    </row>
    <row r="74" spans="1:3" x14ac:dyDescent="0.25">
      <c r="A74">
        <v>0.42727272727272703</v>
      </c>
      <c r="B74">
        <v>26.6666666666666</v>
      </c>
      <c r="C74">
        <f t="shared" si="1"/>
        <v>26.596035994911635</v>
      </c>
    </row>
    <row r="75" spans="1:3" x14ac:dyDescent="0.25">
      <c r="A75">
        <v>0.428787878787878</v>
      </c>
      <c r="B75">
        <v>26.6666666666666</v>
      </c>
      <c r="C75">
        <f t="shared" si="1"/>
        <v>26.580841975566454</v>
      </c>
    </row>
    <row r="76" spans="1:3" x14ac:dyDescent="0.25">
      <c r="A76">
        <v>0.43030303030303002</v>
      </c>
      <c r="B76">
        <v>26.6666666666666</v>
      </c>
      <c r="C76">
        <f t="shared" si="1"/>
        <v>26.565701550757094</v>
      </c>
    </row>
    <row r="77" spans="1:3" x14ac:dyDescent="0.25">
      <c r="A77">
        <v>0.43333333333333302</v>
      </c>
      <c r="B77">
        <v>26.6666666666666</v>
      </c>
      <c r="C77">
        <f t="shared" si="1"/>
        <v>26.535579981648247</v>
      </c>
    </row>
    <row r="78" spans="1:3" x14ac:dyDescent="0.25">
      <c r="A78">
        <v>0.43484848484848398</v>
      </c>
      <c r="B78">
        <v>26.6666666666666</v>
      </c>
      <c r="C78">
        <f t="shared" si="1"/>
        <v>26.520598095642193</v>
      </c>
    </row>
    <row r="79" spans="1:3" x14ac:dyDescent="0.25">
      <c r="A79">
        <v>0.43787878787878698</v>
      </c>
      <c r="B79">
        <v>26.6666666666666</v>
      </c>
      <c r="C79">
        <f t="shared" si="1"/>
        <v>26.490790295413444</v>
      </c>
    </row>
    <row r="80" spans="1:3" x14ac:dyDescent="0.25">
      <c r="A80">
        <v>0.439393939393939</v>
      </c>
      <c r="B80">
        <v>26.6666666666666</v>
      </c>
      <c r="C80">
        <f t="shared" si="1"/>
        <v>26.475963662422458</v>
      </c>
    </row>
    <row r="81" spans="1:3" x14ac:dyDescent="0.25">
      <c r="A81">
        <v>0.44393939393939302</v>
      </c>
      <c r="B81">
        <v>26.6666666666666</v>
      </c>
      <c r="C81">
        <f t="shared" si="1"/>
        <v>26.431788596872632</v>
      </c>
    </row>
    <row r="82" spans="1:3" x14ac:dyDescent="0.25">
      <c r="A82">
        <v>0.44696969696969702</v>
      </c>
      <c r="B82">
        <v>26.6666666666666</v>
      </c>
      <c r="C82">
        <f t="shared" si="1"/>
        <v>26.402589123838336</v>
      </c>
    </row>
    <row r="83" spans="1:3" x14ac:dyDescent="0.25">
      <c r="A83">
        <v>0.44848484848484799</v>
      </c>
      <c r="B83">
        <v>26.6666666666666</v>
      </c>
      <c r="C83">
        <f t="shared" si="1"/>
        <v>26.388063539813526</v>
      </c>
    </row>
    <row r="84" spans="1:3" x14ac:dyDescent="0.25">
      <c r="A84">
        <v>0.45151515151515098</v>
      </c>
      <c r="B84">
        <v>26.6666666666666</v>
      </c>
      <c r="C84">
        <f t="shared" si="1"/>
        <v>26.359159013191828</v>
      </c>
    </row>
    <row r="85" spans="1:3" x14ac:dyDescent="0.25">
      <c r="A85">
        <v>0.45303030303030301</v>
      </c>
      <c r="B85">
        <v>26.6666666666666</v>
      </c>
      <c r="C85">
        <f t="shared" si="1"/>
        <v>26.34477941521056</v>
      </c>
    </row>
    <row r="86" spans="1:3" x14ac:dyDescent="0.25">
      <c r="A86">
        <v>0.45757575757575703</v>
      </c>
      <c r="B86">
        <v>26.580086580086501</v>
      </c>
      <c r="C86">
        <f t="shared" si="1"/>
        <v>26.30192741886631</v>
      </c>
    </row>
    <row r="87" spans="1:3" x14ac:dyDescent="0.25">
      <c r="A87">
        <v>0.46060606060606002</v>
      </c>
      <c r="B87">
        <v>26.580086580086501</v>
      </c>
      <c r="C87">
        <f t="shared" si="1"/>
        <v>26.273595263306646</v>
      </c>
    </row>
    <row r="88" spans="1:3" x14ac:dyDescent="0.25">
      <c r="A88">
        <v>0.46363636363636301</v>
      </c>
      <c r="B88">
        <v>26.406926406926399</v>
      </c>
      <c r="C88">
        <f t="shared" si="1"/>
        <v>26.24544889370944</v>
      </c>
    </row>
    <row r="89" spans="1:3" x14ac:dyDescent="0.25">
      <c r="A89">
        <v>0.46515151515151498</v>
      </c>
      <c r="B89">
        <v>26.406926406926399</v>
      </c>
      <c r="C89">
        <f t="shared" si="1"/>
        <v>26.231444620330702</v>
      </c>
    </row>
    <row r="90" spans="1:3" x14ac:dyDescent="0.25">
      <c r="A90">
        <v>0.46666666666666601</v>
      </c>
      <c r="B90">
        <v>26.3203463203463</v>
      </c>
      <c r="C90">
        <f t="shared" si="1"/>
        <v>26.217485889384832</v>
      </c>
    </row>
    <row r="91" spans="1:3" x14ac:dyDescent="0.25">
      <c r="A91">
        <v>0.469696969696969</v>
      </c>
      <c r="B91">
        <v>26.3203463203463</v>
      </c>
      <c r="C91">
        <f t="shared" si="1"/>
        <v>26.189703876647318</v>
      </c>
    </row>
    <row r="92" spans="1:3" x14ac:dyDescent="0.25">
      <c r="A92">
        <v>0.47121212121212103</v>
      </c>
      <c r="B92">
        <v>26.3203463203463</v>
      </c>
      <c r="C92">
        <f t="shared" si="1"/>
        <v>26.175880012901384</v>
      </c>
    </row>
    <row r="93" spans="1:3" x14ac:dyDescent="0.25">
      <c r="A93">
        <v>0.47424242424242402</v>
      </c>
      <c r="B93">
        <v>26.3203463203463</v>
      </c>
      <c r="C93">
        <f t="shared" si="1"/>
        <v>26.148365136740114</v>
      </c>
    </row>
    <row r="94" spans="1:3" x14ac:dyDescent="0.25">
      <c r="A94">
        <v>0.47575757575757499</v>
      </c>
      <c r="B94">
        <v>26.2337662337662</v>
      </c>
      <c r="C94">
        <f t="shared" si="1"/>
        <v>26.134673558997079</v>
      </c>
    </row>
    <row r="95" spans="1:3" x14ac:dyDescent="0.25">
      <c r="A95">
        <v>0.47727272727272702</v>
      </c>
      <c r="B95">
        <v>26.147186147186101</v>
      </c>
      <c r="C95">
        <f t="shared" si="1"/>
        <v>26.121025515755942</v>
      </c>
    </row>
    <row r="96" spans="1:3" x14ac:dyDescent="0.25">
      <c r="A96">
        <v>0.47878787878787799</v>
      </c>
      <c r="B96">
        <v>26.147186147186101</v>
      </c>
      <c r="C96">
        <f t="shared" si="1"/>
        <v>26.107420731044542</v>
      </c>
    </row>
    <row r="97" spans="1:3" x14ac:dyDescent="0.25">
      <c r="A97">
        <v>0.48030303030303001</v>
      </c>
      <c r="B97">
        <v>26.147186147186101</v>
      </c>
      <c r="C97">
        <f t="shared" si="1"/>
        <v>26.093858931506539</v>
      </c>
    </row>
    <row r="98" spans="1:3" x14ac:dyDescent="0.25">
      <c r="A98">
        <v>0.483333333333333</v>
      </c>
      <c r="B98">
        <v>26.147186147186101</v>
      </c>
      <c r="C98">
        <f t="shared" si="1"/>
        <v>26.06686320740755</v>
      </c>
    </row>
    <row r="99" spans="1:3" x14ac:dyDescent="0.25">
      <c r="A99">
        <v>0.48484848484848397</v>
      </c>
      <c r="B99">
        <v>26.060606060605998</v>
      </c>
      <c r="C99">
        <f t="shared" si="1"/>
        <v>26.053428748919185</v>
      </c>
    </row>
    <row r="100" spans="1:3" x14ac:dyDescent="0.25">
      <c r="A100">
        <v>0.48787878787878702</v>
      </c>
      <c r="B100">
        <v>26.060606060605998</v>
      </c>
      <c r="C100">
        <f t="shared" si="1"/>
        <v>26.026685322947149</v>
      </c>
    </row>
    <row r="101" spans="1:3" x14ac:dyDescent="0.25">
      <c r="A101">
        <v>0.48939393939393899</v>
      </c>
      <c r="B101">
        <v>26.060606060605998</v>
      </c>
      <c r="C101">
        <f t="shared" si="1"/>
        <v>26.013375836366848</v>
      </c>
    </row>
    <row r="102" spans="1:3" x14ac:dyDescent="0.25">
      <c r="A102">
        <v>0.49242424242424199</v>
      </c>
      <c r="B102">
        <v>26.060606060605998</v>
      </c>
      <c r="C102">
        <f t="shared" si="1"/>
        <v>25.986880036289307</v>
      </c>
    </row>
    <row r="103" spans="1:3" x14ac:dyDescent="0.25">
      <c r="A103">
        <v>0.49696969696969701</v>
      </c>
      <c r="B103">
        <v>26.060606060605998</v>
      </c>
      <c r="C103">
        <f t="shared" si="1"/>
        <v>25.947440500161623</v>
      </c>
    </row>
    <row r="104" spans="1:3" x14ac:dyDescent="0.25">
      <c r="A104">
        <v>0.49848484848484798</v>
      </c>
      <c r="B104">
        <v>26.060606060605998</v>
      </c>
      <c r="C104">
        <f t="shared" si="1"/>
        <v>25.934374109605578</v>
      </c>
    </row>
    <row r="105" spans="1:3" x14ac:dyDescent="0.25">
      <c r="A105">
        <v>0.5</v>
      </c>
      <c r="B105">
        <v>25.974025974025899</v>
      </c>
      <c r="C105">
        <f t="shared" si="1"/>
        <v>25.921347374317037</v>
      </c>
    </row>
    <row r="106" spans="1:3" x14ac:dyDescent="0.25">
      <c r="A106">
        <v>0.50185185185185099</v>
      </c>
      <c r="B106">
        <v>25.8874458874458</v>
      </c>
      <c r="C106">
        <f t="shared" si="1"/>
        <v>25.905479311945502</v>
      </c>
    </row>
    <row r="107" spans="1:3" x14ac:dyDescent="0.25">
      <c r="A107">
        <v>0.50740740740740697</v>
      </c>
      <c r="B107">
        <v>25.8874458874458</v>
      </c>
      <c r="C107">
        <f t="shared" si="1"/>
        <v>25.858224089889369</v>
      </c>
    </row>
    <row r="108" spans="1:3" x14ac:dyDescent="0.25">
      <c r="A108">
        <v>0.50925925925925897</v>
      </c>
      <c r="B108">
        <v>25.8874458874458</v>
      </c>
      <c r="C108">
        <f t="shared" si="1"/>
        <v>25.84258725662864</v>
      </c>
    </row>
    <row r="109" spans="1:3" x14ac:dyDescent="0.25">
      <c r="A109">
        <v>0.51296296296296295</v>
      </c>
      <c r="B109">
        <v>25.8874458874458</v>
      </c>
      <c r="C109">
        <f t="shared" si="1"/>
        <v>25.811483453979687</v>
      </c>
    </row>
    <row r="110" spans="1:3" x14ac:dyDescent="0.25">
      <c r="A110">
        <v>0.51481481481481395</v>
      </c>
      <c r="B110">
        <v>25.8874458874458</v>
      </c>
      <c r="C110">
        <f t="shared" si="1"/>
        <v>25.796015667932902</v>
      </c>
    </row>
    <row r="111" spans="1:3" x14ac:dyDescent="0.25">
      <c r="A111">
        <v>0.51851851851851805</v>
      </c>
      <c r="B111">
        <v>25.8874458874458</v>
      </c>
      <c r="C111">
        <f t="shared" si="1"/>
        <v>25.765246317654778</v>
      </c>
    </row>
    <row r="112" spans="1:3" x14ac:dyDescent="0.25">
      <c r="A112">
        <v>0.52037037037037004</v>
      </c>
      <c r="B112">
        <v>25.8008658008658</v>
      </c>
      <c r="C112">
        <f t="shared" si="1"/>
        <v>25.749943962827118</v>
      </c>
    </row>
    <row r="113" spans="1:3" x14ac:dyDescent="0.25">
      <c r="A113">
        <v>0.52407407407407403</v>
      </c>
      <c r="B113">
        <v>25.8008658008658</v>
      </c>
      <c r="C113">
        <f t="shared" si="1"/>
        <v>25.719501948821481</v>
      </c>
    </row>
    <row r="114" spans="1:3" x14ac:dyDescent="0.25">
      <c r="A114">
        <v>0.52592592592592602</v>
      </c>
      <c r="B114">
        <v>25.8008658008658</v>
      </c>
      <c r="C114">
        <f t="shared" si="1"/>
        <v>25.704361524012128</v>
      </c>
    </row>
    <row r="115" spans="1:3" x14ac:dyDescent="0.25">
      <c r="A115">
        <v>0.52962962962962901</v>
      </c>
      <c r="B115">
        <v>25.8008658008658</v>
      </c>
      <c r="C115">
        <f t="shared" si="1"/>
        <v>25.674239954903285</v>
      </c>
    </row>
    <row r="116" spans="1:3" x14ac:dyDescent="0.25">
      <c r="A116">
        <v>0.531481481481481</v>
      </c>
      <c r="B116">
        <v>25.8008658008658</v>
      </c>
      <c r="C116">
        <f t="shared" si="1"/>
        <v>25.659258068897223</v>
      </c>
    </row>
    <row r="117" spans="1:3" x14ac:dyDescent="0.25">
      <c r="A117">
        <v>0.53518518518518499</v>
      </c>
      <c r="B117">
        <v>25.8008658008658</v>
      </c>
      <c r="C117">
        <f t="shared" si="1"/>
        <v>25.629450268668474</v>
      </c>
    </row>
    <row r="118" spans="1:3" x14ac:dyDescent="0.25">
      <c r="A118">
        <v>0.53703703703703698</v>
      </c>
      <c r="B118">
        <v>25.8008658008658</v>
      </c>
      <c r="C118">
        <f t="shared" si="1"/>
        <v>25.614623635677493</v>
      </c>
    </row>
    <row r="119" spans="1:3" x14ac:dyDescent="0.25">
      <c r="A119">
        <v>0.54074074074073997</v>
      </c>
      <c r="B119">
        <v>25.8008658008658</v>
      </c>
      <c r="C119">
        <f t="shared" si="1"/>
        <v>25.585123134790202</v>
      </c>
    </row>
    <row r="120" spans="1:3" x14ac:dyDescent="0.25">
      <c r="A120">
        <v>0.54444444444444395</v>
      </c>
      <c r="B120">
        <v>25.627705627705598</v>
      </c>
      <c r="C120">
        <f t="shared" si="1"/>
        <v>25.555824004078772</v>
      </c>
    </row>
    <row r="121" spans="1:3" x14ac:dyDescent="0.25">
      <c r="A121">
        <v>0.54629629629629595</v>
      </c>
      <c r="B121">
        <v>25.627705627705598</v>
      </c>
      <c r="C121">
        <f t="shared" si="1"/>
        <v>25.541249097093377</v>
      </c>
    </row>
    <row r="122" spans="1:3" x14ac:dyDescent="0.25">
      <c r="A122">
        <v>0.54814814814814805</v>
      </c>
      <c r="B122">
        <v>25.627705627705598</v>
      </c>
      <c r="C122">
        <f t="shared" si="1"/>
        <v>25.526723513068561</v>
      </c>
    </row>
    <row r="123" spans="1:3" x14ac:dyDescent="0.25">
      <c r="A123">
        <v>0.55185185185185104</v>
      </c>
      <c r="B123">
        <v>25.541125541125499</v>
      </c>
      <c r="C123">
        <f t="shared" si="1"/>
        <v>25.49781898644687</v>
      </c>
    </row>
    <row r="124" spans="1:3" x14ac:dyDescent="0.25">
      <c r="A124">
        <v>0.55370370370370303</v>
      </c>
      <c r="B124">
        <v>25.541125541125499</v>
      </c>
      <c r="C124">
        <f t="shared" si="1"/>
        <v>25.483439388465602</v>
      </c>
    </row>
    <row r="125" spans="1:3" x14ac:dyDescent="0.25">
      <c r="A125">
        <v>0.55740740740740702</v>
      </c>
      <c r="B125">
        <v>25.541125541125499</v>
      </c>
      <c r="C125">
        <f t="shared" si="1"/>
        <v>25.454823909262029</v>
      </c>
    </row>
    <row r="126" spans="1:3" x14ac:dyDescent="0.25">
      <c r="A126">
        <v>0.56111111111111101</v>
      </c>
      <c r="B126">
        <v>25.367965367965301</v>
      </c>
      <c r="C126">
        <f t="shared" si="1"/>
        <v>25.4263979379331</v>
      </c>
    </row>
    <row r="127" spans="1:3" x14ac:dyDescent="0.25">
      <c r="A127">
        <v>0.562962962962963</v>
      </c>
      <c r="B127">
        <v>25.367965367965301</v>
      </c>
      <c r="C127">
        <f t="shared" si="1"/>
        <v>25.412255236561677</v>
      </c>
    </row>
    <row r="128" spans="1:3" x14ac:dyDescent="0.25">
      <c r="A128">
        <v>0.56666666666666599</v>
      </c>
      <c r="B128">
        <v>25.281385281385202</v>
      </c>
      <c r="C128">
        <f t="shared" si="1"/>
        <v>25.384108866964475</v>
      </c>
    </row>
    <row r="129" spans="1:3" x14ac:dyDescent="0.25">
      <c r="A129">
        <v>0.56851851851851798</v>
      </c>
      <c r="B129">
        <v>25.281385281385202</v>
      </c>
      <c r="C129">
        <f t="shared" si="1"/>
        <v>25.370104593585744</v>
      </c>
    </row>
    <row r="130" spans="1:3" x14ac:dyDescent="0.25">
      <c r="A130">
        <v>0.57037037037036997</v>
      </c>
      <c r="B130">
        <v>25.281385281385202</v>
      </c>
      <c r="C130">
        <f t="shared" si="1"/>
        <v>25.356145862639867</v>
      </c>
    </row>
    <row r="131" spans="1:3" x14ac:dyDescent="0.25">
      <c r="A131">
        <v>0.57592592592592595</v>
      </c>
      <c r="B131">
        <v>25.281385281385202</v>
      </c>
      <c r="C131">
        <f t="shared" si="1"/>
        <v>25.314539986156419</v>
      </c>
    </row>
    <row r="132" spans="1:3" x14ac:dyDescent="0.25">
      <c r="A132">
        <v>0.57962962962962905</v>
      </c>
      <c r="B132">
        <v>25.281385281385202</v>
      </c>
      <c r="C132">
        <f t="shared" si="1"/>
        <v>25.287025109995156</v>
      </c>
    </row>
    <row r="133" spans="1:3" x14ac:dyDescent="0.25">
      <c r="A133">
        <v>0.58148148148148104</v>
      </c>
      <c r="B133">
        <v>25.194805194805099</v>
      </c>
      <c r="C133">
        <f t="shared" si="1"/>
        <v>25.273333532252114</v>
      </c>
    </row>
    <row r="134" spans="1:3" x14ac:dyDescent="0.25">
      <c r="A134">
        <v>0.58333333333333304</v>
      </c>
      <c r="B134">
        <v>25.108225108225099</v>
      </c>
      <c r="C134">
        <f t="shared" si="1"/>
        <v>25.25968548901098</v>
      </c>
    </row>
    <row r="135" spans="1:3" x14ac:dyDescent="0.25">
      <c r="A135">
        <v>0.58518518518518503</v>
      </c>
      <c r="B135">
        <v>25.108225108225099</v>
      </c>
      <c r="C135">
        <f t="shared" ref="C135:C198" si="2">-4.292305983*LN(A135)+22.9461475841</f>
        <v>25.246080704299573</v>
      </c>
    </row>
    <row r="136" spans="1:3" x14ac:dyDescent="0.25">
      <c r="A136">
        <v>0.58703703703703702</v>
      </c>
      <c r="B136">
        <v>25.108225108225099</v>
      </c>
      <c r="C136">
        <f t="shared" si="2"/>
        <v>25.232518904761577</v>
      </c>
    </row>
    <row r="137" spans="1:3" x14ac:dyDescent="0.25">
      <c r="A137">
        <v>0.59074074074074001</v>
      </c>
      <c r="B137">
        <v>25.108225108225099</v>
      </c>
      <c r="C137">
        <f t="shared" si="2"/>
        <v>25.205523180662588</v>
      </c>
    </row>
    <row r="138" spans="1:3" x14ac:dyDescent="0.25">
      <c r="A138">
        <v>0.592592592592592</v>
      </c>
      <c r="B138">
        <v>25.021645021645</v>
      </c>
      <c r="C138">
        <f t="shared" si="2"/>
        <v>25.192088722174219</v>
      </c>
    </row>
    <row r="139" spans="1:3" x14ac:dyDescent="0.25">
      <c r="A139">
        <v>0.59629629629629599</v>
      </c>
      <c r="B139">
        <v>25.021645021645</v>
      </c>
      <c r="C139">
        <f t="shared" si="2"/>
        <v>25.16534529620218</v>
      </c>
    </row>
    <row r="140" spans="1:3" x14ac:dyDescent="0.25">
      <c r="A140">
        <v>0.6</v>
      </c>
      <c r="B140">
        <v>24.935064935064901</v>
      </c>
      <c r="C140">
        <f t="shared" si="2"/>
        <v>25.138767465260468</v>
      </c>
    </row>
    <row r="141" spans="1:3" x14ac:dyDescent="0.25">
      <c r="A141">
        <v>0.60232558139534897</v>
      </c>
      <c r="B141">
        <v>24.848484848484802</v>
      </c>
      <c r="C141">
        <f t="shared" si="2"/>
        <v>25.122162779241506</v>
      </c>
    </row>
    <row r="142" spans="1:3" x14ac:dyDescent="0.25">
      <c r="A142">
        <v>0.60465116279069697</v>
      </c>
      <c r="B142">
        <v>24.848484848484802</v>
      </c>
      <c r="C142">
        <f t="shared" si="2"/>
        <v>25.10562208061058</v>
      </c>
    </row>
    <row r="143" spans="1:3" x14ac:dyDescent="0.25">
      <c r="A143">
        <v>0.60930232558139497</v>
      </c>
      <c r="B143">
        <v>24.848484848484802</v>
      </c>
      <c r="C143">
        <f t="shared" si="2"/>
        <v>25.072730686077804</v>
      </c>
    </row>
    <row r="144" spans="1:3" x14ac:dyDescent="0.25">
      <c r="A144">
        <v>0.61162790697674396</v>
      </c>
      <c r="B144">
        <v>24.848484848484802</v>
      </c>
      <c r="C144">
        <f t="shared" si="2"/>
        <v>25.056379024462533</v>
      </c>
    </row>
    <row r="145" spans="1:3" x14ac:dyDescent="0.25">
      <c r="A145">
        <v>0.61860465116279095</v>
      </c>
      <c r="B145">
        <v>24.848484848484802</v>
      </c>
      <c r="C145">
        <f t="shared" si="2"/>
        <v>25.007694502734619</v>
      </c>
    </row>
    <row r="146" spans="1:3" x14ac:dyDescent="0.25">
      <c r="A146">
        <v>0.62325581395348795</v>
      </c>
      <c r="B146">
        <v>24.848484848484802</v>
      </c>
      <c r="C146">
        <f t="shared" si="2"/>
        <v>24.975542247654872</v>
      </c>
    </row>
    <row r="147" spans="1:3" x14ac:dyDescent="0.25">
      <c r="A147">
        <v>0.62558139534883705</v>
      </c>
      <c r="B147">
        <v>24.761904761904699</v>
      </c>
      <c r="C147">
        <f t="shared" si="2"/>
        <v>24.959555987153568</v>
      </c>
    </row>
    <row r="148" spans="1:3" x14ac:dyDescent="0.25">
      <c r="A148">
        <v>0.63023255813953505</v>
      </c>
      <c r="B148">
        <v>24.761904761904699</v>
      </c>
      <c r="C148">
        <f t="shared" si="2"/>
        <v>24.927760982637878</v>
      </c>
    </row>
    <row r="149" spans="1:3" x14ac:dyDescent="0.25">
      <c r="A149">
        <v>0.63255813953488405</v>
      </c>
      <c r="B149">
        <v>24.761904761904699</v>
      </c>
      <c r="C149">
        <f t="shared" si="2"/>
        <v>24.911951366300649</v>
      </c>
    </row>
    <row r="150" spans="1:3" x14ac:dyDescent="0.25">
      <c r="A150">
        <v>0.63720930232558104</v>
      </c>
      <c r="B150">
        <v>24.761904761904699</v>
      </c>
      <c r="C150">
        <f t="shared" si="2"/>
        <v>24.880505760581752</v>
      </c>
    </row>
    <row r="151" spans="1:3" x14ac:dyDescent="0.25">
      <c r="A151">
        <v>0.63953488372093004</v>
      </c>
      <c r="B151">
        <v>24.761904761904699</v>
      </c>
      <c r="C151">
        <f t="shared" si="2"/>
        <v>24.864868927321023</v>
      </c>
    </row>
    <row r="152" spans="1:3" x14ac:dyDescent="0.25">
      <c r="A152">
        <v>0.64418604651162803</v>
      </c>
      <c r="B152">
        <v>24.761904761904699</v>
      </c>
      <c r="C152">
        <f t="shared" si="2"/>
        <v>24.83376512467207</v>
      </c>
    </row>
    <row r="153" spans="1:3" x14ac:dyDescent="0.25">
      <c r="A153">
        <v>0.64651162790697703</v>
      </c>
      <c r="B153">
        <v>24.761904761904699</v>
      </c>
      <c r="C153">
        <f t="shared" si="2"/>
        <v>24.818297338625278</v>
      </c>
    </row>
    <row r="154" spans="1:3" x14ac:dyDescent="0.25">
      <c r="A154">
        <v>0.65116279069767402</v>
      </c>
      <c r="B154">
        <v>24.761904761904699</v>
      </c>
      <c r="C154">
        <f t="shared" si="2"/>
        <v>24.787527988347161</v>
      </c>
    </row>
    <row r="155" spans="1:3" x14ac:dyDescent="0.25">
      <c r="A155">
        <v>0.65348837209302302</v>
      </c>
      <c r="B155">
        <v>24.761904761904699</v>
      </c>
      <c r="C155">
        <f t="shared" si="2"/>
        <v>24.772225633519501</v>
      </c>
    </row>
    <row r="156" spans="1:3" x14ac:dyDescent="0.25">
      <c r="A156">
        <v>0.65813953488372101</v>
      </c>
      <c r="B156">
        <v>24.5887445887445</v>
      </c>
      <c r="C156">
        <f t="shared" si="2"/>
        <v>24.741783619513868</v>
      </c>
    </row>
    <row r="157" spans="1:3" x14ac:dyDescent="0.25">
      <c r="A157">
        <v>0.66046511627907001</v>
      </c>
      <c r="B157">
        <v>24.5887445887445</v>
      </c>
      <c r="C157">
        <f t="shared" si="2"/>
        <v>24.726643194704511</v>
      </c>
    </row>
    <row r="158" spans="1:3" x14ac:dyDescent="0.25">
      <c r="A158">
        <v>0.665116279069767</v>
      </c>
      <c r="B158">
        <v>24.5887445887445</v>
      </c>
      <c r="C158">
        <f t="shared" si="2"/>
        <v>24.696521625595668</v>
      </c>
    </row>
    <row r="159" spans="1:3" x14ac:dyDescent="0.25">
      <c r="A159">
        <v>0.667441860465116</v>
      </c>
      <c r="B159">
        <v>24.5887445887445</v>
      </c>
      <c r="C159">
        <f t="shared" si="2"/>
        <v>24.681539739589606</v>
      </c>
    </row>
    <row r="160" spans="1:3" x14ac:dyDescent="0.25">
      <c r="A160">
        <v>0.67441860465116299</v>
      </c>
      <c r="B160">
        <v>24.5887445887445</v>
      </c>
      <c r="C160">
        <f t="shared" si="2"/>
        <v>24.636905306369876</v>
      </c>
    </row>
    <row r="161" spans="1:3" x14ac:dyDescent="0.25">
      <c r="A161">
        <v>0.67906976744185998</v>
      </c>
      <c r="B161">
        <v>24.5887445887445</v>
      </c>
      <c r="C161">
        <f t="shared" si="2"/>
        <v>24.607404805482581</v>
      </c>
    </row>
    <row r="162" spans="1:3" x14ac:dyDescent="0.25">
      <c r="A162">
        <v>0.68139534883720898</v>
      </c>
      <c r="B162">
        <v>24.502164502164501</v>
      </c>
      <c r="C162">
        <f t="shared" si="2"/>
        <v>24.59273024082005</v>
      </c>
    </row>
    <row r="163" spans="1:3" x14ac:dyDescent="0.25">
      <c r="A163">
        <v>0.69302325581395396</v>
      </c>
      <c r="B163">
        <v>24.502164502164501</v>
      </c>
      <c r="C163">
        <f t="shared" si="2"/>
        <v>24.520100657139245</v>
      </c>
    </row>
    <row r="164" spans="1:3" x14ac:dyDescent="0.25">
      <c r="A164">
        <v>0.69534883720930196</v>
      </c>
      <c r="B164">
        <v>24.502164502164501</v>
      </c>
      <c r="C164">
        <f t="shared" si="2"/>
        <v>24.505721059157985</v>
      </c>
    </row>
    <row r="165" spans="1:3" x14ac:dyDescent="0.25">
      <c r="A165">
        <v>0.7</v>
      </c>
      <c r="B165">
        <v>24.502164502164501</v>
      </c>
      <c r="C165">
        <f t="shared" si="2"/>
        <v>24.477105579954411</v>
      </c>
    </row>
    <row r="166" spans="1:3" x14ac:dyDescent="0.25">
      <c r="A166">
        <v>0.70512820512820495</v>
      </c>
      <c r="B166">
        <v>24.502164502164501</v>
      </c>
      <c r="C166">
        <f t="shared" si="2"/>
        <v>24.445774740240864</v>
      </c>
    </row>
    <row r="167" spans="1:3" x14ac:dyDescent="0.25">
      <c r="A167">
        <v>0.70769230769230795</v>
      </c>
      <c r="B167">
        <v>24.502164502164501</v>
      </c>
      <c r="C167">
        <f t="shared" si="2"/>
        <v>24.43019466512046</v>
      </c>
    </row>
    <row r="168" spans="1:3" x14ac:dyDescent="0.25">
      <c r="A168">
        <v>0.71025641025641095</v>
      </c>
      <c r="B168">
        <v>24.502164502164501</v>
      </c>
      <c r="C168">
        <f t="shared" si="2"/>
        <v>24.414670937591907</v>
      </c>
    </row>
    <row r="169" spans="1:3" x14ac:dyDescent="0.25">
      <c r="A169">
        <v>0.71538461538461595</v>
      </c>
      <c r="B169">
        <v>24.502164502164501</v>
      </c>
      <c r="C169">
        <f t="shared" si="2"/>
        <v>24.383790905244624</v>
      </c>
    </row>
    <row r="170" spans="1:3" x14ac:dyDescent="0.25">
      <c r="A170">
        <v>0.71794871794871795</v>
      </c>
      <c r="B170">
        <v>24.502164502164501</v>
      </c>
      <c r="C170">
        <f t="shared" si="2"/>
        <v>24.368433801266999</v>
      </c>
    </row>
    <row r="171" spans="1:3" x14ac:dyDescent="0.25">
      <c r="A171">
        <v>0.72307692307692395</v>
      </c>
      <c r="B171">
        <v>24.329004329004299</v>
      </c>
      <c r="C171">
        <f t="shared" si="2"/>
        <v>24.33788345177889</v>
      </c>
    </row>
    <row r="172" spans="1:3" x14ac:dyDescent="0.25">
      <c r="A172">
        <v>0.72564102564102595</v>
      </c>
      <c r="B172">
        <v>24.329004329004299</v>
      </c>
      <c r="C172">
        <f t="shared" si="2"/>
        <v>24.322689432433705</v>
      </c>
    </row>
    <row r="173" spans="1:3" x14ac:dyDescent="0.25">
      <c r="A173">
        <v>0.73076923076923095</v>
      </c>
      <c r="B173">
        <v>24.329004329004299</v>
      </c>
      <c r="C173">
        <f t="shared" si="2"/>
        <v>24.292461800586668</v>
      </c>
    </row>
    <row r="174" spans="1:3" x14ac:dyDescent="0.25">
      <c r="A174">
        <v>0.73333333333333395</v>
      </c>
      <c r="B174">
        <v>24.329004329004299</v>
      </c>
      <c r="C174">
        <f t="shared" si="2"/>
        <v>24.277427438515502</v>
      </c>
    </row>
    <row r="175" spans="1:3" x14ac:dyDescent="0.25">
      <c r="A175">
        <v>0.73846153846153895</v>
      </c>
      <c r="B175">
        <v>24.329004329004299</v>
      </c>
      <c r="C175">
        <f t="shared" si="2"/>
        <v>24.247515777516487</v>
      </c>
    </row>
    <row r="176" spans="1:3" x14ac:dyDescent="0.25">
      <c r="A176">
        <v>0.74102564102564195</v>
      </c>
      <c r="B176">
        <v>24.2424242424242</v>
      </c>
      <c r="C176">
        <f t="shared" si="2"/>
        <v>24.232637752280692</v>
      </c>
    </row>
    <row r="177" spans="1:3" x14ac:dyDescent="0.25">
      <c r="A177">
        <v>0.74615384615384694</v>
      </c>
      <c r="B177">
        <v>24.2424242424242</v>
      </c>
      <c r="C177">
        <f t="shared" si="2"/>
        <v>24.203035524723255</v>
      </c>
    </row>
    <row r="178" spans="1:3" x14ac:dyDescent="0.25">
      <c r="A178">
        <v>0.74871794871794894</v>
      </c>
      <c r="B178">
        <v>24.2424242424242</v>
      </c>
      <c r="C178">
        <f t="shared" si="2"/>
        <v>24.188310618402419</v>
      </c>
    </row>
    <row r="179" spans="1:3" x14ac:dyDescent="0.25">
      <c r="A179">
        <v>0.75384615384615505</v>
      </c>
      <c r="B179">
        <v>24.069264069264001</v>
      </c>
      <c r="C179">
        <f t="shared" si="2"/>
        <v>24.159011487690986</v>
      </c>
    </row>
    <row r="180" spans="1:3" x14ac:dyDescent="0.25">
      <c r="A180">
        <v>0.75641025641025705</v>
      </c>
      <c r="B180">
        <v>24.069264069264001</v>
      </c>
      <c r="C180">
        <f t="shared" si="2"/>
        <v>24.144436580705595</v>
      </c>
    </row>
    <row r="181" spans="1:3" x14ac:dyDescent="0.25">
      <c r="A181">
        <v>0.76153846153846205</v>
      </c>
      <c r="B181">
        <v>24.069264069264001</v>
      </c>
      <c r="C181">
        <f t="shared" si="2"/>
        <v>24.115434402914346</v>
      </c>
    </row>
    <row r="182" spans="1:3" x14ac:dyDescent="0.25">
      <c r="A182">
        <v>0.76410256410256505</v>
      </c>
      <c r="B182">
        <v>24.069264069264001</v>
      </c>
      <c r="C182">
        <f t="shared" si="2"/>
        <v>24.101006470059083</v>
      </c>
    </row>
    <row r="183" spans="1:3" x14ac:dyDescent="0.25">
      <c r="A183">
        <v>0.76666666666666805</v>
      </c>
      <c r="B183">
        <v>24.069264069264001</v>
      </c>
      <c r="C183">
        <f t="shared" si="2"/>
        <v>24.086626872077815</v>
      </c>
    </row>
    <row r="184" spans="1:3" x14ac:dyDescent="0.25">
      <c r="A184">
        <v>0.76923076923077005</v>
      </c>
      <c r="B184">
        <v>24.069264069264001</v>
      </c>
      <c r="C184">
        <f t="shared" si="2"/>
        <v>24.072295286199203</v>
      </c>
    </row>
    <row r="185" spans="1:3" x14ac:dyDescent="0.25">
      <c r="A185">
        <v>0.77179487179487305</v>
      </c>
      <c r="B185">
        <v>24.069264069264001</v>
      </c>
      <c r="C185">
        <f t="shared" si="2"/>
        <v>24.058011392874242</v>
      </c>
    </row>
    <row r="186" spans="1:3" x14ac:dyDescent="0.25">
      <c r="A186">
        <v>0.77692307692307805</v>
      </c>
      <c r="B186">
        <v>23.982683982683898</v>
      </c>
      <c r="C186">
        <f t="shared" si="2"/>
        <v>24.029585421545317</v>
      </c>
    </row>
    <row r="187" spans="1:3" x14ac:dyDescent="0.25">
      <c r="A187">
        <v>0.77948717948718105</v>
      </c>
      <c r="B187">
        <v>23.982683982683898</v>
      </c>
      <c r="C187">
        <f t="shared" si="2"/>
        <v>24.015442720173894</v>
      </c>
    </row>
    <row r="188" spans="1:3" x14ac:dyDescent="0.25">
      <c r="A188">
        <v>0.78205128205128305</v>
      </c>
      <c r="B188">
        <v>23.982683982683898</v>
      </c>
      <c r="C188">
        <f t="shared" si="2"/>
        <v>24.001346464539207</v>
      </c>
    </row>
    <row r="189" spans="1:3" x14ac:dyDescent="0.25">
      <c r="A189">
        <v>0.78461538461538605</v>
      </c>
      <c r="B189">
        <v>23.982683982683898</v>
      </c>
      <c r="C189">
        <f t="shared" si="2"/>
        <v>23.987296350576688</v>
      </c>
    </row>
    <row r="190" spans="1:3" x14ac:dyDescent="0.25">
      <c r="A190">
        <v>0.78717948717948805</v>
      </c>
      <c r="B190">
        <v>23.982683982683898</v>
      </c>
      <c r="C190">
        <f t="shared" si="2"/>
        <v>23.973292077197961</v>
      </c>
    </row>
    <row r="191" spans="1:3" x14ac:dyDescent="0.25">
      <c r="A191">
        <v>0.78974358974359105</v>
      </c>
      <c r="B191">
        <v>23.896103896103799</v>
      </c>
      <c r="C191">
        <f t="shared" si="2"/>
        <v>23.95933334625208</v>
      </c>
    </row>
    <row r="192" spans="1:3" x14ac:dyDescent="0.25">
      <c r="A192">
        <v>0.79230769230769404</v>
      </c>
      <c r="B192">
        <v>23.8095238095238</v>
      </c>
      <c r="C192">
        <f t="shared" si="2"/>
        <v>23.945419862487501</v>
      </c>
    </row>
    <row r="193" spans="1:3" x14ac:dyDescent="0.25">
      <c r="A193">
        <v>0.79487179487179604</v>
      </c>
      <c r="B193">
        <v>23.8095238095238</v>
      </c>
      <c r="C193">
        <f t="shared" si="2"/>
        <v>23.931551333514566</v>
      </c>
    </row>
    <row r="194" spans="1:3" x14ac:dyDescent="0.25">
      <c r="A194">
        <v>0.80294117647059005</v>
      </c>
      <c r="B194">
        <v>23.7229437229437</v>
      </c>
      <c r="C194">
        <f t="shared" si="2"/>
        <v>23.88819638520776</v>
      </c>
    </row>
    <row r="195" spans="1:3" x14ac:dyDescent="0.25">
      <c r="A195">
        <v>0.80882352941176705</v>
      </c>
      <c r="B195">
        <v>23.7229437229437</v>
      </c>
      <c r="C195">
        <f t="shared" si="2"/>
        <v>23.856865545494209</v>
      </c>
    </row>
    <row r="196" spans="1:3" x14ac:dyDescent="0.25">
      <c r="A196">
        <v>0.81176470588235505</v>
      </c>
      <c r="B196">
        <v>23.7229437229437</v>
      </c>
      <c r="C196">
        <f t="shared" si="2"/>
        <v>23.841285470373808</v>
      </c>
    </row>
    <row r="197" spans="1:3" x14ac:dyDescent="0.25">
      <c r="A197">
        <v>0.81764705882353195</v>
      </c>
      <c r="B197">
        <v>23.7229437229437</v>
      </c>
      <c r="C197">
        <f t="shared" si="2"/>
        <v>23.810293956798464</v>
      </c>
    </row>
    <row r="198" spans="1:3" x14ac:dyDescent="0.25">
      <c r="A198">
        <v>0.82058823529411995</v>
      </c>
      <c r="B198">
        <v>23.7229437229437</v>
      </c>
      <c r="C198">
        <f t="shared" si="2"/>
        <v>23.794881710497972</v>
      </c>
    </row>
    <row r="199" spans="1:3" x14ac:dyDescent="0.25">
      <c r="A199">
        <v>0.82352941176470895</v>
      </c>
      <c r="B199">
        <v>23.636363636363601</v>
      </c>
      <c r="C199">
        <f t="shared" ref="C199:C262" si="3">-4.292305983*LN(A199)+22.9461475841</f>
        <v>23.77952460652034</v>
      </c>
    </row>
    <row r="200" spans="1:3" x14ac:dyDescent="0.25">
      <c r="A200">
        <v>0.82647058823529695</v>
      </c>
      <c r="B200">
        <v>23.549783549783498</v>
      </c>
      <c r="C200">
        <f t="shared" si="3"/>
        <v>23.764222251692683</v>
      </c>
    </row>
    <row r="201" spans="1:3" x14ac:dyDescent="0.25">
      <c r="A201">
        <v>0.82941176470588596</v>
      </c>
      <c r="B201">
        <v>23.549783549783498</v>
      </c>
      <c r="C201">
        <f t="shared" si="3"/>
        <v>23.748974257032234</v>
      </c>
    </row>
    <row r="202" spans="1:3" x14ac:dyDescent="0.25">
      <c r="A202">
        <v>0.83529411764706196</v>
      </c>
      <c r="B202">
        <v>23.549783549783498</v>
      </c>
      <c r="C202">
        <f t="shared" si="3"/>
        <v>23.718639812877694</v>
      </c>
    </row>
    <row r="203" spans="1:3" x14ac:dyDescent="0.25">
      <c r="A203">
        <v>0.83823529411765096</v>
      </c>
      <c r="B203">
        <v>23.549783549783498</v>
      </c>
      <c r="C203">
        <f t="shared" si="3"/>
        <v>23.703552605840009</v>
      </c>
    </row>
    <row r="204" spans="1:3" x14ac:dyDescent="0.25">
      <c r="A204">
        <v>0.84705882352941597</v>
      </c>
      <c r="B204">
        <v>23.463203463203399</v>
      </c>
      <c r="C204">
        <f t="shared" si="3"/>
        <v>23.658606582769828</v>
      </c>
    </row>
    <row r="205" spans="1:3" x14ac:dyDescent="0.25">
      <c r="A205">
        <v>0.85294117647059298</v>
      </c>
      <c r="B205">
        <v>23.463203463203399</v>
      </c>
      <c r="C205">
        <f t="shared" si="3"/>
        <v>23.628901924543051</v>
      </c>
    </row>
    <row r="206" spans="1:3" x14ac:dyDescent="0.25">
      <c r="A206">
        <v>0.85588235294118098</v>
      </c>
      <c r="B206">
        <v>23.463203463203399</v>
      </c>
      <c r="C206">
        <f t="shared" si="3"/>
        <v>23.614126329976596</v>
      </c>
    </row>
    <row r="207" spans="1:3" x14ac:dyDescent="0.25">
      <c r="A207">
        <v>0.86470588235294599</v>
      </c>
      <c r="B207">
        <v>23.463203463203399</v>
      </c>
      <c r="C207">
        <f t="shared" si="3"/>
        <v>23.570102292944327</v>
      </c>
    </row>
    <row r="208" spans="1:3" x14ac:dyDescent="0.25">
      <c r="A208">
        <v>0.87058823529412299</v>
      </c>
      <c r="B208">
        <v>23.463203463203399</v>
      </c>
      <c r="C208">
        <f t="shared" si="3"/>
        <v>23.541001801934115</v>
      </c>
    </row>
    <row r="209" spans="1:3" x14ac:dyDescent="0.25">
      <c r="A209">
        <v>0.87352941176471199</v>
      </c>
      <c r="B209">
        <v>23.3766233766233</v>
      </c>
      <c r="C209">
        <f t="shared" si="3"/>
        <v>23.526525208167676</v>
      </c>
    </row>
    <row r="210" spans="1:3" x14ac:dyDescent="0.25">
      <c r="A210">
        <v>0.8764705882353</v>
      </c>
      <c r="B210">
        <v>23.290043290043201</v>
      </c>
      <c r="C210">
        <f t="shared" si="3"/>
        <v>23.512097275312417</v>
      </c>
    </row>
    <row r="211" spans="1:3" x14ac:dyDescent="0.25">
      <c r="A211">
        <v>0.879411764705888</v>
      </c>
      <c r="B211">
        <v>23.290043290043201</v>
      </c>
      <c r="C211">
        <f t="shared" si="3"/>
        <v>23.497717677331153</v>
      </c>
    </row>
    <row r="212" spans="1:3" x14ac:dyDescent="0.25">
      <c r="A212">
        <v>0.882352941176477</v>
      </c>
      <c r="B212">
        <v>23.290043290043201</v>
      </c>
      <c r="C212">
        <f t="shared" si="3"/>
        <v>23.483386091452534</v>
      </c>
    </row>
    <row r="213" spans="1:3" x14ac:dyDescent="0.25">
      <c r="A213">
        <v>0.88823529411765401</v>
      </c>
      <c r="B213">
        <v>23.290043290043201</v>
      </c>
      <c r="C213">
        <f t="shared" si="3"/>
        <v>23.454865680986892</v>
      </c>
    </row>
    <row r="214" spans="1:3" x14ac:dyDescent="0.25">
      <c r="A214">
        <v>0.89117647058824201</v>
      </c>
      <c r="B214">
        <v>23.290043290043201</v>
      </c>
      <c r="C214">
        <f t="shared" si="3"/>
        <v>23.440676226798651</v>
      </c>
    </row>
    <row r="215" spans="1:3" x14ac:dyDescent="0.25">
      <c r="A215">
        <v>0.89705882352941901</v>
      </c>
      <c r="B215">
        <v>23.290043290043201</v>
      </c>
      <c r="C215">
        <f t="shared" si="3"/>
        <v>23.412437269792534</v>
      </c>
    </row>
    <row r="216" spans="1:3" x14ac:dyDescent="0.25">
      <c r="A216">
        <v>0.90000000000000802</v>
      </c>
      <c r="B216">
        <v>23.203463203463201</v>
      </c>
      <c r="C216">
        <f t="shared" si="3"/>
        <v>23.398387155830015</v>
      </c>
    </row>
    <row r="217" spans="1:3" x14ac:dyDescent="0.25">
      <c r="A217">
        <v>0.90666666666667695</v>
      </c>
      <c r="B217">
        <v>23.203463203463201</v>
      </c>
      <c r="C217">
        <f t="shared" si="3"/>
        <v>23.366709477121237</v>
      </c>
    </row>
    <row r="218" spans="1:3" x14ac:dyDescent="0.25">
      <c r="A218">
        <v>0.91000000000001102</v>
      </c>
      <c r="B218">
        <v>23.203463203463201</v>
      </c>
      <c r="C218">
        <f t="shared" si="3"/>
        <v>23.350957877855151</v>
      </c>
    </row>
    <row r="219" spans="1:3" x14ac:dyDescent="0.25">
      <c r="A219">
        <v>0.92000000000001303</v>
      </c>
      <c r="B219">
        <v>23.116883116883098</v>
      </c>
      <c r="C219">
        <f t="shared" si="3"/>
        <v>23.304046963021193</v>
      </c>
    </row>
    <row r="220" spans="1:3" x14ac:dyDescent="0.25">
      <c r="A220">
        <v>0.92666666666668196</v>
      </c>
      <c r="B220">
        <v>23.030303030302999</v>
      </c>
      <c r="C220">
        <f t="shared" si="3"/>
        <v>23.273055449445842</v>
      </c>
    </row>
    <row r="221" spans="1:3" x14ac:dyDescent="0.25">
      <c r="A221">
        <v>0.93000000000001604</v>
      </c>
      <c r="B221">
        <v>23.030303030302999</v>
      </c>
      <c r="C221">
        <f t="shared" si="3"/>
        <v>23.257643203145346</v>
      </c>
    </row>
    <row r="222" spans="1:3" x14ac:dyDescent="0.25">
      <c r="A222">
        <v>0.93666666666668397</v>
      </c>
      <c r="B222">
        <v>22.9437229437229</v>
      </c>
      <c r="C222">
        <f t="shared" si="3"/>
        <v>23.226983744340053</v>
      </c>
    </row>
    <row r="223" spans="1:3" x14ac:dyDescent="0.25">
      <c r="A223">
        <v>0.94000000000001804</v>
      </c>
      <c r="B223">
        <v>22.9437229437229</v>
      </c>
      <c r="C223">
        <f t="shared" si="3"/>
        <v>23.211735749679605</v>
      </c>
    </row>
    <row r="224" spans="1:3" x14ac:dyDescent="0.25">
      <c r="A224">
        <v>0.94666666666668697</v>
      </c>
      <c r="B224">
        <v>22.9437229437229</v>
      </c>
      <c r="C224">
        <f t="shared" si="3"/>
        <v>23.181401305525053</v>
      </c>
    </row>
    <row r="225" spans="1:3" x14ac:dyDescent="0.25">
      <c r="A225">
        <v>0.95333333333335502</v>
      </c>
      <c r="B225">
        <v>22.770562770562702</v>
      </c>
      <c r="C225">
        <f t="shared" si="3"/>
        <v>23.151279736416203</v>
      </c>
    </row>
    <row r="226" spans="1:3" x14ac:dyDescent="0.25">
      <c r="A226">
        <v>0.95666666666668898</v>
      </c>
      <c r="B226">
        <v>22.770562770562702</v>
      </c>
      <c r="C226">
        <f t="shared" si="3"/>
        <v>23.136297850410138</v>
      </c>
    </row>
    <row r="227" spans="1:3" x14ac:dyDescent="0.25">
      <c r="A227">
        <v>0.96000000000002395</v>
      </c>
      <c r="B227">
        <v>22.770562770562702</v>
      </c>
      <c r="C227">
        <f t="shared" si="3"/>
        <v>23.121368075417177</v>
      </c>
    </row>
    <row r="228" spans="1:3" x14ac:dyDescent="0.25">
      <c r="A228">
        <v>0.96666666666669199</v>
      </c>
      <c r="B228">
        <v>22.683982683982599</v>
      </c>
      <c r="C228">
        <f t="shared" si="3"/>
        <v>23.0916634171904</v>
      </c>
    </row>
    <row r="229" spans="1:3" x14ac:dyDescent="0.25">
      <c r="A229">
        <v>0.97000000000002595</v>
      </c>
      <c r="B229">
        <v>22.683982683982599</v>
      </c>
      <c r="C229">
        <f t="shared" si="3"/>
        <v>23.076887822623938</v>
      </c>
    </row>
    <row r="230" spans="1:3" x14ac:dyDescent="0.25">
      <c r="A230">
        <v>0.97666666666669399</v>
      </c>
      <c r="B230">
        <v>22.683982683982599</v>
      </c>
      <c r="C230">
        <f t="shared" si="3"/>
        <v>23.04748835164056</v>
      </c>
    </row>
    <row r="231" spans="1:3" x14ac:dyDescent="0.25">
      <c r="A231">
        <v>0.98333333333336304</v>
      </c>
      <c r="B231">
        <v>22.5108225108225</v>
      </c>
      <c r="C231">
        <f t="shared" si="3"/>
        <v>23.018288878606263</v>
      </c>
    </row>
    <row r="232" spans="1:3" x14ac:dyDescent="0.25">
      <c r="A232">
        <v>0.986666666666697</v>
      </c>
      <c r="B232">
        <v>22.5108225108225</v>
      </c>
      <c r="C232">
        <f t="shared" si="3"/>
        <v>23.003763294581447</v>
      </c>
    </row>
    <row r="233" spans="1:3" x14ac:dyDescent="0.25">
      <c r="A233">
        <v>0.99666666666669901</v>
      </c>
      <c r="B233">
        <v>22.5108225108225</v>
      </c>
      <c r="C233">
        <f t="shared" si="3"/>
        <v>22.960479169978477</v>
      </c>
    </row>
    <row r="234" spans="1:3" x14ac:dyDescent="0.25">
      <c r="A234">
        <v>1.00487804878054</v>
      </c>
      <c r="B234">
        <v>22.424242424242401</v>
      </c>
      <c r="C234">
        <f t="shared" si="3"/>
        <v>22.925260409145636</v>
      </c>
    </row>
    <row r="235" spans="1:3" x14ac:dyDescent="0.25">
      <c r="A235">
        <v>1.00975609756103</v>
      </c>
      <c r="B235">
        <v>22.424242424242401</v>
      </c>
      <c r="C235">
        <f t="shared" si="3"/>
        <v>22.904474383134779</v>
      </c>
    </row>
    <row r="236" spans="1:3" x14ac:dyDescent="0.25">
      <c r="A236">
        <v>1.01463414634152</v>
      </c>
      <c r="B236">
        <v>22.424242424242401</v>
      </c>
      <c r="C236">
        <f t="shared" si="3"/>
        <v>22.883788531131959</v>
      </c>
    </row>
    <row r="237" spans="1:3" x14ac:dyDescent="0.25">
      <c r="A237">
        <v>1.0243902439025001</v>
      </c>
      <c r="B237">
        <v>22.424242424242401</v>
      </c>
      <c r="C237">
        <f t="shared" si="3"/>
        <v>22.842713519281293</v>
      </c>
    </row>
    <row r="238" spans="1:3" x14ac:dyDescent="0.25">
      <c r="A238">
        <v>1.0292682926829899</v>
      </c>
      <c r="B238">
        <v>22.424242424242401</v>
      </c>
      <c r="C238">
        <f t="shared" si="3"/>
        <v>22.822322478637698</v>
      </c>
    </row>
    <row r="239" spans="1:3" x14ac:dyDescent="0.25">
      <c r="A239">
        <v>1.03902439024397</v>
      </c>
      <c r="B239">
        <v>22.251082251082199</v>
      </c>
      <c r="C239">
        <f t="shared" si="3"/>
        <v>22.781828725638622</v>
      </c>
    </row>
    <row r="240" spans="1:3" x14ac:dyDescent="0.25">
      <c r="A240">
        <v>1.04390243902446</v>
      </c>
      <c r="B240">
        <v>22.251082251082199</v>
      </c>
      <c r="C240">
        <f t="shared" si="3"/>
        <v>22.761724211211416</v>
      </c>
    </row>
    <row r="241" spans="1:3" x14ac:dyDescent="0.25">
      <c r="A241">
        <v>1.04878048780495</v>
      </c>
      <c r="B241">
        <v>22.1645021645021</v>
      </c>
      <c r="C241">
        <f t="shared" si="3"/>
        <v>22.74171342446451</v>
      </c>
    </row>
    <row r="242" spans="1:3" x14ac:dyDescent="0.25">
      <c r="A242">
        <v>1.0536585365854401</v>
      </c>
      <c r="B242">
        <v>22.1645021645021</v>
      </c>
      <c r="C242">
        <f t="shared" si="3"/>
        <v>22.721795495530738</v>
      </c>
    </row>
    <row r="243" spans="1:3" x14ac:dyDescent="0.25">
      <c r="A243">
        <v>1.0585365853659301</v>
      </c>
      <c r="B243">
        <v>22.1645021645021</v>
      </c>
      <c r="C243">
        <f t="shared" si="3"/>
        <v>22.701969566596603</v>
      </c>
    </row>
    <row r="244" spans="1:3" x14ac:dyDescent="0.25">
      <c r="A244">
        <v>1.0731707317074</v>
      </c>
      <c r="B244">
        <v>22.1645021645021</v>
      </c>
      <c r="C244">
        <f t="shared" si="3"/>
        <v>22.643035377842313</v>
      </c>
    </row>
    <row r="245" spans="1:3" x14ac:dyDescent="0.25">
      <c r="A245">
        <v>1.08292682926838</v>
      </c>
      <c r="B245">
        <v>22.1645021645021</v>
      </c>
      <c r="C245">
        <f t="shared" si="3"/>
        <v>22.604190714694987</v>
      </c>
    </row>
    <row r="246" spans="1:3" x14ac:dyDescent="0.25">
      <c r="A246">
        <v>1.08780487804887</v>
      </c>
      <c r="B246">
        <v>22.1645021645021</v>
      </c>
      <c r="C246">
        <f t="shared" si="3"/>
        <v>22.584899419377166</v>
      </c>
    </row>
    <row r="247" spans="1:3" x14ac:dyDescent="0.25">
      <c r="A247">
        <v>1.0975609756098501</v>
      </c>
      <c r="B247">
        <v>22.1645021645021</v>
      </c>
      <c r="C247">
        <f t="shared" si="3"/>
        <v>22.546575004213388</v>
      </c>
    </row>
    <row r="248" spans="1:3" x14ac:dyDescent="0.25">
      <c r="A248">
        <v>1.1024390243903399</v>
      </c>
      <c r="B248">
        <v>22.1645021645021</v>
      </c>
      <c r="C248">
        <f t="shared" si="3"/>
        <v>22.527540356686789</v>
      </c>
    </row>
    <row r="249" spans="1:3" x14ac:dyDescent="0.25">
      <c r="A249">
        <v>1.11219512195132</v>
      </c>
      <c r="B249">
        <v>22.1645021645021</v>
      </c>
      <c r="C249">
        <f t="shared" si="3"/>
        <v>22.489722438188064</v>
      </c>
    </row>
    <row r="250" spans="1:3" x14ac:dyDescent="0.25">
      <c r="A250">
        <v>1.11707317073181</v>
      </c>
      <c r="B250">
        <v>22.1645021645021</v>
      </c>
      <c r="C250">
        <f t="shared" si="3"/>
        <v>22.470937699309491</v>
      </c>
    </row>
    <row r="251" spans="1:3" x14ac:dyDescent="0.25">
      <c r="A251">
        <v>1.1268292682927901</v>
      </c>
      <c r="B251">
        <v>22.1645021645021</v>
      </c>
      <c r="C251">
        <f t="shared" si="3"/>
        <v>22.433613064266229</v>
      </c>
    </row>
    <row r="252" spans="1:3" x14ac:dyDescent="0.25">
      <c r="A252">
        <v>1.1317073170732801</v>
      </c>
      <c r="B252">
        <v>22.1645021645021</v>
      </c>
      <c r="C252">
        <f t="shared" si="3"/>
        <v>22.415071756891084</v>
      </c>
    </row>
    <row r="253" spans="1:3" x14ac:dyDescent="0.25">
      <c r="A253">
        <v>1.1414634146342599</v>
      </c>
      <c r="B253">
        <v>22.1645021645021</v>
      </c>
      <c r="C253">
        <f t="shared" si="3"/>
        <v>22.378227702487973</v>
      </c>
    </row>
    <row r="254" spans="1:3" x14ac:dyDescent="0.25">
      <c r="A254">
        <v>1.14634146341475</v>
      </c>
      <c r="B254">
        <v>22.1645021645021</v>
      </c>
      <c r="C254">
        <f t="shared" si="3"/>
        <v>22.359923598062956</v>
      </c>
    </row>
    <row r="255" spans="1:3" x14ac:dyDescent="0.25">
      <c r="A255">
        <v>1.15609756097573</v>
      </c>
      <c r="B255">
        <v>22.1645021645021</v>
      </c>
      <c r="C255">
        <f t="shared" si="3"/>
        <v>22.323547905925899</v>
      </c>
    </row>
    <row r="256" spans="1:3" x14ac:dyDescent="0.25">
      <c r="A256">
        <v>1.1609756097562201</v>
      </c>
      <c r="B256">
        <v>22.1645021645021</v>
      </c>
      <c r="C256">
        <f t="shared" si="3"/>
        <v>22.305475011928529</v>
      </c>
    </row>
    <row r="257" spans="1:3" x14ac:dyDescent="0.25">
      <c r="A257">
        <v>1.1707317073172001</v>
      </c>
      <c r="B257">
        <v>22.1645021645021</v>
      </c>
      <c r="C257">
        <f t="shared" si="3"/>
        <v>22.269555923800521</v>
      </c>
    </row>
    <row r="258" spans="1:3" x14ac:dyDescent="0.25">
      <c r="A258">
        <v>1.1804878048781799</v>
      </c>
      <c r="B258">
        <v>21.991341991341901</v>
      </c>
      <c r="C258">
        <f t="shared" si="3"/>
        <v>22.233934922827256</v>
      </c>
    </row>
    <row r="259" spans="1:3" x14ac:dyDescent="0.25">
      <c r="A259">
        <v>1.18536585365867</v>
      </c>
      <c r="B259">
        <v>21.991341991341901</v>
      </c>
      <c r="C259">
        <f t="shared" si="3"/>
        <v>22.216234666886759</v>
      </c>
    </row>
    <row r="260" spans="1:3" x14ac:dyDescent="0.25">
      <c r="A260">
        <v>1.19024390243916</v>
      </c>
      <c r="B260">
        <v>21.991341991341901</v>
      </c>
      <c r="C260">
        <f t="shared" si="3"/>
        <v>22.198607102140503</v>
      </c>
    </row>
    <row r="261" spans="1:3" x14ac:dyDescent="0.25">
      <c r="A261">
        <v>1.2000000000001401</v>
      </c>
      <c r="B261">
        <v>21.991341991341901</v>
      </c>
      <c r="C261">
        <f t="shared" si="3"/>
        <v>22.163567675042934</v>
      </c>
    </row>
    <row r="262" spans="1:3" x14ac:dyDescent="0.25">
      <c r="A262">
        <v>1.2048780487806301</v>
      </c>
      <c r="B262">
        <v>21.991341991341901</v>
      </c>
      <c r="C262">
        <f t="shared" si="3"/>
        <v>22.146154645145302</v>
      </c>
    </row>
    <row r="263" spans="1:3" x14ac:dyDescent="0.25">
      <c r="A263">
        <v>1.2146341463416099</v>
      </c>
      <c r="B263">
        <v>21.991341991341901</v>
      </c>
      <c r="C263">
        <f t="shared" ref="C263:C326" si="4">-4.292305983*LN(A263)+22.9461475841</f>
        <v>22.111539086707833</v>
      </c>
    </row>
    <row r="264" spans="1:3" x14ac:dyDescent="0.25">
      <c r="A264">
        <v>1.2195121951221</v>
      </c>
      <c r="B264">
        <v>21.991341991341901</v>
      </c>
      <c r="C264">
        <f t="shared" si="4"/>
        <v>22.094335432483181</v>
      </c>
    </row>
    <row r="265" spans="1:3" x14ac:dyDescent="0.25">
      <c r="A265">
        <v>1.22926829268308</v>
      </c>
      <c r="B265">
        <v>21.991341991341901</v>
      </c>
      <c r="C265">
        <f t="shared" si="4"/>
        <v>22.060133610224447</v>
      </c>
    </row>
    <row r="266" spans="1:3" x14ac:dyDescent="0.25">
      <c r="A266">
        <v>1.2341463414635701</v>
      </c>
      <c r="B266">
        <v>21.991341991341901</v>
      </c>
      <c r="C266">
        <f t="shared" si="4"/>
        <v>22.043134356389508</v>
      </c>
    </row>
    <row r="267" spans="1:3" x14ac:dyDescent="0.25">
      <c r="A267">
        <v>1.2390243902440601</v>
      </c>
      <c r="B267">
        <v>21.991341991341901</v>
      </c>
      <c r="C267">
        <f t="shared" si="4"/>
        <v>22.026202160929365</v>
      </c>
    </row>
    <row r="268" spans="1:3" x14ac:dyDescent="0.25">
      <c r="A268">
        <v>1.2487804878050399</v>
      </c>
      <c r="B268">
        <v>21.991341991341901</v>
      </c>
      <c r="C268">
        <f t="shared" si="4"/>
        <v>21.992536843387661</v>
      </c>
    </row>
    <row r="269" spans="1:3" x14ac:dyDescent="0.25">
      <c r="A269">
        <v>1.25853658536602</v>
      </c>
      <c r="B269">
        <v>21.991341991341901</v>
      </c>
      <c r="C269">
        <f t="shared" si="4"/>
        <v>21.959133515407672</v>
      </c>
    </row>
    <row r="270" spans="1:3" x14ac:dyDescent="0.25">
      <c r="A270">
        <v>1.26341463414651</v>
      </c>
      <c r="B270">
        <v>21.991341991341901</v>
      </c>
      <c r="C270">
        <f t="shared" si="4"/>
        <v>21.942528829388703</v>
      </c>
    </row>
    <row r="271" spans="1:3" x14ac:dyDescent="0.25">
      <c r="A271">
        <v>1.2780487804879801</v>
      </c>
      <c r="B271">
        <v>21.991341991341901</v>
      </c>
      <c r="C271">
        <f t="shared" si="4"/>
        <v>21.893096736224983</v>
      </c>
    </row>
    <row r="272" spans="1:3" x14ac:dyDescent="0.25">
      <c r="A272">
        <v>1.29268292682945</v>
      </c>
      <c r="B272">
        <v>21.904761904761902</v>
      </c>
      <c r="C272">
        <f t="shared" si="4"/>
        <v>21.844227449519682</v>
      </c>
    </row>
    <row r="273" spans="1:3" x14ac:dyDescent="0.25">
      <c r="A273">
        <v>1.30243902439043</v>
      </c>
      <c r="B273">
        <v>21.904761904761902</v>
      </c>
      <c r="C273">
        <f t="shared" si="4"/>
        <v>21.811954320163768</v>
      </c>
    </row>
    <row r="274" spans="1:3" x14ac:dyDescent="0.25">
      <c r="A274">
        <v>1.3073170731709201</v>
      </c>
      <c r="B274">
        <v>21.904761904761902</v>
      </c>
      <c r="C274">
        <f t="shared" si="4"/>
        <v>21.795908297802022</v>
      </c>
    </row>
    <row r="275" spans="1:3" x14ac:dyDescent="0.25">
      <c r="A275">
        <v>1.3170731707319101</v>
      </c>
      <c r="B275">
        <v>21.904761904761902</v>
      </c>
      <c r="C275">
        <f t="shared" si="4"/>
        <v>21.763995095156528</v>
      </c>
    </row>
    <row r="276" spans="1:3" x14ac:dyDescent="0.25">
      <c r="A276">
        <v>1.3219512195123999</v>
      </c>
      <c r="B276">
        <v>21.904761904761902</v>
      </c>
      <c r="C276">
        <f t="shared" si="4"/>
        <v>21.748127032784986</v>
      </c>
    </row>
    <row r="277" spans="1:3" x14ac:dyDescent="0.25">
      <c r="A277">
        <v>1.3268292682928899</v>
      </c>
      <c r="B277">
        <v>21.818181818181799</v>
      </c>
      <c r="C277">
        <f t="shared" si="4"/>
        <v>21.732317416447753</v>
      </c>
    </row>
    <row r="278" spans="1:3" x14ac:dyDescent="0.25">
      <c r="A278">
        <v>1.33658536585387</v>
      </c>
      <c r="B278">
        <v>21.7316017316017</v>
      </c>
      <c r="C278">
        <f t="shared" si="4"/>
        <v>21.700871810728842</v>
      </c>
    </row>
    <row r="279" spans="1:3" x14ac:dyDescent="0.25">
      <c r="A279">
        <v>1.3512195121953401</v>
      </c>
      <c r="B279">
        <v>21.7316017316017</v>
      </c>
      <c r="C279">
        <f t="shared" si="4"/>
        <v>21.654131174819149</v>
      </c>
    </row>
    <row r="280" spans="1:3" x14ac:dyDescent="0.25">
      <c r="A280">
        <v>1.3609756097563199</v>
      </c>
      <c r="B280">
        <v>21.7316017316017</v>
      </c>
      <c r="C280">
        <f t="shared" si="4"/>
        <v>21.623251142471855</v>
      </c>
    </row>
    <row r="281" spans="1:3" x14ac:dyDescent="0.25">
      <c r="A281">
        <v>1.36585365853681</v>
      </c>
      <c r="B281">
        <v>21.7316017316017</v>
      </c>
      <c r="C281">
        <f t="shared" si="4"/>
        <v>21.607894038494223</v>
      </c>
    </row>
    <row r="282" spans="1:3" x14ac:dyDescent="0.25">
      <c r="A282">
        <v>1.3707317073173</v>
      </c>
      <c r="B282">
        <v>21.6450216450216</v>
      </c>
      <c r="C282">
        <f t="shared" si="4"/>
        <v>21.592591683666562</v>
      </c>
    </row>
    <row r="283" spans="1:3" x14ac:dyDescent="0.25">
      <c r="A283">
        <v>1.37560975609779</v>
      </c>
      <c r="B283">
        <v>21.6450216450216</v>
      </c>
      <c r="C283">
        <f t="shared" si="4"/>
        <v>21.57734368900611</v>
      </c>
    </row>
    <row r="284" spans="1:3" x14ac:dyDescent="0.25">
      <c r="A284">
        <v>1.38048780487828</v>
      </c>
      <c r="B284">
        <v>21.6450216450216</v>
      </c>
      <c r="C284">
        <f t="shared" si="4"/>
        <v>21.562149669660919</v>
      </c>
    </row>
    <row r="285" spans="1:3" x14ac:dyDescent="0.25">
      <c r="A285">
        <v>1.3902439024392601</v>
      </c>
      <c r="B285">
        <v>21.6450216450216</v>
      </c>
      <c r="C285">
        <f t="shared" si="4"/>
        <v>21.531922037813871</v>
      </c>
    </row>
    <row r="286" spans="1:3" x14ac:dyDescent="0.25">
      <c r="A286">
        <v>1.3951219512197499</v>
      </c>
      <c r="B286">
        <v>21.6450216450216</v>
      </c>
      <c r="C286">
        <f t="shared" si="4"/>
        <v>21.516887675742705</v>
      </c>
    </row>
    <row r="287" spans="1:3" x14ac:dyDescent="0.25">
      <c r="A287">
        <v>1.40487804878073</v>
      </c>
      <c r="B287">
        <v>21.6450216450216</v>
      </c>
      <c r="C287">
        <f t="shared" si="4"/>
        <v>21.486976014743682</v>
      </c>
    </row>
    <row r="288" spans="1:3" x14ac:dyDescent="0.25">
      <c r="A288">
        <v>1.40975609756122</v>
      </c>
      <c r="B288">
        <v>21.6450216450216</v>
      </c>
      <c r="C288">
        <f t="shared" si="4"/>
        <v>21.472097989507883</v>
      </c>
    </row>
    <row r="289" spans="1:3" x14ac:dyDescent="0.25">
      <c r="A289">
        <v>1.4243902439026901</v>
      </c>
      <c r="B289">
        <v>21.6450216450216</v>
      </c>
      <c r="C289">
        <f t="shared" si="4"/>
        <v>21.427770855629593</v>
      </c>
    </row>
    <row r="290" spans="1:3" x14ac:dyDescent="0.25">
      <c r="A290">
        <v>1.4292682926831799</v>
      </c>
      <c r="B290">
        <v>21.558441558441501</v>
      </c>
      <c r="C290">
        <f t="shared" si="4"/>
        <v>21.413096290967058</v>
      </c>
    </row>
    <row r="291" spans="1:3" x14ac:dyDescent="0.25">
      <c r="A291">
        <v>1.4341463414636699</v>
      </c>
      <c r="B291">
        <v>21.471861471861398</v>
      </c>
      <c r="C291">
        <f t="shared" si="4"/>
        <v>21.39847172491816</v>
      </c>
    </row>
    <row r="292" spans="1:3" x14ac:dyDescent="0.25">
      <c r="A292">
        <v>1.43902439024416</v>
      </c>
      <c r="B292">
        <v>21.471861471861398</v>
      </c>
      <c r="C292">
        <f t="shared" si="4"/>
        <v>21.383896817932762</v>
      </c>
    </row>
    <row r="293" spans="1:3" x14ac:dyDescent="0.25">
      <c r="A293">
        <v>1.44878048780514</v>
      </c>
      <c r="B293">
        <v>21.471861471861398</v>
      </c>
      <c r="C293">
        <f t="shared" si="4"/>
        <v>21.354894640141506</v>
      </c>
    </row>
    <row r="294" spans="1:3" x14ac:dyDescent="0.25">
      <c r="A294">
        <v>1.45365853658563</v>
      </c>
      <c r="B294">
        <v>21.471861471861398</v>
      </c>
      <c r="C294">
        <f t="shared" si="4"/>
        <v>21.340466707286236</v>
      </c>
    </row>
    <row r="295" spans="1:3" x14ac:dyDescent="0.25">
      <c r="A295">
        <v>1.4634146341466101</v>
      </c>
      <c r="B295">
        <v>21.471861471861398</v>
      </c>
      <c r="C295">
        <f t="shared" si="4"/>
        <v>21.311755523426349</v>
      </c>
    </row>
    <row r="296" spans="1:3" x14ac:dyDescent="0.25">
      <c r="A296">
        <v>1.4682926829270999</v>
      </c>
      <c r="B296">
        <v>21.471861471861398</v>
      </c>
      <c r="C296">
        <f t="shared" si="4"/>
        <v>21.297471630101391</v>
      </c>
    </row>
    <row r="297" spans="1:3" x14ac:dyDescent="0.25">
      <c r="A297">
        <v>1.47804878048808</v>
      </c>
      <c r="B297">
        <v>21.471861471861398</v>
      </c>
      <c r="C297">
        <f t="shared" si="4"/>
        <v>21.269045658772455</v>
      </c>
    </row>
    <row r="298" spans="1:3" x14ac:dyDescent="0.25">
      <c r="A298">
        <v>1.48292682926857</v>
      </c>
      <c r="B298">
        <v>21.471861471861398</v>
      </c>
      <c r="C298">
        <f t="shared" si="4"/>
        <v>21.254902957401029</v>
      </c>
    </row>
    <row r="299" spans="1:3" x14ac:dyDescent="0.25">
      <c r="A299">
        <v>1.4926829268295501</v>
      </c>
      <c r="B299">
        <v>21.385281385281299</v>
      </c>
      <c r="C299">
        <f t="shared" si="4"/>
        <v>21.226756587803816</v>
      </c>
    </row>
    <row r="300" spans="1:3" x14ac:dyDescent="0.25">
      <c r="A300">
        <v>1.4975609756100401</v>
      </c>
      <c r="B300">
        <v>21.385281385281299</v>
      </c>
      <c r="C300">
        <f t="shared" si="4"/>
        <v>21.212752314425082</v>
      </c>
    </row>
    <row r="301" spans="1:3" x14ac:dyDescent="0.25">
      <c r="A301">
        <v>1.5073170731710199</v>
      </c>
      <c r="B301">
        <v>21.385281385281299</v>
      </c>
      <c r="C301">
        <f t="shared" si="4"/>
        <v>21.184880099714622</v>
      </c>
    </row>
    <row r="302" spans="1:3" x14ac:dyDescent="0.25">
      <c r="A302">
        <v>1.52195121951249</v>
      </c>
      <c r="B302">
        <v>21.385281385281299</v>
      </c>
      <c r="C302">
        <f t="shared" si="4"/>
        <v>21.143408221700948</v>
      </c>
    </row>
    <row r="303" spans="1:3" x14ac:dyDescent="0.25">
      <c r="A303">
        <v>1.52682926829298</v>
      </c>
      <c r="B303">
        <v>21.385281385281299</v>
      </c>
      <c r="C303">
        <f t="shared" si="4"/>
        <v>21.129672830834469</v>
      </c>
    </row>
    <row r="304" spans="1:3" x14ac:dyDescent="0.25">
      <c r="A304">
        <v>1.5365853658539601</v>
      </c>
      <c r="B304">
        <v>21.385281385281299</v>
      </c>
      <c r="C304">
        <f t="shared" si="4"/>
        <v>21.10233320985029</v>
      </c>
    </row>
    <row r="305" spans="1:3" x14ac:dyDescent="0.25">
      <c r="A305">
        <v>1.5414634146344499</v>
      </c>
      <c r="B305">
        <v>21.385281385281299</v>
      </c>
      <c r="C305">
        <f t="shared" si="4"/>
        <v>21.088728425138882</v>
      </c>
    </row>
    <row r="306" spans="1:3" x14ac:dyDescent="0.25">
      <c r="A306">
        <v>1.55121951219543</v>
      </c>
      <c r="B306">
        <v>21.385281385281299</v>
      </c>
      <c r="C306">
        <f t="shared" si="4"/>
        <v>21.061647540462864</v>
      </c>
    </row>
    <row r="307" spans="1:3" x14ac:dyDescent="0.25">
      <c r="A307">
        <v>1.55609756097592</v>
      </c>
      <c r="B307">
        <v>21.385281385281299</v>
      </c>
      <c r="C307">
        <f t="shared" si="4"/>
        <v>21.048170901501884</v>
      </c>
    </row>
    <row r="308" spans="1:3" x14ac:dyDescent="0.25">
      <c r="A308">
        <v>1.5707317073173901</v>
      </c>
      <c r="B308">
        <v>21.385281385281299</v>
      </c>
      <c r="C308">
        <f t="shared" si="4"/>
        <v>21.007993017041468</v>
      </c>
    </row>
    <row r="309" spans="1:3" x14ac:dyDescent="0.25">
      <c r="A309">
        <v>1.5804878048783699</v>
      </c>
      <c r="B309">
        <v>21.385281385281299</v>
      </c>
      <c r="C309">
        <f t="shared" si="4"/>
        <v>20.981415186099753</v>
      </c>
    </row>
    <row r="310" spans="1:3" x14ac:dyDescent="0.25">
      <c r="A310">
        <v>1.58536585365886</v>
      </c>
      <c r="B310">
        <v>21.385281385281299</v>
      </c>
      <c r="C310">
        <f t="shared" si="4"/>
        <v>20.968187730383622</v>
      </c>
    </row>
    <row r="311" spans="1:3" x14ac:dyDescent="0.25">
      <c r="A311">
        <v>1.59512195121984</v>
      </c>
      <c r="B311">
        <v>21.385281385281299</v>
      </c>
      <c r="C311">
        <f t="shared" si="4"/>
        <v>20.941854482249628</v>
      </c>
    </row>
    <row r="312" spans="1:3" x14ac:dyDescent="0.25">
      <c r="A312">
        <v>1.60000000000033</v>
      </c>
      <c r="B312">
        <v>21.2987012987013</v>
      </c>
      <c r="C312">
        <f t="shared" si="4"/>
        <v>20.928748194255931</v>
      </c>
    </row>
    <row r="313" spans="1:3" x14ac:dyDescent="0.25">
      <c r="A313">
        <v>1.6048780487808201</v>
      </c>
      <c r="B313">
        <v>21.2121212121212</v>
      </c>
      <c r="C313">
        <f t="shared" si="4"/>
        <v>20.915681803699876</v>
      </c>
    </row>
    <row r="314" spans="1:3" x14ac:dyDescent="0.25">
      <c r="A314">
        <v>1.6097560975613101</v>
      </c>
      <c r="B314">
        <v>21.2121212121212</v>
      </c>
      <c r="C314">
        <f t="shared" si="4"/>
        <v>20.902655068411335</v>
      </c>
    </row>
    <row r="315" spans="1:3" x14ac:dyDescent="0.25">
      <c r="A315">
        <v>1.6195121951222999</v>
      </c>
      <c r="B315">
        <v>21.125541125541101</v>
      </c>
      <c r="C315">
        <f t="shared" si="4"/>
        <v>20.876719605920808</v>
      </c>
    </row>
    <row r="316" spans="1:3" x14ac:dyDescent="0.25">
      <c r="A316">
        <v>1.62439024390279</v>
      </c>
      <c r="B316">
        <v>21.125541125541101</v>
      </c>
      <c r="C316">
        <f t="shared" si="4"/>
        <v>20.86381040526399</v>
      </c>
    </row>
    <row r="317" spans="1:3" x14ac:dyDescent="0.25">
      <c r="A317">
        <v>1.62926829268328</v>
      </c>
      <c r="B317">
        <v>21.125541125541101</v>
      </c>
      <c r="C317">
        <f t="shared" si="4"/>
        <v>20.850939912913113</v>
      </c>
    </row>
    <row r="318" spans="1:3" x14ac:dyDescent="0.25">
      <c r="A318">
        <v>1.6390243902442601</v>
      </c>
      <c r="B318">
        <v>21.125541125541101</v>
      </c>
      <c r="C318">
        <f t="shared" si="4"/>
        <v>20.825314129437427</v>
      </c>
    </row>
    <row r="319" spans="1:3" x14ac:dyDescent="0.25">
      <c r="A319">
        <v>1.6487804878052399</v>
      </c>
      <c r="B319">
        <v>20.952380952380899</v>
      </c>
      <c r="C319">
        <f t="shared" si="4"/>
        <v>20.7998404286582</v>
      </c>
    </row>
    <row r="320" spans="1:3" x14ac:dyDescent="0.25">
      <c r="A320">
        <v>1.6536585365857299</v>
      </c>
      <c r="B320">
        <v>20.952380952380899</v>
      </c>
      <c r="C320">
        <f t="shared" si="4"/>
        <v>20.787160047255799</v>
      </c>
    </row>
    <row r="321" spans="1:3" x14ac:dyDescent="0.25">
      <c r="A321">
        <v>1.65853658536622</v>
      </c>
      <c r="B321">
        <v>20.952380952380899</v>
      </c>
      <c r="C321">
        <f t="shared" si="4"/>
        <v>20.774517016073624</v>
      </c>
    </row>
    <row r="322" spans="1:3" x14ac:dyDescent="0.25">
      <c r="A322">
        <v>1.6682926829272</v>
      </c>
      <c r="B322">
        <v>20.952380952380899</v>
      </c>
      <c r="C322">
        <f t="shared" si="4"/>
        <v>20.749342128757082</v>
      </c>
    </row>
    <row r="323" spans="1:3" x14ac:dyDescent="0.25">
      <c r="A323">
        <v>1.67317073170769</v>
      </c>
      <c r="B323">
        <v>20.8658008658008</v>
      </c>
      <c r="C323">
        <f t="shared" si="4"/>
        <v>20.736809839611908</v>
      </c>
    </row>
    <row r="324" spans="1:3" x14ac:dyDescent="0.25">
      <c r="A324">
        <v>1.6829268292686701</v>
      </c>
      <c r="B324">
        <v>20.8658008658008</v>
      </c>
      <c r="C324">
        <f t="shared" si="4"/>
        <v>20.71185450197358</v>
      </c>
    </row>
    <row r="325" spans="1:3" x14ac:dyDescent="0.25">
      <c r="A325">
        <v>1.6878048780491599</v>
      </c>
      <c r="B325">
        <v>20.8658008658008</v>
      </c>
      <c r="C325">
        <f t="shared" si="4"/>
        <v>20.699431031700069</v>
      </c>
    </row>
    <row r="326" spans="1:3" x14ac:dyDescent="0.25">
      <c r="A326">
        <v>1.6926829268296499</v>
      </c>
      <c r="B326">
        <v>20.779220779220701</v>
      </c>
      <c r="C326">
        <f t="shared" si="4"/>
        <v>20.687043415647466</v>
      </c>
    </row>
    <row r="327" spans="1:3" x14ac:dyDescent="0.25">
      <c r="A327">
        <v>1.69756097561014</v>
      </c>
      <c r="B327">
        <v>20.692640692640602</v>
      </c>
      <c r="C327">
        <f t="shared" ref="C327:C390" si="5">-4.292305983*LN(A327)+22.9461475841</f>
        <v>20.674691447460113</v>
      </c>
    </row>
    <row r="328" spans="1:3" x14ac:dyDescent="0.25">
      <c r="A328">
        <v>1.70243902439063</v>
      </c>
      <c r="B328">
        <v>20.692640692640602</v>
      </c>
      <c r="C328">
        <f t="shared" si="5"/>
        <v>20.662374922558733</v>
      </c>
    </row>
    <row r="329" spans="1:3" x14ac:dyDescent="0.25">
      <c r="A329">
        <v>1.7121951219516101</v>
      </c>
      <c r="B329">
        <v>20.692640692640602</v>
      </c>
      <c r="C329">
        <f t="shared" si="5"/>
        <v>20.637847393057005</v>
      </c>
    </row>
    <row r="330" spans="1:3" x14ac:dyDescent="0.25">
      <c r="A330">
        <v>1.7170731707321001</v>
      </c>
      <c r="B330">
        <v>20.692640692640602</v>
      </c>
      <c r="C330">
        <f t="shared" si="5"/>
        <v>20.625635987998479</v>
      </c>
    </row>
    <row r="331" spans="1:3" x14ac:dyDescent="0.25">
      <c r="A331">
        <v>1.7268292682930799</v>
      </c>
      <c r="B331">
        <v>20.692640692640602</v>
      </c>
      <c r="C331">
        <f t="shared" si="5"/>
        <v>20.601316908875976</v>
      </c>
    </row>
    <row r="332" spans="1:3" x14ac:dyDescent="0.25">
      <c r="A332">
        <v>1.73170731707357</v>
      </c>
      <c r="B332">
        <v>20.606060606060598</v>
      </c>
      <c r="C332">
        <f t="shared" si="5"/>
        <v>20.589208844477444</v>
      </c>
    </row>
    <row r="333" spans="1:3" x14ac:dyDescent="0.25">
      <c r="A333">
        <v>1.74146341463455</v>
      </c>
      <c r="B333">
        <v>20.606060606060598</v>
      </c>
      <c r="C333">
        <f t="shared" si="5"/>
        <v>20.565094702497571</v>
      </c>
    </row>
    <row r="334" spans="1:3" x14ac:dyDescent="0.25">
      <c r="A334">
        <v>1.74634146341504</v>
      </c>
      <c r="B334">
        <v>20.606060606060598</v>
      </c>
      <c r="C334">
        <f t="shared" si="5"/>
        <v>20.553088244366911</v>
      </c>
    </row>
    <row r="335" spans="1:3" x14ac:dyDescent="0.25">
      <c r="A335">
        <v>1.7560975609760201</v>
      </c>
      <c r="B335">
        <v>20.606060606060598</v>
      </c>
      <c r="C335">
        <f t="shared" si="5"/>
        <v>20.529175614369567</v>
      </c>
    </row>
    <row r="336" spans="1:3" x14ac:dyDescent="0.25">
      <c r="A336">
        <v>1.7609756097565099</v>
      </c>
      <c r="B336">
        <v>20.606060606060598</v>
      </c>
      <c r="C336">
        <f t="shared" si="5"/>
        <v>20.517269071414439</v>
      </c>
    </row>
    <row r="337" spans="1:3" x14ac:dyDescent="0.25">
      <c r="A337">
        <v>1.7658536585369999</v>
      </c>
      <c r="B337">
        <v>20.519480519480499</v>
      </c>
      <c r="C337">
        <f t="shared" si="5"/>
        <v>20.505395464996411</v>
      </c>
    </row>
    <row r="338" spans="1:3" x14ac:dyDescent="0.25">
      <c r="A338">
        <v>1.77073170731749</v>
      </c>
      <c r="B338">
        <v>20.4329004329004</v>
      </c>
      <c r="C338">
        <f t="shared" si="5"/>
        <v>20.493554613396306</v>
      </c>
    </row>
    <row r="339" spans="1:3" x14ac:dyDescent="0.25">
      <c r="A339">
        <v>1.77560975609798</v>
      </c>
      <c r="B339">
        <v>20.4329004329004</v>
      </c>
      <c r="C339">
        <f t="shared" si="5"/>
        <v>20.481746336394711</v>
      </c>
    </row>
    <row r="340" spans="1:3" x14ac:dyDescent="0.25">
      <c r="A340">
        <v>1.7853658536589601</v>
      </c>
      <c r="B340">
        <v>20.4329004329004</v>
      </c>
      <c r="C340">
        <f t="shared" si="5"/>
        <v>20.45822679270956</v>
      </c>
    </row>
    <row r="341" spans="1:3" x14ac:dyDescent="0.25">
      <c r="A341">
        <v>1.7902439024394501</v>
      </c>
      <c r="B341">
        <v>20.4329004329004</v>
      </c>
      <c r="C341">
        <f t="shared" si="5"/>
        <v>20.446515172938906</v>
      </c>
    </row>
    <row r="342" spans="1:3" x14ac:dyDescent="0.25">
      <c r="A342">
        <v>1.8000000000004299</v>
      </c>
      <c r="B342">
        <v>20.4329004329004</v>
      </c>
      <c r="C342">
        <f t="shared" si="5"/>
        <v>20.423187365611994</v>
      </c>
    </row>
    <row r="343" spans="1:3" x14ac:dyDescent="0.25">
      <c r="A343">
        <v>1.80487804878092</v>
      </c>
      <c r="B343">
        <v>20.4329004329004</v>
      </c>
      <c r="C343">
        <f t="shared" si="5"/>
        <v>20.411570833533837</v>
      </c>
    </row>
    <row r="344" spans="1:3" x14ac:dyDescent="0.25">
      <c r="A344">
        <v>1.8146341463419</v>
      </c>
      <c r="B344">
        <v>20.4329004329004</v>
      </c>
      <c r="C344">
        <f t="shared" si="5"/>
        <v>20.388431661684905</v>
      </c>
    </row>
    <row r="345" spans="1:3" x14ac:dyDescent="0.25">
      <c r="A345">
        <v>1.81951219512239</v>
      </c>
      <c r="B345">
        <v>20.4329004329004</v>
      </c>
      <c r="C345">
        <f t="shared" si="5"/>
        <v>20.376908685682626</v>
      </c>
    </row>
    <row r="346" spans="1:3" x14ac:dyDescent="0.25">
      <c r="A346">
        <v>1.8292682926833701</v>
      </c>
      <c r="B346">
        <v>20.4329004329004</v>
      </c>
      <c r="C346">
        <f t="shared" si="5"/>
        <v>20.353955123052245</v>
      </c>
    </row>
    <row r="347" spans="1:3" x14ac:dyDescent="0.25">
      <c r="A347">
        <v>1.8341463414638599</v>
      </c>
      <c r="B347">
        <v>20.4329004329004</v>
      </c>
      <c r="C347">
        <f t="shared" si="5"/>
        <v>20.342524208219164</v>
      </c>
    </row>
    <row r="348" spans="1:3" x14ac:dyDescent="0.25">
      <c r="A348">
        <v>1.8390243902443499</v>
      </c>
      <c r="B348">
        <v>20.346320346320301</v>
      </c>
      <c r="C348">
        <f t="shared" si="5"/>
        <v>20.331123654417397</v>
      </c>
    </row>
    <row r="349" spans="1:3" x14ac:dyDescent="0.25">
      <c r="A349">
        <v>1.84390243902484</v>
      </c>
      <c r="B349">
        <v>20.346320346320301</v>
      </c>
      <c r="C349">
        <f t="shared" si="5"/>
        <v>20.319753300793518</v>
      </c>
    </row>
    <row r="350" spans="1:3" x14ac:dyDescent="0.25">
      <c r="A350">
        <v>1.84878048780533</v>
      </c>
      <c r="B350">
        <v>20.346320346320301</v>
      </c>
      <c r="C350">
        <f t="shared" si="5"/>
        <v>20.308412987769032</v>
      </c>
    </row>
    <row r="351" spans="1:3" x14ac:dyDescent="0.25">
      <c r="A351">
        <v>1.8634146341468001</v>
      </c>
      <c r="B351">
        <v>20.346320346320301</v>
      </c>
      <c r="C351">
        <f t="shared" si="5"/>
        <v>20.274570715349935</v>
      </c>
    </row>
    <row r="352" spans="1:3" x14ac:dyDescent="0.25">
      <c r="A352">
        <v>1.8731707317077799</v>
      </c>
      <c r="B352">
        <v>20.346320346320301</v>
      </c>
      <c r="C352">
        <f t="shared" si="5"/>
        <v>20.252156533956743</v>
      </c>
    </row>
    <row r="353" spans="1:3" x14ac:dyDescent="0.25">
      <c r="A353">
        <v>1.87804878048827</v>
      </c>
      <c r="B353">
        <v>20.346320346320301</v>
      </c>
      <c r="C353">
        <f t="shared" si="5"/>
        <v>20.240993183105108</v>
      </c>
    </row>
    <row r="354" spans="1:3" x14ac:dyDescent="0.25">
      <c r="A354">
        <v>1.88780487804925</v>
      </c>
      <c r="B354">
        <v>20.173160173160099</v>
      </c>
      <c r="C354">
        <f t="shared" si="5"/>
        <v>20.218753205976757</v>
      </c>
    </row>
    <row r="355" spans="1:3" x14ac:dyDescent="0.25">
      <c r="A355">
        <v>1.89268292682974</v>
      </c>
      <c r="B355">
        <v>20.173160173160099</v>
      </c>
      <c r="C355">
        <f t="shared" si="5"/>
        <v>20.207676281163501</v>
      </c>
    </row>
    <row r="356" spans="1:3" x14ac:dyDescent="0.25">
      <c r="A356">
        <v>1.9024390243907201</v>
      </c>
      <c r="B356">
        <v>20.173160173160099</v>
      </c>
      <c r="C356">
        <f t="shared" si="5"/>
        <v>20.185607821326855</v>
      </c>
    </row>
    <row r="357" spans="1:3" x14ac:dyDescent="0.25">
      <c r="A357">
        <v>1.9073170731712099</v>
      </c>
      <c r="B357">
        <v>20.173160173160099</v>
      </c>
      <c r="C357">
        <f t="shared" si="5"/>
        <v>20.1746159946209</v>
      </c>
    </row>
    <row r="358" spans="1:3" x14ac:dyDescent="0.25">
      <c r="A358">
        <v>1.91707317073219</v>
      </c>
      <c r="B358">
        <v>20.173160173160099</v>
      </c>
      <c r="C358">
        <f t="shared" si="5"/>
        <v>20.152716426794075</v>
      </c>
    </row>
    <row r="359" spans="1:3" x14ac:dyDescent="0.25">
      <c r="A359">
        <v>1.92195121951268</v>
      </c>
      <c r="B359">
        <v>20.173160173160099</v>
      </c>
      <c r="C359">
        <f t="shared" si="5"/>
        <v>20.1418084006364</v>
      </c>
    </row>
    <row r="360" spans="1:3" x14ac:dyDescent="0.25">
      <c r="A360">
        <v>1.93170731707367</v>
      </c>
      <c r="B360">
        <v>20.173160173160099</v>
      </c>
      <c r="C360">
        <f t="shared" si="5"/>
        <v>20.120075159354553</v>
      </c>
    </row>
    <row r="361" spans="1:3" x14ac:dyDescent="0.25">
      <c r="A361">
        <v>1.9365853658541601</v>
      </c>
      <c r="B361">
        <v>20.08658008658</v>
      </c>
      <c r="C361">
        <f t="shared" si="5"/>
        <v>20.109249665638988</v>
      </c>
    </row>
    <row r="362" spans="1:3" x14ac:dyDescent="0.25">
      <c r="A362">
        <v>1.9463414634151399</v>
      </c>
      <c r="B362">
        <v>20.08658008658</v>
      </c>
      <c r="C362">
        <f t="shared" si="5"/>
        <v>20.087680243450862</v>
      </c>
    </row>
    <row r="363" spans="1:3" x14ac:dyDescent="0.25">
      <c r="A363">
        <v>1.95609756097612</v>
      </c>
      <c r="B363">
        <v>19.9444444444444</v>
      </c>
      <c r="C363">
        <f t="shared" si="5"/>
        <v>20.066218668824167</v>
      </c>
    </row>
    <row r="364" spans="1:3" x14ac:dyDescent="0.25">
      <c r="A364">
        <v>1.96097560975661</v>
      </c>
      <c r="B364">
        <v>19.9444444444444</v>
      </c>
      <c r="C364">
        <f t="shared" si="5"/>
        <v>20.055527988371104</v>
      </c>
    </row>
    <row r="365" spans="1:3" x14ac:dyDescent="0.25">
      <c r="A365">
        <v>1.9658536585371</v>
      </c>
      <c r="B365">
        <v>19.9444444444444</v>
      </c>
      <c r="C365">
        <f t="shared" si="5"/>
        <v>20.044863868642175</v>
      </c>
    </row>
    <row r="366" spans="1:3" x14ac:dyDescent="0.25">
      <c r="A366">
        <v>1.9756097560980801</v>
      </c>
      <c r="B366">
        <v>19.9444444444444</v>
      </c>
      <c r="C366">
        <f t="shared" si="5"/>
        <v>20.023614785725645</v>
      </c>
    </row>
    <row r="367" spans="1:3" x14ac:dyDescent="0.25">
      <c r="A367">
        <v>1.9804878048785699</v>
      </c>
      <c r="B367">
        <v>19.8888888888888</v>
      </c>
      <c r="C367">
        <f t="shared" si="5"/>
        <v>20.013029562153896</v>
      </c>
    </row>
    <row r="368" spans="1:3" x14ac:dyDescent="0.25">
      <c r="A368">
        <v>1.99512195122004</v>
      </c>
      <c r="B368">
        <v>19.8333333333333</v>
      </c>
      <c r="C368">
        <f t="shared" si="5"/>
        <v>19.981429620783061</v>
      </c>
    </row>
    <row r="369" spans="1:3" x14ac:dyDescent="0.25">
      <c r="A369">
        <v>2.0000000000008602</v>
      </c>
      <c r="B369">
        <v>19.7777777777777</v>
      </c>
      <c r="C369">
        <f t="shared" si="5"/>
        <v>19.97094779388112</v>
      </c>
    </row>
    <row r="370" spans="1:3" x14ac:dyDescent="0.25">
      <c r="A370">
        <v>2.0078864353321002</v>
      </c>
      <c r="B370">
        <v>19.7777777777777</v>
      </c>
      <c r="C370">
        <f t="shared" si="5"/>
        <v>19.954055580095631</v>
      </c>
    </row>
    <row r="371" spans="1:3" x14ac:dyDescent="0.25">
      <c r="A371">
        <v>2.0157728706633402</v>
      </c>
      <c r="B371">
        <v>19.7777777777777</v>
      </c>
      <c r="C371">
        <f t="shared" si="5"/>
        <v>19.937229584487849</v>
      </c>
    </row>
    <row r="372" spans="1:3" x14ac:dyDescent="0.25">
      <c r="A372">
        <v>2.0394321766570598</v>
      </c>
      <c r="B372">
        <v>19.7222222222222</v>
      </c>
      <c r="C372">
        <f t="shared" si="5"/>
        <v>19.887143765513418</v>
      </c>
    </row>
    <row r="373" spans="1:3" x14ac:dyDescent="0.25">
      <c r="A373">
        <v>2.0552050473195398</v>
      </c>
      <c r="B373">
        <v>19.7222222222222</v>
      </c>
      <c r="C373">
        <f t="shared" si="5"/>
        <v>19.854074988828643</v>
      </c>
    </row>
    <row r="374" spans="1:3" x14ac:dyDescent="0.25">
      <c r="A374">
        <v>2.0630914826507798</v>
      </c>
      <c r="B374">
        <v>19.7222222222222</v>
      </c>
      <c r="C374">
        <f t="shared" si="5"/>
        <v>19.837635650529798</v>
      </c>
    </row>
    <row r="375" spans="1:3" x14ac:dyDescent="0.25">
      <c r="A375">
        <v>2.0788643533132598</v>
      </c>
      <c r="B375">
        <v>19.7222222222222</v>
      </c>
      <c r="C375">
        <f t="shared" si="5"/>
        <v>19.804944662476771</v>
      </c>
    </row>
    <row r="376" spans="1:3" x14ac:dyDescent="0.25">
      <c r="A376">
        <v>2.0867507886444998</v>
      </c>
      <c r="B376">
        <v>19.7222222222222</v>
      </c>
      <c r="C376">
        <f t="shared" si="5"/>
        <v>19.788692064554375</v>
      </c>
    </row>
    <row r="377" spans="1:3" x14ac:dyDescent="0.25">
      <c r="A377">
        <v>2.1025236593069798</v>
      </c>
      <c r="B377">
        <v>19.7222222222222</v>
      </c>
      <c r="C377">
        <f t="shared" si="5"/>
        <v>19.756370330628979</v>
      </c>
    </row>
    <row r="378" spans="1:3" x14ac:dyDescent="0.25">
      <c r="A378">
        <v>2.1104100946382198</v>
      </c>
      <c r="B378">
        <v>19.7222222222222</v>
      </c>
      <c r="C378">
        <f t="shared" si="5"/>
        <v>19.740300278226314</v>
      </c>
    </row>
    <row r="379" spans="1:3" x14ac:dyDescent="0.25">
      <c r="A379">
        <v>2.1261829653006998</v>
      </c>
      <c r="B379">
        <v>19.7222222222222</v>
      </c>
      <c r="C379">
        <f t="shared" si="5"/>
        <v>19.708339549896067</v>
      </c>
    </row>
    <row r="380" spans="1:3" x14ac:dyDescent="0.25">
      <c r="A380">
        <v>2.1340694006319398</v>
      </c>
      <c r="B380">
        <v>19.7222222222222</v>
      </c>
      <c r="C380">
        <f t="shared" si="5"/>
        <v>19.69244798793385</v>
      </c>
    </row>
    <row r="381" spans="1:3" x14ac:dyDescent="0.25">
      <c r="A381">
        <v>2.1498422712944198</v>
      </c>
      <c r="B381">
        <v>19.6111111111111</v>
      </c>
      <c r="C381">
        <f t="shared" si="5"/>
        <v>19.660840290002636</v>
      </c>
    </row>
    <row r="382" spans="1:3" x14ac:dyDescent="0.25">
      <c r="A382">
        <v>2.1577287066256599</v>
      </c>
      <c r="B382">
        <v>19.6111111111111</v>
      </c>
      <c r="C382">
        <f t="shared" si="5"/>
        <v>19.645123297037173</v>
      </c>
    </row>
    <row r="383" spans="1:3" x14ac:dyDescent="0.25">
      <c r="A383">
        <v>2.1735015772881399</v>
      </c>
      <c r="B383">
        <v>19.6111111111111</v>
      </c>
      <c r="C383">
        <f t="shared" si="5"/>
        <v>19.613860915700194</v>
      </c>
    </row>
    <row r="384" spans="1:3" x14ac:dyDescent="0.25">
      <c r="A384">
        <v>2.1813880126193799</v>
      </c>
      <c r="B384">
        <v>19.6111111111111</v>
      </c>
      <c r="C384">
        <f t="shared" si="5"/>
        <v>19.59831469811521</v>
      </c>
    </row>
    <row r="385" spans="1:3" x14ac:dyDescent="0.25">
      <c r="A385">
        <v>2.1971608832818599</v>
      </c>
      <c r="B385">
        <v>19.6111111111111</v>
      </c>
      <c r="C385">
        <f t="shared" si="5"/>
        <v>19.567390169659397</v>
      </c>
    </row>
    <row r="386" spans="1:3" x14ac:dyDescent="0.25">
      <c r="A386">
        <v>2.2050473186130999</v>
      </c>
      <c r="B386">
        <v>19.6111111111111</v>
      </c>
      <c r="C386">
        <f t="shared" si="5"/>
        <v>19.552011056170024</v>
      </c>
    </row>
    <row r="387" spans="1:3" x14ac:dyDescent="0.25">
      <c r="A387">
        <v>2.2208201892755799</v>
      </c>
      <c r="B387">
        <v>19.6111111111111</v>
      </c>
      <c r="C387">
        <f t="shared" si="5"/>
        <v>19.521417156278506</v>
      </c>
    </row>
    <row r="388" spans="1:3" x14ac:dyDescent="0.25">
      <c r="A388">
        <v>2.2287066246068199</v>
      </c>
      <c r="B388">
        <v>19.5555555555555</v>
      </c>
      <c r="C388">
        <f t="shared" si="5"/>
        <v>19.506201592727503</v>
      </c>
    </row>
    <row r="389" spans="1:3" x14ac:dyDescent="0.25">
      <c r="A389">
        <v>2.2444794952692999</v>
      </c>
      <c r="B389">
        <v>19.5555555555555</v>
      </c>
      <c r="C389">
        <f t="shared" si="5"/>
        <v>19.475931326349802</v>
      </c>
    </row>
    <row r="390" spans="1:3" x14ac:dyDescent="0.25">
      <c r="A390">
        <v>2.2523659306005399</v>
      </c>
      <c r="B390">
        <v>19.5555555555555</v>
      </c>
      <c r="C390">
        <f t="shared" si="5"/>
        <v>19.460875870777571</v>
      </c>
    </row>
    <row r="391" spans="1:3" x14ac:dyDescent="0.25">
      <c r="A391">
        <v>2.2681388012630199</v>
      </c>
      <c r="B391">
        <v>19.5555555555555</v>
      </c>
      <c r="C391">
        <f t="shared" ref="C391:C412" si="6">-4.292305983*LN(A391)+22.9461475841</f>
        <v>19.43092246252996</v>
      </c>
    </row>
    <row r="392" spans="1:3" x14ac:dyDescent="0.25">
      <c r="A392">
        <v>2.2760252365942599</v>
      </c>
      <c r="B392">
        <v>19.5555555555555</v>
      </c>
      <c r="C392">
        <f t="shared" si="6"/>
        <v>19.416023780501249</v>
      </c>
    </row>
    <row r="393" spans="1:3" x14ac:dyDescent="0.25">
      <c r="A393">
        <v>2.2917981072567399</v>
      </c>
      <c r="B393">
        <v>19.5555555555555</v>
      </c>
      <c r="C393">
        <f t="shared" si="6"/>
        <v>19.386380665564364</v>
      </c>
    </row>
    <row r="394" spans="1:3" x14ac:dyDescent="0.25">
      <c r="A394">
        <v>2.3075709779192199</v>
      </c>
      <c r="B394">
        <v>19.4444444444444</v>
      </c>
      <c r="C394">
        <f t="shared" si="6"/>
        <v>19.356940865772565</v>
      </c>
    </row>
    <row r="395" spans="1:3" x14ac:dyDescent="0.25">
      <c r="A395">
        <v>2.31545741325046</v>
      </c>
      <c r="B395">
        <v>19.4444444444444</v>
      </c>
      <c r="C395">
        <f t="shared" si="6"/>
        <v>19.342296341218848</v>
      </c>
    </row>
    <row r="396" spans="1:3" x14ac:dyDescent="0.25">
      <c r="A396">
        <v>2.3233438485817</v>
      </c>
      <c r="B396">
        <v>19.4444444444444</v>
      </c>
      <c r="C396">
        <f t="shared" si="6"/>
        <v>19.327701611132387</v>
      </c>
    </row>
    <row r="397" spans="1:3" x14ac:dyDescent="0.25">
      <c r="A397">
        <v>2.33911671924418</v>
      </c>
      <c r="B397">
        <v>19.4444444444444</v>
      </c>
      <c r="C397">
        <f t="shared" si="6"/>
        <v>19.298660187875736</v>
      </c>
    </row>
    <row r="398" spans="1:3" x14ac:dyDescent="0.25">
      <c r="A398">
        <v>2.34700315457542</v>
      </c>
      <c r="B398">
        <v>19.3888888888888</v>
      </c>
      <c r="C398">
        <f t="shared" si="6"/>
        <v>19.284212829964819</v>
      </c>
    </row>
    <row r="399" spans="1:3" x14ac:dyDescent="0.25">
      <c r="A399">
        <v>2.3627760252379</v>
      </c>
      <c r="B399">
        <v>19.3888888888888</v>
      </c>
      <c r="C399">
        <f t="shared" si="6"/>
        <v>19.255463184754092</v>
      </c>
    </row>
    <row r="400" spans="1:3" x14ac:dyDescent="0.25">
      <c r="A400">
        <v>2.37066246056914</v>
      </c>
      <c r="B400">
        <v>19.3888888888888</v>
      </c>
      <c r="C400">
        <f t="shared" si="6"/>
        <v>19.241160252549097</v>
      </c>
    </row>
    <row r="401" spans="1:3" x14ac:dyDescent="0.25">
      <c r="A401">
        <v>2.37854889590038</v>
      </c>
      <c r="B401">
        <v>19.3888888888888</v>
      </c>
      <c r="C401">
        <f t="shared" si="6"/>
        <v>19.226904822697282</v>
      </c>
    </row>
    <row r="402" spans="1:3" x14ac:dyDescent="0.25">
      <c r="A402">
        <v>2.39432176656286</v>
      </c>
      <c r="B402">
        <v>19.3333333333333</v>
      </c>
      <c r="C402">
        <f t="shared" si="6"/>
        <v>19.198535215238454</v>
      </c>
    </row>
    <row r="403" spans="1:3" x14ac:dyDescent="0.25">
      <c r="A403">
        <v>2.4022082018941</v>
      </c>
      <c r="B403">
        <v>19.2777777777777</v>
      </c>
      <c r="C403">
        <f t="shared" si="6"/>
        <v>19.184420417964791</v>
      </c>
    </row>
    <row r="404" spans="1:3" x14ac:dyDescent="0.25">
      <c r="A404">
        <v>2.41009463722534</v>
      </c>
      <c r="B404">
        <v>19.2777777777777</v>
      </c>
      <c r="C404">
        <f t="shared" si="6"/>
        <v>19.170351883629795</v>
      </c>
    </row>
    <row r="405" spans="1:3" x14ac:dyDescent="0.25">
      <c r="A405">
        <v>2.41798107255658</v>
      </c>
      <c r="B405">
        <v>19.2777777777777</v>
      </c>
      <c r="C405">
        <f t="shared" si="6"/>
        <v>19.15632930995929</v>
      </c>
    </row>
    <row r="406" spans="1:3" x14ac:dyDescent="0.25">
      <c r="A406">
        <v>2.43375394321906</v>
      </c>
      <c r="B406">
        <v>19.2777777777777</v>
      </c>
      <c r="C406">
        <f t="shared" si="6"/>
        <v>19.128420850241056</v>
      </c>
    </row>
    <row r="407" spans="1:3" x14ac:dyDescent="0.25">
      <c r="A407">
        <v>2.4416403785503</v>
      </c>
      <c r="B407">
        <v>19.2777777777777</v>
      </c>
      <c r="C407">
        <f t="shared" si="6"/>
        <v>19.114534374256593</v>
      </c>
    </row>
    <row r="408" spans="1:3" x14ac:dyDescent="0.25">
      <c r="A408">
        <v>2.45741324921278</v>
      </c>
      <c r="B408">
        <v>19.2777777777777</v>
      </c>
      <c r="C408">
        <f t="shared" si="6"/>
        <v>19.086895476549177</v>
      </c>
    </row>
    <row r="409" spans="1:3" x14ac:dyDescent="0.25">
      <c r="A409">
        <v>2.47318611987526</v>
      </c>
      <c r="B409">
        <v>19.2222222222222</v>
      </c>
      <c r="C409">
        <f t="shared" si="6"/>
        <v>19.059433412411035</v>
      </c>
    </row>
    <row r="410" spans="1:3" x14ac:dyDescent="0.25">
      <c r="A410">
        <v>2.4810725552065001</v>
      </c>
      <c r="B410">
        <v>19.2222222222222</v>
      </c>
      <c r="C410">
        <f t="shared" si="6"/>
        <v>19.045767988633401</v>
      </c>
    </row>
    <row r="411" spans="1:3" x14ac:dyDescent="0.25">
      <c r="A411">
        <v>2.4889589905377401</v>
      </c>
      <c r="B411">
        <v>19.2222222222222</v>
      </c>
      <c r="C411">
        <f t="shared" si="6"/>
        <v>19.032145933458601</v>
      </c>
    </row>
    <row r="412" spans="1:3" x14ac:dyDescent="0.25">
      <c r="A412">
        <v>2.5047318612002201</v>
      </c>
      <c r="B412">
        <v>19.2222222222222</v>
      </c>
      <c r="C412">
        <f t="shared" si="6"/>
        <v>19.005030833918795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2"/>
  <sheetViews>
    <sheetView topLeftCell="A4" workbookViewId="0">
      <selection activeCell="G12" sqref="G12"/>
    </sheetView>
  </sheetViews>
  <sheetFormatPr defaultRowHeight="15" x14ac:dyDescent="0.25"/>
  <sheetData>
    <row r="1" spans="1:5" x14ac:dyDescent="0.25">
      <c r="A1" t="s">
        <v>0</v>
      </c>
    </row>
    <row r="6" spans="1:5" x14ac:dyDescent="0.25">
      <c r="A6">
        <v>0.30465116279069698</v>
      </c>
      <c r="B6">
        <v>28.225108225108201</v>
      </c>
      <c r="C6">
        <f>-4.292305983*LN(A6)+22.9461475841</f>
        <v>28.047930476294848</v>
      </c>
      <c r="D6">
        <f>28.154*EXP(-0.177*A6)</f>
        <v>26.676050679693422</v>
      </c>
      <c r="E6">
        <f>22.799*POWER(A6,-0.183)</f>
        <v>28.338697073821443</v>
      </c>
    </row>
    <row r="7" spans="1:5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  <c r="D7">
        <f t="shared" ref="D7:D70" si="1">28.154*EXP(-0.177*A7)</f>
        <v>26.670560941191347</v>
      </c>
      <c r="E7">
        <f t="shared" ref="E7:E70" si="2">22.799*POWER(A7,-0.183)</f>
        <v>28.318947814518829</v>
      </c>
    </row>
    <row r="8" spans="1:5" x14ac:dyDescent="0.25">
      <c r="A8">
        <v>0.30697674418604598</v>
      </c>
      <c r="B8">
        <v>28.138528138528098</v>
      </c>
      <c r="C8">
        <f t="shared" si="0"/>
        <v>28.01528920885535</v>
      </c>
      <c r="D8">
        <f t="shared" si="1"/>
        <v>26.665072332437795</v>
      </c>
      <c r="E8">
        <f t="shared" si="2"/>
        <v>28.299287190183012</v>
      </c>
    </row>
    <row r="9" spans="1:5" x14ac:dyDescent="0.25">
      <c r="A9">
        <v>0.30813953488371998</v>
      </c>
      <c r="B9">
        <v>28.138528138528098</v>
      </c>
      <c r="C9">
        <f t="shared" si="0"/>
        <v>27.999061189589561</v>
      </c>
      <c r="D9">
        <f t="shared" si="1"/>
        <v>26.659584853200275</v>
      </c>
      <c r="E9">
        <f t="shared" si="2"/>
        <v>28.279714469532976</v>
      </c>
    </row>
    <row r="10" spans="1:5" x14ac:dyDescent="0.25">
      <c r="A10">
        <v>0.31046511627906898</v>
      </c>
      <c r="B10">
        <v>28.138528138528098</v>
      </c>
      <c r="C10">
        <f t="shared" si="0"/>
        <v>27.966788060233654</v>
      </c>
      <c r="D10">
        <f t="shared" si="1"/>
        <v>26.648613282343575</v>
      </c>
      <c r="E10">
        <f t="shared" si="2"/>
        <v>28.240829857849398</v>
      </c>
    </row>
    <row r="11" spans="1:5" x14ac:dyDescent="0.25">
      <c r="A11">
        <v>0.31162790697674397</v>
      </c>
      <c r="B11">
        <v>28.138528138528098</v>
      </c>
      <c r="C11">
        <f t="shared" si="0"/>
        <v>27.950742037871908</v>
      </c>
      <c r="D11">
        <f t="shared" si="1"/>
        <v>26.643129190259643</v>
      </c>
      <c r="E11">
        <f t="shared" si="2"/>
        <v>28.221516547527091</v>
      </c>
    </row>
    <row r="12" spans="1:5" x14ac:dyDescent="0.25">
      <c r="A12">
        <v>0.31395348837209303</v>
      </c>
      <c r="B12">
        <v>28.138528138528098</v>
      </c>
      <c r="C12">
        <f t="shared" si="0"/>
        <v>27.918828835226456</v>
      </c>
      <c r="D12">
        <f t="shared" si="1"/>
        <v>26.632164391619124</v>
      </c>
      <c r="E12">
        <f t="shared" si="2"/>
        <v>28.183144432596791</v>
      </c>
    </row>
    <row r="13" spans="1:5" x14ac:dyDescent="0.25">
      <c r="A13">
        <v>0.31511627906976702</v>
      </c>
      <c r="B13">
        <v>28.138528138528098</v>
      </c>
      <c r="C13">
        <f t="shared" si="0"/>
        <v>27.902960772854918</v>
      </c>
      <c r="D13">
        <f t="shared" si="1"/>
        <v>26.626683684598071</v>
      </c>
      <c r="E13">
        <f t="shared" si="2"/>
        <v>28.164084258472993</v>
      </c>
    </row>
    <row r="14" spans="1:5" x14ac:dyDescent="0.25">
      <c r="A14">
        <v>0.31744186046511602</v>
      </c>
      <c r="B14">
        <v>28.138528138528098</v>
      </c>
      <c r="C14">
        <f t="shared" si="0"/>
        <v>27.87139955725161</v>
      </c>
      <c r="D14">
        <f t="shared" si="1"/>
        <v>26.615725653993572</v>
      </c>
      <c r="E14">
        <f t="shared" si="2"/>
        <v>28.126212313141441</v>
      </c>
    </row>
    <row r="15" spans="1:5" x14ac:dyDescent="0.25">
      <c r="A15">
        <v>0.31860465116279002</v>
      </c>
      <c r="B15">
        <v>28.051948051947999</v>
      </c>
      <c r="C15">
        <f t="shared" si="0"/>
        <v>27.855705550798795</v>
      </c>
      <c r="D15">
        <f t="shared" si="1"/>
        <v>26.610248329945957</v>
      </c>
      <c r="E15">
        <f t="shared" si="2"/>
        <v>28.107399219921998</v>
      </c>
    </row>
    <row r="16" spans="1:5" x14ac:dyDescent="0.25">
      <c r="A16">
        <v>0.31976744186046502</v>
      </c>
      <c r="B16">
        <v>27.9653679653679</v>
      </c>
      <c r="C16">
        <f t="shared" si="0"/>
        <v>27.84006871753806</v>
      </c>
      <c r="D16">
        <f t="shared" si="1"/>
        <v>26.604772133092055</v>
      </c>
      <c r="E16">
        <f t="shared" si="2"/>
        <v>28.088667177766556</v>
      </c>
    </row>
    <row r="17" spans="1:5" x14ac:dyDescent="0.25">
      <c r="A17">
        <v>0.32093023255813902</v>
      </c>
      <c r="B17">
        <v>27.878787878787801</v>
      </c>
      <c r="C17">
        <f t="shared" si="0"/>
        <v>27.824488642417663</v>
      </c>
      <c r="D17">
        <f t="shared" si="1"/>
        <v>26.599297063199906</v>
      </c>
      <c r="E17">
        <f t="shared" si="2"/>
        <v>28.070015544656137</v>
      </c>
    </row>
    <row r="18" spans="1:5" x14ac:dyDescent="0.25">
      <c r="A18">
        <v>0.32209302325581302</v>
      </c>
      <c r="B18">
        <v>27.878787878787801</v>
      </c>
      <c r="C18">
        <f t="shared" si="0"/>
        <v>27.808964914889117</v>
      </c>
      <c r="D18">
        <f t="shared" si="1"/>
        <v>26.593823120037584</v>
      </c>
      <c r="E18">
        <f t="shared" si="2"/>
        <v>28.051443685960077</v>
      </c>
    </row>
    <row r="19" spans="1:5" x14ac:dyDescent="0.25">
      <c r="A19">
        <v>0.32325581395348801</v>
      </c>
      <c r="B19">
        <v>27.878787878787801</v>
      </c>
      <c r="C19">
        <f t="shared" si="0"/>
        <v>27.793497128842318</v>
      </c>
      <c r="D19">
        <f t="shared" si="1"/>
        <v>26.588350303373211</v>
      </c>
      <c r="E19">
        <f t="shared" si="2"/>
        <v>28.032950974324709</v>
      </c>
    </row>
    <row r="20" spans="1:5" x14ac:dyDescent="0.25">
      <c r="A20">
        <v>0.32441860465116201</v>
      </c>
      <c r="B20">
        <v>27.878787878787801</v>
      </c>
      <c r="C20">
        <f t="shared" si="0"/>
        <v>27.778084882541833</v>
      </c>
      <c r="D20">
        <f t="shared" si="1"/>
        <v>26.582878612974969</v>
      </c>
      <c r="E20">
        <f t="shared" si="2"/>
        <v>28.014536789564186</v>
      </c>
    </row>
    <row r="21" spans="1:5" x14ac:dyDescent="0.25">
      <c r="A21">
        <v>0.32674418604651101</v>
      </c>
      <c r="B21">
        <v>27.705627705627698</v>
      </c>
      <c r="C21">
        <f t="shared" si="0"/>
        <v>27.747425423736544</v>
      </c>
      <c r="D21">
        <f t="shared" si="1"/>
        <v>26.57193861004982</v>
      </c>
      <c r="E21">
        <f t="shared" si="2"/>
        <v>27.977941555121326</v>
      </c>
    </row>
    <row r="22" spans="1:5" x14ac:dyDescent="0.25">
      <c r="A22">
        <v>0.32790697674418601</v>
      </c>
      <c r="B22">
        <v>27.705627705627698</v>
      </c>
      <c r="C22">
        <f t="shared" si="0"/>
        <v>27.732177429076089</v>
      </c>
      <c r="D22">
        <f t="shared" si="1"/>
        <v>26.566470297059492</v>
      </c>
      <c r="E22">
        <f t="shared" si="2"/>
        <v>27.959759299950665</v>
      </c>
    </row>
    <row r="23" spans="1:5" x14ac:dyDescent="0.25">
      <c r="A23">
        <v>0.32906976744186001</v>
      </c>
      <c r="B23">
        <v>27.705627705627698</v>
      </c>
      <c r="C23">
        <f t="shared" si="0"/>
        <v>27.716983409730908</v>
      </c>
      <c r="D23">
        <f t="shared" si="1"/>
        <v>26.561003109408478</v>
      </c>
      <c r="E23">
        <f t="shared" si="2"/>
        <v>27.941653160473464</v>
      </c>
    </row>
    <row r="24" spans="1:5" x14ac:dyDescent="0.25">
      <c r="A24">
        <v>0.331395348837209</v>
      </c>
      <c r="B24">
        <v>27.705627705627698</v>
      </c>
      <c r="C24">
        <f t="shared" si="0"/>
        <v>27.686755777883867</v>
      </c>
      <c r="D24">
        <f t="shared" si="1"/>
        <v>26.550072109198059</v>
      </c>
      <c r="E24">
        <f t="shared" si="2"/>
        <v>27.905666891485577</v>
      </c>
    </row>
    <row r="25" spans="1:5" x14ac:dyDescent="0.25">
      <c r="A25">
        <v>0.332558139534883</v>
      </c>
      <c r="B25">
        <v>27.619047619047599</v>
      </c>
      <c r="C25">
        <f t="shared" si="0"/>
        <v>27.671721415812712</v>
      </c>
      <c r="D25">
        <f t="shared" si="1"/>
        <v>26.544608296175632</v>
      </c>
      <c r="E25">
        <f t="shared" si="2"/>
        <v>27.887785609704981</v>
      </c>
    </row>
    <row r="26" spans="1:5" x14ac:dyDescent="0.25">
      <c r="A26">
        <v>0.334883720930232</v>
      </c>
      <c r="B26">
        <v>27.619047619047599</v>
      </c>
      <c r="C26">
        <f t="shared" si="0"/>
        <v>27.641809754813693</v>
      </c>
      <c r="D26">
        <f t="shared" si="1"/>
        <v>26.533684043139115</v>
      </c>
      <c r="E26">
        <f t="shared" si="2"/>
        <v>27.852243918760816</v>
      </c>
    </row>
    <row r="27" spans="1:5" x14ac:dyDescent="0.25">
      <c r="A27">
        <v>0.336046511627907</v>
      </c>
      <c r="B27">
        <v>27.619047619047599</v>
      </c>
      <c r="C27">
        <f t="shared" si="0"/>
        <v>27.62693172957789</v>
      </c>
      <c r="D27">
        <f t="shared" si="1"/>
        <v>26.528223602662276</v>
      </c>
      <c r="E27">
        <f t="shared" si="2"/>
        <v>27.834582395230733</v>
      </c>
    </row>
    <row r="28" spans="1:5" x14ac:dyDescent="0.25">
      <c r="A28">
        <v>0.33837209302325499</v>
      </c>
      <c r="B28">
        <v>27.619047619047599</v>
      </c>
      <c r="C28">
        <f t="shared" si="0"/>
        <v>27.597329502020465</v>
      </c>
      <c r="D28">
        <f t="shared" si="1"/>
        <v>26.517306092634961</v>
      </c>
      <c r="E28">
        <f t="shared" si="2"/>
        <v>27.799475251950703</v>
      </c>
    </row>
    <row r="29" spans="1:5" x14ac:dyDescent="0.25">
      <c r="A29">
        <v>0.33953488372092999</v>
      </c>
      <c r="B29">
        <v>27.619047619047599</v>
      </c>
      <c r="C29">
        <f t="shared" si="0"/>
        <v>27.582604595699618</v>
      </c>
      <c r="D29">
        <f t="shared" si="1"/>
        <v>26.511849022622012</v>
      </c>
      <c r="E29">
        <f t="shared" si="2"/>
        <v>27.782028554115879</v>
      </c>
    </row>
    <row r="30" spans="1:5" x14ac:dyDescent="0.25">
      <c r="A30">
        <v>0.34186046511627899</v>
      </c>
      <c r="B30">
        <v>27.619047619047599</v>
      </c>
      <c r="C30">
        <f t="shared" si="0"/>
        <v>27.553305464988188</v>
      </c>
      <c r="D30">
        <f t="shared" si="1"/>
        <v>26.500938251441756</v>
      </c>
      <c r="E30">
        <f t="shared" si="2"/>
        <v>27.747346254712077</v>
      </c>
    </row>
    <row r="31" spans="1:5" x14ac:dyDescent="0.25">
      <c r="A31">
        <v>0.34302325581395299</v>
      </c>
      <c r="B31">
        <v>27.619047619047599</v>
      </c>
      <c r="C31">
        <f t="shared" si="0"/>
        <v>27.538730558002801</v>
      </c>
      <c r="D31">
        <f t="shared" si="1"/>
        <v>26.495484549812275</v>
      </c>
      <c r="E31">
        <f t="shared" si="2"/>
        <v>27.730109609803272</v>
      </c>
    </row>
    <row r="32" spans="1:5" x14ac:dyDescent="0.25">
      <c r="A32">
        <v>0.34534883720930198</v>
      </c>
      <c r="B32">
        <v>27.619047619047599</v>
      </c>
      <c r="C32">
        <f t="shared" si="0"/>
        <v>27.509728380211548</v>
      </c>
      <c r="D32">
        <f t="shared" si="1"/>
        <v>26.484580513319521</v>
      </c>
      <c r="E32">
        <f t="shared" si="2"/>
        <v>27.695842763246272</v>
      </c>
    </row>
    <row r="33" spans="1:5" x14ac:dyDescent="0.25">
      <c r="A33">
        <v>0.34651162790697598</v>
      </c>
      <c r="B33">
        <v>27.619047619047599</v>
      </c>
      <c r="C33">
        <f t="shared" si="0"/>
        <v>27.495300447356293</v>
      </c>
      <c r="D33">
        <f t="shared" si="1"/>
        <v>26.479130177994367</v>
      </c>
      <c r="E33">
        <f t="shared" si="2"/>
        <v>27.678811551546477</v>
      </c>
    </row>
    <row r="34" spans="1:5" x14ac:dyDescent="0.25">
      <c r="A34">
        <v>0.34883720930232498</v>
      </c>
      <c r="B34">
        <v>27.619047619047599</v>
      </c>
      <c r="C34">
        <f t="shared" si="0"/>
        <v>27.46658926349641</v>
      </c>
      <c r="D34">
        <f t="shared" si="1"/>
        <v>26.468232872032125</v>
      </c>
      <c r="E34">
        <f t="shared" si="2"/>
        <v>27.644951066450727</v>
      </c>
    </row>
    <row r="35" spans="1:5" x14ac:dyDescent="0.25">
      <c r="A35">
        <v>0.35</v>
      </c>
      <c r="B35">
        <v>27.619047619047599</v>
      </c>
      <c r="C35">
        <f t="shared" si="0"/>
        <v>27.452305370171445</v>
      </c>
      <c r="D35">
        <f t="shared" si="1"/>
        <v>26.462785900933433</v>
      </c>
      <c r="E35">
        <f t="shared" si="2"/>
        <v>27.628120814909501</v>
      </c>
    </row>
    <row r="36" spans="1:5" x14ac:dyDescent="0.25">
      <c r="A36">
        <v>0.35232558139534798</v>
      </c>
      <c r="B36">
        <v>27.619047619047599</v>
      </c>
      <c r="C36">
        <f t="shared" si="0"/>
        <v>27.42387939884253</v>
      </c>
      <c r="D36">
        <f t="shared" si="1"/>
        <v>26.451895321347273</v>
      </c>
      <c r="E36">
        <f t="shared" si="2"/>
        <v>27.594657887093422</v>
      </c>
    </row>
    <row r="37" spans="1:5" x14ac:dyDescent="0.25">
      <c r="A37">
        <v>0.35348837209302297</v>
      </c>
      <c r="B37">
        <v>27.619047619047599</v>
      </c>
      <c r="C37">
        <f t="shared" si="0"/>
        <v>27.4097366974711</v>
      </c>
      <c r="D37">
        <f t="shared" si="1"/>
        <v>26.446451712398481</v>
      </c>
      <c r="E37">
        <f t="shared" si="2"/>
        <v>27.578024263268112</v>
      </c>
    </row>
    <row r="38" spans="1:5" x14ac:dyDescent="0.25">
      <c r="A38">
        <v>0.35465116279069703</v>
      </c>
      <c r="B38">
        <v>27.5324675324675</v>
      </c>
      <c r="C38">
        <f t="shared" si="0"/>
        <v>27.395640441836413</v>
      </c>
      <c r="D38">
        <f t="shared" si="1"/>
        <v>26.441009223705084</v>
      </c>
      <c r="E38">
        <f t="shared" si="2"/>
        <v>27.561455242718253</v>
      </c>
    </row>
    <row r="39" spans="1:5" x14ac:dyDescent="0.25">
      <c r="A39">
        <v>0.35581395348837203</v>
      </c>
      <c r="B39">
        <v>27.445887445887401</v>
      </c>
      <c r="C39">
        <f t="shared" si="0"/>
        <v>27.381590327873891</v>
      </c>
      <c r="D39">
        <f t="shared" si="1"/>
        <v>26.435567855036535</v>
      </c>
      <c r="E39">
        <f t="shared" si="2"/>
        <v>27.544950363947741</v>
      </c>
    </row>
    <row r="40" spans="1:5" x14ac:dyDescent="0.25">
      <c r="A40">
        <v>0.35697674418604602</v>
      </c>
      <c r="B40">
        <v>27.445887445887401</v>
      </c>
      <c r="C40">
        <f t="shared" si="0"/>
        <v>27.367586054495163</v>
      </c>
      <c r="D40">
        <f t="shared" si="1"/>
        <v>26.430127606162351</v>
      </c>
      <c r="E40">
        <f t="shared" si="2"/>
        <v>27.528509170251738</v>
      </c>
    </row>
    <row r="41" spans="1:5" x14ac:dyDescent="0.25">
      <c r="A41">
        <v>0.36046511627906902</v>
      </c>
      <c r="B41">
        <v>27.359307359307302</v>
      </c>
      <c r="C41">
        <f t="shared" si="0"/>
        <v>27.325845310811776</v>
      </c>
      <c r="D41">
        <f t="shared" si="1"/>
        <v>26.413813576001729</v>
      </c>
      <c r="E41">
        <f t="shared" si="2"/>
        <v>27.479563203069691</v>
      </c>
    </row>
    <row r="42" spans="1:5" x14ac:dyDescent="0.25">
      <c r="A42">
        <v>0.36279069767441802</v>
      </c>
      <c r="B42">
        <v>27.359307359307302</v>
      </c>
      <c r="C42">
        <f t="shared" si="0"/>
        <v>27.298241961771051</v>
      </c>
      <c r="D42">
        <f t="shared" si="1"/>
        <v>26.402943150642869</v>
      </c>
      <c r="E42">
        <f t="shared" si="2"/>
        <v>27.447242820485602</v>
      </c>
    </row>
    <row r="43" spans="1:5" x14ac:dyDescent="0.25">
      <c r="A43">
        <v>0.36395348837209301</v>
      </c>
      <c r="B43">
        <v>27.359307359307302</v>
      </c>
      <c r="C43">
        <f t="shared" si="0"/>
        <v>27.284506570904572</v>
      </c>
      <c r="D43">
        <f t="shared" si="1"/>
        <v>26.397509615697139</v>
      </c>
      <c r="E43">
        <f t="shared" si="2"/>
        <v>27.431174406668955</v>
      </c>
    </row>
    <row r="44" spans="1:5" x14ac:dyDescent="0.25">
      <c r="A44">
        <v>0.36627906976744101</v>
      </c>
      <c r="B44">
        <v>27.1861471861471</v>
      </c>
      <c r="C44">
        <f t="shared" si="0"/>
        <v>27.257166949920407</v>
      </c>
      <c r="D44">
        <f t="shared" si="1"/>
        <v>26.386645900122282</v>
      </c>
      <c r="E44">
        <f t="shared" si="2"/>
        <v>27.399219009273779</v>
      </c>
    </row>
    <row r="45" spans="1:5" x14ac:dyDescent="0.25">
      <c r="A45">
        <v>0.36744186046511601</v>
      </c>
      <c r="B45">
        <v>27.1861471861471</v>
      </c>
      <c r="C45">
        <f t="shared" si="0"/>
        <v>27.243562165208996</v>
      </c>
      <c r="D45">
        <f t="shared" si="1"/>
        <v>26.381215719032962</v>
      </c>
      <c r="E45">
        <f t="shared" si="2"/>
        <v>27.383331188674575</v>
      </c>
    </row>
    <row r="46" spans="1:5" x14ac:dyDescent="0.25">
      <c r="A46">
        <v>0.36976744186046501</v>
      </c>
      <c r="B46">
        <v>27.1861471861471</v>
      </c>
      <c r="C46">
        <f t="shared" si="0"/>
        <v>27.216481280532985</v>
      </c>
      <c r="D46">
        <f t="shared" si="1"/>
        <v>26.370358709100472</v>
      </c>
      <c r="E46">
        <f t="shared" si="2"/>
        <v>27.351733242604155</v>
      </c>
    </row>
    <row r="47" spans="1:5" x14ac:dyDescent="0.25">
      <c r="A47">
        <v>0.37093023255813901</v>
      </c>
      <c r="B47">
        <v>27.1861471861471</v>
      </c>
      <c r="C47">
        <f t="shared" si="0"/>
        <v>27.203004641572008</v>
      </c>
      <c r="D47">
        <f t="shared" si="1"/>
        <v>26.364931879797403</v>
      </c>
      <c r="E47">
        <f t="shared" si="2"/>
        <v>27.336022305066919</v>
      </c>
    </row>
    <row r="48" spans="1:5" x14ac:dyDescent="0.25">
      <c r="A48">
        <v>0.372093023255813</v>
      </c>
      <c r="B48">
        <v>27.0995670995671</v>
      </c>
      <c r="C48">
        <f t="shared" si="0"/>
        <v>27.189570183083642</v>
      </c>
      <c r="D48">
        <f t="shared" si="1"/>
        <v>26.35950616729659</v>
      </c>
      <c r="E48">
        <f t="shared" si="2"/>
        <v>27.320369523225949</v>
      </c>
    </row>
    <row r="49" spans="1:5" x14ac:dyDescent="0.25">
      <c r="A49">
        <v>0.373255813953488</v>
      </c>
      <c r="B49">
        <v>27.0995670995671</v>
      </c>
      <c r="C49">
        <f t="shared" si="0"/>
        <v>27.176177641850558</v>
      </c>
      <c r="D49">
        <f t="shared" si="1"/>
        <v>26.354081571368216</v>
      </c>
      <c r="E49">
        <f t="shared" si="2"/>
        <v>27.304774501081472</v>
      </c>
    </row>
    <row r="50" spans="1:5" x14ac:dyDescent="0.25">
      <c r="A50">
        <v>0.374418604651162</v>
      </c>
      <c r="B50">
        <v>27.0995670995671</v>
      </c>
      <c r="C50">
        <f t="shared" si="0"/>
        <v>27.162826757111606</v>
      </c>
      <c r="D50">
        <f t="shared" si="1"/>
        <v>26.34865809178249</v>
      </c>
      <c r="E50">
        <f t="shared" si="2"/>
        <v>27.289236846553255</v>
      </c>
    </row>
    <row r="51" spans="1:5" x14ac:dyDescent="0.25">
      <c r="A51">
        <v>0.376744186046511</v>
      </c>
      <c r="B51">
        <v>27.0995670995671</v>
      </c>
      <c r="C51">
        <f t="shared" si="0"/>
        <v>27.136248926169895</v>
      </c>
      <c r="D51">
        <f t="shared" si="1"/>
        <v>26.337814480720095</v>
      </c>
      <c r="E51">
        <f t="shared" si="2"/>
        <v>27.258332091317712</v>
      </c>
    </row>
    <row r="52" spans="1:5" x14ac:dyDescent="0.25">
      <c r="A52">
        <v>0.377906976744186</v>
      </c>
      <c r="B52">
        <v>27.0995670995671</v>
      </c>
      <c r="C52">
        <f t="shared" si="0"/>
        <v>27.123021470453761</v>
      </c>
      <c r="D52">
        <f t="shared" si="1"/>
        <v>26.332394348784096</v>
      </c>
      <c r="E52">
        <f t="shared" si="2"/>
        <v>27.242964225593866</v>
      </c>
    </row>
    <row r="53" spans="1:5" x14ac:dyDescent="0.25">
      <c r="A53">
        <v>0.38023255813953399</v>
      </c>
      <c r="B53">
        <v>27.0995670995671</v>
      </c>
      <c r="C53">
        <f t="shared" si="0"/>
        <v>27.096688222319784</v>
      </c>
      <c r="D53">
        <f t="shared" si="1"/>
        <v>26.321557430954542</v>
      </c>
      <c r="E53">
        <f t="shared" si="2"/>
        <v>27.212395633373767</v>
      </c>
    </row>
    <row r="54" spans="1:5" x14ac:dyDescent="0.25">
      <c r="A54">
        <v>0.38255813953488299</v>
      </c>
      <c r="B54">
        <v>27.012987012987001</v>
      </c>
      <c r="C54">
        <f t="shared" si="0"/>
        <v>27.070515543770039</v>
      </c>
      <c r="D54">
        <f t="shared" si="1"/>
        <v>26.310724972984818</v>
      </c>
      <c r="E54">
        <f t="shared" si="2"/>
        <v>27.182047423348543</v>
      </c>
    </row>
    <row r="55" spans="1:5" x14ac:dyDescent="0.25">
      <c r="A55">
        <v>0.38372093023255799</v>
      </c>
      <c r="B55">
        <v>26.926406926406901</v>
      </c>
      <c r="C55">
        <f t="shared" si="0"/>
        <v>27.057488808481494</v>
      </c>
      <c r="D55">
        <f t="shared" si="1"/>
        <v>26.305310415873798</v>
      </c>
      <c r="E55">
        <f t="shared" si="2"/>
        <v>27.166955048795078</v>
      </c>
    </row>
    <row r="56" spans="1:5" x14ac:dyDescent="0.25">
      <c r="A56">
        <v>0.38488372093023199</v>
      </c>
      <c r="B56">
        <v>26.926406926406901</v>
      </c>
      <c r="C56">
        <f t="shared" si="0"/>
        <v>27.044501488488557</v>
      </c>
      <c r="D56">
        <f t="shared" si="1"/>
        <v>26.299896973039516</v>
      </c>
      <c r="E56">
        <f t="shared" si="2"/>
        <v>27.151916681387661</v>
      </c>
    </row>
    <row r="57" spans="1:5" x14ac:dyDescent="0.25">
      <c r="A57">
        <v>0.38720930232558098</v>
      </c>
      <c r="B57">
        <v>26.926406926406901</v>
      </c>
      <c r="C57">
        <f t="shared" si="0"/>
        <v>27.018644145334186</v>
      </c>
      <c r="D57">
        <f t="shared" si="1"/>
        <v>26.289073429283956</v>
      </c>
      <c r="E57">
        <f t="shared" si="2"/>
        <v>27.122000549207957</v>
      </c>
    </row>
    <row r="58" spans="1:5" x14ac:dyDescent="0.25">
      <c r="A58">
        <v>0.38837209302325498</v>
      </c>
      <c r="B58">
        <v>26.926406926406901</v>
      </c>
      <c r="C58">
        <f t="shared" si="0"/>
        <v>27.005773652983315</v>
      </c>
      <c r="D58">
        <f t="shared" si="1"/>
        <v>26.283663327904204</v>
      </c>
      <c r="E58">
        <f t="shared" si="2"/>
        <v>27.107122083498371</v>
      </c>
    </row>
    <row r="59" spans="1:5" x14ac:dyDescent="0.25">
      <c r="A59">
        <v>0.39069767441860398</v>
      </c>
      <c r="B59">
        <v>26.926406926406901</v>
      </c>
      <c r="C59">
        <f t="shared" si="0"/>
        <v>26.980147869507633</v>
      </c>
      <c r="D59">
        <f t="shared" si="1"/>
        <v>26.27284646499491</v>
      </c>
      <c r="E59">
        <f t="shared" si="2"/>
        <v>27.077522625445607</v>
      </c>
    </row>
    <row r="60" spans="1:5" x14ac:dyDescent="0.25">
      <c r="A60">
        <v>0.39186046511627898</v>
      </c>
      <c r="B60">
        <v>26.926406926406901</v>
      </c>
      <c r="C60">
        <f t="shared" si="0"/>
        <v>26.967392121686146</v>
      </c>
      <c r="D60">
        <f t="shared" si="1"/>
        <v>26.267439703007167</v>
      </c>
      <c r="E60">
        <f t="shared" si="2"/>
        <v>27.062800951950731</v>
      </c>
    </row>
    <row r="61" spans="1:5" x14ac:dyDescent="0.25">
      <c r="A61">
        <v>0.39418604651162698</v>
      </c>
      <c r="B61">
        <v>26.926406926406901</v>
      </c>
      <c r="C61">
        <f t="shared" si="0"/>
        <v>26.94199378732602</v>
      </c>
      <c r="D61">
        <f t="shared" si="1"/>
        <v>26.256629516820382</v>
      </c>
      <c r="E61">
        <f t="shared" si="2"/>
        <v>27.033512037174727</v>
      </c>
    </row>
    <row r="62" spans="1:5" x14ac:dyDescent="0.25">
      <c r="A62">
        <v>0.39534883720930197</v>
      </c>
      <c r="B62">
        <v>26.926406926406901</v>
      </c>
      <c r="C62">
        <f t="shared" si="0"/>
        <v>26.92935075614384</v>
      </c>
      <c r="D62">
        <f t="shared" si="1"/>
        <v>26.25122609216341</v>
      </c>
      <c r="E62">
        <f t="shared" si="2"/>
        <v>27.018944133799998</v>
      </c>
    </row>
    <row r="63" spans="1:5" x14ac:dyDescent="0.25">
      <c r="A63">
        <v>0.39767441860465103</v>
      </c>
      <c r="B63">
        <v>26.926406926406901</v>
      </c>
      <c r="C63">
        <f t="shared" si="0"/>
        <v>26.904175868827302</v>
      </c>
      <c r="D63">
        <f t="shared" si="1"/>
        <v>26.240422578577903</v>
      </c>
      <c r="E63">
        <f t="shared" si="2"/>
        <v>26.989959802995475</v>
      </c>
    </row>
    <row r="64" spans="1:5" x14ac:dyDescent="0.25">
      <c r="A64">
        <v>0.4</v>
      </c>
      <c r="B64">
        <v>26.926406926406901</v>
      </c>
      <c r="C64">
        <f t="shared" si="0"/>
        <v>26.879147774690885</v>
      </c>
      <c r="D64">
        <f t="shared" si="1"/>
        <v>26.229623511104947</v>
      </c>
      <c r="E64">
        <f t="shared" si="2"/>
        <v>26.961175299321226</v>
      </c>
    </row>
    <row r="65" spans="1:5" x14ac:dyDescent="0.25">
      <c r="A65">
        <v>0.40303030303030302</v>
      </c>
      <c r="B65">
        <v>26.926406926406901</v>
      </c>
      <c r="C65">
        <f t="shared" si="0"/>
        <v>26.846752858787198</v>
      </c>
      <c r="D65">
        <f t="shared" si="1"/>
        <v>26.215558667130701</v>
      </c>
      <c r="E65">
        <f t="shared" si="2"/>
        <v>26.923963881549263</v>
      </c>
    </row>
    <row r="66" spans="1:5" x14ac:dyDescent="0.25">
      <c r="A66">
        <v>0.40606060606060601</v>
      </c>
      <c r="B66">
        <v>26.926406926406901</v>
      </c>
      <c r="C66">
        <f t="shared" si="0"/>
        <v>26.814600603707447</v>
      </c>
      <c r="D66">
        <f t="shared" si="1"/>
        <v>26.201501365004546</v>
      </c>
      <c r="E66">
        <f t="shared" si="2"/>
        <v>26.887081986804347</v>
      </c>
    </row>
    <row r="67" spans="1:5" x14ac:dyDescent="0.25">
      <c r="A67">
        <v>0.40909090909090901</v>
      </c>
      <c r="B67">
        <v>26.839826839826799</v>
      </c>
      <c r="C67">
        <f t="shared" si="0"/>
        <v>26.782687401061999</v>
      </c>
      <c r="D67">
        <f t="shared" si="1"/>
        <v>26.18745160068239</v>
      </c>
      <c r="E67">
        <f t="shared" si="2"/>
        <v>26.850524270340024</v>
      </c>
    </row>
    <row r="68" spans="1:5" x14ac:dyDescent="0.25">
      <c r="A68">
        <v>0.41060606060605997</v>
      </c>
      <c r="B68">
        <v>26.839826839826799</v>
      </c>
      <c r="C68">
        <f t="shared" si="0"/>
        <v>26.766819338690464</v>
      </c>
      <c r="D68">
        <f t="shared" si="1"/>
        <v>26.180429543934636</v>
      </c>
      <c r="E68">
        <f t="shared" si="2"/>
        <v>26.832365343143945</v>
      </c>
    </row>
    <row r="69" spans="1:5" x14ac:dyDescent="0.25">
      <c r="A69">
        <v>0.412121212121212</v>
      </c>
      <c r="B69">
        <v>26.839826839826799</v>
      </c>
      <c r="C69">
        <f t="shared" si="0"/>
        <v>26.751009722353231</v>
      </c>
      <c r="D69">
        <f t="shared" si="1"/>
        <v>26.173409370122325</v>
      </c>
      <c r="E69">
        <f t="shared" si="2"/>
        <v>26.814285512879287</v>
      </c>
    </row>
    <row r="70" spans="1:5" x14ac:dyDescent="0.25">
      <c r="A70">
        <v>0.41666666666666602</v>
      </c>
      <c r="B70">
        <v>26.839826839826799</v>
      </c>
      <c r="C70">
        <f t="shared" si="0"/>
        <v>26.703927283373609</v>
      </c>
      <c r="D70">
        <f t="shared" si="1"/>
        <v>26.152360141249762</v>
      </c>
      <c r="E70">
        <f t="shared" si="2"/>
        <v>26.760514306055121</v>
      </c>
    </row>
    <row r="71" spans="1:5" x14ac:dyDescent="0.25">
      <c r="A71">
        <v>0.41969696969696901</v>
      </c>
      <c r="B71">
        <v>26.839826839826799</v>
      </c>
      <c r="C71">
        <f t="shared" ref="C71:C134" si="3">-4.292305983*LN(A71)+22.9461475841</f>
        <v>26.672823480724656</v>
      </c>
      <c r="D71">
        <f t="shared" ref="D71:D134" si="4">28.154*EXP(-0.177*A71)</f>
        <v>26.13833672742572</v>
      </c>
      <c r="E71">
        <f t="shared" ref="E71:E134" si="5">22.799*POWER(A71,-0.183)</f>
        <v>26.725050900878053</v>
      </c>
    </row>
    <row r="72" spans="1:5" x14ac:dyDescent="0.25">
      <c r="A72">
        <v>0.42121212121212098</v>
      </c>
      <c r="B72">
        <v>26.839826839826799</v>
      </c>
      <c r="C72">
        <f t="shared" si="3"/>
        <v>26.657355694677861</v>
      </c>
      <c r="D72">
        <f t="shared" si="4"/>
        <v>26.131327840627918</v>
      </c>
      <c r="E72">
        <f t="shared" si="5"/>
        <v>26.707432604105769</v>
      </c>
    </row>
    <row r="73" spans="1:5" x14ac:dyDescent="0.25">
      <c r="A73">
        <v>0.42424242424242398</v>
      </c>
      <c r="B73">
        <v>26.839826839826799</v>
      </c>
      <c r="C73">
        <f t="shared" si="3"/>
        <v>26.62658634439974</v>
      </c>
      <c r="D73">
        <f t="shared" si="4"/>
        <v>26.117315704740314</v>
      </c>
      <c r="E73">
        <f t="shared" si="5"/>
        <v>26.672419867787365</v>
      </c>
    </row>
    <row r="74" spans="1:5" x14ac:dyDescent="0.25">
      <c r="A74">
        <v>0.42727272727272703</v>
      </c>
      <c r="B74">
        <v>26.6666666666666</v>
      </c>
      <c r="C74">
        <f t="shared" si="3"/>
        <v>26.596035994911635</v>
      </c>
      <c r="D74">
        <f t="shared" si="4"/>
        <v>26.103311082437678</v>
      </c>
      <c r="E74">
        <f t="shared" si="5"/>
        <v>26.637701746576116</v>
      </c>
    </row>
    <row r="75" spans="1:5" x14ac:dyDescent="0.25">
      <c r="A75">
        <v>0.428787878787878</v>
      </c>
      <c r="B75">
        <v>26.6666666666666</v>
      </c>
      <c r="C75">
        <f t="shared" si="3"/>
        <v>26.580841975566454</v>
      </c>
      <c r="D75">
        <f t="shared" si="4"/>
        <v>26.096311587621599</v>
      </c>
      <c r="E75">
        <f t="shared" si="5"/>
        <v>26.620451743169383</v>
      </c>
    </row>
    <row r="76" spans="1:5" x14ac:dyDescent="0.25">
      <c r="A76">
        <v>0.43030303030303002</v>
      </c>
      <c r="B76">
        <v>26.6666666666666</v>
      </c>
      <c r="C76">
        <f t="shared" si="3"/>
        <v>26.565701550757094</v>
      </c>
      <c r="D76">
        <f t="shared" si="4"/>
        <v>26.08931396969108</v>
      </c>
      <c r="E76">
        <f t="shared" si="5"/>
        <v>26.603273698166969</v>
      </c>
    </row>
    <row r="77" spans="1:5" x14ac:dyDescent="0.25">
      <c r="A77">
        <v>0.43333333333333302</v>
      </c>
      <c r="B77">
        <v>26.6666666666666</v>
      </c>
      <c r="C77">
        <f t="shared" si="3"/>
        <v>26.535579981648247</v>
      </c>
      <c r="D77">
        <f t="shared" si="4"/>
        <v>26.075324362473747</v>
      </c>
      <c r="E77">
        <f t="shared" si="5"/>
        <v>26.569131281651956</v>
      </c>
    </row>
    <row r="78" spans="1:5" x14ac:dyDescent="0.25">
      <c r="A78">
        <v>0.43484848484848398</v>
      </c>
      <c r="B78">
        <v>26.6666666666666</v>
      </c>
      <c r="C78">
        <f t="shared" si="3"/>
        <v>26.520598095642193</v>
      </c>
      <c r="D78">
        <f t="shared" si="4"/>
        <v>26.068332372180784</v>
      </c>
      <c r="E78">
        <f t="shared" si="5"/>
        <v>26.552165824567656</v>
      </c>
    </row>
    <row r="79" spans="1:5" x14ac:dyDescent="0.25">
      <c r="A79">
        <v>0.43787878787878698</v>
      </c>
      <c r="B79">
        <v>26.6666666666666</v>
      </c>
      <c r="C79">
        <f t="shared" si="3"/>
        <v>26.490790295413444</v>
      </c>
      <c r="D79">
        <f t="shared" si="4"/>
        <v>26.054354015711873</v>
      </c>
      <c r="E79">
        <f t="shared" si="5"/>
        <v>26.518443743754368</v>
      </c>
    </row>
    <row r="80" spans="1:5" x14ac:dyDescent="0.25">
      <c r="A80">
        <v>0.439393939393939</v>
      </c>
      <c r="B80">
        <v>26.6666666666666</v>
      </c>
      <c r="C80">
        <f t="shared" si="3"/>
        <v>26.475963662422458</v>
      </c>
      <c r="D80">
        <f t="shared" si="4"/>
        <v>26.047367648530585</v>
      </c>
      <c r="E80">
        <f t="shared" si="5"/>
        <v>26.501686070040495</v>
      </c>
    </row>
    <row r="81" spans="1:5" x14ac:dyDescent="0.25">
      <c r="A81">
        <v>0.44393939393939302</v>
      </c>
      <c r="B81">
        <v>26.6666666666666</v>
      </c>
      <c r="C81">
        <f t="shared" si="3"/>
        <v>26.431788596872632</v>
      </c>
      <c r="D81">
        <f t="shared" si="4"/>
        <v>26.026419785170162</v>
      </c>
      <c r="E81">
        <f t="shared" si="5"/>
        <v>26.451820335865015</v>
      </c>
    </row>
    <row r="82" spans="1:5" x14ac:dyDescent="0.25">
      <c r="A82">
        <v>0.44696969696969702</v>
      </c>
      <c r="B82">
        <v>26.6666666666666</v>
      </c>
      <c r="C82">
        <f t="shared" si="3"/>
        <v>26.402589123838336</v>
      </c>
      <c r="D82">
        <f t="shared" si="4"/>
        <v>26.012463903061072</v>
      </c>
      <c r="E82">
        <f t="shared" si="5"/>
        <v>26.418910880506289</v>
      </c>
    </row>
    <row r="83" spans="1:5" x14ac:dyDescent="0.25">
      <c r="A83">
        <v>0.44848484848484799</v>
      </c>
      <c r="B83">
        <v>26.6666666666666</v>
      </c>
      <c r="C83">
        <f t="shared" si="3"/>
        <v>26.388063539813526</v>
      </c>
      <c r="D83">
        <f t="shared" si="4"/>
        <v>26.005488768540094</v>
      </c>
      <c r="E83">
        <f t="shared" si="5"/>
        <v>26.40255498005191</v>
      </c>
    </row>
    <row r="84" spans="1:5" x14ac:dyDescent="0.25">
      <c r="A84">
        <v>0.45151515151515098</v>
      </c>
      <c r="B84">
        <v>26.6666666666666</v>
      </c>
      <c r="C84">
        <f t="shared" si="3"/>
        <v>26.359159013191828</v>
      </c>
      <c r="D84">
        <f t="shared" si="4"/>
        <v>25.99154411005696</v>
      </c>
      <c r="E84">
        <f t="shared" si="5"/>
        <v>26.370038414854363</v>
      </c>
    </row>
    <row r="85" spans="1:5" x14ac:dyDescent="0.25">
      <c r="A85">
        <v>0.45303030303030301</v>
      </c>
      <c r="B85">
        <v>26.6666666666666</v>
      </c>
      <c r="C85">
        <f t="shared" si="3"/>
        <v>26.34477941521056</v>
      </c>
      <c r="D85">
        <f t="shared" si="4"/>
        <v>25.984574585091881</v>
      </c>
      <c r="E85">
        <f t="shared" si="5"/>
        <v>26.353876798094607</v>
      </c>
    </row>
    <row r="86" spans="1:5" x14ac:dyDescent="0.25">
      <c r="A86">
        <v>0.45757575757575703</v>
      </c>
      <c r="B86">
        <v>26.580086580086501</v>
      </c>
      <c r="C86">
        <f t="shared" si="3"/>
        <v>26.30192741886631</v>
      </c>
      <c r="D86">
        <f t="shared" si="4"/>
        <v>25.963677221287906</v>
      </c>
      <c r="E86">
        <f t="shared" si="5"/>
        <v>26.305773004715736</v>
      </c>
    </row>
    <row r="87" spans="1:5" x14ac:dyDescent="0.25">
      <c r="A87">
        <v>0.46060606060606002</v>
      </c>
      <c r="B87">
        <v>26.580086580086501</v>
      </c>
      <c r="C87">
        <f t="shared" si="3"/>
        <v>26.273595263306646</v>
      </c>
      <c r="D87">
        <f t="shared" si="4"/>
        <v>25.949754982985077</v>
      </c>
      <c r="E87">
        <f t="shared" si="5"/>
        <v>26.274016782614854</v>
      </c>
    </row>
    <row r="88" spans="1:5" x14ac:dyDescent="0.25">
      <c r="A88">
        <v>0.46363636363636301</v>
      </c>
      <c r="B88">
        <v>26.406926406926399</v>
      </c>
      <c r="C88">
        <f t="shared" si="3"/>
        <v>26.24544889370944</v>
      </c>
      <c r="D88">
        <f t="shared" si="4"/>
        <v>25.935840210062349</v>
      </c>
      <c r="E88">
        <f t="shared" si="5"/>
        <v>26.242506759361763</v>
      </c>
    </row>
    <row r="89" spans="1:5" x14ac:dyDescent="0.25">
      <c r="A89">
        <v>0.46515151515151498</v>
      </c>
      <c r="B89">
        <v>26.406926406926399</v>
      </c>
      <c r="C89">
        <f t="shared" si="3"/>
        <v>26.231444620330702</v>
      </c>
      <c r="D89">
        <f t="shared" si="4"/>
        <v>25.928885621867476</v>
      </c>
      <c r="E89">
        <f t="shared" si="5"/>
        <v>26.226842975945967</v>
      </c>
    </row>
    <row r="90" spans="1:5" x14ac:dyDescent="0.25">
      <c r="A90">
        <v>0.46666666666666601</v>
      </c>
      <c r="B90">
        <v>26.3203463203463</v>
      </c>
      <c r="C90">
        <f t="shared" si="3"/>
        <v>26.217485889384832</v>
      </c>
      <c r="D90">
        <f t="shared" si="4"/>
        <v>25.921932898516641</v>
      </c>
      <c r="E90">
        <f t="shared" si="5"/>
        <v>26.211239435693429</v>
      </c>
    </row>
    <row r="91" spans="1:5" x14ac:dyDescent="0.25">
      <c r="A91">
        <v>0.469696969696969</v>
      </c>
      <c r="B91">
        <v>26.3203463203463</v>
      </c>
      <c r="C91">
        <f t="shared" si="3"/>
        <v>26.189703876647318</v>
      </c>
      <c r="D91">
        <f t="shared" si="4"/>
        <v>25.908033044347018</v>
      </c>
      <c r="E91">
        <f t="shared" si="5"/>
        <v>26.180211384396635</v>
      </c>
    </row>
    <row r="92" spans="1:5" x14ac:dyDescent="0.25">
      <c r="A92">
        <v>0.47121212121212103</v>
      </c>
      <c r="B92">
        <v>26.3203463203463</v>
      </c>
      <c r="C92">
        <f t="shared" si="3"/>
        <v>26.175880012901384</v>
      </c>
      <c r="D92">
        <f t="shared" si="4"/>
        <v>25.901085912528522</v>
      </c>
      <c r="E92">
        <f t="shared" si="5"/>
        <v>26.164786034106534</v>
      </c>
    </row>
    <row r="93" spans="1:5" x14ac:dyDescent="0.25">
      <c r="A93">
        <v>0.47424242424242402</v>
      </c>
      <c r="B93">
        <v>26.3203463203463</v>
      </c>
      <c r="C93">
        <f t="shared" si="3"/>
        <v>26.148365136740114</v>
      </c>
      <c r="D93">
        <f t="shared" si="4"/>
        <v>25.887197236925953</v>
      </c>
      <c r="E93">
        <f t="shared" si="5"/>
        <v>26.134110618200097</v>
      </c>
    </row>
    <row r="94" spans="1:5" x14ac:dyDescent="0.25">
      <c r="A94">
        <v>0.47575757575757499</v>
      </c>
      <c r="B94">
        <v>26.2337662337662</v>
      </c>
      <c r="C94">
        <f t="shared" si="3"/>
        <v>26.134673558997079</v>
      </c>
      <c r="D94">
        <f t="shared" si="4"/>
        <v>25.880255692142978</v>
      </c>
      <c r="E94">
        <f t="shared" si="5"/>
        <v>26.118859738755667</v>
      </c>
    </row>
    <row r="95" spans="1:5" x14ac:dyDescent="0.25">
      <c r="A95">
        <v>0.47727272727272702</v>
      </c>
      <c r="B95">
        <v>26.147186147186101</v>
      </c>
      <c r="C95">
        <f t="shared" si="3"/>
        <v>26.121025515755942</v>
      </c>
      <c r="D95">
        <f t="shared" si="4"/>
        <v>25.873316008706503</v>
      </c>
      <c r="E95">
        <f t="shared" si="5"/>
        <v>26.103666209295341</v>
      </c>
    </row>
    <row r="96" spans="1:5" x14ac:dyDescent="0.25">
      <c r="A96">
        <v>0.47878787878787799</v>
      </c>
      <c r="B96">
        <v>26.147186147186101</v>
      </c>
      <c r="C96">
        <f t="shared" si="3"/>
        <v>26.107420731044542</v>
      </c>
      <c r="D96">
        <f t="shared" si="4"/>
        <v>25.866378186117416</v>
      </c>
      <c r="E96">
        <f t="shared" si="5"/>
        <v>26.088529633118704</v>
      </c>
    </row>
    <row r="97" spans="1:5" x14ac:dyDescent="0.25">
      <c r="A97">
        <v>0.48030303030303001</v>
      </c>
      <c r="B97">
        <v>26.147186147186101</v>
      </c>
      <c r="C97">
        <f t="shared" si="3"/>
        <v>26.093858931506539</v>
      </c>
      <c r="D97">
        <f t="shared" si="4"/>
        <v>25.859442223876737</v>
      </c>
      <c r="E97">
        <f t="shared" si="5"/>
        <v>26.073449617513695</v>
      </c>
    </row>
    <row r="98" spans="1:5" x14ac:dyDescent="0.25">
      <c r="A98">
        <v>0.483333333333333</v>
      </c>
      <c r="B98">
        <v>26.147186147186101</v>
      </c>
      <c r="C98">
        <f t="shared" si="3"/>
        <v>26.06686320740755</v>
      </c>
      <c r="D98">
        <f t="shared" si="4"/>
        <v>25.845575878445363</v>
      </c>
      <c r="E98">
        <f t="shared" si="5"/>
        <v>26.043457716798351</v>
      </c>
    </row>
    <row r="99" spans="1:5" x14ac:dyDescent="0.25">
      <c r="A99">
        <v>0.48484848484848397</v>
      </c>
      <c r="B99">
        <v>26.060606060605998</v>
      </c>
      <c r="C99">
        <f t="shared" si="3"/>
        <v>26.053428748919185</v>
      </c>
      <c r="D99">
        <f t="shared" si="4"/>
        <v>25.838645494257378</v>
      </c>
      <c r="E99">
        <f t="shared" si="5"/>
        <v>26.02854506573755</v>
      </c>
    </row>
    <row r="100" spans="1:5" x14ac:dyDescent="0.25">
      <c r="A100">
        <v>0.48787878787878702</v>
      </c>
      <c r="B100">
        <v>26.060606060605998</v>
      </c>
      <c r="C100">
        <f t="shared" si="3"/>
        <v>26.026685322947149</v>
      </c>
      <c r="D100">
        <f t="shared" si="4"/>
        <v>25.824790300444597</v>
      </c>
      <c r="E100">
        <f t="shared" si="5"/>
        <v>25.998884475784578</v>
      </c>
    </row>
    <row r="101" spans="1:5" x14ac:dyDescent="0.25">
      <c r="A101">
        <v>0.48939393939393899</v>
      </c>
      <c r="B101">
        <v>26.060606060605998</v>
      </c>
      <c r="C101">
        <f t="shared" si="3"/>
        <v>26.013375836366848</v>
      </c>
      <c r="D101">
        <f t="shared" si="4"/>
        <v>25.817865489823312</v>
      </c>
      <c r="E101">
        <f t="shared" si="5"/>
        <v>25.984135793496069</v>
      </c>
    </row>
    <row r="102" spans="1:5" x14ac:dyDescent="0.25">
      <c r="A102">
        <v>0.49242424242424199</v>
      </c>
      <c r="B102">
        <v>26.060606060605998</v>
      </c>
      <c r="C102">
        <f t="shared" si="3"/>
        <v>25.986880036289307</v>
      </c>
      <c r="D102">
        <f t="shared" si="4"/>
        <v>25.804021438660751</v>
      </c>
      <c r="E102">
        <f t="shared" si="5"/>
        <v>25.95479982316203</v>
      </c>
    </row>
    <row r="103" spans="1:5" x14ac:dyDescent="0.25">
      <c r="A103">
        <v>0.49696969696969701</v>
      </c>
      <c r="B103">
        <v>26.060606060605998</v>
      </c>
      <c r="C103">
        <f t="shared" si="3"/>
        <v>25.947440500161623</v>
      </c>
      <c r="D103">
        <f t="shared" si="4"/>
        <v>25.783269279650277</v>
      </c>
      <c r="E103">
        <f t="shared" si="5"/>
        <v>25.91119396678226</v>
      </c>
    </row>
    <row r="104" spans="1:5" x14ac:dyDescent="0.25">
      <c r="A104">
        <v>0.49848484848484798</v>
      </c>
      <c r="B104">
        <v>26.060606060605998</v>
      </c>
      <c r="C104">
        <f t="shared" si="3"/>
        <v>25.934374109605578</v>
      </c>
      <c r="D104">
        <f t="shared" si="4"/>
        <v>25.776355602718851</v>
      </c>
      <c r="E104">
        <f t="shared" si="5"/>
        <v>25.896763429065846</v>
      </c>
    </row>
    <row r="105" spans="1:5" x14ac:dyDescent="0.25">
      <c r="A105">
        <v>0.5</v>
      </c>
      <c r="B105">
        <v>25.974025974025899</v>
      </c>
      <c r="C105">
        <f t="shared" si="3"/>
        <v>25.921347374317037</v>
      </c>
      <c r="D105">
        <f t="shared" si="4"/>
        <v>25.769443779661277</v>
      </c>
      <c r="E105">
        <f t="shared" si="5"/>
        <v>25.882384686828125</v>
      </c>
    </row>
    <row r="106" spans="1:5" x14ac:dyDescent="0.25">
      <c r="A106">
        <v>0.50185185185185099</v>
      </c>
      <c r="B106">
        <v>25.8874458874458</v>
      </c>
      <c r="C106">
        <f t="shared" si="3"/>
        <v>25.905479311945502</v>
      </c>
      <c r="D106">
        <f t="shared" si="4"/>
        <v>25.760998512805624</v>
      </c>
      <c r="E106">
        <f t="shared" si="5"/>
        <v>25.864880509462463</v>
      </c>
    </row>
    <row r="107" spans="1:5" x14ac:dyDescent="0.25">
      <c r="A107">
        <v>0.50740740740740697</v>
      </c>
      <c r="B107">
        <v>25.8874458874458</v>
      </c>
      <c r="C107">
        <f t="shared" si="3"/>
        <v>25.858224089889369</v>
      </c>
      <c r="D107">
        <f t="shared" si="4"/>
        <v>25.735679314913853</v>
      </c>
      <c r="E107">
        <f t="shared" si="5"/>
        <v>25.812823011858768</v>
      </c>
    </row>
    <row r="108" spans="1:5" x14ac:dyDescent="0.25">
      <c r="A108">
        <v>0.50925925925925897</v>
      </c>
      <c r="B108">
        <v>25.8874458874458</v>
      </c>
      <c r="C108">
        <f t="shared" si="3"/>
        <v>25.84258725662864</v>
      </c>
      <c r="D108">
        <f t="shared" si="4"/>
        <v>25.727245113485822</v>
      </c>
      <c r="E108">
        <f t="shared" si="5"/>
        <v>25.795620179073499</v>
      </c>
    </row>
    <row r="109" spans="1:5" x14ac:dyDescent="0.25">
      <c r="A109">
        <v>0.51296296296296295</v>
      </c>
      <c r="B109">
        <v>25.8874458874458</v>
      </c>
      <c r="C109">
        <f t="shared" si="3"/>
        <v>25.811483453979687</v>
      </c>
      <c r="D109">
        <f t="shared" si="4"/>
        <v>25.710385001996219</v>
      </c>
      <c r="E109">
        <f t="shared" si="5"/>
        <v>25.761435464992825</v>
      </c>
    </row>
    <row r="110" spans="1:5" x14ac:dyDescent="0.25">
      <c r="A110">
        <v>0.51481481481481395</v>
      </c>
      <c r="B110">
        <v>25.8874458874458</v>
      </c>
      <c r="C110">
        <f t="shared" si="3"/>
        <v>25.796015667932902</v>
      </c>
      <c r="D110">
        <f t="shared" si="4"/>
        <v>25.701959090123228</v>
      </c>
      <c r="E110">
        <f t="shared" si="5"/>
        <v>25.744452424736497</v>
      </c>
    </row>
    <row r="111" spans="1:5" x14ac:dyDescent="0.25">
      <c r="A111">
        <v>0.51851851851851805</v>
      </c>
      <c r="B111">
        <v>25.8874458874458</v>
      </c>
      <c r="C111">
        <f t="shared" si="3"/>
        <v>25.765246317654778</v>
      </c>
      <c r="D111">
        <f t="shared" si="4"/>
        <v>25.685115549594531</v>
      </c>
      <c r="E111">
        <f t="shared" si="5"/>
        <v>25.710702129911439</v>
      </c>
    </row>
    <row r="112" spans="1:5" x14ac:dyDescent="0.25">
      <c r="A112">
        <v>0.52037037037037004</v>
      </c>
      <c r="B112">
        <v>25.8008658008658</v>
      </c>
      <c r="C112">
        <f t="shared" si="3"/>
        <v>25.749943962827118</v>
      </c>
      <c r="D112">
        <f t="shared" si="4"/>
        <v>25.67669791912919</v>
      </c>
      <c r="E112">
        <f t="shared" si="5"/>
        <v>25.69393375558564</v>
      </c>
    </row>
    <row r="113" spans="1:5" x14ac:dyDescent="0.25">
      <c r="A113">
        <v>0.52407407407407403</v>
      </c>
      <c r="B113">
        <v>25.8008658008658</v>
      </c>
      <c r="C113">
        <f t="shared" si="3"/>
        <v>25.719501948821481</v>
      </c>
      <c r="D113">
        <f t="shared" si="4"/>
        <v>25.659870933274636</v>
      </c>
      <c r="E113">
        <f t="shared" si="5"/>
        <v>25.66060780105315</v>
      </c>
    </row>
    <row r="114" spans="1:5" x14ac:dyDescent="0.25">
      <c r="A114">
        <v>0.52592592592592602</v>
      </c>
      <c r="B114">
        <v>25.8008658008658</v>
      </c>
      <c r="C114">
        <f t="shared" si="3"/>
        <v>25.704361524012128</v>
      </c>
      <c r="D114">
        <f t="shared" si="4"/>
        <v>25.651461576077555</v>
      </c>
      <c r="E114">
        <f t="shared" si="5"/>
        <v>25.644049138568811</v>
      </c>
    </row>
    <row r="115" spans="1:5" x14ac:dyDescent="0.25">
      <c r="A115">
        <v>0.52962962962962901</v>
      </c>
      <c r="B115">
        <v>25.8008658008658</v>
      </c>
      <c r="C115">
        <f t="shared" si="3"/>
        <v>25.674239954903285</v>
      </c>
      <c r="D115">
        <f t="shared" si="4"/>
        <v>25.634651128626381</v>
      </c>
      <c r="E115">
        <f t="shared" si="5"/>
        <v>25.611137782742677</v>
      </c>
    </row>
    <row r="116" spans="1:5" x14ac:dyDescent="0.25">
      <c r="A116">
        <v>0.531481481481481</v>
      </c>
      <c r="B116">
        <v>25.8008658008658</v>
      </c>
      <c r="C116">
        <f t="shared" si="3"/>
        <v>25.659258068897223</v>
      </c>
      <c r="D116">
        <f t="shared" si="4"/>
        <v>25.626250036566191</v>
      </c>
      <c r="E116">
        <f t="shared" si="5"/>
        <v>25.594784042971238</v>
      </c>
    </row>
    <row r="117" spans="1:5" x14ac:dyDescent="0.25">
      <c r="A117">
        <v>0.53518518518518499</v>
      </c>
      <c r="B117">
        <v>25.8008658008658</v>
      </c>
      <c r="C117">
        <f t="shared" si="3"/>
        <v>25.629450268668474</v>
      </c>
      <c r="D117">
        <f t="shared" si="4"/>
        <v>25.609456111263615</v>
      </c>
      <c r="E117">
        <f t="shared" si="5"/>
        <v>25.562277866955377</v>
      </c>
    </row>
    <row r="118" spans="1:5" x14ac:dyDescent="0.25">
      <c r="A118">
        <v>0.53703703703703698</v>
      </c>
      <c r="B118">
        <v>25.8008658008658</v>
      </c>
      <c r="C118">
        <f t="shared" si="3"/>
        <v>25.614623635677493</v>
      </c>
      <c r="D118">
        <f t="shared" si="4"/>
        <v>25.601063276216919</v>
      </c>
      <c r="E118">
        <f t="shared" si="5"/>
        <v>25.546124418584991</v>
      </c>
    </row>
    <row r="119" spans="1:5" x14ac:dyDescent="0.25">
      <c r="A119">
        <v>0.54074074074073997</v>
      </c>
      <c r="B119">
        <v>25.8008658008658</v>
      </c>
      <c r="C119">
        <f t="shared" si="3"/>
        <v>25.585123134790202</v>
      </c>
      <c r="D119">
        <f t="shared" si="4"/>
        <v>25.58428585682416</v>
      </c>
      <c r="E119">
        <f t="shared" si="5"/>
        <v>25.514014312270831</v>
      </c>
    </row>
    <row r="120" spans="1:5" x14ac:dyDescent="0.25">
      <c r="A120">
        <v>0.54444444444444395</v>
      </c>
      <c r="B120">
        <v>25.627705627705598</v>
      </c>
      <c r="C120">
        <f t="shared" si="3"/>
        <v>25.555824004078772</v>
      </c>
      <c r="D120">
        <f t="shared" si="4"/>
        <v>25.567519432357603</v>
      </c>
      <c r="E120">
        <f t="shared" si="5"/>
        <v>25.482163337758745</v>
      </c>
    </row>
    <row r="121" spans="1:5" x14ac:dyDescent="0.25">
      <c r="A121">
        <v>0.54629629629629595</v>
      </c>
      <c r="B121">
        <v>25.627705627705598</v>
      </c>
      <c r="C121">
        <f t="shared" si="3"/>
        <v>25.541249097093377</v>
      </c>
      <c r="D121">
        <f t="shared" si="4"/>
        <v>25.559140340969773</v>
      </c>
      <c r="E121">
        <f t="shared" si="5"/>
        <v>25.466333823940406</v>
      </c>
    </row>
    <row r="122" spans="1:5" x14ac:dyDescent="0.25">
      <c r="A122">
        <v>0.54814814814814805</v>
      </c>
      <c r="B122">
        <v>25.627705627705598</v>
      </c>
      <c r="C122">
        <f t="shared" si="3"/>
        <v>25.526723513068561</v>
      </c>
      <c r="D122">
        <f t="shared" si="4"/>
        <v>25.550763995611824</v>
      </c>
      <c r="E122">
        <f t="shared" si="5"/>
        <v>25.45056766223728</v>
      </c>
    </row>
    <row r="123" spans="1:5" x14ac:dyDescent="0.25">
      <c r="A123">
        <v>0.55185185185185104</v>
      </c>
      <c r="B123">
        <v>25.541125541125499</v>
      </c>
      <c r="C123">
        <f t="shared" si="3"/>
        <v>25.49781898644687</v>
      </c>
      <c r="D123">
        <f t="shared" si="4"/>
        <v>25.534019539386133</v>
      </c>
      <c r="E123">
        <f t="shared" si="5"/>
        <v>25.419223534999261</v>
      </c>
    </row>
    <row r="124" spans="1:5" x14ac:dyDescent="0.25">
      <c r="A124">
        <v>0.55370370370370303</v>
      </c>
      <c r="B124">
        <v>25.541125541125499</v>
      </c>
      <c r="C124">
        <f t="shared" si="3"/>
        <v>25.483439388465602</v>
      </c>
      <c r="D124">
        <f t="shared" si="4"/>
        <v>25.525651426719385</v>
      </c>
      <c r="E124">
        <f t="shared" si="5"/>
        <v>25.403644651774282</v>
      </c>
    </row>
    <row r="125" spans="1:5" x14ac:dyDescent="0.25">
      <c r="A125">
        <v>0.55740740740740702</v>
      </c>
      <c r="B125">
        <v>25.541125541125499</v>
      </c>
      <c r="C125">
        <f t="shared" si="3"/>
        <v>25.454823909262029</v>
      </c>
      <c r="D125">
        <f t="shared" si="4"/>
        <v>25.508923427782815</v>
      </c>
      <c r="E125">
        <f t="shared" si="5"/>
        <v>25.372670988357967</v>
      </c>
    </row>
    <row r="126" spans="1:5" x14ac:dyDescent="0.25">
      <c r="A126">
        <v>0.56111111111111101</v>
      </c>
      <c r="B126">
        <v>25.367965367965301</v>
      </c>
      <c r="C126">
        <f t="shared" si="3"/>
        <v>25.4263979379331</v>
      </c>
      <c r="D126">
        <f t="shared" si="4"/>
        <v>25.492206391385217</v>
      </c>
      <c r="E126">
        <f t="shared" si="5"/>
        <v>25.341939840790136</v>
      </c>
    </row>
    <row r="127" spans="1:5" x14ac:dyDescent="0.25">
      <c r="A127">
        <v>0.562962962962963</v>
      </c>
      <c r="B127">
        <v>25.367965367965301</v>
      </c>
      <c r="C127">
        <f t="shared" si="3"/>
        <v>25.412255236561677</v>
      </c>
      <c r="D127">
        <f t="shared" si="4"/>
        <v>25.483851981893281</v>
      </c>
      <c r="E127">
        <f t="shared" si="5"/>
        <v>25.326664119814001</v>
      </c>
    </row>
    <row r="128" spans="1:5" x14ac:dyDescent="0.25">
      <c r="A128">
        <v>0.56666666666666599</v>
      </c>
      <c r="B128">
        <v>25.281385281385202</v>
      </c>
      <c r="C128">
        <f t="shared" si="3"/>
        <v>25.384108866964475</v>
      </c>
      <c r="D128">
        <f t="shared" si="4"/>
        <v>25.467151375835236</v>
      </c>
      <c r="E128">
        <f t="shared" si="5"/>
        <v>25.296290242003796</v>
      </c>
    </row>
    <row r="129" spans="1:5" x14ac:dyDescent="0.25">
      <c r="A129">
        <v>0.56851851851851798</v>
      </c>
      <c r="B129">
        <v>25.281385281385202</v>
      </c>
      <c r="C129">
        <f t="shared" si="3"/>
        <v>25.370104593585744</v>
      </c>
      <c r="D129">
        <f t="shared" si="4"/>
        <v>25.458805177474833</v>
      </c>
      <c r="E129">
        <f t="shared" si="5"/>
        <v>25.281191241927047</v>
      </c>
    </row>
    <row r="130" spans="1:5" x14ac:dyDescent="0.25">
      <c r="A130">
        <v>0.57037037037036997</v>
      </c>
      <c r="B130">
        <v>25.281385281385202</v>
      </c>
      <c r="C130">
        <f t="shared" si="3"/>
        <v>25.356145862639867</v>
      </c>
      <c r="D130">
        <f t="shared" si="4"/>
        <v>25.450461714364483</v>
      </c>
      <c r="E130">
        <f t="shared" si="5"/>
        <v>25.266150312847721</v>
      </c>
    </row>
    <row r="131" spans="1:5" x14ac:dyDescent="0.25">
      <c r="A131">
        <v>0.57592592592592595</v>
      </c>
      <c r="B131">
        <v>25.281385281385202</v>
      </c>
      <c r="C131">
        <f t="shared" si="3"/>
        <v>25.314539986156419</v>
      </c>
      <c r="D131">
        <f t="shared" si="4"/>
        <v>25.425447727571125</v>
      </c>
      <c r="E131">
        <f t="shared" si="5"/>
        <v>25.221371864658838</v>
      </c>
    </row>
    <row r="132" spans="1:5" x14ac:dyDescent="0.25">
      <c r="A132">
        <v>0.57962962962962905</v>
      </c>
      <c r="B132">
        <v>25.281385281385202</v>
      </c>
      <c r="C132">
        <f t="shared" si="3"/>
        <v>25.287025109995156</v>
      </c>
      <c r="D132">
        <f t="shared" si="4"/>
        <v>25.408785396199505</v>
      </c>
      <c r="E132">
        <f t="shared" si="5"/>
        <v>25.191802501061883</v>
      </c>
    </row>
    <row r="133" spans="1:5" x14ac:dyDescent="0.25">
      <c r="A133">
        <v>0.58148148148148104</v>
      </c>
      <c r="B133">
        <v>25.194805194805099</v>
      </c>
      <c r="C133">
        <f t="shared" si="3"/>
        <v>25.273333532252114</v>
      </c>
      <c r="D133">
        <f t="shared" si="4"/>
        <v>25.40045832577518</v>
      </c>
      <c r="E133">
        <f t="shared" si="5"/>
        <v>25.177101517028234</v>
      </c>
    </row>
    <row r="134" spans="1:5" x14ac:dyDescent="0.25">
      <c r="A134">
        <v>0.58333333333333304</v>
      </c>
      <c r="B134">
        <v>25.108225108225099</v>
      </c>
      <c r="C134">
        <f t="shared" si="3"/>
        <v>25.25968548901098</v>
      </c>
      <c r="D134">
        <f t="shared" si="4"/>
        <v>25.392133984332219</v>
      </c>
      <c r="E134">
        <f t="shared" si="5"/>
        <v>25.162455815131192</v>
      </c>
    </row>
    <row r="135" spans="1:5" x14ac:dyDescent="0.25">
      <c r="A135">
        <v>0.58518518518518503</v>
      </c>
      <c r="B135">
        <v>25.108225108225099</v>
      </c>
      <c r="C135">
        <f t="shared" ref="C135:C198" si="6">-4.292305983*LN(A135)+22.9461475841</f>
        <v>25.246080704299573</v>
      </c>
      <c r="D135">
        <f t="shared" ref="D135:D198" si="7">28.154*EXP(-0.177*A135)</f>
        <v>25.383812370976266</v>
      </c>
      <c r="E135">
        <f t="shared" ref="E135:E198" si="8">22.799*POWER(A135,-0.183)</f>
        <v>25.147865012973998</v>
      </c>
    </row>
    <row r="136" spans="1:5" x14ac:dyDescent="0.25">
      <c r="A136">
        <v>0.58703703703703702</v>
      </c>
      <c r="B136">
        <v>25.108225108225099</v>
      </c>
      <c r="C136">
        <f t="shared" si="6"/>
        <v>25.232518904761577</v>
      </c>
      <c r="D136">
        <f t="shared" si="7"/>
        <v>25.375493484813273</v>
      </c>
      <c r="E136">
        <f t="shared" si="8"/>
        <v>25.1333287320045</v>
      </c>
    </row>
    <row r="137" spans="1:5" x14ac:dyDescent="0.25">
      <c r="A137">
        <v>0.59074074074074001</v>
      </c>
      <c r="B137">
        <v>25.108225108225099</v>
      </c>
      <c r="C137">
        <f t="shared" si="6"/>
        <v>25.205523180662588</v>
      </c>
      <c r="D137">
        <f t="shared" si="7"/>
        <v>25.358863890491367</v>
      </c>
      <c r="E137">
        <f t="shared" si="8"/>
        <v>25.104418238340092</v>
      </c>
    </row>
    <row r="138" spans="1:5" x14ac:dyDescent="0.25">
      <c r="A138">
        <v>0.592592592592592</v>
      </c>
      <c r="B138">
        <v>25.021645021645</v>
      </c>
      <c r="C138">
        <f t="shared" si="6"/>
        <v>25.192088722174219</v>
      </c>
      <c r="D138">
        <f t="shared" si="7"/>
        <v>25.350553180545795</v>
      </c>
      <c r="E138">
        <f t="shared" si="8"/>
        <v>25.090043287312323</v>
      </c>
    </row>
    <row r="139" spans="1:5" x14ac:dyDescent="0.25">
      <c r="A139">
        <v>0.59629629629629599</v>
      </c>
      <c r="B139">
        <v>25.021645021645</v>
      </c>
      <c r="C139">
        <f t="shared" si="6"/>
        <v>25.16534529620218</v>
      </c>
      <c r="D139">
        <f t="shared" si="7"/>
        <v>25.333939930620989</v>
      </c>
      <c r="E139">
        <f t="shared" si="8"/>
        <v>25.061452158458678</v>
      </c>
    </row>
    <row r="140" spans="1:5" x14ac:dyDescent="0.25">
      <c r="A140">
        <v>0.6</v>
      </c>
      <c r="B140">
        <v>24.935064935064901</v>
      </c>
      <c r="C140">
        <f t="shared" si="6"/>
        <v>25.138767465260468</v>
      </c>
      <c r="D140">
        <f t="shared" si="7"/>
        <v>25.317337568035448</v>
      </c>
      <c r="E140">
        <f t="shared" si="8"/>
        <v>25.03307034444315</v>
      </c>
    </row>
    <row r="141" spans="1:5" x14ac:dyDescent="0.25">
      <c r="A141">
        <v>0.60232558139534897</v>
      </c>
      <c r="B141">
        <v>24.848484848484802</v>
      </c>
      <c r="C141">
        <f t="shared" si="6"/>
        <v>25.122162779241506</v>
      </c>
      <c r="D141">
        <f t="shared" si="7"/>
        <v>25.306918389921449</v>
      </c>
      <c r="E141">
        <f t="shared" si="8"/>
        <v>25.015354923043947</v>
      </c>
    </row>
    <row r="142" spans="1:5" x14ac:dyDescent="0.25">
      <c r="A142">
        <v>0.60465116279069697</v>
      </c>
      <c r="B142">
        <v>24.848484848484802</v>
      </c>
      <c r="C142">
        <f t="shared" si="6"/>
        <v>25.10562208061058</v>
      </c>
      <c r="D142">
        <f t="shared" si="7"/>
        <v>25.29650349974936</v>
      </c>
      <c r="E142">
        <f t="shared" si="8"/>
        <v>24.997720233832993</v>
      </c>
    </row>
    <row r="143" spans="1:5" x14ac:dyDescent="0.25">
      <c r="A143">
        <v>0.60930232558139497</v>
      </c>
      <c r="B143">
        <v>24.848484848484802</v>
      </c>
      <c r="C143">
        <f t="shared" si="6"/>
        <v>25.072730686077804</v>
      </c>
      <c r="D143">
        <f t="shared" si="7"/>
        <v>25.275686576172898</v>
      </c>
      <c r="E143">
        <f t="shared" si="8"/>
        <v>24.962690354991143</v>
      </c>
    </row>
    <row r="144" spans="1:5" x14ac:dyDescent="0.25">
      <c r="A144">
        <v>0.61162790697674396</v>
      </c>
      <c r="B144">
        <v>24.848484848484802</v>
      </c>
      <c r="C144">
        <f t="shared" si="6"/>
        <v>25.056379024462533</v>
      </c>
      <c r="D144">
        <f t="shared" si="7"/>
        <v>25.265284539241364</v>
      </c>
      <c r="E144">
        <f t="shared" si="8"/>
        <v>24.945293837309787</v>
      </c>
    </row>
    <row r="145" spans="1:5" x14ac:dyDescent="0.25">
      <c r="A145">
        <v>0.61860465116279095</v>
      </c>
      <c r="B145">
        <v>24.848484848484802</v>
      </c>
      <c r="C145">
        <f t="shared" si="6"/>
        <v>25.007694502734619</v>
      </c>
      <c r="D145">
        <f t="shared" si="7"/>
        <v>25.234104106725798</v>
      </c>
      <c r="E145">
        <f t="shared" si="8"/>
        <v>24.893570170299917</v>
      </c>
    </row>
    <row r="146" spans="1:5" x14ac:dyDescent="0.25">
      <c r="A146">
        <v>0.62325581395348795</v>
      </c>
      <c r="B146">
        <v>24.848484848484802</v>
      </c>
      <c r="C146">
        <f t="shared" si="6"/>
        <v>24.975542247654872</v>
      </c>
      <c r="D146">
        <f t="shared" si="7"/>
        <v>25.21333853267264</v>
      </c>
      <c r="E146">
        <f t="shared" si="8"/>
        <v>24.859469618134373</v>
      </c>
    </row>
    <row r="147" spans="1:5" x14ac:dyDescent="0.25">
      <c r="A147">
        <v>0.62558139534883705</v>
      </c>
      <c r="B147">
        <v>24.761904761904699</v>
      </c>
      <c r="C147">
        <f t="shared" si="6"/>
        <v>24.959555987153568</v>
      </c>
      <c r="D147">
        <f t="shared" si="7"/>
        <v>25.202962154654433</v>
      </c>
      <c r="E147">
        <f t="shared" si="8"/>
        <v>24.842532045571851</v>
      </c>
    </row>
    <row r="148" spans="1:5" x14ac:dyDescent="0.25">
      <c r="A148">
        <v>0.63023255813953505</v>
      </c>
      <c r="B148">
        <v>24.761904761904699</v>
      </c>
      <c r="C148">
        <f t="shared" si="6"/>
        <v>24.927760982637878</v>
      </c>
      <c r="D148">
        <f t="shared" si="7"/>
        <v>25.182222207844031</v>
      </c>
      <c r="E148">
        <f t="shared" si="8"/>
        <v>24.808879273620605</v>
      </c>
    </row>
    <row r="149" spans="1:5" x14ac:dyDescent="0.25">
      <c r="A149">
        <v>0.63255813953488405</v>
      </c>
      <c r="B149">
        <v>24.761904761904699</v>
      </c>
      <c r="C149">
        <f t="shared" si="6"/>
        <v>24.911951366300649</v>
      </c>
      <c r="D149">
        <f t="shared" si="7"/>
        <v>25.171858635537713</v>
      </c>
      <c r="E149">
        <f t="shared" si="8"/>
        <v>24.792162882032045</v>
      </c>
    </row>
    <row r="150" spans="1:5" x14ac:dyDescent="0.25">
      <c r="A150">
        <v>0.63720930232558104</v>
      </c>
      <c r="B150">
        <v>24.761904761904699</v>
      </c>
      <c r="C150">
        <f t="shared" si="6"/>
        <v>24.880505760581752</v>
      </c>
      <c r="D150">
        <f t="shared" si="7"/>
        <v>25.151144284342955</v>
      </c>
      <c r="E150">
        <f t="shared" si="8"/>
        <v>24.758947159189827</v>
      </c>
    </row>
    <row r="151" spans="1:5" x14ac:dyDescent="0.25">
      <c r="A151">
        <v>0.63953488372093004</v>
      </c>
      <c r="B151">
        <v>24.761904761904699</v>
      </c>
      <c r="C151">
        <f t="shared" si="6"/>
        <v>24.864868927321023</v>
      </c>
      <c r="D151">
        <f t="shared" si="7"/>
        <v>25.140793501944717</v>
      </c>
      <c r="E151">
        <f t="shared" si="8"/>
        <v>24.742446676940251</v>
      </c>
    </row>
    <row r="152" spans="1:5" x14ac:dyDescent="0.25">
      <c r="A152">
        <v>0.64418604651162803</v>
      </c>
      <c r="B152">
        <v>24.761904761904699</v>
      </c>
      <c r="C152">
        <f t="shared" si="6"/>
        <v>24.83376512467207</v>
      </c>
      <c r="D152">
        <f t="shared" si="7"/>
        <v>25.120104714777479</v>
      </c>
      <c r="E152">
        <f t="shared" si="8"/>
        <v>24.709657643009837</v>
      </c>
    </row>
    <row r="153" spans="1:5" x14ac:dyDescent="0.25">
      <c r="A153">
        <v>0.64651162790697703</v>
      </c>
      <c r="B153">
        <v>24.761904761904699</v>
      </c>
      <c r="C153">
        <f t="shared" si="6"/>
        <v>24.818297338625278</v>
      </c>
      <c r="D153">
        <f t="shared" si="7"/>
        <v>25.109766706503024</v>
      </c>
      <c r="E153">
        <f t="shared" si="8"/>
        <v>24.693367979685693</v>
      </c>
    </row>
    <row r="154" spans="1:5" x14ac:dyDescent="0.25">
      <c r="A154">
        <v>0.65116279069767402</v>
      </c>
      <c r="B154">
        <v>24.761904761904699</v>
      </c>
      <c r="C154">
        <f t="shared" si="6"/>
        <v>24.787527988347161</v>
      </c>
      <c r="D154">
        <f t="shared" si="7"/>
        <v>25.089103451814204</v>
      </c>
      <c r="E154">
        <f t="shared" si="8"/>
        <v>24.660995628711273</v>
      </c>
    </row>
    <row r="155" spans="1:5" x14ac:dyDescent="0.25">
      <c r="A155">
        <v>0.65348837209302302</v>
      </c>
      <c r="B155">
        <v>24.761904761904699</v>
      </c>
      <c r="C155">
        <f t="shared" si="6"/>
        <v>24.772225633519501</v>
      </c>
      <c r="D155">
        <f t="shared" si="7"/>
        <v>25.078778201898707</v>
      </c>
      <c r="E155">
        <f t="shared" si="8"/>
        <v>24.644911867020916</v>
      </c>
    </row>
    <row r="156" spans="1:5" x14ac:dyDescent="0.25">
      <c r="A156">
        <v>0.65813953488372101</v>
      </c>
      <c r="B156">
        <v>24.5887445887445</v>
      </c>
      <c r="C156">
        <f t="shared" si="6"/>
        <v>24.741783619513868</v>
      </c>
      <c r="D156">
        <f t="shared" si="7"/>
        <v>25.058140448178115</v>
      </c>
      <c r="E156">
        <f t="shared" si="8"/>
        <v>24.612946531539386</v>
      </c>
    </row>
    <row r="157" spans="1:5" x14ac:dyDescent="0.25">
      <c r="A157">
        <v>0.66046511627907001</v>
      </c>
      <c r="B157">
        <v>24.5887445887445</v>
      </c>
      <c r="C157">
        <f t="shared" si="6"/>
        <v>24.726643194704511</v>
      </c>
      <c r="D157">
        <f t="shared" si="7"/>
        <v>25.047827940876211</v>
      </c>
      <c r="E157">
        <f t="shared" si="8"/>
        <v>24.597063919657369</v>
      </c>
    </row>
    <row r="158" spans="1:5" x14ac:dyDescent="0.25">
      <c r="A158">
        <v>0.665116279069767</v>
      </c>
      <c r="B158">
        <v>24.5887445887445</v>
      </c>
      <c r="C158">
        <f t="shared" si="6"/>
        <v>24.696521625595668</v>
      </c>
      <c r="D158">
        <f t="shared" si="7"/>
        <v>25.027215656652558</v>
      </c>
      <c r="E158">
        <f t="shared" si="8"/>
        <v>24.565496255808199</v>
      </c>
    </row>
    <row r="159" spans="1:5" x14ac:dyDescent="0.25">
      <c r="A159">
        <v>0.667441860465116</v>
      </c>
      <c r="B159">
        <v>24.5887445887445</v>
      </c>
      <c r="C159">
        <f t="shared" si="6"/>
        <v>24.681539739589606</v>
      </c>
      <c r="D159">
        <f t="shared" si="7"/>
        <v>25.016915876238311</v>
      </c>
      <c r="E159">
        <f t="shared" si="8"/>
        <v>24.549810200134623</v>
      </c>
    </row>
    <row r="160" spans="1:5" x14ac:dyDescent="0.25">
      <c r="A160">
        <v>0.67441860465116299</v>
      </c>
      <c r="B160">
        <v>24.5887445887445</v>
      </c>
      <c r="C160">
        <f t="shared" si="6"/>
        <v>24.636905306369876</v>
      </c>
      <c r="D160">
        <f t="shared" si="7"/>
        <v>24.98604196084602</v>
      </c>
      <c r="E160">
        <f t="shared" si="8"/>
        <v>24.503137231881144</v>
      </c>
    </row>
    <row r="161" spans="1:5" x14ac:dyDescent="0.25">
      <c r="A161">
        <v>0.67906976744185998</v>
      </c>
      <c r="B161">
        <v>24.5887445887445</v>
      </c>
      <c r="C161">
        <f t="shared" si="6"/>
        <v>24.607404805482581</v>
      </c>
      <c r="D161">
        <f t="shared" si="7"/>
        <v>24.965480521357666</v>
      </c>
      <c r="E161">
        <f t="shared" si="8"/>
        <v>24.472338104441917</v>
      </c>
    </row>
    <row r="162" spans="1:5" x14ac:dyDescent="0.25">
      <c r="A162">
        <v>0.68139534883720898</v>
      </c>
      <c r="B162">
        <v>24.502164502164501</v>
      </c>
      <c r="C162">
        <f t="shared" si="6"/>
        <v>24.59273024082005</v>
      </c>
      <c r="D162">
        <f t="shared" si="7"/>
        <v>24.95520614761854</v>
      </c>
      <c r="E162">
        <f t="shared" si="8"/>
        <v>24.457031979391122</v>
      </c>
    </row>
    <row r="163" spans="1:5" x14ac:dyDescent="0.25">
      <c r="A163">
        <v>0.69302325581395396</v>
      </c>
      <c r="B163">
        <v>24.502164502164501</v>
      </c>
      <c r="C163">
        <f t="shared" si="6"/>
        <v>24.520100657139245</v>
      </c>
      <c r="D163">
        <f t="shared" si="7"/>
        <v>24.903897669360365</v>
      </c>
      <c r="E163">
        <f t="shared" si="8"/>
        <v>24.381417407989339</v>
      </c>
    </row>
    <row r="164" spans="1:5" x14ac:dyDescent="0.25">
      <c r="A164">
        <v>0.69534883720930196</v>
      </c>
      <c r="B164">
        <v>24.502164502164501</v>
      </c>
      <c r="C164">
        <f t="shared" si="6"/>
        <v>24.505721059157985</v>
      </c>
      <c r="D164">
        <f t="shared" si="7"/>
        <v>24.893648639625212</v>
      </c>
      <c r="E164">
        <f t="shared" si="8"/>
        <v>24.366474573321888</v>
      </c>
    </row>
    <row r="165" spans="1:5" x14ac:dyDescent="0.25">
      <c r="A165">
        <v>0.7</v>
      </c>
      <c r="B165">
        <v>24.502164502164501</v>
      </c>
      <c r="C165">
        <f t="shared" si="6"/>
        <v>24.477105579954411</v>
      </c>
      <c r="D165">
        <f t="shared" si="7"/>
        <v>24.873163232174516</v>
      </c>
      <c r="E165">
        <f t="shared" si="8"/>
        <v>24.336765490533899</v>
      </c>
    </row>
    <row r="166" spans="1:5" x14ac:dyDescent="0.25">
      <c r="A166">
        <v>0.70512820512820495</v>
      </c>
      <c r="B166">
        <v>24.502164502164501</v>
      </c>
      <c r="C166">
        <f t="shared" si="6"/>
        <v>24.445774740240864</v>
      </c>
      <c r="D166">
        <f t="shared" si="7"/>
        <v>24.850596296706978</v>
      </c>
      <c r="E166">
        <f t="shared" si="8"/>
        <v>24.304278814235087</v>
      </c>
    </row>
    <row r="167" spans="1:5" x14ac:dyDescent="0.25">
      <c r="A167">
        <v>0.70769230769230795</v>
      </c>
      <c r="B167">
        <v>24.502164502164501</v>
      </c>
      <c r="C167">
        <f t="shared" si="6"/>
        <v>24.43019466512046</v>
      </c>
      <c r="D167">
        <f t="shared" si="7"/>
        <v>24.839320508087127</v>
      </c>
      <c r="E167">
        <f t="shared" si="8"/>
        <v>24.288140117137505</v>
      </c>
    </row>
    <row r="168" spans="1:5" x14ac:dyDescent="0.25">
      <c r="A168">
        <v>0.71025641025641095</v>
      </c>
      <c r="B168">
        <v>24.502164502164501</v>
      </c>
      <c r="C168">
        <f t="shared" si="6"/>
        <v>24.414670937591907</v>
      </c>
      <c r="D168">
        <f t="shared" si="7"/>
        <v>24.828049835779478</v>
      </c>
      <c r="E168">
        <f t="shared" si="8"/>
        <v>24.272070446441088</v>
      </c>
    </row>
    <row r="169" spans="1:5" x14ac:dyDescent="0.25">
      <c r="A169">
        <v>0.71538461538461595</v>
      </c>
      <c r="B169">
        <v>24.502164502164501</v>
      </c>
      <c r="C169">
        <f t="shared" si="6"/>
        <v>24.383790905244624</v>
      </c>
      <c r="D169">
        <f t="shared" si="7"/>
        <v>24.805523830815858</v>
      </c>
      <c r="E169">
        <f t="shared" si="8"/>
        <v>24.240136019132855</v>
      </c>
    </row>
    <row r="170" spans="1:5" x14ac:dyDescent="0.25">
      <c r="A170">
        <v>0.71794871794871795</v>
      </c>
      <c r="B170">
        <v>24.502164502164501</v>
      </c>
      <c r="C170">
        <f t="shared" si="6"/>
        <v>24.368433801266999</v>
      </c>
      <c r="D170">
        <f t="shared" si="7"/>
        <v>24.794268493520075</v>
      </c>
      <c r="E170">
        <f t="shared" si="8"/>
        <v>24.224270195373883</v>
      </c>
    </row>
    <row r="171" spans="1:5" x14ac:dyDescent="0.25">
      <c r="A171">
        <v>0.72307692307692395</v>
      </c>
      <c r="B171">
        <v>24.329004329004299</v>
      </c>
      <c r="C171">
        <f t="shared" si="6"/>
        <v>24.33788345177889</v>
      </c>
      <c r="D171">
        <f t="shared" si="7"/>
        <v>24.771773137708863</v>
      </c>
      <c r="E171">
        <f t="shared" si="8"/>
        <v>24.192738705052943</v>
      </c>
    </row>
    <row r="172" spans="1:5" x14ac:dyDescent="0.25">
      <c r="A172">
        <v>0.72564102564102595</v>
      </c>
      <c r="B172">
        <v>24.329004329004299</v>
      </c>
      <c r="C172">
        <f t="shared" si="6"/>
        <v>24.322689432433705</v>
      </c>
      <c r="D172">
        <f t="shared" si="7"/>
        <v>24.760533114559934</v>
      </c>
      <c r="E172">
        <f t="shared" si="8"/>
        <v>24.177072007187984</v>
      </c>
    </row>
    <row r="173" spans="1:5" x14ac:dyDescent="0.25">
      <c r="A173">
        <v>0.73076923076923095</v>
      </c>
      <c r="B173">
        <v>24.329004329004299</v>
      </c>
      <c r="C173">
        <f t="shared" si="6"/>
        <v>24.292461800586668</v>
      </c>
      <c r="D173">
        <f t="shared" si="7"/>
        <v>24.738068366199531</v>
      </c>
      <c r="E173">
        <f t="shared" si="8"/>
        <v>24.14593417108383</v>
      </c>
    </row>
    <row r="174" spans="1:5" x14ac:dyDescent="0.25">
      <c r="A174">
        <v>0.73333333333333395</v>
      </c>
      <c r="B174">
        <v>24.329004329004299</v>
      </c>
      <c r="C174">
        <f t="shared" si="6"/>
        <v>24.277427438515502</v>
      </c>
      <c r="D174">
        <f t="shared" si="7"/>
        <v>24.726843636360847</v>
      </c>
      <c r="E174">
        <f t="shared" si="8"/>
        <v>24.130462035820116</v>
      </c>
    </row>
    <row r="175" spans="1:5" x14ac:dyDescent="0.25">
      <c r="A175">
        <v>0.73846153846153895</v>
      </c>
      <c r="B175">
        <v>24.329004329004299</v>
      </c>
      <c r="C175">
        <f t="shared" si="6"/>
        <v>24.247515777516487</v>
      </c>
      <c r="D175">
        <f t="shared" si="7"/>
        <v>24.704409453806381</v>
      </c>
      <c r="E175">
        <f t="shared" si="8"/>
        <v>24.099708879724478</v>
      </c>
    </row>
    <row r="176" spans="1:5" x14ac:dyDescent="0.25">
      <c r="A176">
        <v>0.74102564102564195</v>
      </c>
      <c r="B176">
        <v>24.2424242424242</v>
      </c>
      <c r="C176">
        <f t="shared" si="6"/>
        <v>24.232637752280692</v>
      </c>
      <c r="D176">
        <f t="shared" si="7"/>
        <v>24.693199996469691</v>
      </c>
      <c r="E176">
        <f t="shared" si="8"/>
        <v>24.08442689466472</v>
      </c>
    </row>
    <row r="177" spans="1:5" x14ac:dyDescent="0.25">
      <c r="A177">
        <v>0.74615384615384694</v>
      </c>
      <c r="B177">
        <v>24.2424242424242</v>
      </c>
      <c r="C177">
        <f t="shared" si="6"/>
        <v>24.203035524723255</v>
      </c>
      <c r="D177">
        <f t="shared" si="7"/>
        <v>24.670796338132959</v>
      </c>
      <c r="E177">
        <f t="shared" si="8"/>
        <v>24.054049739591843</v>
      </c>
    </row>
    <row r="178" spans="1:5" x14ac:dyDescent="0.25">
      <c r="A178">
        <v>0.74871794871794894</v>
      </c>
      <c r="B178">
        <v>24.2424242424242</v>
      </c>
      <c r="C178">
        <f t="shared" si="6"/>
        <v>24.188310618402419</v>
      </c>
      <c r="D178">
        <f t="shared" si="7"/>
        <v>24.659602132518305</v>
      </c>
      <c r="E178">
        <f t="shared" si="8"/>
        <v>24.038953636744331</v>
      </c>
    </row>
    <row r="179" spans="1:5" x14ac:dyDescent="0.25">
      <c r="A179">
        <v>0.75384615384615505</v>
      </c>
      <c r="B179">
        <v>24.069264069264001</v>
      </c>
      <c r="C179">
        <f t="shared" si="6"/>
        <v>24.159011487690986</v>
      </c>
      <c r="D179">
        <f t="shared" si="7"/>
        <v>24.637228956867695</v>
      </c>
      <c r="E179">
        <f t="shared" si="8"/>
        <v>24.008944086298445</v>
      </c>
    </row>
    <row r="180" spans="1:5" x14ac:dyDescent="0.25">
      <c r="A180">
        <v>0.75641025641025705</v>
      </c>
      <c r="B180">
        <v>24.069264069264001</v>
      </c>
      <c r="C180">
        <f t="shared" si="6"/>
        <v>24.144436580705595</v>
      </c>
      <c r="D180">
        <f t="shared" si="7"/>
        <v>24.626049982223403</v>
      </c>
      <c r="E180">
        <f t="shared" si="8"/>
        <v>23.994029735929516</v>
      </c>
    </row>
    <row r="181" spans="1:5" x14ac:dyDescent="0.25">
      <c r="A181">
        <v>0.76153846153846205</v>
      </c>
      <c r="B181">
        <v>24.069264069264001</v>
      </c>
      <c r="C181">
        <f t="shared" si="6"/>
        <v>24.115434402914346</v>
      </c>
      <c r="D181">
        <f t="shared" si="7"/>
        <v>24.603707247783809</v>
      </c>
      <c r="E181">
        <f t="shared" si="8"/>
        <v>23.964379664335329</v>
      </c>
    </row>
    <row r="182" spans="1:5" x14ac:dyDescent="0.25">
      <c r="A182">
        <v>0.76410256410256505</v>
      </c>
      <c r="B182">
        <v>24.069264069264001</v>
      </c>
      <c r="C182">
        <f t="shared" si="6"/>
        <v>24.101006470059083</v>
      </c>
      <c r="D182">
        <f t="shared" si="7"/>
        <v>24.592543483386436</v>
      </c>
      <c r="E182">
        <f t="shared" si="8"/>
        <v>23.949643069142809</v>
      </c>
    </row>
    <row r="183" spans="1:5" x14ac:dyDescent="0.25">
      <c r="A183">
        <v>0.76666666666666805</v>
      </c>
      <c r="B183">
        <v>24.069264069264001</v>
      </c>
      <c r="C183">
        <f t="shared" si="6"/>
        <v>24.086626872077815</v>
      </c>
      <c r="D183">
        <f t="shared" si="7"/>
        <v>24.581384784471034</v>
      </c>
      <c r="E183">
        <f t="shared" si="8"/>
        <v>23.934964859474434</v>
      </c>
    </row>
    <row r="184" spans="1:5" x14ac:dyDescent="0.25">
      <c r="A184">
        <v>0.76923076923077005</v>
      </c>
      <c r="B184">
        <v>24.069264069264001</v>
      </c>
      <c r="C184">
        <f t="shared" si="6"/>
        <v>24.072295286199203</v>
      </c>
      <c r="D184">
        <f t="shared" si="7"/>
        <v>24.570231148739175</v>
      </c>
      <c r="E184">
        <f t="shared" si="8"/>
        <v>23.920344609897874</v>
      </c>
    </row>
    <row r="185" spans="1:5" x14ac:dyDescent="0.25">
      <c r="A185">
        <v>0.77179487179487305</v>
      </c>
      <c r="B185">
        <v>24.069264069264001</v>
      </c>
      <c r="C185">
        <f t="shared" si="6"/>
        <v>24.058011392874242</v>
      </c>
      <c r="D185">
        <f t="shared" si="7"/>
        <v>24.559082573893477</v>
      </c>
      <c r="E185">
        <f t="shared" si="8"/>
        <v>23.905781899485785</v>
      </c>
    </row>
    <row r="186" spans="1:5" x14ac:dyDescent="0.25">
      <c r="A186">
        <v>0.77692307692307805</v>
      </c>
      <c r="B186">
        <v>23.982683982683898</v>
      </c>
      <c r="C186">
        <f t="shared" si="6"/>
        <v>24.029585421545317</v>
      </c>
      <c r="D186">
        <f t="shared" si="7"/>
        <v>24.536800597676233</v>
      </c>
      <c r="E186">
        <f t="shared" si="8"/>
        <v>23.876827434596592</v>
      </c>
    </row>
    <row r="187" spans="1:5" x14ac:dyDescent="0.25">
      <c r="A187">
        <v>0.77948717948718105</v>
      </c>
      <c r="B187">
        <v>23.982683982683898</v>
      </c>
      <c r="C187">
        <f t="shared" si="6"/>
        <v>24.015442720173894</v>
      </c>
      <c r="D187">
        <f t="shared" si="7"/>
        <v>24.525667191715126</v>
      </c>
      <c r="E187">
        <f t="shared" si="8"/>
        <v>23.862434860232604</v>
      </c>
    </row>
    <row r="188" spans="1:5" x14ac:dyDescent="0.25">
      <c r="A188">
        <v>0.78205128205128305</v>
      </c>
      <c r="B188">
        <v>23.982683982683898</v>
      </c>
      <c r="C188">
        <f t="shared" si="6"/>
        <v>24.001346464539207</v>
      </c>
      <c r="D188">
        <f t="shared" si="7"/>
        <v>24.514538837461064</v>
      </c>
      <c r="E188">
        <f t="shared" si="8"/>
        <v>23.848098185139616</v>
      </c>
    </row>
    <row r="189" spans="1:5" x14ac:dyDescent="0.25">
      <c r="A189">
        <v>0.78461538461538605</v>
      </c>
      <c r="B189">
        <v>23.982683982683898</v>
      </c>
      <c r="C189">
        <f t="shared" si="6"/>
        <v>23.987296350576688</v>
      </c>
      <c r="D189">
        <f t="shared" si="7"/>
        <v>24.503415532621855</v>
      </c>
      <c r="E189">
        <f t="shared" si="8"/>
        <v>23.833817009998949</v>
      </c>
    </row>
    <row r="190" spans="1:5" x14ac:dyDescent="0.25">
      <c r="A190">
        <v>0.78717948717948805</v>
      </c>
      <c r="B190">
        <v>23.982683982683898</v>
      </c>
      <c r="C190">
        <f t="shared" si="6"/>
        <v>23.973292077197961</v>
      </c>
      <c r="D190">
        <f t="shared" si="7"/>
        <v>24.492297274906374</v>
      </c>
      <c r="E190">
        <f t="shared" si="8"/>
        <v>23.819590939637632</v>
      </c>
    </row>
    <row r="191" spans="1:5" x14ac:dyDescent="0.25">
      <c r="A191">
        <v>0.78974358974359105</v>
      </c>
      <c r="B191">
        <v>23.896103896103799</v>
      </c>
      <c r="C191">
        <f t="shared" si="6"/>
        <v>23.95933334625208</v>
      </c>
      <c r="D191">
        <f t="shared" si="7"/>
        <v>24.481184062024518</v>
      </c>
      <c r="E191">
        <f t="shared" si="8"/>
        <v>23.805419582971989</v>
      </c>
    </row>
    <row r="192" spans="1:5" x14ac:dyDescent="0.25">
      <c r="A192">
        <v>0.79230769230769404</v>
      </c>
      <c r="B192">
        <v>23.8095238095238</v>
      </c>
      <c r="C192">
        <f t="shared" si="6"/>
        <v>23.945419862487501</v>
      </c>
      <c r="D192">
        <f t="shared" si="7"/>
        <v>24.470075891687227</v>
      </c>
      <c r="E192">
        <f t="shared" si="8"/>
        <v>23.791302552952263</v>
      </c>
    </row>
    <row r="193" spans="1:5" x14ac:dyDescent="0.25">
      <c r="A193">
        <v>0.79487179487179604</v>
      </c>
      <c r="B193">
        <v>23.8095238095238</v>
      </c>
      <c r="C193">
        <f t="shared" si="6"/>
        <v>23.931551333514566</v>
      </c>
      <c r="D193">
        <f t="shared" si="7"/>
        <v>24.458972761606486</v>
      </c>
      <c r="E193">
        <f t="shared" si="8"/>
        <v>23.77723946650805</v>
      </c>
    </row>
    <row r="194" spans="1:5" x14ac:dyDescent="0.25">
      <c r="A194">
        <v>0.80294117647059005</v>
      </c>
      <c r="B194">
        <v>23.7229437229437</v>
      </c>
      <c r="C194">
        <f t="shared" si="6"/>
        <v>23.88819638520776</v>
      </c>
      <c r="D194">
        <f t="shared" si="7"/>
        <v>24.424063422808878</v>
      </c>
      <c r="E194">
        <f t="shared" si="8"/>
        <v>23.733329894454492</v>
      </c>
    </row>
    <row r="195" spans="1:5" x14ac:dyDescent="0.25">
      <c r="A195">
        <v>0.80882352941176705</v>
      </c>
      <c r="B195">
        <v>23.7229437229437</v>
      </c>
      <c r="C195">
        <f t="shared" si="6"/>
        <v>23.856865545494209</v>
      </c>
      <c r="D195">
        <f t="shared" si="7"/>
        <v>24.398646896497532</v>
      </c>
      <c r="E195">
        <f t="shared" si="8"/>
        <v>23.701648732630659</v>
      </c>
    </row>
    <row r="196" spans="1:5" x14ac:dyDescent="0.25">
      <c r="A196">
        <v>0.81176470588235505</v>
      </c>
      <c r="B196">
        <v>23.7229437229437</v>
      </c>
      <c r="C196">
        <f t="shared" si="6"/>
        <v>23.841285470373808</v>
      </c>
      <c r="D196">
        <f t="shared" si="7"/>
        <v>24.385948553556876</v>
      </c>
      <c r="E196">
        <f t="shared" si="8"/>
        <v>23.685910198172074</v>
      </c>
    </row>
    <row r="197" spans="1:5" x14ac:dyDescent="0.25">
      <c r="A197">
        <v>0.81764705882353195</v>
      </c>
      <c r="B197">
        <v>23.7229437229437</v>
      </c>
      <c r="C197">
        <f t="shared" si="6"/>
        <v>23.810293956798464</v>
      </c>
      <c r="D197">
        <f t="shared" si="7"/>
        <v>24.360571690898563</v>
      </c>
      <c r="E197">
        <f t="shared" si="8"/>
        <v>23.654634544512128</v>
      </c>
    </row>
    <row r="198" spans="1:5" x14ac:dyDescent="0.25">
      <c r="A198">
        <v>0.82058823529411995</v>
      </c>
      <c r="B198">
        <v>23.7229437229437</v>
      </c>
      <c r="C198">
        <f t="shared" si="6"/>
        <v>23.794881710497972</v>
      </c>
      <c r="D198">
        <f t="shared" si="7"/>
        <v>24.347893164303471</v>
      </c>
      <c r="E198">
        <f t="shared" si="8"/>
        <v>23.639096372617757</v>
      </c>
    </row>
    <row r="199" spans="1:5" x14ac:dyDescent="0.25">
      <c r="A199">
        <v>0.82352941176470895</v>
      </c>
      <c r="B199">
        <v>23.636363636363601</v>
      </c>
      <c r="C199">
        <f t="shared" ref="C199:C262" si="9">-4.292305983*LN(A199)+22.9461475841</f>
        <v>23.77952460652034</v>
      </c>
      <c r="D199">
        <f t="shared" ref="D199:D262" si="10">28.154*EXP(-0.177*A199)</f>
        <v>24.335221236282447</v>
      </c>
      <c r="E199">
        <f t="shared" ref="E199:E262" si="11">22.799*POWER(A199,-0.183)</f>
        <v>23.623623945541713</v>
      </c>
    </row>
    <row r="200" spans="1:5" x14ac:dyDescent="0.25">
      <c r="A200">
        <v>0.82647058823529695</v>
      </c>
      <c r="B200">
        <v>23.549783549783498</v>
      </c>
      <c r="C200">
        <f t="shared" si="9"/>
        <v>23.764222251692683</v>
      </c>
      <c r="D200">
        <f t="shared" si="10"/>
        <v>24.322555903401245</v>
      </c>
      <c r="E200">
        <f t="shared" si="11"/>
        <v>23.608216751788341</v>
      </c>
    </row>
    <row r="201" spans="1:5" x14ac:dyDescent="0.25">
      <c r="A201">
        <v>0.82941176470588596</v>
      </c>
      <c r="B201">
        <v>23.549783549783498</v>
      </c>
      <c r="C201">
        <f t="shared" si="9"/>
        <v>23.748974257032234</v>
      </c>
      <c r="D201">
        <f t="shared" si="10"/>
        <v>24.309897162227401</v>
      </c>
      <c r="E201">
        <f t="shared" si="11"/>
        <v>23.592874285643742</v>
      </c>
    </row>
    <row r="202" spans="1:5" x14ac:dyDescent="0.25">
      <c r="A202">
        <v>0.83529411764706196</v>
      </c>
      <c r="B202">
        <v>23.549783549783498</v>
      </c>
      <c r="C202">
        <f t="shared" si="9"/>
        <v>23.718639812877694</v>
      </c>
      <c r="D202">
        <f t="shared" si="10"/>
        <v>24.284599441280907</v>
      </c>
      <c r="E202">
        <f t="shared" si="11"/>
        <v>23.562381541722186</v>
      </c>
    </row>
    <row r="203" spans="1:5" x14ac:dyDescent="0.25">
      <c r="A203">
        <v>0.83823529411765096</v>
      </c>
      <c r="B203">
        <v>23.549783549783498</v>
      </c>
      <c r="C203">
        <f t="shared" si="9"/>
        <v>23.703552605840009</v>
      </c>
      <c r="D203">
        <f t="shared" si="10"/>
        <v>24.271960454652255</v>
      </c>
      <c r="E203">
        <f t="shared" si="11"/>
        <v>23.547230280663808</v>
      </c>
    </row>
    <row r="204" spans="1:5" x14ac:dyDescent="0.25">
      <c r="A204">
        <v>0.84705882352941597</v>
      </c>
      <c r="B204">
        <v>23.463203463203399</v>
      </c>
      <c r="C204">
        <f t="shared" si="9"/>
        <v>23.658606582769828</v>
      </c>
      <c r="D204">
        <f t="shared" si="10"/>
        <v>24.234082949046254</v>
      </c>
      <c r="E204">
        <f t="shared" si="11"/>
        <v>23.502151155842338</v>
      </c>
    </row>
    <row r="205" spans="1:5" x14ac:dyDescent="0.25">
      <c r="A205">
        <v>0.85294117647059298</v>
      </c>
      <c r="B205">
        <v>23.463203463203399</v>
      </c>
      <c r="C205">
        <f t="shared" si="9"/>
        <v>23.628901924543051</v>
      </c>
      <c r="D205">
        <f t="shared" si="10"/>
        <v>24.208864122995774</v>
      </c>
      <c r="E205">
        <f t="shared" si="11"/>
        <v>23.472405906355192</v>
      </c>
    </row>
    <row r="206" spans="1:5" x14ac:dyDescent="0.25">
      <c r="A206">
        <v>0.85588235294118098</v>
      </c>
      <c r="B206">
        <v>23.463203463203399</v>
      </c>
      <c r="C206">
        <f t="shared" si="9"/>
        <v>23.614126329976596</v>
      </c>
      <c r="D206">
        <f t="shared" si="10"/>
        <v>24.196264553022012</v>
      </c>
      <c r="E206">
        <f t="shared" si="11"/>
        <v>23.457624144400064</v>
      </c>
    </row>
    <row r="207" spans="1:5" x14ac:dyDescent="0.25">
      <c r="A207">
        <v>0.86470588235294599</v>
      </c>
      <c r="B207">
        <v>23.463203463203399</v>
      </c>
      <c r="C207">
        <f t="shared" si="9"/>
        <v>23.570102292944327</v>
      </c>
      <c r="D207">
        <f t="shared" si="10"/>
        <v>24.158505174336319</v>
      </c>
      <c r="E207">
        <f t="shared" si="11"/>
        <v>23.413636895965862</v>
      </c>
    </row>
    <row r="208" spans="1:5" x14ac:dyDescent="0.25">
      <c r="A208">
        <v>0.87058823529412299</v>
      </c>
      <c r="B208">
        <v>23.463203463203399</v>
      </c>
      <c r="C208">
        <f t="shared" si="9"/>
        <v>23.541001801934115</v>
      </c>
      <c r="D208">
        <f t="shared" si="10"/>
        <v>24.133364997135793</v>
      </c>
      <c r="E208">
        <f t="shared" si="11"/>
        <v>23.384606014076564</v>
      </c>
    </row>
    <row r="209" spans="1:5" x14ac:dyDescent="0.25">
      <c r="A209">
        <v>0.87352941176471199</v>
      </c>
      <c r="B209">
        <v>23.3766233766233</v>
      </c>
      <c r="C209">
        <f t="shared" si="9"/>
        <v>23.526525208167676</v>
      </c>
      <c r="D209">
        <f t="shared" si="10"/>
        <v>24.120804720889911</v>
      </c>
      <c r="E209">
        <f t="shared" si="11"/>
        <v>23.370177458908874</v>
      </c>
    </row>
    <row r="210" spans="1:5" x14ac:dyDescent="0.25">
      <c r="A210">
        <v>0.8764705882353</v>
      </c>
      <c r="B210">
        <v>23.290043290043201</v>
      </c>
      <c r="C210">
        <f t="shared" si="9"/>
        <v>23.512097275312417</v>
      </c>
      <c r="D210">
        <f t="shared" si="10"/>
        <v>24.108250981674381</v>
      </c>
      <c r="E210">
        <f t="shared" si="11"/>
        <v>23.35580626092198</v>
      </c>
    </row>
    <row r="211" spans="1:5" x14ac:dyDescent="0.25">
      <c r="A211">
        <v>0.879411764705888</v>
      </c>
      <c r="B211">
        <v>23.290043290043201</v>
      </c>
      <c r="C211">
        <f t="shared" si="9"/>
        <v>23.497717677331153</v>
      </c>
      <c r="D211">
        <f t="shared" si="10"/>
        <v>24.095703776086982</v>
      </c>
      <c r="E211">
        <f t="shared" si="11"/>
        <v>23.34149200077697</v>
      </c>
    </row>
    <row r="212" spans="1:5" x14ac:dyDescent="0.25">
      <c r="A212">
        <v>0.882352941176477</v>
      </c>
      <c r="B212">
        <v>23.290043290043201</v>
      </c>
      <c r="C212">
        <f t="shared" si="9"/>
        <v>23.483386091452534</v>
      </c>
      <c r="D212">
        <f t="shared" si="10"/>
        <v>24.083163100727266</v>
      </c>
      <c r="E212">
        <f t="shared" si="11"/>
        <v>23.327234263590217</v>
      </c>
    </row>
    <row r="213" spans="1:5" x14ac:dyDescent="0.25">
      <c r="A213">
        <v>0.88823529411765401</v>
      </c>
      <c r="B213">
        <v>23.290043290043201</v>
      </c>
      <c r="C213">
        <f t="shared" si="9"/>
        <v>23.454865680986892</v>
      </c>
      <c r="D213">
        <f t="shared" si="10"/>
        <v>24.058101327097969</v>
      </c>
      <c r="E213">
        <f t="shared" si="11"/>
        <v>23.298886720462338</v>
      </c>
    </row>
    <row r="214" spans="1:5" x14ac:dyDescent="0.25">
      <c r="A214">
        <v>0.89117647058824201</v>
      </c>
      <c r="B214">
        <v>23.290043290043201</v>
      </c>
      <c r="C214">
        <f t="shared" si="9"/>
        <v>23.440676226798651</v>
      </c>
      <c r="D214">
        <f t="shared" si="10"/>
        <v>24.045580222036342</v>
      </c>
      <c r="E214">
        <f t="shared" si="11"/>
        <v>23.284796106477597</v>
      </c>
    </row>
    <row r="215" spans="1:5" x14ac:dyDescent="0.25">
      <c r="A215">
        <v>0.89705882352941901</v>
      </c>
      <c r="B215">
        <v>23.290043290043201</v>
      </c>
      <c r="C215">
        <f t="shared" si="9"/>
        <v>23.412437269792534</v>
      </c>
      <c r="D215">
        <f t="shared" si="10"/>
        <v>24.020557558452275</v>
      </c>
      <c r="E215">
        <f t="shared" si="11"/>
        <v>23.256779205248559</v>
      </c>
    </row>
    <row r="216" spans="1:5" x14ac:dyDescent="0.25">
      <c r="A216">
        <v>0.90000000000000802</v>
      </c>
      <c r="B216">
        <v>23.203463203463201</v>
      </c>
      <c r="C216">
        <f t="shared" si="9"/>
        <v>23.398387155830015</v>
      </c>
      <c r="D216">
        <f t="shared" si="10"/>
        <v>24.008055993148385</v>
      </c>
      <c r="E216">
        <f t="shared" si="11"/>
        <v>23.242852135070489</v>
      </c>
    </row>
    <row r="217" spans="1:5" x14ac:dyDescent="0.25">
      <c r="A217">
        <v>0.90666666666667695</v>
      </c>
      <c r="B217">
        <v>23.203463203463201</v>
      </c>
      <c r="C217">
        <f t="shared" si="9"/>
        <v>23.366709477121237</v>
      </c>
      <c r="D217">
        <f t="shared" si="10"/>
        <v>23.97974319491265</v>
      </c>
      <c r="E217">
        <f t="shared" si="11"/>
        <v>23.211482465236919</v>
      </c>
    </row>
    <row r="218" spans="1:5" x14ac:dyDescent="0.25">
      <c r="A218">
        <v>0.91000000000001102</v>
      </c>
      <c r="B218">
        <v>23.203463203463201</v>
      </c>
      <c r="C218">
        <f t="shared" si="9"/>
        <v>23.350957877855151</v>
      </c>
      <c r="D218">
        <f t="shared" si="10"/>
        <v>23.96559931928125</v>
      </c>
      <c r="E218">
        <f t="shared" si="11"/>
        <v>23.195899786037817</v>
      </c>
    </row>
    <row r="219" spans="1:5" x14ac:dyDescent="0.25">
      <c r="A219">
        <v>0.92000000000001303</v>
      </c>
      <c r="B219">
        <v>23.116883116883098</v>
      </c>
      <c r="C219">
        <f t="shared" si="9"/>
        <v>23.304046963021193</v>
      </c>
      <c r="D219">
        <f t="shared" si="10"/>
        <v>23.923217727259825</v>
      </c>
      <c r="E219">
        <f t="shared" si="11"/>
        <v>23.149553886505672</v>
      </c>
    </row>
    <row r="220" spans="1:5" x14ac:dyDescent="0.25">
      <c r="A220">
        <v>0.92666666666668196</v>
      </c>
      <c r="B220">
        <v>23.030303030302999</v>
      </c>
      <c r="C220">
        <f t="shared" si="9"/>
        <v>23.273055449445842</v>
      </c>
      <c r="D220">
        <f t="shared" si="10"/>
        <v>23.895004979136662</v>
      </c>
      <c r="E220">
        <f t="shared" si="11"/>
        <v>23.118986455333335</v>
      </c>
    </row>
    <row r="221" spans="1:5" x14ac:dyDescent="0.25">
      <c r="A221">
        <v>0.93000000000001604</v>
      </c>
      <c r="B221">
        <v>23.030303030302999</v>
      </c>
      <c r="C221">
        <f t="shared" si="9"/>
        <v>23.257643203145346</v>
      </c>
      <c r="D221">
        <f t="shared" si="10"/>
        <v>23.880911084306781</v>
      </c>
      <c r="E221">
        <f t="shared" si="11"/>
        <v>23.10380013804356</v>
      </c>
    </row>
    <row r="222" spans="1:5" x14ac:dyDescent="0.25">
      <c r="A222">
        <v>0.93666666666668397</v>
      </c>
      <c r="B222">
        <v>22.9437229437229</v>
      </c>
      <c r="C222">
        <f t="shared" si="9"/>
        <v>23.226983744340053</v>
      </c>
      <c r="D222">
        <f t="shared" si="10"/>
        <v>23.852748228580005</v>
      </c>
      <c r="E222">
        <f t="shared" si="11"/>
        <v>23.073619771724321</v>
      </c>
    </row>
    <row r="223" spans="1:5" x14ac:dyDescent="0.25">
      <c r="A223">
        <v>0.94000000000001804</v>
      </c>
      <c r="B223">
        <v>22.9437229437229</v>
      </c>
      <c r="C223">
        <f t="shared" si="9"/>
        <v>23.211735749679605</v>
      </c>
      <c r="D223">
        <f t="shared" si="10"/>
        <v>23.838679257879612</v>
      </c>
      <c r="E223">
        <f t="shared" si="11"/>
        <v>23.058624728519533</v>
      </c>
    </row>
    <row r="224" spans="1:5" x14ac:dyDescent="0.25">
      <c r="A224">
        <v>0.94666666666668697</v>
      </c>
      <c r="B224">
        <v>22.9437229437229</v>
      </c>
      <c r="C224">
        <f t="shared" si="9"/>
        <v>23.181401305525053</v>
      </c>
      <c r="D224">
        <f t="shared" si="10"/>
        <v>23.810566206317777</v>
      </c>
      <c r="E224">
        <f t="shared" si="11"/>
        <v>23.028822478462278</v>
      </c>
    </row>
    <row r="225" spans="1:5" x14ac:dyDescent="0.25">
      <c r="A225">
        <v>0.95333333333335502</v>
      </c>
      <c r="B225">
        <v>22.770562770562702</v>
      </c>
      <c r="C225">
        <f t="shared" si="9"/>
        <v>23.151279736416203</v>
      </c>
      <c r="D225">
        <f t="shared" si="10"/>
        <v>23.78248630859218</v>
      </c>
      <c r="E225">
        <f t="shared" si="11"/>
        <v>22.999267482418148</v>
      </c>
    </row>
    <row r="226" spans="1:5" x14ac:dyDescent="0.25">
      <c r="A226">
        <v>0.95666666666668898</v>
      </c>
      <c r="B226">
        <v>22.770562770562702</v>
      </c>
      <c r="C226">
        <f t="shared" si="9"/>
        <v>23.136297850410138</v>
      </c>
      <c r="D226">
        <f t="shared" si="10"/>
        <v>23.768458780197896</v>
      </c>
      <c r="E226">
        <f t="shared" si="11"/>
        <v>22.984581526701078</v>
      </c>
    </row>
    <row r="227" spans="1:5" x14ac:dyDescent="0.25">
      <c r="A227">
        <v>0.96000000000002395</v>
      </c>
      <c r="B227">
        <v>22.770562770562702</v>
      </c>
      <c r="C227">
        <f t="shared" si="9"/>
        <v>23.121368075417177</v>
      </c>
      <c r="D227">
        <f t="shared" si="10"/>
        <v>23.754439525604354</v>
      </c>
      <c r="E227">
        <f t="shared" si="11"/>
        <v>22.969955981381723</v>
      </c>
    </row>
    <row r="228" spans="1:5" x14ac:dyDescent="0.25">
      <c r="A228">
        <v>0.96666666666669199</v>
      </c>
      <c r="B228">
        <v>22.683982683982599</v>
      </c>
      <c r="C228">
        <f t="shared" si="9"/>
        <v>23.0916634171904</v>
      </c>
      <c r="D228">
        <f t="shared" si="10"/>
        <v>23.726425818301969</v>
      </c>
      <c r="E228">
        <f t="shared" si="11"/>
        <v>22.940884299098496</v>
      </c>
    </row>
    <row r="229" spans="1:5" x14ac:dyDescent="0.25">
      <c r="A229">
        <v>0.97000000000002595</v>
      </c>
      <c r="B229">
        <v>22.683982683982599</v>
      </c>
      <c r="C229">
        <f t="shared" si="9"/>
        <v>23.076887822623938</v>
      </c>
      <c r="D229">
        <f t="shared" si="10"/>
        <v>23.712431355841549</v>
      </c>
      <c r="E229">
        <f t="shared" si="11"/>
        <v>22.926437263200157</v>
      </c>
    </row>
    <row r="230" spans="1:5" x14ac:dyDescent="0.25">
      <c r="A230">
        <v>0.97666666666669399</v>
      </c>
      <c r="B230">
        <v>22.683982683982599</v>
      </c>
      <c r="C230">
        <f t="shared" si="9"/>
        <v>23.04748835164056</v>
      </c>
      <c r="D230">
        <f t="shared" si="10"/>
        <v>23.684467188944897</v>
      </c>
      <c r="E230">
        <f t="shared" si="11"/>
        <v>22.897718591256876</v>
      </c>
    </row>
    <row r="231" spans="1:5" x14ac:dyDescent="0.25">
      <c r="A231">
        <v>0.98333333333336304</v>
      </c>
      <c r="B231">
        <v>22.5108225108225</v>
      </c>
      <c r="C231">
        <f t="shared" si="9"/>
        <v>23.018288878606263</v>
      </c>
      <c r="D231">
        <f t="shared" si="10"/>
        <v>23.656536000304175</v>
      </c>
      <c r="E231">
        <f t="shared" si="11"/>
        <v>22.869230894069023</v>
      </c>
    </row>
    <row r="232" spans="1:5" x14ac:dyDescent="0.25">
      <c r="A232">
        <v>0.986666666666697</v>
      </c>
      <c r="B232">
        <v>22.5108225108225</v>
      </c>
      <c r="C232">
        <f t="shared" si="9"/>
        <v>23.003763294581447</v>
      </c>
      <c r="D232">
        <f t="shared" si="10"/>
        <v>23.642582760674447</v>
      </c>
      <c r="E232">
        <f t="shared" si="11"/>
        <v>22.855072594142747</v>
      </c>
    </row>
    <row r="233" spans="1:5" x14ac:dyDescent="0.25">
      <c r="A233">
        <v>0.99666666666669901</v>
      </c>
      <c r="B233">
        <v>22.5108225108225</v>
      </c>
      <c r="C233">
        <f t="shared" si="9"/>
        <v>22.960479169978477</v>
      </c>
      <c r="D233">
        <f t="shared" si="10"/>
        <v>23.60077240227087</v>
      </c>
      <c r="E233">
        <f t="shared" si="11"/>
        <v>22.812934877424581</v>
      </c>
    </row>
    <row r="234" spans="1:5" x14ac:dyDescent="0.25">
      <c r="A234">
        <v>1.00487804878054</v>
      </c>
      <c r="B234">
        <v>22.424242424242401</v>
      </c>
      <c r="C234">
        <f t="shared" si="9"/>
        <v>22.925260409145636</v>
      </c>
      <c r="D234">
        <f t="shared" si="10"/>
        <v>23.56649560951417</v>
      </c>
      <c r="E234">
        <f t="shared" si="11"/>
        <v>22.778706238079462</v>
      </c>
    </row>
    <row r="235" spans="1:5" x14ac:dyDescent="0.25">
      <c r="A235">
        <v>1.00975609756103</v>
      </c>
      <c r="B235">
        <v>22.424242424242401</v>
      </c>
      <c r="C235">
        <f t="shared" si="9"/>
        <v>22.904474383134779</v>
      </c>
      <c r="D235">
        <f t="shared" si="10"/>
        <v>23.546156734034252</v>
      </c>
      <c r="E235">
        <f t="shared" si="11"/>
        <v>22.758528684251882</v>
      </c>
    </row>
    <row r="236" spans="1:5" x14ac:dyDescent="0.25">
      <c r="A236">
        <v>1.01463414634152</v>
      </c>
      <c r="B236">
        <v>22.424242424242401</v>
      </c>
      <c r="C236">
        <f t="shared" si="9"/>
        <v>22.883788531131959</v>
      </c>
      <c r="D236">
        <f t="shared" si="10"/>
        <v>23.525835411858086</v>
      </c>
      <c r="E236">
        <f t="shared" si="11"/>
        <v>22.73846611648462</v>
      </c>
    </row>
    <row r="237" spans="1:5" x14ac:dyDescent="0.25">
      <c r="A237">
        <v>1.0243902439025001</v>
      </c>
      <c r="B237">
        <v>22.424242424242401</v>
      </c>
      <c r="C237">
        <f t="shared" si="9"/>
        <v>22.842713519281293</v>
      </c>
      <c r="D237">
        <f t="shared" si="10"/>
        <v>23.485245366833134</v>
      </c>
      <c r="E237">
        <f t="shared" si="11"/>
        <v>22.698681143867628</v>
      </c>
    </row>
    <row r="238" spans="1:5" x14ac:dyDescent="0.25">
      <c r="A238">
        <v>1.0292682926829899</v>
      </c>
      <c r="B238">
        <v>22.424242424242401</v>
      </c>
      <c r="C238">
        <f t="shared" si="9"/>
        <v>22.822322478637698</v>
      </c>
      <c r="D238">
        <f t="shared" si="10"/>
        <v>23.464976613725078</v>
      </c>
      <c r="E238">
        <f t="shared" si="11"/>
        <v>22.678956386712056</v>
      </c>
    </row>
    <row r="239" spans="1:5" x14ac:dyDescent="0.25">
      <c r="A239">
        <v>1.03902439024397</v>
      </c>
      <c r="B239">
        <v>22.251082251082199</v>
      </c>
      <c r="C239">
        <f t="shared" si="9"/>
        <v>22.781828725638622</v>
      </c>
      <c r="D239">
        <f t="shared" si="10"/>
        <v>23.424491570767554</v>
      </c>
      <c r="E239">
        <f t="shared" si="11"/>
        <v>22.639836582170044</v>
      </c>
    </row>
    <row r="240" spans="1:5" x14ac:dyDescent="0.25">
      <c r="A240">
        <v>1.04390243902446</v>
      </c>
      <c r="B240">
        <v>22.251082251082199</v>
      </c>
      <c r="C240">
        <f t="shared" si="9"/>
        <v>22.761724211211416</v>
      </c>
      <c r="D240">
        <f t="shared" si="10"/>
        <v>23.404275250737104</v>
      </c>
      <c r="E240">
        <f t="shared" si="11"/>
        <v>22.620439286808793</v>
      </c>
    </row>
    <row r="241" spans="1:5" x14ac:dyDescent="0.25">
      <c r="A241">
        <v>1.04878048780495</v>
      </c>
      <c r="B241">
        <v>22.1645021645021</v>
      </c>
      <c r="C241">
        <f t="shared" si="9"/>
        <v>22.74171342446451</v>
      </c>
      <c r="D241">
        <f t="shared" si="10"/>
        <v>23.3840763782399</v>
      </c>
      <c r="E241">
        <f t="shared" si="11"/>
        <v>22.601148925201581</v>
      </c>
    </row>
    <row r="242" spans="1:5" x14ac:dyDescent="0.25">
      <c r="A242">
        <v>1.0536585365854401</v>
      </c>
      <c r="B242">
        <v>22.1645021645021</v>
      </c>
      <c r="C242">
        <f t="shared" si="9"/>
        <v>22.721795495530738</v>
      </c>
      <c r="D242">
        <f t="shared" si="10"/>
        <v>23.363894938217996</v>
      </c>
      <c r="E242">
        <f t="shared" si="11"/>
        <v>22.581964414571587</v>
      </c>
    </row>
    <row r="243" spans="1:5" x14ac:dyDescent="0.25">
      <c r="A243">
        <v>1.0585365853659301</v>
      </c>
      <c r="B243">
        <v>22.1645021645021</v>
      </c>
      <c r="C243">
        <f t="shared" si="9"/>
        <v>22.701969566596603</v>
      </c>
      <c r="D243">
        <f t="shared" si="10"/>
        <v>23.343730915626431</v>
      </c>
      <c r="E243">
        <f t="shared" si="11"/>
        <v>22.562884688054435</v>
      </c>
    </row>
    <row r="244" spans="1:5" x14ac:dyDescent="0.25">
      <c r="A244">
        <v>1.0731707317074</v>
      </c>
      <c r="B244">
        <v>22.1645021645021</v>
      </c>
      <c r="C244">
        <f t="shared" si="9"/>
        <v>22.643035377842313</v>
      </c>
      <c r="D244">
        <f t="shared" si="10"/>
        <v>23.283343202178884</v>
      </c>
      <c r="E244">
        <f t="shared" si="11"/>
        <v>22.506263776849416</v>
      </c>
    </row>
    <row r="245" spans="1:5" x14ac:dyDescent="0.25">
      <c r="A245">
        <v>1.08292682926838</v>
      </c>
      <c r="B245">
        <v>22.1645021645021</v>
      </c>
      <c r="C245">
        <f t="shared" si="9"/>
        <v>22.604190714694987</v>
      </c>
      <c r="D245">
        <f t="shared" si="10"/>
        <v>23.24317153845843</v>
      </c>
      <c r="E245">
        <f t="shared" si="11"/>
        <v>22.469021552836928</v>
      </c>
    </row>
    <row r="246" spans="1:5" x14ac:dyDescent="0.25">
      <c r="A246">
        <v>1.08780487804887</v>
      </c>
      <c r="B246">
        <v>22.1645021645021</v>
      </c>
      <c r="C246">
        <f t="shared" si="9"/>
        <v>22.584899419377166</v>
      </c>
      <c r="D246">
        <f t="shared" si="10"/>
        <v>23.223111705231119</v>
      </c>
      <c r="E246">
        <f t="shared" si="11"/>
        <v>22.450548980294627</v>
      </c>
    </row>
    <row r="247" spans="1:5" x14ac:dyDescent="0.25">
      <c r="A247">
        <v>1.0975609756098501</v>
      </c>
      <c r="B247">
        <v>22.1645021645021</v>
      </c>
      <c r="C247">
        <f t="shared" si="9"/>
        <v>22.546575004213388</v>
      </c>
      <c r="D247">
        <f t="shared" si="10"/>
        <v>23.183043961270798</v>
      </c>
      <c r="E247">
        <f t="shared" si="11"/>
        <v>22.413896095626914</v>
      </c>
    </row>
    <row r="248" spans="1:5" x14ac:dyDescent="0.25">
      <c r="A248">
        <v>1.1024390243903399</v>
      </c>
      <c r="B248">
        <v>22.1645021645021</v>
      </c>
      <c r="C248">
        <f t="shared" si="9"/>
        <v>22.527540356686789</v>
      </c>
      <c r="D248">
        <f t="shared" si="10"/>
        <v>23.163036020667899</v>
      </c>
      <c r="E248">
        <f t="shared" si="11"/>
        <v>22.395713896919485</v>
      </c>
    </row>
    <row r="249" spans="1:5" x14ac:dyDescent="0.25">
      <c r="A249">
        <v>1.11219512195132</v>
      </c>
      <c r="B249">
        <v>22.1645021645021</v>
      </c>
      <c r="C249">
        <f t="shared" si="9"/>
        <v>22.489722438188064</v>
      </c>
      <c r="D249">
        <f t="shared" si="10"/>
        <v>23.123071927638509</v>
      </c>
      <c r="E249">
        <f t="shared" si="11"/>
        <v>22.359633369353961</v>
      </c>
    </row>
    <row r="250" spans="1:5" x14ac:dyDescent="0.25">
      <c r="A250">
        <v>1.11707317073181</v>
      </c>
      <c r="B250">
        <v>22.1645021645021</v>
      </c>
      <c r="C250">
        <f t="shared" si="9"/>
        <v>22.470937699309491</v>
      </c>
      <c r="D250">
        <f t="shared" si="10"/>
        <v>23.103115745419398</v>
      </c>
      <c r="E250">
        <f t="shared" si="11"/>
        <v>22.341733232139266</v>
      </c>
    </row>
    <row r="251" spans="1:5" x14ac:dyDescent="0.25">
      <c r="A251">
        <v>1.1268292682927901</v>
      </c>
      <c r="B251">
        <v>22.1645021645021</v>
      </c>
      <c r="C251">
        <f t="shared" si="9"/>
        <v>22.433613064266229</v>
      </c>
      <c r="D251">
        <f t="shared" si="10"/>
        <v>23.063255035187158</v>
      </c>
      <c r="E251">
        <f t="shared" si="11"/>
        <v>22.306208783662395</v>
      </c>
    </row>
    <row r="252" spans="1:5" x14ac:dyDescent="0.25">
      <c r="A252">
        <v>1.1317073170732801</v>
      </c>
      <c r="B252">
        <v>22.1645021645021</v>
      </c>
      <c r="C252">
        <f t="shared" si="9"/>
        <v>22.415071756891084</v>
      </c>
      <c r="D252">
        <f t="shared" si="10"/>
        <v>23.043350477458482</v>
      </c>
      <c r="E252">
        <f t="shared" si="11"/>
        <v>22.288582738061393</v>
      </c>
    </row>
    <row r="253" spans="1:5" x14ac:dyDescent="0.25">
      <c r="A253">
        <v>1.1414634146342599</v>
      </c>
      <c r="B253">
        <v>22.1645021645021</v>
      </c>
      <c r="C253">
        <f t="shared" si="9"/>
        <v>22.378227702487973</v>
      </c>
      <c r="D253">
        <f t="shared" si="10"/>
        <v>23.003592882583259</v>
      </c>
      <c r="E253">
        <f t="shared" si="11"/>
        <v>22.253598757004006</v>
      </c>
    </row>
    <row r="254" spans="1:5" x14ac:dyDescent="0.25">
      <c r="A254">
        <v>1.14634146341475</v>
      </c>
      <c r="B254">
        <v>22.1645021645021</v>
      </c>
      <c r="C254">
        <f t="shared" si="9"/>
        <v>22.359923598062956</v>
      </c>
      <c r="D254">
        <f t="shared" si="10"/>
        <v>22.983739815798028</v>
      </c>
      <c r="E254">
        <f t="shared" si="11"/>
        <v>22.236239157295756</v>
      </c>
    </row>
    <row r="255" spans="1:5" x14ac:dyDescent="0.25">
      <c r="A255">
        <v>1.15609756097573</v>
      </c>
      <c r="B255">
        <v>22.1645021645021</v>
      </c>
      <c r="C255">
        <f t="shared" si="9"/>
        <v>22.323547905925899</v>
      </c>
      <c r="D255">
        <f t="shared" si="10"/>
        <v>22.944085069531507</v>
      </c>
      <c r="E255">
        <f t="shared" si="11"/>
        <v>22.201780662941506</v>
      </c>
    </row>
    <row r="256" spans="1:5" x14ac:dyDescent="0.25">
      <c r="A256">
        <v>1.1609756097562201</v>
      </c>
      <c r="B256">
        <v>22.1645021645021</v>
      </c>
      <c r="C256">
        <f t="shared" si="9"/>
        <v>22.305475011928529</v>
      </c>
      <c r="D256">
        <f t="shared" si="10"/>
        <v>22.924283360488207</v>
      </c>
      <c r="E256">
        <f t="shared" si="11"/>
        <v>22.184680170455199</v>
      </c>
    </row>
    <row r="257" spans="1:5" x14ac:dyDescent="0.25">
      <c r="A257">
        <v>1.1707317073172001</v>
      </c>
      <c r="B257">
        <v>22.1645021645021</v>
      </c>
      <c r="C257">
        <f t="shared" si="9"/>
        <v>22.269555923800521</v>
      </c>
      <c r="D257">
        <f t="shared" si="10"/>
        <v>22.88473119677214</v>
      </c>
      <c r="E257">
        <f t="shared" si="11"/>
        <v>22.150732779948989</v>
      </c>
    </row>
    <row r="258" spans="1:5" x14ac:dyDescent="0.25">
      <c r="A258">
        <v>1.1804878048781799</v>
      </c>
      <c r="B258">
        <v>21.991341991341901</v>
      </c>
      <c r="C258">
        <f t="shared" si="9"/>
        <v>22.233934922827256</v>
      </c>
      <c r="D258">
        <f t="shared" si="10"/>
        <v>22.845247273952857</v>
      </c>
      <c r="E258">
        <f t="shared" si="11"/>
        <v>22.117118416027967</v>
      </c>
    </row>
    <row r="259" spans="1:5" x14ac:dyDescent="0.25">
      <c r="A259">
        <v>1.18536585365867</v>
      </c>
      <c r="B259">
        <v>21.991341991341901</v>
      </c>
      <c r="C259">
        <f t="shared" si="9"/>
        <v>22.216234666886759</v>
      </c>
      <c r="D259">
        <f t="shared" si="10"/>
        <v>22.825530866078228</v>
      </c>
      <c r="E259">
        <f t="shared" si="11"/>
        <v>22.10043424444105</v>
      </c>
    </row>
    <row r="260" spans="1:5" x14ac:dyDescent="0.25">
      <c r="A260">
        <v>1.19024390243916</v>
      </c>
      <c r="B260">
        <v>21.991341991341901</v>
      </c>
      <c r="C260">
        <f t="shared" si="9"/>
        <v>22.198607102140503</v>
      </c>
      <c r="D260">
        <f t="shared" si="10"/>
        <v>22.805831474291661</v>
      </c>
      <c r="E260">
        <f t="shared" si="11"/>
        <v>22.083831099591709</v>
      </c>
    </row>
    <row r="261" spans="1:5" x14ac:dyDescent="0.25">
      <c r="A261">
        <v>1.2000000000001401</v>
      </c>
      <c r="B261">
        <v>21.991341991341901</v>
      </c>
      <c r="C261">
        <f t="shared" si="9"/>
        <v>22.163567675042934</v>
      </c>
      <c r="D261">
        <f t="shared" si="10"/>
        <v>22.766483680253007</v>
      </c>
      <c r="E261">
        <f t="shared" si="11"/>
        <v>22.050865006785809</v>
      </c>
    </row>
    <row r="262" spans="1:5" x14ac:dyDescent="0.25">
      <c r="A262">
        <v>1.2048780487806301</v>
      </c>
      <c r="B262">
        <v>21.991341991341901</v>
      </c>
      <c r="C262">
        <f t="shared" si="9"/>
        <v>22.146154645145302</v>
      </c>
      <c r="D262">
        <f t="shared" si="10"/>
        <v>22.746835248667736</v>
      </c>
      <c r="E262">
        <f t="shared" si="11"/>
        <v>22.034500640442204</v>
      </c>
    </row>
    <row r="263" spans="1:5" x14ac:dyDescent="0.25">
      <c r="A263">
        <v>1.2146341463416099</v>
      </c>
      <c r="B263">
        <v>21.991341991341901</v>
      </c>
      <c r="C263">
        <f t="shared" ref="C263:C326" si="12">-4.292305983*LN(A263)+22.9461475841</f>
        <v>22.111539086707833</v>
      </c>
      <c r="D263">
        <f t="shared" ref="D263:D326" si="13">28.154*EXP(-0.177*A263)</f>
        <v>22.707589243127234</v>
      </c>
      <c r="E263">
        <f t="shared" ref="E263:E326" si="14">22.799*POWER(A263,-0.183)</f>
        <v>22.002005790078563</v>
      </c>
    </row>
    <row r="264" spans="1:5" x14ac:dyDescent="0.25">
      <c r="A264">
        <v>1.2195121951221</v>
      </c>
      <c r="B264">
        <v>21.991341991341901</v>
      </c>
      <c r="C264">
        <f t="shared" si="12"/>
        <v>22.094335432483181</v>
      </c>
      <c r="D264">
        <f t="shared" si="13"/>
        <v>22.687991639914706</v>
      </c>
      <c r="E264">
        <f t="shared" si="14"/>
        <v>21.985873941569263</v>
      </c>
    </row>
    <row r="265" spans="1:5" x14ac:dyDescent="0.25">
      <c r="A265">
        <v>1.22926829268308</v>
      </c>
      <c r="B265">
        <v>21.991341991341901</v>
      </c>
      <c r="C265">
        <f t="shared" si="12"/>
        <v>22.060133610224447</v>
      </c>
      <c r="D265">
        <f t="shared" si="13"/>
        <v>22.648847159556496</v>
      </c>
      <c r="E265">
        <f t="shared" si="14"/>
        <v>21.953838051471745</v>
      </c>
    </row>
    <row r="266" spans="1:5" x14ac:dyDescent="0.25">
      <c r="A266">
        <v>1.2341463414635701</v>
      </c>
      <c r="B266">
        <v>21.991341991341901</v>
      </c>
      <c r="C266">
        <f t="shared" si="12"/>
        <v>22.043134356389508</v>
      </c>
      <c r="D266">
        <f t="shared" si="13"/>
        <v>22.629300253229196</v>
      </c>
      <c r="E266">
        <f t="shared" si="14"/>
        <v>21.937932696632313</v>
      </c>
    </row>
    <row r="267" spans="1:5" x14ac:dyDescent="0.25">
      <c r="A267">
        <v>1.2390243902440601</v>
      </c>
      <c r="B267">
        <v>21.991341991341901</v>
      </c>
      <c r="C267">
        <f t="shared" si="12"/>
        <v>22.026202160929365</v>
      </c>
      <c r="D267">
        <f t="shared" si="13"/>
        <v>22.609770216703009</v>
      </c>
      <c r="E267">
        <f t="shared" si="14"/>
        <v>21.922101540172413</v>
      </c>
    </row>
    <row r="268" spans="1:5" x14ac:dyDescent="0.25">
      <c r="A268">
        <v>1.2487804878050399</v>
      </c>
      <c r="B268">
        <v>21.991341991341901</v>
      </c>
      <c r="C268">
        <f t="shared" si="12"/>
        <v>21.992536843387661</v>
      </c>
      <c r="D268">
        <f t="shared" si="13"/>
        <v>22.570760694829143</v>
      </c>
      <c r="E268">
        <f t="shared" si="14"/>
        <v>21.890659285443757</v>
      </c>
    </row>
    <row r="269" spans="1:5" x14ac:dyDescent="0.25">
      <c r="A269">
        <v>1.25853658536602</v>
      </c>
      <c r="B269">
        <v>21.991341991341901</v>
      </c>
      <c r="C269">
        <f t="shared" si="12"/>
        <v>21.959133515407672</v>
      </c>
      <c r="D269">
        <f t="shared" si="13"/>
        <v>22.531818477610841</v>
      </c>
      <c r="E269">
        <f t="shared" si="14"/>
        <v>21.859506291849957</v>
      </c>
    </row>
    <row r="270" spans="1:5" x14ac:dyDescent="0.25">
      <c r="A270">
        <v>1.26341463414651</v>
      </c>
      <c r="B270">
        <v>21.991341991341901</v>
      </c>
      <c r="C270">
        <f t="shared" si="12"/>
        <v>21.942528829388703</v>
      </c>
      <c r="D270">
        <f t="shared" si="13"/>
        <v>22.512372571951143</v>
      </c>
      <c r="E270">
        <f t="shared" si="14"/>
        <v>21.844036740563983</v>
      </c>
    </row>
    <row r="271" spans="1:5" x14ac:dyDescent="0.25">
      <c r="A271">
        <v>1.2780487804879801</v>
      </c>
      <c r="B271">
        <v>21.991341991341901</v>
      </c>
      <c r="C271">
        <f t="shared" si="12"/>
        <v>21.893096736224983</v>
      </c>
      <c r="D271">
        <f t="shared" si="13"/>
        <v>22.454135492847847</v>
      </c>
      <c r="E271">
        <f t="shared" si="14"/>
        <v>21.798048715888299</v>
      </c>
    </row>
    <row r="272" spans="1:5" x14ac:dyDescent="0.25">
      <c r="A272">
        <v>1.29268292682945</v>
      </c>
      <c r="B272">
        <v>21.904761904761902</v>
      </c>
      <c r="C272">
        <f t="shared" si="12"/>
        <v>21.844227449519682</v>
      </c>
      <c r="D272">
        <f t="shared" si="13"/>
        <v>22.396049066785302</v>
      </c>
      <c r="E272">
        <f t="shared" si="14"/>
        <v>21.752679457085716</v>
      </c>
    </row>
    <row r="273" spans="1:5" x14ac:dyDescent="0.25">
      <c r="A273">
        <v>1.30243902439043</v>
      </c>
      <c r="B273">
        <v>21.904761904761902</v>
      </c>
      <c r="C273">
        <f t="shared" si="12"/>
        <v>21.811954320163768</v>
      </c>
      <c r="D273">
        <f t="shared" si="13"/>
        <v>22.357408286379961</v>
      </c>
      <c r="E273">
        <f t="shared" si="14"/>
        <v>21.722769519533916</v>
      </c>
    </row>
    <row r="274" spans="1:5" x14ac:dyDescent="0.25">
      <c r="A274">
        <v>1.3073170731709201</v>
      </c>
      <c r="B274">
        <v>21.904761904761902</v>
      </c>
      <c r="C274">
        <f t="shared" si="12"/>
        <v>21.795908297802022</v>
      </c>
      <c r="D274">
        <f t="shared" si="13"/>
        <v>22.338112904040347</v>
      </c>
      <c r="E274">
        <f t="shared" si="14"/>
        <v>21.707913773760776</v>
      </c>
    </row>
    <row r="275" spans="1:5" x14ac:dyDescent="0.25">
      <c r="A275">
        <v>1.3170731707319101</v>
      </c>
      <c r="B275">
        <v>21.904761904761902</v>
      </c>
      <c r="C275">
        <f t="shared" si="12"/>
        <v>21.763995095156528</v>
      </c>
      <c r="D275">
        <f t="shared" si="13"/>
        <v>22.299572083165121</v>
      </c>
      <c r="E275">
        <f t="shared" si="14"/>
        <v>21.678398047317732</v>
      </c>
    </row>
    <row r="276" spans="1:5" x14ac:dyDescent="0.25">
      <c r="A276">
        <v>1.3219512195123999</v>
      </c>
      <c r="B276">
        <v>21.904761904761902</v>
      </c>
      <c r="C276">
        <f t="shared" si="12"/>
        <v>21.748127032784986</v>
      </c>
      <c r="D276">
        <f t="shared" si="13"/>
        <v>22.280326615897948</v>
      </c>
      <c r="E276">
        <f t="shared" si="14"/>
        <v>21.663737013220015</v>
      </c>
    </row>
    <row r="277" spans="1:5" x14ac:dyDescent="0.25">
      <c r="A277">
        <v>1.3268292682928899</v>
      </c>
      <c r="B277">
        <v>21.818181818181799</v>
      </c>
      <c r="C277">
        <f t="shared" si="12"/>
        <v>21.732317416447753</v>
      </c>
      <c r="D277">
        <f t="shared" si="13"/>
        <v>22.261097758277316</v>
      </c>
      <c r="E277">
        <f t="shared" si="14"/>
        <v>21.649139839877737</v>
      </c>
    </row>
    <row r="278" spans="1:5" x14ac:dyDescent="0.25">
      <c r="A278">
        <v>1.33658536585387</v>
      </c>
      <c r="B278">
        <v>21.7316017316017</v>
      </c>
      <c r="C278">
        <f t="shared" si="12"/>
        <v>21.700871810728842</v>
      </c>
      <c r="D278">
        <f t="shared" si="13"/>
        <v>22.222689814648756</v>
      </c>
      <c r="E278">
        <f t="shared" si="14"/>
        <v>21.620135035733956</v>
      </c>
    </row>
    <row r="279" spans="1:5" x14ac:dyDescent="0.25">
      <c r="A279">
        <v>1.3512195121953401</v>
      </c>
      <c r="B279">
        <v>21.7316017316017</v>
      </c>
      <c r="C279">
        <f t="shared" si="12"/>
        <v>21.654131174819149</v>
      </c>
      <c r="D279">
        <f t="shared" si="13"/>
        <v>22.165202113586265</v>
      </c>
      <c r="E279">
        <f t="shared" si="14"/>
        <v>21.577094191193762</v>
      </c>
    </row>
    <row r="280" spans="1:5" x14ac:dyDescent="0.25">
      <c r="A280">
        <v>1.3609756097563199</v>
      </c>
      <c r="B280">
        <v>21.7316017316017</v>
      </c>
      <c r="C280">
        <f t="shared" si="12"/>
        <v>21.623251142471855</v>
      </c>
      <c r="D280">
        <f t="shared" si="13"/>
        <v>22.12695962246843</v>
      </c>
      <c r="E280">
        <f t="shared" si="14"/>
        <v>21.548705506862426</v>
      </c>
    </row>
    <row r="281" spans="1:5" x14ac:dyDescent="0.25">
      <c r="A281">
        <v>1.36585365853681</v>
      </c>
      <c r="B281">
        <v>21.7316017316017</v>
      </c>
      <c r="C281">
        <f t="shared" si="12"/>
        <v>21.607894038494223</v>
      </c>
      <c r="D281">
        <f t="shared" si="13"/>
        <v>22.107863127004382</v>
      </c>
      <c r="E281">
        <f t="shared" si="14"/>
        <v>21.5346012970702</v>
      </c>
    </row>
    <row r="282" spans="1:5" x14ac:dyDescent="0.25">
      <c r="A282">
        <v>1.3707317073173</v>
      </c>
      <c r="B282">
        <v>21.6450216450216</v>
      </c>
      <c r="C282">
        <f t="shared" si="12"/>
        <v>21.592591683666562</v>
      </c>
      <c r="D282">
        <f t="shared" si="13"/>
        <v>22.088783112617953</v>
      </c>
      <c r="E282">
        <f t="shared" si="14"/>
        <v>21.52055655205773</v>
      </c>
    </row>
    <row r="283" spans="1:5" x14ac:dyDescent="0.25">
      <c r="A283">
        <v>1.37560975609779</v>
      </c>
      <c r="B283">
        <v>21.6450216450216</v>
      </c>
      <c r="C283">
        <f t="shared" si="12"/>
        <v>21.57734368900611</v>
      </c>
      <c r="D283">
        <f t="shared" si="13"/>
        <v>22.069719565085286</v>
      </c>
      <c r="E283">
        <f t="shared" si="14"/>
        <v>21.506570810831086</v>
      </c>
    </row>
    <row r="284" spans="1:5" x14ac:dyDescent="0.25">
      <c r="A284">
        <v>1.38048780487828</v>
      </c>
      <c r="B284">
        <v>21.6450216450216</v>
      </c>
      <c r="C284">
        <f t="shared" si="12"/>
        <v>21.562149669660919</v>
      </c>
      <c r="D284">
        <f t="shared" si="13"/>
        <v>22.050672470194787</v>
      </c>
      <c r="E284">
        <f t="shared" si="14"/>
        <v>21.492643617588829</v>
      </c>
    </row>
    <row r="285" spans="1:5" x14ac:dyDescent="0.25">
      <c r="A285">
        <v>1.3902439024392601</v>
      </c>
      <c r="B285">
        <v>21.6450216450216</v>
      </c>
      <c r="C285">
        <f t="shared" si="12"/>
        <v>21.531922037813871</v>
      </c>
      <c r="D285">
        <f t="shared" si="13"/>
        <v>22.012627581555272</v>
      </c>
      <c r="E285">
        <f t="shared" si="14"/>
        <v>21.464963077355886</v>
      </c>
    </row>
    <row r="286" spans="1:5" x14ac:dyDescent="0.25">
      <c r="A286">
        <v>1.3951219512197499</v>
      </c>
      <c r="B286">
        <v>21.6450216450216</v>
      </c>
      <c r="C286">
        <f t="shared" si="12"/>
        <v>21.516887675742705</v>
      </c>
      <c r="D286">
        <f t="shared" si="13"/>
        <v>21.993629759444364</v>
      </c>
      <c r="E286">
        <f t="shared" si="14"/>
        <v>21.451208844042306</v>
      </c>
    </row>
    <row r="287" spans="1:5" x14ac:dyDescent="0.25">
      <c r="A287">
        <v>1.40487804878073</v>
      </c>
      <c r="B287">
        <v>21.6450216450216</v>
      </c>
      <c r="C287">
        <f t="shared" si="12"/>
        <v>21.486976014743682</v>
      </c>
      <c r="D287">
        <f t="shared" si="13"/>
        <v>21.955683288827295</v>
      </c>
      <c r="E287">
        <f t="shared" si="14"/>
        <v>21.423870272031461</v>
      </c>
    </row>
    <row r="288" spans="1:5" x14ac:dyDescent="0.25">
      <c r="A288">
        <v>1.40975609756122</v>
      </c>
      <c r="B288">
        <v>21.6450216450216</v>
      </c>
      <c r="C288">
        <f t="shared" si="12"/>
        <v>21.472097989507883</v>
      </c>
      <c r="D288">
        <f t="shared" si="13"/>
        <v>21.936734612032616</v>
      </c>
      <c r="E288">
        <f t="shared" si="14"/>
        <v>21.41028507616651</v>
      </c>
    </row>
    <row r="289" spans="1:5" x14ac:dyDescent="0.25">
      <c r="A289">
        <v>1.4243902439026901</v>
      </c>
      <c r="B289">
        <v>21.6450216450216</v>
      </c>
      <c r="C289">
        <f t="shared" si="12"/>
        <v>21.427770855629593</v>
      </c>
      <c r="D289">
        <f t="shared" si="13"/>
        <v>21.879986646229103</v>
      </c>
      <c r="E289">
        <f t="shared" si="14"/>
        <v>21.36986080451263</v>
      </c>
    </row>
    <row r="290" spans="1:5" x14ac:dyDescent="0.25">
      <c r="A290">
        <v>1.4292682926831799</v>
      </c>
      <c r="B290">
        <v>21.558441558441501</v>
      </c>
      <c r="C290">
        <f t="shared" si="12"/>
        <v>21.413096290967058</v>
      </c>
      <c r="D290">
        <f t="shared" si="13"/>
        <v>21.861103298816168</v>
      </c>
      <c r="E290">
        <f t="shared" si="14"/>
        <v>21.35649511136161</v>
      </c>
    </row>
    <row r="291" spans="1:5" x14ac:dyDescent="0.25">
      <c r="A291">
        <v>1.4341463414636699</v>
      </c>
      <c r="B291">
        <v>21.471861471861398</v>
      </c>
      <c r="C291">
        <f t="shared" si="12"/>
        <v>21.39847172491816</v>
      </c>
      <c r="D291">
        <f t="shared" si="13"/>
        <v>21.842236248525129</v>
      </c>
      <c r="E291">
        <f t="shared" si="14"/>
        <v>21.343183274137331</v>
      </c>
    </row>
    <row r="292" spans="1:5" x14ac:dyDescent="0.25">
      <c r="A292">
        <v>1.43902439024416</v>
      </c>
      <c r="B292">
        <v>21.471861471861398</v>
      </c>
      <c r="C292">
        <f t="shared" si="12"/>
        <v>21.383896817932762</v>
      </c>
      <c r="D292">
        <f t="shared" si="13"/>
        <v>21.823385481290892</v>
      </c>
      <c r="E292">
        <f t="shared" si="14"/>
        <v>21.329924893752302</v>
      </c>
    </row>
    <row r="293" spans="1:5" x14ac:dyDescent="0.25">
      <c r="A293">
        <v>1.44878048780514</v>
      </c>
      <c r="B293">
        <v>21.471861471861398</v>
      </c>
      <c r="C293">
        <f t="shared" si="12"/>
        <v>21.354894640141506</v>
      </c>
      <c r="D293">
        <f t="shared" si="13"/>
        <v>21.785732739793087</v>
      </c>
      <c r="E293">
        <f t="shared" si="14"/>
        <v>21.303566928576849</v>
      </c>
    </row>
    <row r="294" spans="1:5" x14ac:dyDescent="0.25">
      <c r="A294">
        <v>1.45365853658563</v>
      </c>
      <c r="B294">
        <v>21.471861471861398</v>
      </c>
      <c r="C294">
        <f t="shared" si="12"/>
        <v>21.340466707286236</v>
      </c>
      <c r="D294">
        <f t="shared" si="13"/>
        <v>21.766930737459976</v>
      </c>
      <c r="E294">
        <f t="shared" si="14"/>
        <v>21.290466566857472</v>
      </c>
    </row>
    <row r="295" spans="1:5" x14ac:dyDescent="0.25">
      <c r="A295">
        <v>1.4634146341466101</v>
      </c>
      <c r="B295">
        <v>21.471861471861398</v>
      </c>
      <c r="C295">
        <f t="shared" si="12"/>
        <v>21.311755523426349</v>
      </c>
      <c r="D295">
        <f t="shared" si="13"/>
        <v>21.72937539954227</v>
      </c>
      <c r="E295">
        <f t="shared" si="14"/>
        <v>21.264421173812824</v>
      </c>
    </row>
    <row r="296" spans="1:5" x14ac:dyDescent="0.25">
      <c r="A296">
        <v>1.4682926829270999</v>
      </c>
      <c r="B296">
        <v>21.471861471861398</v>
      </c>
      <c r="C296">
        <f t="shared" si="12"/>
        <v>21.297471630101391</v>
      </c>
      <c r="D296">
        <f t="shared" si="13"/>
        <v>21.710622035960746</v>
      </c>
      <c r="E296">
        <f t="shared" si="14"/>
        <v>21.251475390100872</v>
      </c>
    </row>
    <row r="297" spans="1:5" x14ac:dyDescent="0.25">
      <c r="A297">
        <v>1.47804878048808</v>
      </c>
      <c r="B297">
        <v>21.471861471861398</v>
      </c>
      <c r="C297">
        <f t="shared" si="12"/>
        <v>21.269045658772455</v>
      </c>
      <c r="D297">
        <f t="shared" si="13"/>
        <v>21.673163849650589</v>
      </c>
      <c r="E297">
        <f t="shared" si="14"/>
        <v>21.225735797034492</v>
      </c>
    </row>
    <row r="298" spans="1:5" x14ac:dyDescent="0.25">
      <c r="A298">
        <v>1.48292682926857</v>
      </c>
      <c r="B298">
        <v>21.471861471861398</v>
      </c>
      <c r="C298">
        <f t="shared" si="12"/>
        <v>21.254902957401029</v>
      </c>
      <c r="D298">
        <f t="shared" si="13"/>
        <v>21.654458998997448</v>
      </c>
      <c r="E298">
        <f t="shared" si="14"/>
        <v>21.212941258826852</v>
      </c>
    </row>
    <row r="299" spans="1:5" x14ac:dyDescent="0.25">
      <c r="A299">
        <v>1.4926829268295501</v>
      </c>
      <c r="B299">
        <v>21.385281385281299</v>
      </c>
      <c r="C299">
        <f t="shared" si="12"/>
        <v>21.226756587803816</v>
      </c>
      <c r="D299">
        <f t="shared" si="13"/>
        <v>21.617097712974111</v>
      </c>
      <c r="E299">
        <f t="shared" si="14"/>
        <v>21.187500905421331</v>
      </c>
    </row>
    <row r="300" spans="1:5" x14ac:dyDescent="0.25">
      <c r="A300">
        <v>1.4975609756100401</v>
      </c>
      <c r="B300">
        <v>21.385281385281299</v>
      </c>
      <c r="C300">
        <f t="shared" si="12"/>
        <v>21.212752314425082</v>
      </c>
      <c r="D300">
        <f t="shared" si="13"/>
        <v>21.598441249751641</v>
      </c>
      <c r="E300">
        <f t="shared" si="14"/>
        <v>21.174854383945785</v>
      </c>
    </row>
    <row r="301" spans="1:5" x14ac:dyDescent="0.25">
      <c r="A301">
        <v>1.5073170731710199</v>
      </c>
      <c r="B301">
        <v>21.385281385281299</v>
      </c>
      <c r="C301">
        <f t="shared" si="12"/>
        <v>21.184880099714622</v>
      </c>
      <c r="D301">
        <f t="shared" si="13"/>
        <v>21.561176613344539</v>
      </c>
      <c r="E301">
        <f t="shared" si="14"/>
        <v>21.149706913095528</v>
      </c>
    </row>
    <row r="302" spans="1:5" x14ac:dyDescent="0.25">
      <c r="A302">
        <v>1.52195121951249</v>
      </c>
      <c r="B302">
        <v>21.385281385281299</v>
      </c>
      <c r="C302">
        <f t="shared" si="12"/>
        <v>21.143408221700948</v>
      </c>
      <c r="D302">
        <f t="shared" si="13"/>
        <v>21.505400175566677</v>
      </c>
      <c r="E302">
        <f t="shared" si="14"/>
        <v>21.112344528727302</v>
      </c>
    </row>
    <row r="303" spans="1:5" x14ac:dyDescent="0.25">
      <c r="A303">
        <v>1.52682926829298</v>
      </c>
      <c r="B303">
        <v>21.385281385281299</v>
      </c>
      <c r="C303">
        <f t="shared" si="12"/>
        <v>21.129672830834469</v>
      </c>
      <c r="D303">
        <f t="shared" si="13"/>
        <v>21.486840112010174</v>
      </c>
      <c r="E303">
        <f t="shared" si="14"/>
        <v>21.099984748521109</v>
      </c>
    </row>
    <row r="304" spans="1:5" x14ac:dyDescent="0.25">
      <c r="A304">
        <v>1.5365853658539601</v>
      </c>
      <c r="B304">
        <v>21.385281385281299</v>
      </c>
      <c r="C304">
        <f t="shared" si="12"/>
        <v>21.10233320985029</v>
      </c>
      <c r="D304">
        <f t="shared" si="13"/>
        <v>21.449768025415921</v>
      </c>
      <c r="E304">
        <f t="shared" si="14"/>
        <v>21.075404743754429</v>
      </c>
    </row>
    <row r="305" spans="1:5" x14ac:dyDescent="0.25">
      <c r="A305">
        <v>1.5414634146344499</v>
      </c>
      <c r="B305">
        <v>21.385281385281299</v>
      </c>
      <c r="C305">
        <f t="shared" si="12"/>
        <v>21.088728425138882</v>
      </c>
      <c r="D305">
        <f t="shared" si="13"/>
        <v>21.431255974741493</v>
      </c>
      <c r="E305">
        <f t="shared" si="14"/>
        <v>21.063183875359936</v>
      </c>
    </row>
    <row r="306" spans="1:5" x14ac:dyDescent="0.25">
      <c r="A306">
        <v>1.55121951219543</v>
      </c>
      <c r="B306">
        <v>21.385281385281299</v>
      </c>
      <c r="C306">
        <f t="shared" si="12"/>
        <v>21.061647540462864</v>
      </c>
      <c r="D306">
        <f t="shared" si="13"/>
        <v>21.39427978963575</v>
      </c>
      <c r="E306">
        <f t="shared" si="14"/>
        <v>21.038878821180099</v>
      </c>
    </row>
    <row r="307" spans="1:5" x14ac:dyDescent="0.25">
      <c r="A307">
        <v>1.55609756097592</v>
      </c>
      <c r="B307">
        <v>21.385281385281299</v>
      </c>
      <c r="C307">
        <f t="shared" si="12"/>
        <v>21.048170901501884</v>
      </c>
      <c r="D307">
        <f t="shared" si="13"/>
        <v>21.375815627639248</v>
      </c>
      <c r="E307">
        <f t="shared" si="14"/>
        <v>21.026794010755786</v>
      </c>
    </row>
    <row r="308" spans="1:5" x14ac:dyDescent="0.25">
      <c r="A308">
        <v>1.5707317073173901</v>
      </c>
      <c r="B308">
        <v>21.385281385281299</v>
      </c>
      <c r="C308">
        <f t="shared" si="12"/>
        <v>21.007993017041468</v>
      </c>
      <c r="D308">
        <f t="shared" si="13"/>
        <v>21.320518698733796</v>
      </c>
      <c r="E308">
        <f t="shared" si="14"/>
        <v>20.990806763310371</v>
      </c>
    </row>
    <row r="309" spans="1:5" x14ac:dyDescent="0.25">
      <c r="A309">
        <v>1.5804878048783699</v>
      </c>
      <c r="B309">
        <v>21.385281385281299</v>
      </c>
      <c r="C309">
        <f t="shared" si="12"/>
        <v>20.981415186099753</v>
      </c>
      <c r="D309">
        <f t="shared" si="13"/>
        <v>21.283733572986431</v>
      </c>
      <c r="E309">
        <f t="shared" si="14"/>
        <v>20.967034909635437</v>
      </c>
    </row>
    <row r="310" spans="1:5" x14ac:dyDescent="0.25">
      <c r="A310">
        <v>1.58536585365886</v>
      </c>
      <c r="B310">
        <v>21.385281385281299</v>
      </c>
      <c r="C310">
        <f t="shared" si="12"/>
        <v>20.968187730383622</v>
      </c>
      <c r="D310">
        <f t="shared" si="13"/>
        <v>21.265364817017726</v>
      </c>
      <c r="E310">
        <f t="shared" si="14"/>
        <v>20.955213989116942</v>
      </c>
    </row>
    <row r="311" spans="1:5" x14ac:dyDescent="0.25">
      <c r="A311">
        <v>1.59512195121984</v>
      </c>
      <c r="B311">
        <v>21.385281385281299</v>
      </c>
      <c r="C311">
        <f t="shared" si="12"/>
        <v>20.941854482249628</v>
      </c>
      <c r="D311">
        <f t="shared" si="13"/>
        <v>21.228674850422117</v>
      </c>
      <c r="E311">
        <f t="shared" si="14"/>
        <v>20.931700711119205</v>
      </c>
    </row>
    <row r="312" spans="1:5" x14ac:dyDescent="0.25">
      <c r="A312">
        <v>1.60000000000033</v>
      </c>
      <c r="B312">
        <v>21.2987012987013</v>
      </c>
      <c r="C312">
        <f t="shared" si="12"/>
        <v>20.928748194255931</v>
      </c>
      <c r="D312">
        <f t="shared" si="13"/>
        <v>21.210353612443399</v>
      </c>
      <c r="E312">
        <f t="shared" si="14"/>
        <v>20.920007782255677</v>
      </c>
    </row>
    <row r="313" spans="1:5" x14ac:dyDescent="0.25">
      <c r="A313">
        <v>1.6048780487808201</v>
      </c>
      <c r="B313">
        <v>21.2121212121212</v>
      </c>
      <c r="C313">
        <f t="shared" si="12"/>
        <v>20.915681803699876</v>
      </c>
      <c r="D313">
        <f t="shared" si="13"/>
        <v>21.192048186462525</v>
      </c>
      <c r="E313">
        <f t="shared" si="14"/>
        <v>20.908356950506406</v>
      </c>
    </row>
    <row r="314" spans="1:5" x14ac:dyDescent="0.25">
      <c r="A314">
        <v>1.6097560975613101</v>
      </c>
      <c r="B314">
        <v>21.2121212121212</v>
      </c>
      <c r="C314">
        <f t="shared" si="12"/>
        <v>20.902655068411335</v>
      </c>
      <c r="D314">
        <f t="shared" si="13"/>
        <v>21.173758558833086</v>
      </c>
      <c r="E314">
        <f t="shared" si="14"/>
        <v>20.8967479370469</v>
      </c>
    </row>
    <row r="315" spans="1:5" x14ac:dyDescent="0.25">
      <c r="A315">
        <v>1.6195121951222999</v>
      </c>
      <c r="B315">
        <v>21.125541125541101</v>
      </c>
      <c r="C315">
        <f t="shared" si="12"/>
        <v>20.876719605920808</v>
      </c>
      <c r="D315">
        <f t="shared" si="13"/>
        <v>21.137226644101663</v>
      </c>
      <c r="E315">
        <f t="shared" si="14"/>
        <v>20.873654263088227</v>
      </c>
    </row>
    <row r="316" spans="1:5" x14ac:dyDescent="0.25">
      <c r="A316">
        <v>1.62439024390279</v>
      </c>
      <c r="B316">
        <v>21.125541125541101</v>
      </c>
      <c r="C316">
        <f t="shared" si="12"/>
        <v>20.86381040526399</v>
      </c>
      <c r="D316">
        <f t="shared" si="13"/>
        <v>21.11898432976573</v>
      </c>
      <c r="E316">
        <f t="shared" si="14"/>
        <v>20.862169058228069</v>
      </c>
    </row>
    <row r="317" spans="1:5" x14ac:dyDescent="0.25">
      <c r="A317">
        <v>1.62926829268328</v>
      </c>
      <c r="B317">
        <v>21.125541125541101</v>
      </c>
      <c r="C317">
        <f t="shared" si="12"/>
        <v>20.850939912913113</v>
      </c>
      <c r="D317">
        <f t="shared" si="13"/>
        <v>21.100757759313229</v>
      </c>
      <c r="E317">
        <f t="shared" si="14"/>
        <v>20.850724582869496</v>
      </c>
    </row>
    <row r="318" spans="1:5" x14ac:dyDescent="0.25">
      <c r="A318">
        <v>1.6390243902442601</v>
      </c>
      <c r="B318">
        <v>21.125541125541101</v>
      </c>
      <c r="C318">
        <f t="shared" si="12"/>
        <v>20.825314129437427</v>
      </c>
      <c r="D318">
        <f t="shared" si="13"/>
        <v>21.064351795719709</v>
      </c>
      <c r="E318">
        <f t="shared" si="14"/>
        <v>20.827956760237516</v>
      </c>
    </row>
    <row r="319" spans="1:5" x14ac:dyDescent="0.25">
      <c r="A319">
        <v>1.6487804878052399</v>
      </c>
      <c r="B319">
        <v>20.952380952380899</v>
      </c>
      <c r="C319">
        <f t="shared" si="12"/>
        <v>20.7998404286582</v>
      </c>
      <c r="D319">
        <f t="shared" si="13"/>
        <v>21.02800864476071</v>
      </c>
      <c r="E319">
        <f t="shared" si="14"/>
        <v>20.805348699369993</v>
      </c>
    </row>
    <row r="320" spans="1:5" x14ac:dyDescent="0.25">
      <c r="A320">
        <v>1.6536585365857299</v>
      </c>
      <c r="B320">
        <v>20.952380952380899</v>
      </c>
      <c r="C320">
        <f t="shared" si="12"/>
        <v>20.787160047255799</v>
      </c>
      <c r="D320">
        <f t="shared" si="13"/>
        <v>21.009860590145252</v>
      </c>
      <c r="E320">
        <f t="shared" si="14"/>
        <v>20.794103935435981</v>
      </c>
    </row>
    <row r="321" spans="1:5" x14ac:dyDescent="0.25">
      <c r="A321">
        <v>1.65853658536622</v>
      </c>
      <c r="B321">
        <v>20.952380952380899</v>
      </c>
      <c r="C321">
        <f t="shared" si="12"/>
        <v>20.774517016073624</v>
      </c>
      <c r="D321">
        <f t="shared" si="13"/>
        <v>20.991728198063129</v>
      </c>
      <c r="E321">
        <f t="shared" si="14"/>
        <v>20.782898343780751</v>
      </c>
    </row>
    <row r="322" spans="1:5" x14ac:dyDescent="0.25">
      <c r="A322">
        <v>1.6682926829272</v>
      </c>
      <c r="B322">
        <v>20.952380952380899</v>
      </c>
      <c r="C322">
        <f t="shared" si="12"/>
        <v>20.749342128757082</v>
      </c>
      <c r="D322">
        <f t="shared" si="13"/>
        <v>20.95551034744085</v>
      </c>
      <c r="E322">
        <f t="shared" si="14"/>
        <v>20.760603675355139</v>
      </c>
    </row>
    <row r="323" spans="1:5" x14ac:dyDescent="0.25">
      <c r="A323">
        <v>1.67317073170769</v>
      </c>
      <c r="B323">
        <v>20.8658008658008</v>
      </c>
      <c r="C323">
        <f t="shared" si="12"/>
        <v>20.736809839611908</v>
      </c>
      <c r="D323">
        <f t="shared" si="13"/>
        <v>20.93742486190083</v>
      </c>
      <c r="E323">
        <f t="shared" si="14"/>
        <v>20.74951410342932</v>
      </c>
    </row>
    <row r="324" spans="1:5" x14ac:dyDescent="0.25">
      <c r="A324">
        <v>1.6829268292686701</v>
      </c>
      <c r="B324">
        <v>20.8658008658008</v>
      </c>
      <c r="C324">
        <f t="shared" si="12"/>
        <v>20.71185450197358</v>
      </c>
      <c r="D324">
        <f t="shared" si="13"/>
        <v>20.901300702950763</v>
      </c>
      <c r="E324">
        <f t="shared" si="14"/>
        <v>20.727449263426923</v>
      </c>
    </row>
    <row r="325" spans="1:5" x14ac:dyDescent="0.25">
      <c r="A325">
        <v>1.6878048780491599</v>
      </c>
      <c r="B325">
        <v>20.8658008658008</v>
      </c>
      <c r="C325">
        <f t="shared" si="12"/>
        <v>20.699431031700069</v>
      </c>
      <c r="D325">
        <f t="shared" si="13"/>
        <v>20.883262002610692</v>
      </c>
      <c r="E325">
        <f t="shared" si="14"/>
        <v>20.716473513809635</v>
      </c>
    </row>
    <row r="326" spans="1:5" x14ac:dyDescent="0.25">
      <c r="A326">
        <v>1.6926829268296499</v>
      </c>
      <c r="B326">
        <v>20.779220779220701</v>
      </c>
      <c r="C326">
        <f t="shared" si="12"/>
        <v>20.687043415647466</v>
      </c>
      <c r="D326">
        <f t="shared" si="13"/>
        <v>20.865238870426623</v>
      </c>
      <c r="E326">
        <f t="shared" si="14"/>
        <v>20.705535227107298</v>
      </c>
    </row>
    <row r="327" spans="1:5" x14ac:dyDescent="0.25">
      <c r="A327">
        <v>1.69756097561014</v>
      </c>
      <c r="B327">
        <v>20.692640692640602</v>
      </c>
      <c r="C327">
        <f t="shared" ref="C327:C390" si="15">-4.292305983*LN(A327)+22.9461475841</f>
        <v>20.674691447460113</v>
      </c>
      <c r="D327">
        <f t="shared" ref="D327:D390" si="16">28.154*EXP(-0.177*A327)</f>
        <v>20.847231292962583</v>
      </c>
      <c r="E327">
        <f t="shared" ref="E327:E390" si="17">22.799*POWER(A327,-0.183)</f>
        <v>20.694634168038878</v>
      </c>
    </row>
    <row r="328" spans="1:5" x14ac:dyDescent="0.25">
      <c r="A328">
        <v>1.70243902439063</v>
      </c>
      <c r="B328">
        <v>20.692640692640602</v>
      </c>
      <c r="C328">
        <f t="shared" si="15"/>
        <v>20.662374922558733</v>
      </c>
      <c r="D328">
        <f t="shared" si="16"/>
        <v>20.829239256794189</v>
      </c>
      <c r="E328">
        <f t="shared" si="17"/>
        <v>20.683770103471698</v>
      </c>
    </row>
    <row r="329" spans="1:5" x14ac:dyDescent="0.25">
      <c r="A329">
        <v>1.7121951219516101</v>
      </c>
      <c r="B329">
        <v>20.692640692640602</v>
      </c>
      <c r="C329">
        <f t="shared" si="15"/>
        <v>20.637847393057005</v>
      </c>
      <c r="D329">
        <f t="shared" si="16"/>
        <v>20.793301754704775</v>
      </c>
      <c r="E329">
        <f t="shared" si="17"/>
        <v>20.662152035898291</v>
      </c>
    </row>
    <row r="330" spans="1:5" x14ac:dyDescent="0.25">
      <c r="A330">
        <v>1.7170731707321001</v>
      </c>
      <c r="B330">
        <v>20.692640692640602</v>
      </c>
      <c r="C330">
        <f t="shared" si="15"/>
        <v>20.625635987998479</v>
      </c>
      <c r="D330">
        <f t="shared" si="16"/>
        <v>20.77535626199289</v>
      </c>
      <c r="E330">
        <f t="shared" si="17"/>
        <v>20.651397577139068</v>
      </c>
    </row>
    <row r="331" spans="1:5" x14ac:dyDescent="0.25">
      <c r="A331">
        <v>1.7268292682930799</v>
      </c>
      <c r="B331">
        <v>20.692640692640602</v>
      </c>
      <c r="C331">
        <f t="shared" si="15"/>
        <v>20.601316908875976</v>
      </c>
      <c r="D331">
        <f t="shared" si="16"/>
        <v>20.739511726344276</v>
      </c>
      <c r="E331">
        <f t="shared" si="17"/>
        <v>20.629996685688752</v>
      </c>
    </row>
    <row r="332" spans="1:5" x14ac:dyDescent="0.25">
      <c r="A332">
        <v>1.73170731707357</v>
      </c>
      <c r="B332">
        <v>20.606060606060598</v>
      </c>
      <c r="C332">
        <f t="shared" si="15"/>
        <v>20.589208844477444</v>
      </c>
      <c r="D332">
        <f t="shared" si="16"/>
        <v>20.721612656685988</v>
      </c>
      <c r="E332">
        <f t="shared" si="17"/>
        <v>20.619349809459461</v>
      </c>
    </row>
    <row r="333" spans="1:5" x14ac:dyDescent="0.25">
      <c r="A333">
        <v>1.74146341463455</v>
      </c>
      <c r="B333">
        <v>20.606060606060598</v>
      </c>
      <c r="C333">
        <f t="shared" si="15"/>
        <v>20.565094702497571</v>
      </c>
      <c r="D333">
        <f t="shared" si="16"/>
        <v>20.685860846984021</v>
      </c>
      <c r="E333">
        <f t="shared" si="17"/>
        <v>20.598162102004014</v>
      </c>
    </row>
    <row r="334" spans="1:5" x14ac:dyDescent="0.25">
      <c r="A334">
        <v>1.74634146341504</v>
      </c>
      <c r="B334">
        <v>20.606060606060598</v>
      </c>
      <c r="C334">
        <f t="shared" si="15"/>
        <v>20.553088244366911</v>
      </c>
      <c r="D334">
        <f t="shared" si="16"/>
        <v>20.668008080287905</v>
      </c>
      <c r="E334">
        <f t="shared" si="17"/>
        <v>20.587620839027821</v>
      </c>
    </row>
    <row r="335" spans="1:5" x14ac:dyDescent="0.25">
      <c r="A335">
        <v>1.7560975609760201</v>
      </c>
      <c r="B335">
        <v>20.606060606060598</v>
      </c>
      <c r="C335">
        <f t="shared" si="15"/>
        <v>20.529175614369567</v>
      </c>
      <c r="D335">
        <f t="shared" si="16"/>
        <v>20.632348756660562</v>
      </c>
      <c r="E335">
        <f t="shared" si="17"/>
        <v>20.566642429544721</v>
      </c>
    </row>
    <row r="336" spans="1:5" x14ac:dyDescent="0.25">
      <c r="A336">
        <v>1.7609756097565099</v>
      </c>
      <c r="B336">
        <v>20.606060606060598</v>
      </c>
      <c r="C336">
        <f t="shared" si="15"/>
        <v>20.517269071414439</v>
      </c>
      <c r="D336">
        <f t="shared" si="16"/>
        <v>20.61454217314585</v>
      </c>
      <c r="E336">
        <f t="shared" si="17"/>
        <v>20.556204862667631</v>
      </c>
    </row>
    <row r="337" spans="1:5" x14ac:dyDescent="0.25">
      <c r="A337">
        <v>1.7658536585369999</v>
      </c>
      <c r="B337">
        <v>20.519480519480499</v>
      </c>
      <c r="C337">
        <f t="shared" si="15"/>
        <v>20.505395464996411</v>
      </c>
      <c r="D337">
        <f t="shared" si="16"/>
        <v>20.596750957460571</v>
      </c>
      <c r="E337">
        <f t="shared" si="17"/>
        <v>20.545801443871113</v>
      </c>
    </row>
    <row r="338" spans="1:5" x14ac:dyDescent="0.25">
      <c r="A338">
        <v>1.77073170731749</v>
      </c>
      <c r="B338">
        <v>20.4329004329004</v>
      </c>
      <c r="C338">
        <f t="shared" si="15"/>
        <v>20.493554613396306</v>
      </c>
      <c r="D338">
        <f t="shared" si="16"/>
        <v>20.578975096341637</v>
      </c>
      <c r="E338">
        <f t="shared" si="17"/>
        <v>20.535431967564612</v>
      </c>
    </row>
    <row r="339" spans="1:5" x14ac:dyDescent="0.25">
      <c r="A339">
        <v>1.77560975609798</v>
      </c>
      <c r="B339">
        <v>20.4329004329004</v>
      </c>
      <c r="C339">
        <f t="shared" si="15"/>
        <v>20.481746336394711</v>
      </c>
      <c r="D339">
        <f t="shared" si="16"/>
        <v>20.56121457653742</v>
      </c>
      <c r="E339">
        <f t="shared" si="17"/>
        <v>20.525096229957413</v>
      </c>
    </row>
    <row r="340" spans="1:5" x14ac:dyDescent="0.25">
      <c r="A340">
        <v>1.7853658536589601</v>
      </c>
      <c r="B340">
        <v>20.4329004329004</v>
      </c>
      <c r="C340">
        <f t="shared" si="15"/>
        <v>20.45822679270956</v>
      </c>
      <c r="D340">
        <f t="shared" si="16"/>
        <v>20.525739507923753</v>
      </c>
      <c r="E340">
        <f t="shared" si="17"/>
        <v>20.504525164553417</v>
      </c>
    </row>
    <row r="341" spans="1:5" x14ac:dyDescent="0.25">
      <c r="A341">
        <v>1.7902439024394501</v>
      </c>
      <c r="B341">
        <v>20.4329004329004</v>
      </c>
      <c r="C341">
        <f t="shared" si="15"/>
        <v>20.446515172938906</v>
      </c>
      <c r="D341">
        <f t="shared" si="16"/>
        <v>20.508024932668182</v>
      </c>
      <c r="E341">
        <f t="shared" si="17"/>
        <v>20.494289437989831</v>
      </c>
    </row>
    <row r="342" spans="1:5" x14ac:dyDescent="0.25">
      <c r="A342">
        <v>1.8000000000004299</v>
      </c>
      <c r="B342">
        <v>20.4329004329004</v>
      </c>
      <c r="C342">
        <f t="shared" si="15"/>
        <v>20.423187365611994</v>
      </c>
      <c r="D342">
        <f t="shared" si="16"/>
        <v>20.472641634229806</v>
      </c>
      <c r="E342">
        <f t="shared" si="17"/>
        <v>20.473916613144603</v>
      </c>
    </row>
    <row r="343" spans="1:5" x14ac:dyDescent="0.25">
      <c r="A343">
        <v>1.80487804878092</v>
      </c>
      <c r="B343">
        <v>20.4329004329004</v>
      </c>
      <c r="C343">
        <f t="shared" si="15"/>
        <v>20.411570833533837</v>
      </c>
      <c r="D343">
        <f t="shared" si="16"/>
        <v>20.454972884669285</v>
      </c>
      <c r="E343">
        <f t="shared" si="17"/>
        <v>20.463779126351891</v>
      </c>
    </row>
    <row r="344" spans="1:5" x14ac:dyDescent="0.25">
      <c r="A344">
        <v>1.8146341463419</v>
      </c>
      <c r="B344">
        <v>20.4329004329004</v>
      </c>
      <c r="C344">
        <f t="shared" si="15"/>
        <v>20.388431661684905</v>
      </c>
      <c r="D344">
        <f t="shared" si="16"/>
        <v>20.419681119006654</v>
      </c>
      <c r="E344">
        <f t="shared" si="17"/>
        <v>20.443601045236655</v>
      </c>
    </row>
    <row r="345" spans="1:5" x14ac:dyDescent="0.25">
      <c r="A345">
        <v>1.81951219512239</v>
      </c>
      <c r="B345">
        <v>20.4329004329004</v>
      </c>
      <c r="C345">
        <f t="shared" si="15"/>
        <v>20.376908685682626</v>
      </c>
      <c r="D345">
        <f t="shared" si="16"/>
        <v>20.402058076595061</v>
      </c>
      <c r="E345">
        <f t="shared" si="17"/>
        <v>20.433560072314954</v>
      </c>
    </row>
    <row r="346" spans="1:5" x14ac:dyDescent="0.25">
      <c r="A346">
        <v>1.8292682926833701</v>
      </c>
      <c r="B346">
        <v>20.4329004329004</v>
      </c>
      <c r="C346">
        <f t="shared" si="15"/>
        <v>20.353955123052245</v>
      </c>
      <c r="D346">
        <f t="shared" si="16"/>
        <v>20.366857606922753</v>
      </c>
      <c r="E346">
        <f t="shared" si="17"/>
        <v>20.413573327317334</v>
      </c>
    </row>
    <row r="347" spans="1:5" x14ac:dyDescent="0.25">
      <c r="A347">
        <v>1.8341463414638599</v>
      </c>
      <c r="B347">
        <v>20.4329004329004</v>
      </c>
      <c r="C347">
        <f t="shared" si="15"/>
        <v>20.342524208219164</v>
      </c>
      <c r="D347">
        <f t="shared" si="16"/>
        <v>20.349280153420626</v>
      </c>
      <c r="E347">
        <f t="shared" si="17"/>
        <v>20.403627186224448</v>
      </c>
    </row>
    <row r="348" spans="1:5" x14ac:dyDescent="0.25">
      <c r="A348">
        <v>1.8390243902443499</v>
      </c>
      <c r="B348">
        <v>20.346320346320301</v>
      </c>
      <c r="C348">
        <f t="shared" si="15"/>
        <v>20.331123654417397</v>
      </c>
      <c r="D348">
        <f t="shared" si="16"/>
        <v>20.331717869999103</v>
      </c>
      <c r="E348">
        <f t="shared" si="17"/>
        <v>20.393712289323904</v>
      </c>
    </row>
    <row r="349" spans="1:5" x14ac:dyDescent="0.25">
      <c r="A349">
        <v>1.84390243902484</v>
      </c>
      <c r="B349">
        <v>20.346320346320301</v>
      </c>
      <c r="C349">
        <f t="shared" si="15"/>
        <v>20.319753300793518</v>
      </c>
      <c r="D349">
        <f t="shared" si="16"/>
        <v>20.314170743565771</v>
      </c>
      <c r="E349">
        <f t="shared" si="17"/>
        <v>20.383828455980883</v>
      </c>
    </row>
    <row r="350" spans="1:5" x14ac:dyDescent="0.25">
      <c r="A350">
        <v>1.84878048780533</v>
      </c>
      <c r="B350">
        <v>20.346320346320301</v>
      </c>
      <c r="C350">
        <f t="shared" si="15"/>
        <v>20.308412987769032</v>
      </c>
      <c r="D350">
        <f t="shared" si="16"/>
        <v>20.296638761039514</v>
      </c>
      <c r="E350">
        <f t="shared" si="17"/>
        <v>20.373975507079241</v>
      </c>
    </row>
    <row r="351" spans="1:5" x14ac:dyDescent="0.25">
      <c r="A351">
        <v>1.8634146341468001</v>
      </c>
      <c r="B351">
        <v>20.346320346320301</v>
      </c>
      <c r="C351">
        <f t="shared" si="15"/>
        <v>20.274570715349935</v>
      </c>
      <c r="D351">
        <f t="shared" si="16"/>
        <v>20.244133546261288</v>
      </c>
      <c r="E351">
        <f t="shared" si="17"/>
        <v>20.344600198291605</v>
      </c>
    </row>
    <row r="352" spans="1:5" x14ac:dyDescent="0.25">
      <c r="A352">
        <v>1.8731707317077799</v>
      </c>
      <c r="B352">
        <v>20.346320346320301</v>
      </c>
      <c r="C352">
        <f t="shared" si="15"/>
        <v>20.252156533956743</v>
      </c>
      <c r="D352">
        <f t="shared" si="16"/>
        <v>20.209205549964938</v>
      </c>
      <c r="E352">
        <f t="shared" si="17"/>
        <v>20.325167864345126</v>
      </c>
    </row>
    <row r="353" spans="1:5" x14ac:dyDescent="0.25">
      <c r="A353">
        <v>1.87804878048827</v>
      </c>
      <c r="B353">
        <v>20.346320346320301</v>
      </c>
      <c r="C353">
        <f t="shared" si="15"/>
        <v>20.240993183105108</v>
      </c>
      <c r="D353">
        <f t="shared" si="16"/>
        <v>20.191764156809189</v>
      </c>
      <c r="E353">
        <f t="shared" si="17"/>
        <v>20.315496543618945</v>
      </c>
    </row>
    <row r="354" spans="1:5" x14ac:dyDescent="0.25">
      <c r="A354">
        <v>1.88780487804925</v>
      </c>
      <c r="B354">
        <v>20.173160173160099</v>
      </c>
      <c r="C354">
        <f t="shared" si="15"/>
        <v>20.218753205976757</v>
      </c>
      <c r="D354">
        <f t="shared" si="16"/>
        <v>20.15692651547106</v>
      </c>
      <c r="E354">
        <f t="shared" si="17"/>
        <v>20.296242749938369</v>
      </c>
    </row>
    <row r="355" spans="1:5" x14ac:dyDescent="0.25">
      <c r="A355">
        <v>1.89268292682974</v>
      </c>
      <c r="B355">
        <v>20.173160173160099</v>
      </c>
      <c r="C355">
        <f t="shared" si="15"/>
        <v>20.207676281163501</v>
      </c>
      <c r="D355">
        <f t="shared" si="16"/>
        <v>20.139530241317743</v>
      </c>
      <c r="E355">
        <f t="shared" si="17"/>
        <v>20.28665994325906</v>
      </c>
    </row>
    <row r="356" spans="1:5" x14ac:dyDescent="0.25">
      <c r="A356">
        <v>1.9024390243907201</v>
      </c>
      <c r="B356">
        <v>20.173160173160099</v>
      </c>
      <c r="C356">
        <f t="shared" si="15"/>
        <v>20.185607821326855</v>
      </c>
      <c r="D356">
        <f t="shared" si="16"/>
        <v>20.104782721199307</v>
      </c>
      <c r="E356">
        <f t="shared" si="17"/>
        <v>20.267581686141199</v>
      </c>
    </row>
    <row r="357" spans="1:5" x14ac:dyDescent="0.25">
      <c r="A357">
        <v>1.9073170731712099</v>
      </c>
      <c r="B357">
        <v>20.173160173160099</v>
      </c>
      <c r="C357">
        <f t="shared" si="15"/>
        <v>20.1746159946209</v>
      </c>
      <c r="D357">
        <f t="shared" si="16"/>
        <v>20.087431449330435</v>
      </c>
      <c r="E357">
        <f t="shared" si="17"/>
        <v>20.258085910101226</v>
      </c>
    </row>
    <row r="358" spans="1:5" x14ac:dyDescent="0.25">
      <c r="A358">
        <v>1.91707317073219</v>
      </c>
      <c r="B358">
        <v>20.173160173160099</v>
      </c>
      <c r="C358">
        <f t="shared" si="15"/>
        <v>20.152716426794075</v>
      </c>
      <c r="D358">
        <f t="shared" si="16"/>
        <v>20.052773817297819</v>
      </c>
      <c r="E358">
        <f t="shared" si="17"/>
        <v>20.239180258961373</v>
      </c>
    </row>
    <row r="359" spans="1:5" x14ac:dyDescent="0.25">
      <c r="A359">
        <v>1.92195121951268</v>
      </c>
      <c r="B359">
        <v>20.173160173160099</v>
      </c>
      <c r="C359">
        <f t="shared" si="15"/>
        <v>20.1418084006364</v>
      </c>
      <c r="D359">
        <f t="shared" si="16"/>
        <v>20.035467431297338</v>
      </c>
      <c r="E359">
        <f t="shared" si="17"/>
        <v>20.229770066125667</v>
      </c>
    </row>
    <row r="360" spans="1:5" x14ac:dyDescent="0.25">
      <c r="A360">
        <v>1.93170731707367</v>
      </c>
      <c r="B360">
        <v>20.173160173160099</v>
      </c>
      <c r="C360">
        <f t="shared" si="15"/>
        <v>20.120075159354553</v>
      </c>
      <c r="D360">
        <f t="shared" si="16"/>
        <v>20.000899454819731</v>
      </c>
      <c r="E360">
        <f t="shared" si="17"/>
        <v>20.211034161176222</v>
      </c>
    </row>
    <row r="361" spans="1:5" x14ac:dyDescent="0.25">
      <c r="A361">
        <v>1.9365853658541601</v>
      </c>
      <c r="B361">
        <v>20.08658008658</v>
      </c>
      <c r="C361">
        <f t="shared" si="15"/>
        <v>20.109249665638988</v>
      </c>
      <c r="D361">
        <f t="shared" si="16"/>
        <v>19.983637838572733</v>
      </c>
      <c r="E361">
        <f t="shared" si="17"/>
        <v>20.201708138944461</v>
      </c>
    </row>
    <row r="362" spans="1:5" x14ac:dyDescent="0.25">
      <c r="A362">
        <v>1.9463414634151399</v>
      </c>
      <c r="B362">
        <v>20.08658008658</v>
      </c>
      <c r="C362">
        <f t="shared" si="15"/>
        <v>20.087680243450862</v>
      </c>
      <c r="D362">
        <f t="shared" si="16"/>
        <v>19.949159285720953</v>
      </c>
      <c r="E362">
        <f t="shared" si="17"/>
        <v>20.183139188964304</v>
      </c>
    </row>
    <row r="363" spans="1:5" x14ac:dyDescent="0.25">
      <c r="A363">
        <v>1.95609756097612</v>
      </c>
      <c r="B363">
        <v>19.9444444444444</v>
      </c>
      <c r="C363">
        <f t="shared" si="15"/>
        <v>20.066218668824167</v>
      </c>
      <c r="D363">
        <f t="shared" si="16"/>
        <v>19.914740220066466</v>
      </c>
      <c r="E363">
        <f t="shared" si="17"/>
        <v>20.164680024505358</v>
      </c>
    </row>
    <row r="364" spans="1:5" x14ac:dyDescent="0.25">
      <c r="A364">
        <v>1.96097560975661</v>
      </c>
      <c r="B364">
        <v>19.9444444444444</v>
      </c>
      <c r="C364">
        <f t="shared" si="15"/>
        <v>20.055527988371104</v>
      </c>
      <c r="D364">
        <f t="shared" si="16"/>
        <v>19.897552962857663</v>
      </c>
      <c r="E364">
        <f t="shared" si="17"/>
        <v>20.155491238667523</v>
      </c>
    </row>
    <row r="365" spans="1:5" x14ac:dyDescent="0.25">
      <c r="A365">
        <v>1.9658536585371</v>
      </c>
      <c r="B365">
        <v>19.9444444444444</v>
      </c>
      <c r="C365">
        <f t="shared" si="15"/>
        <v>20.044863868642175</v>
      </c>
      <c r="D365">
        <f t="shared" si="16"/>
        <v>19.880380538973679</v>
      </c>
      <c r="E365">
        <f t="shared" si="17"/>
        <v>20.146329453756504</v>
      </c>
    </row>
    <row r="366" spans="1:5" x14ac:dyDescent="0.25">
      <c r="A366">
        <v>1.9756097560980801</v>
      </c>
      <c r="B366">
        <v>19.9444444444444</v>
      </c>
      <c r="C366">
        <f t="shared" si="15"/>
        <v>20.023614785725645</v>
      </c>
      <c r="D366">
        <f t="shared" si="16"/>
        <v>19.846080139984089</v>
      </c>
      <c r="E366">
        <f t="shared" si="17"/>
        <v>20.128086303678142</v>
      </c>
    </row>
    <row r="367" spans="1:5" x14ac:dyDescent="0.25">
      <c r="A367">
        <v>1.9804878048785699</v>
      </c>
      <c r="B367">
        <v>19.8888888888888</v>
      </c>
      <c r="C367">
        <f t="shared" si="15"/>
        <v>20.013029562153896</v>
      </c>
      <c r="D367">
        <f t="shared" si="16"/>
        <v>19.828952139308051</v>
      </c>
      <c r="E367">
        <f t="shared" si="17"/>
        <v>20.119004649852997</v>
      </c>
    </row>
    <row r="368" spans="1:5" x14ac:dyDescent="0.25">
      <c r="A368">
        <v>1.99512195122004</v>
      </c>
      <c r="B368">
        <v>19.8333333333333</v>
      </c>
      <c r="C368">
        <f t="shared" si="15"/>
        <v>19.981429620783061</v>
      </c>
      <c r="D368">
        <f t="shared" si="16"/>
        <v>19.777656779364023</v>
      </c>
      <c r="E368">
        <f t="shared" si="17"/>
        <v>20.091917664921983</v>
      </c>
    </row>
    <row r="369" spans="1:5" x14ac:dyDescent="0.25">
      <c r="A369">
        <v>2.0000000000008602</v>
      </c>
      <c r="B369">
        <v>19.7777777777777</v>
      </c>
      <c r="C369">
        <f t="shared" si="15"/>
        <v>19.97094779388112</v>
      </c>
      <c r="D369">
        <f t="shared" si="16"/>
        <v>19.760587830920755</v>
      </c>
      <c r="E369">
        <f t="shared" si="17"/>
        <v>20.082940860719415</v>
      </c>
    </row>
    <row r="370" spans="1:5" x14ac:dyDescent="0.25">
      <c r="A370">
        <v>2.0078864353321002</v>
      </c>
      <c r="B370">
        <v>19.7777777777777</v>
      </c>
      <c r="C370">
        <f t="shared" si="15"/>
        <v>19.954055580095631</v>
      </c>
      <c r="D370">
        <f t="shared" si="16"/>
        <v>19.733023288203828</v>
      </c>
      <c r="E370">
        <f t="shared" si="17"/>
        <v>20.068482537917898</v>
      </c>
    </row>
    <row r="371" spans="1:5" x14ac:dyDescent="0.25">
      <c r="A371">
        <v>2.0157728706633402</v>
      </c>
      <c r="B371">
        <v>19.7777777777777</v>
      </c>
      <c r="C371">
        <f t="shared" si="15"/>
        <v>19.937229584487849</v>
      </c>
      <c r="D371">
        <f t="shared" si="16"/>
        <v>19.705497195963257</v>
      </c>
      <c r="E371">
        <f t="shared" si="17"/>
        <v>20.054091240213218</v>
      </c>
    </row>
    <row r="372" spans="1:5" x14ac:dyDescent="0.25">
      <c r="A372">
        <v>2.0394321766570598</v>
      </c>
      <c r="B372">
        <v>19.7222222222222</v>
      </c>
      <c r="C372">
        <f t="shared" si="15"/>
        <v>19.887143765513418</v>
      </c>
      <c r="D372">
        <f t="shared" si="16"/>
        <v>19.623149086118275</v>
      </c>
      <c r="E372">
        <f t="shared" si="17"/>
        <v>20.011313821699709</v>
      </c>
    </row>
    <row r="373" spans="1:5" x14ac:dyDescent="0.25">
      <c r="A373">
        <v>2.0552050473195398</v>
      </c>
      <c r="B373">
        <v>19.7222222222222</v>
      </c>
      <c r="C373">
        <f t="shared" si="15"/>
        <v>19.854074988828643</v>
      </c>
      <c r="D373">
        <f t="shared" si="16"/>
        <v>19.568441617278289</v>
      </c>
      <c r="E373">
        <f t="shared" si="17"/>
        <v>19.983120383916358</v>
      </c>
    </row>
    <row r="374" spans="1:5" x14ac:dyDescent="0.25">
      <c r="A374">
        <v>2.0630914826507798</v>
      </c>
      <c r="B374">
        <v>19.7222222222222</v>
      </c>
      <c r="C374">
        <f t="shared" si="15"/>
        <v>19.837635650529798</v>
      </c>
      <c r="D374">
        <f t="shared" si="16"/>
        <v>19.541145104164485</v>
      </c>
      <c r="E374">
        <f t="shared" si="17"/>
        <v>19.969119486685102</v>
      </c>
    </row>
    <row r="375" spans="1:5" x14ac:dyDescent="0.25">
      <c r="A375">
        <v>2.0788643533132598</v>
      </c>
      <c r="B375">
        <v>19.7222222222222</v>
      </c>
      <c r="C375">
        <f t="shared" si="15"/>
        <v>19.804944662476771</v>
      </c>
      <c r="D375">
        <f t="shared" si="16"/>
        <v>19.486666254608174</v>
      </c>
      <c r="E375">
        <f t="shared" si="17"/>
        <v>19.94130668351918</v>
      </c>
    </row>
    <row r="376" spans="1:5" x14ac:dyDescent="0.25">
      <c r="A376">
        <v>2.0867507886444998</v>
      </c>
      <c r="B376">
        <v>19.7222222222222</v>
      </c>
      <c r="C376">
        <f t="shared" si="15"/>
        <v>19.788692064554375</v>
      </c>
      <c r="D376">
        <f t="shared" si="16"/>
        <v>19.459483812011747</v>
      </c>
      <c r="E376">
        <f t="shared" si="17"/>
        <v>19.927493735957935</v>
      </c>
    </row>
    <row r="377" spans="1:5" x14ac:dyDescent="0.25">
      <c r="A377">
        <v>2.1025236593069798</v>
      </c>
      <c r="B377">
        <v>19.7222222222222</v>
      </c>
      <c r="C377">
        <f t="shared" si="15"/>
        <v>19.756370330628979</v>
      </c>
      <c r="D377">
        <f t="shared" si="16"/>
        <v>19.405232626352618</v>
      </c>
      <c r="E377">
        <f t="shared" si="17"/>
        <v>19.900052191563336</v>
      </c>
    </row>
    <row r="378" spans="1:5" x14ac:dyDescent="0.25">
      <c r="A378">
        <v>2.1104100946382198</v>
      </c>
      <c r="B378">
        <v>19.7222222222222</v>
      </c>
      <c r="C378">
        <f t="shared" si="15"/>
        <v>19.740300278226314</v>
      </c>
      <c r="D378">
        <f t="shared" si="16"/>
        <v>19.378163777579601</v>
      </c>
      <c r="E378">
        <f t="shared" si="17"/>
        <v>19.886422590093993</v>
      </c>
    </row>
    <row r="379" spans="1:5" x14ac:dyDescent="0.25">
      <c r="A379">
        <v>2.1261829653006998</v>
      </c>
      <c r="B379">
        <v>19.7222222222222</v>
      </c>
      <c r="C379">
        <f t="shared" si="15"/>
        <v>19.708339549896067</v>
      </c>
      <c r="D379">
        <f t="shared" si="16"/>
        <v>19.32413930442366</v>
      </c>
      <c r="E379">
        <f t="shared" si="17"/>
        <v>19.859343261608917</v>
      </c>
    </row>
    <row r="380" spans="1:5" x14ac:dyDescent="0.25">
      <c r="A380">
        <v>2.1340694006319398</v>
      </c>
      <c r="B380">
        <v>19.7222222222222</v>
      </c>
      <c r="C380">
        <f t="shared" si="15"/>
        <v>19.69244798793385</v>
      </c>
      <c r="D380">
        <f t="shared" si="16"/>
        <v>19.297183574772177</v>
      </c>
      <c r="E380">
        <f t="shared" si="17"/>
        <v>19.84589256524054</v>
      </c>
    </row>
    <row r="381" spans="1:5" x14ac:dyDescent="0.25">
      <c r="A381">
        <v>2.1498422712944198</v>
      </c>
      <c r="B381">
        <v>19.6111111111111</v>
      </c>
      <c r="C381">
        <f t="shared" si="15"/>
        <v>19.660840290002636</v>
      </c>
      <c r="D381">
        <f t="shared" si="16"/>
        <v>19.243384866701252</v>
      </c>
      <c r="E381">
        <f t="shared" si="17"/>
        <v>19.81916672741761</v>
      </c>
    </row>
    <row r="382" spans="1:5" x14ac:dyDescent="0.25">
      <c r="A382">
        <v>2.1577287066256599</v>
      </c>
      <c r="B382">
        <v>19.6111111111111</v>
      </c>
      <c r="C382">
        <f t="shared" si="15"/>
        <v>19.645123297037173</v>
      </c>
      <c r="D382">
        <f t="shared" si="16"/>
        <v>19.21654178345317</v>
      </c>
      <c r="E382">
        <f t="shared" si="17"/>
        <v>19.805890650283068</v>
      </c>
    </row>
    <row r="383" spans="1:5" x14ac:dyDescent="0.25">
      <c r="A383">
        <v>2.1735015772881399</v>
      </c>
      <c r="B383">
        <v>19.6111111111111</v>
      </c>
      <c r="C383">
        <f t="shared" si="15"/>
        <v>19.613860915700194</v>
      </c>
      <c r="D383">
        <f t="shared" si="16"/>
        <v>19.162967897008294</v>
      </c>
      <c r="E383">
        <f t="shared" si="17"/>
        <v>19.779509880988897</v>
      </c>
    </row>
    <row r="384" spans="1:5" x14ac:dyDescent="0.25">
      <c r="A384">
        <v>2.1813880126193799</v>
      </c>
      <c r="B384">
        <v>19.6111111111111</v>
      </c>
      <c r="C384">
        <f t="shared" si="15"/>
        <v>19.59831469811521</v>
      </c>
      <c r="D384">
        <f t="shared" si="16"/>
        <v>19.136236989420937</v>
      </c>
      <c r="E384">
        <f t="shared" si="17"/>
        <v>19.76640428530138</v>
      </c>
    </row>
    <row r="385" spans="1:5" x14ac:dyDescent="0.25">
      <c r="A385">
        <v>2.1971608832818599</v>
      </c>
      <c r="B385">
        <v>19.6111111111111</v>
      </c>
      <c r="C385">
        <f t="shared" si="15"/>
        <v>19.567390169659397</v>
      </c>
      <c r="D385">
        <f t="shared" si="16"/>
        <v>19.082886985085807</v>
      </c>
      <c r="E385">
        <f t="shared" si="17"/>
        <v>19.74036045182757</v>
      </c>
    </row>
    <row r="386" spans="1:5" x14ac:dyDescent="0.25">
      <c r="A386">
        <v>2.2050473186130999</v>
      </c>
      <c r="B386">
        <v>19.6111111111111</v>
      </c>
      <c r="C386">
        <f t="shared" si="15"/>
        <v>19.552011056170024</v>
      </c>
      <c r="D386">
        <f t="shared" si="16"/>
        <v>19.05626778438371</v>
      </c>
      <c r="E386">
        <f t="shared" si="17"/>
        <v>19.727421341229093</v>
      </c>
    </row>
    <row r="387" spans="1:5" x14ac:dyDescent="0.25">
      <c r="A387">
        <v>2.2208201892755799</v>
      </c>
      <c r="B387">
        <v>19.6111111111111</v>
      </c>
      <c r="C387">
        <f t="shared" si="15"/>
        <v>19.521417156278506</v>
      </c>
      <c r="D387">
        <f t="shared" si="16"/>
        <v>19.003140726568198</v>
      </c>
      <c r="E387">
        <f t="shared" si="17"/>
        <v>19.701706587361024</v>
      </c>
    </row>
    <row r="388" spans="1:5" x14ac:dyDescent="0.25">
      <c r="A388">
        <v>2.2287066246068199</v>
      </c>
      <c r="B388">
        <v>19.5555555555555</v>
      </c>
      <c r="C388">
        <f t="shared" si="15"/>
        <v>19.506201592727503</v>
      </c>
      <c r="D388">
        <f t="shared" si="16"/>
        <v>18.97663276593488</v>
      </c>
      <c r="E388">
        <f t="shared" si="17"/>
        <v>19.688930100637233</v>
      </c>
    </row>
    <row r="389" spans="1:5" x14ac:dyDescent="0.25">
      <c r="A389">
        <v>2.2444794952692999</v>
      </c>
      <c r="B389">
        <v>19.5555555555555</v>
      </c>
      <c r="C389">
        <f t="shared" si="15"/>
        <v>19.475931326349802</v>
      </c>
      <c r="D389">
        <f t="shared" si="16"/>
        <v>18.923727722958642</v>
      </c>
      <c r="E389">
        <f t="shared" si="17"/>
        <v>19.663536834431191</v>
      </c>
    </row>
    <row r="390" spans="1:5" x14ac:dyDescent="0.25">
      <c r="A390">
        <v>2.2523659306005399</v>
      </c>
      <c r="B390">
        <v>19.5555555555555</v>
      </c>
      <c r="C390">
        <f t="shared" si="15"/>
        <v>19.460875870777571</v>
      </c>
      <c r="D390">
        <f t="shared" si="16"/>
        <v>18.897330537528422</v>
      </c>
      <c r="E390">
        <f t="shared" si="17"/>
        <v>19.650919239568587</v>
      </c>
    </row>
    <row r="391" spans="1:5" x14ac:dyDescent="0.25">
      <c r="A391">
        <v>2.2681388012630199</v>
      </c>
      <c r="B391">
        <v>19.5555555555555</v>
      </c>
      <c r="C391">
        <f t="shared" ref="C391:C412" si="18">-4.292305983*LN(A391)+22.9461475841</f>
        <v>19.43092246252996</v>
      </c>
      <c r="D391">
        <f t="shared" ref="D391:D412" si="19">28.154*EXP(-0.177*A391)</f>
        <v>18.84464658160454</v>
      </c>
      <c r="E391">
        <f t="shared" ref="E391:E412" si="20">22.799*POWER(A391,-0.183)</f>
        <v>19.625840121791381</v>
      </c>
    </row>
    <row r="392" spans="1:5" x14ac:dyDescent="0.25">
      <c r="A392">
        <v>2.2760252365942599</v>
      </c>
      <c r="B392">
        <v>19.5555555555555</v>
      </c>
      <c r="C392">
        <f t="shared" si="18"/>
        <v>19.416023780501249</v>
      </c>
      <c r="D392">
        <f t="shared" si="19"/>
        <v>18.818359708454381</v>
      </c>
      <c r="E392">
        <f t="shared" si="20"/>
        <v>19.613377810355008</v>
      </c>
    </row>
    <row r="393" spans="1:5" x14ac:dyDescent="0.25">
      <c r="A393">
        <v>2.2917981072567399</v>
      </c>
      <c r="B393">
        <v>19.5555555555555</v>
      </c>
      <c r="C393">
        <f t="shared" si="18"/>
        <v>19.386380665564364</v>
      </c>
      <c r="D393">
        <f t="shared" si="19"/>
        <v>18.76589591567312</v>
      </c>
      <c r="E393">
        <f t="shared" si="20"/>
        <v>19.588605743543706</v>
      </c>
    </row>
    <row r="394" spans="1:5" x14ac:dyDescent="0.25">
      <c r="A394">
        <v>2.3075709779192199</v>
      </c>
      <c r="B394">
        <v>19.4444444444444</v>
      </c>
      <c r="C394">
        <f t="shared" si="18"/>
        <v>19.356940865772565</v>
      </c>
      <c r="D394">
        <f t="shared" si="19"/>
        <v>18.713578386944391</v>
      </c>
      <c r="E394">
        <f t="shared" si="20"/>
        <v>19.564034549027991</v>
      </c>
    </row>
    <row r="395" spans="1:5" x14ac:dyDescent="0.25">
      <c r="A395">
        <v>2.31545741325046</v>
      </c>
      <c r="B395">
        <v>19.4444444444444</v>
      </c>
      <c r="C395">
        <f t="shared" si="18"/>
        <v>19.342296341218848</v>
      </c>
      <c r="D395">
        <f t="shared" si="19"/>
        <v>18.687474344127082</v>
      </c>
      <c r="E395">
        <f t="shared" si="20"/>
        <v>19.551823343457354</v>
      </c>
    </row>
    <row r="396" spans="1:5" x14ac:dyDescent="0.25">
      <c r="A396">
        <v>2.3233438485817</v>
      </c>
      <c r="B396">
        <v>19.4444444444444</v>
      </c>
      <c r="C396">
        <f t="shared" si="18"/>
        <v>19.327701611132387</v>
      </c>
      <c r="D396">
        <f t="shared" si="19"/>
        <v>18.661406714497964</v>
      </c>
      <c r="E396">
        <f t="shared" si="20"/>
        <v>19.539661241552356</v>
      </c>
    </row>
    <row r="397" spans="1:5" x14ac:dyDescent="0.25">
      <c r="A397">
        <v>2.33911671924418</v>
      </c>
      <c r="B397">
        <v>19.4444444444444</v>
      </c>
      <c r="C397">
        <f t="shared" si="18"/>
        <v>19.298660187875736</v>
      </c>
      <c r="D397">
        <f t="shared" si="19"/>
        <v>18.609380491700424</v>
      </c>
      <c r="E397">
        <f t="shared" si="20"/>
        <v>19.515482900112406</v>
      </c>
    </row>
    <row r="398" spans="1:5" x14ac:dyDescent="0.25">
      <c r="A398">
        <v>2.34700315457542</v>
      </c>
      <c r="B398">
        <v>19.3888888888888</v>
      </c>
      <c r="C398">
        <f t="shared" si="18"/>
        <v>19.284212829964819</v>
      </c>
      <c r="D398">
        <f t="shared" si="19"/>
        <v>18.583421797157119</v>
      </c>
      <c r="E398">
        <f t="shared" si="20"/>
        <v>19.50346594596509</v>
      </c>
    </row>
    <row r="399" spans="1:5" x14ac:dyDescent="0.25">
      <c r="A399">
        <v>2.3627760252379</v>
      </c>
      <c r="B399">
        <v>19.3888888888888</v>
      </c>
      <c r="C399">
        <f t="shared" si="18"/>
        <v>19.255463184754092</v>
      </c>
      <c r="D399">
        <f t="shared" si="19"/>
        <v>18.531612988874279</v>
      </c>
      <c r="E399">
        <f t="shared" si="20"/>
        <v>19.479574712817893</v>
      </c>
    </row>
    <row r="400" spans="1:5" x14ac:dyDescent="0.25">
      <c r="A400">
        <v>2.37066246056914</v>
      </c>
      <c r="B400">
        <v>19.3888888888888</v>
      </c>
      <c r="C400">
        <f t="shared" si="18"/>
        <v>19.241160252549097</v>
      </c>
      <c r="D400">
        <f t="shared" si="19"/>
        <v>18.505762774183495</v>
      </c>
      <c r="E400">
        <f t="shared" si="20"/>
        <v>19.467699741809309</v>
      </c>
    </row>
    <row r="401" spans="1:5" x14ac:dyDescent="0.25">
      <c r="A401">
        <v>2.37854889590038</v>
      </c>
      <c r="B401">
        <v>19.3888888888888</v>
      </c>
      <c r="C401">
        <f t="shared" si="18"/>
        <v>19.226904822697282</v>
      </c>
      <c r="D401">
        <f t="shared" si="19"/>
        <v>18.479948618609637</v>
      </c>
      <c r="E401">
        <f t="shared" si="20"/>
        <v>19.455871412600917</v>
      </c>
    </row>
    <row r="402" spans="1:5" x14ac:dyDescent="0.25">
      <c r="A402">
        <v>2.39432176656286</v>
      </c>
      <c r="B402">
        <v>19.3333333333333</v>
      </c>
      <c r="C402">
        <f t="shared" si="18"/>
        <v>19.198535215238454</v>
      </c>
      <c r="D402">
        <f t="shared" si="19"/>
        <v>18.428428283683765</v>
      </c>
      <c r="E402">
        <f t="shared" si="20"/>
        <v>19.432353335376721</v>
      </c>
    </row>
    <row r="403" spans="1:5" x14ac:dyDescent="0.25">
      <c r="A403">
        <v>2.4022082018941</v>
      </c>
      <c r="B403">
        <v>19.2777777777777</v>
      </c>
      <c r="C403">
        <f t="shared" si="18"/>
        <v>19.184420417964791</v>
      </c>
      <c r="D403">
        <f t="shared" si="19"/>
        <v>18.402722003942603</v>
      </c>
      <c r="E403">
        <f t="shared" si="20"/>
        <v>19.420662924051459</v>
      </c>
    </row>
    <row r="404" spans="1:5" x14ac:dyDescent="0.25">
      <c r="A404">
        <v>2.41009463722534</v>
      </c>
      <c r="B404">
        <v>19.2777777777777</v>
      </c>
      <c r="C404">
        <f t="shared" si="18"/>
        <v>19.170351883629795</v>
      </c>
      <c r="D404">
        <f t="shared" si="19"/>
        <v>18.377051582539874</v>
      </c>
      <c r="E404">
        <f t="shared" si="20"/>
        <v>19.409017827811013</v>
      </c>
    </row>
    <row r="405" spans="1:5" x14ac:dyDescent="0.25">
      <c r="A405">
        <v>2.41798107255658</v>
      </c>
      <c r="B405">
        <v>19.2777777777777</v>
      </c>
      <c r="C405">
        <f t="shared" si="18"/>
        <v>19.15632930995929</v>
      </c>
      <c r="D405">
        <f t="shared" si="19"/>
        <v>18.351416969455869</v>
      </c>
      <c r="E405">
        <f t="shared" si="20"/>
        <v>19.397417723579604</v>
      </c>
    </row>
    <row r="406" spans="1:5" x14ac:dyDescent="0.25">
      <c r="A406">
        <v>2.43375394321906</v>
      </c>
      <c r="B406">
        <v>19.2777777777777</v>
      </c>
      <c r="C406">
        <f t="shared" si="18"/>
        <v>19.128420850241056</v>
      </c>
      <c r="D406">
        <f t="shared" si="19"/>
        <v>18.300254968514018</v>
      </c>
      <c r="E406">
        <f t="shared" si="20"/>
        <v>19.374351215533284</v>
      </c>
    </row>
    <row r="407" spans="1:5" x14ac:dyDescent="0.25">
      <c r="A407">
        <v>2.4416403785503</v>
      </c>
      <c r="B407">
        <v>19.2777777777777</v>
      </c>
      <c r="C407">
        <f t="shared" si="18"/>
        <v>19.114534374256593</v>
      </c>
      <c r="D407">
        <f t="shared" si="19"/>
        <v>18.274727480965243</v>
      </c>
      <c r="E407">
        <f t="shared" si="20"/>
        <v>19.362884182123807</v>
      </c>
    </row>
    <row r="408" spans="1:5" x14ac:dyDescent="0.25">
      <c r="A408">
        <v>2.45741324921278</v>
      </c>
      <c r="B408">
        <v>19.2777777777777</v>
      </c>
      <c r="C408">
        <f t="shared" si="18"/>
        <v>19.086895476549177</v>
      </c>
      <c r="D408">
        <f t="shared" si="19"/>
        <v>18.223779283005957</v>
      </c>
      <c r="E408">
        <f t="shared" si="20"/>
        <v>19.340081006714097</v>
      </c>
    </row>
    <row r="409" spans="1:5" x14ac:dyDescent="0.25">
      <c r="A409">
        <v>2.47318611987526</v>
      </c>
      <c r="B409">
        <v>19.2222222222222</v>
      </c>
      <c r="C409">
        <f t="shared" si="18"/>
        <v>19.059433412411035</v>
      </c>
      <c r="D409">
        <f t="shared" si="19"/>
        <v>18.172973123765335</v>
      </c>
      <c r="E409">
        <f t="shared" si="20"/>
        <v>19.317450323550201</v>
      </c>
    </row>
    <row r="410" spans="1:5" x14ac:dyDescent="0.25">
      <c r="A410">
        <v>2.4810725552065001</v>
      </c>
      <c r="B410">
        <v>19.2222222222222</v>
      </c>
      <c r="C410">
        <f t="shared" si="18"/>
        <v>19.045767988633401</v>
      </c>
      <c r="D410">
        <f t="shared" si="19"/>
        <v>18.147623184874359</v>
      </c>
      <c r="E410">
        <f t="shared" si="20"/>
        <v>19.306198917021582</v>
      </c>
    </row>
    <row r="411" spans="1:5" x14ac:dyDescent="0.25">
      <c r="A411">
        <v>2.4889589905377401</v>
      </c>
      <c r="B411">
        <v>19.2222222222222</v>
      </c>
      <c r="C411">
        <f t="shared" si="18"/>
        <v>19.032145933458601</v>
      </c>
      <c r="D411">
        <f t="shared" si="19"/>
        <v>18.122308607252965</v>
      </c>
      <c r="E411">
        <f t="shared" si="20"/>
        <v>19.294989740165626</v>
      </c>
    </row>
    <row r="412" spans="1:5" x14ac:dyDescent="0.25">
      <c r="A412">
        <v>2.5047318612002201</v>
      </c>
      <c r="B412">
        <v>19.2222222222222</v>
      </c>
      <c r="C412">
        <f t="shared" si="18"/>
        <v>19.005030833918795</v>
      </c>
      <c r="D412">
        <f t="shared" si="19"/>
        <v>18.071785338582433</v>
      </c>
      <c r="E412">
        <f t="shared" si="20"/>
        <v>19.272696912172904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S14" sqref="S14:S15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-50.783898985900002</v>
      </c>
      <c r="C2">
        <v>-47.024894147200001</v>
      </c>
      <c r="D2">
        <v>-39.271448805600002</v>
      </c>
      <c r="E2">
        <v>-33.046954989</v>
      </c>
      <c r="F2">
        <v>-32.339280815400002</v>
      </c>
      <c r="G2">
        <v>-26.9078437308</v>
      </c>
      <c r="H2">
        <v>-21.9729834217</v>
      </c>
      <c r="I2">
        <v>-26.330079317500001</v>
      </c>
    </row>
    <row r="3" spans="1:9" x14ac:dyDescent="0.25">
      <c r="A3">
        <v>250</v>
      </c>
      <c r="B3">
        <v>-41.890057400099998</v>
      </c>
      <c r="C3">
        <v>-38.7405882507</v>
      </c>
      <c r="D3">
        <v>-33.015665468500003</v>
      </c>
      <c r="E3">
        <v>-28.1438467292</v>
      </c>
      <c r="F3">
        <v>-27.8105041321</v>
      </c>
      <c r="G3">
        <v>-24.3740882251</v>
      </c>
      <c r="H3">
        <v>-18.393518944</v>
      </c>
      <c r="I3">
        <v>-22.756625547399999</v>
      </c>
    </row>
    <row r="4" spans="1:9" x14ac:dyDescent="0.25">
      <c r="A4">
        <v>300</v>
      </c>
      <c r="B4">
        <v>-36.151810083999997</v>
      </c>
      <c r="C4">
        <v>-31.9736496696</v>
      </c>
      <c r="D4">
        <v>-28.6947667319</v>
      </c>
      <c r="E4">
        <v>-25.660854628700001</v>
      </c>
      <c r="F4">
        <v>-24.6636976148</v>
      </c>
      <c r="G4">
        <v>-20.921623713799999</v>
      </c>
      <c r="H4">
        <v>-16.0806206665</v>
      </c>
      <c r="I4">
        <v>-19.641953599299999</v>
      </c>
    </row>
    <row r="5" spans="1:9" x14ac:dyDescent="0.25">
      <c r="A5">
        <v>400</v>
      </c>
      <c r="B5">
        <v>-26.412632207200001</v>
      </c>
      <c r="C5">
        <v>-22.041293276800001</v>
      </c>
      <c r="D5">
        <v>-21.253029930699999</v>
      </c>
      <c r="E5">
        <v>-16.380991554200001</v>
      </c>
      <c r="F5">
        <v>-16.632226636599999</v>
      </c>
      <c r="G5">
        <v>-15.506704448700001</v>
      </c>
      <c r="H5">
        <v>-12.498949102099999</v>
      </c>
      <c r="I5">
        <v>-13.8970215296</v>
      </c>
    </row>
    <row r="6" spans="1:9" x14ac:dyDescent="0.25">
      <c r="A6">
        <v>500</v>
      </c>
      <c r="B6">
        <v>-21.7140808071</v>
      </c>
      <c r="C6">
        <v>-17.779957732</v>
      </c>
      <c r="D6">
        <v>-17.473633233400001</v>
      </c>
      <c r="E6">
        <v>-12.820928110800001</v>
      </c>
      <c r="F6">
        <v>-12.7809277447</v>
      </c>
      <c r="G6">
        <v>-11.0506021103</v>
      </c>
      <c r="H6">
        <v>-10.958080150900001</v>
      </c>
      <c r="I6">
        <v>-12.2148502345</v>
      </c>
    </row>
    <row r="7" spans="1:9" x14ac:dyDescent="0.25">
      <c r="A7">
        <v>600</v>
      </c>
      <c r="B7">
        <v>-18.466884176000001</v>
      </c>
      <c r="C7">
        <v>-16.517069749000001</v>
      </c>
      <c r="D7">
        <v>-14.028887703100001</v>
      </c>
      <c r="E7">
        <v>-11.597919978</v>
      </c>
      <c r="F7">
        <v>-10.859886272600001</v>
      </c>
      <c r="G7">
        <v>-10.352225195700001</v>
      </c>
      <c r="H7">
        <v>-9.6201554122000008</v>
      </c>
      <c r="I7">
        <v>-10.076367814699999</v>
      </c>
    </row>
    <row r="8" spans="1:9" x14ac:dyDescent="0.25">
      <c r="A8">
        <v>700</v>
      </c>
      <c r="B8">
        <v>-15.0441270641</v>
      </c>
      <c r="C8">
        <v>-13.9233531814</v>
      </c>
      <c r="D8">
        <v>-11.8704906628</v>
      </c>
      <c r="E8">
        <v>-10.0770142954</v>
      </c>
      <c r="F8">
        <v>-9.9127819748999997</v>
      </c>
      <c r="G8">
        <v>-7.8240901191000001</v>
      </c>
      <c r="H8">
        <v>-8.2863844831000009</v>
      </c>
      <c r="I8">
        <v>-8.3827253037999991</v>
      </c>
    </row>
    <row r="9" spans="1:9" x14ac:dyDescent="0.25">
      <c r="A9">
        <v>800</v>
      </c>
      <c r="B9">
        <v>-12.9372463864</v>
      </c>
      <c r="C9">
        <v>-11.775874180700001</v>
      </c>
      <c r="D9">
        <v>-9.8517837642000003</v>
      </c>
      <c r="E9">
        <v>-8.6397077479999993</v>
      </c>
      <c r="F9">
        <v>-8.8199035165000002</v>
      </c>
      <c r="G9">
        <v>-7.3763497952000003</v>
      </c>
      <c r="H9">
        <v>-6.1248406356</v>
      </c>
      <c r="I9">
        <v>-7.1909858954999999</v>
      </c>
    </row>
    <row r="10" spans="1:9" x14ac:dyDescent="0.25">
      <c r="A10">
        <v>1000</v>
      </c>
      <c r="B10">
        <v>-10.7151831162</v>
      </c>
      <c r="C10">
        <v>-8.9718825803000009</v>
      </c>
      <c r="D10">
        <v>-7.8393885211000001</v>
      </c>
      <c r="E10">
        <v>-7.3031442329000003</v>
      </c>
      <c r="F10">
        <v>-6.5657311526999997</v>
      </c>
      <c r="G10">
        <v>-6.1835973267000002</v>
      </c>
      <c r="H10">
        <v>-5.2582218354999997</v>
      </c>
      <c r="I10">
        <v>-5.5553150417000001</v>
      </c>
    </row>
    <row r="11" spans="1:9" x14ac:dyDescent="0.25">
      <c r="A11">
        <v>1250</v>
      </c>
      <c r="B11">
        <v>-8.3826732265999997</v>
      </c>
      <c r="C11">
        <v>-7.1226072234000002</v>
      </c>
      <c r="D11">
        <v>-6.1902256550999999</v>
      </c>
      <c r="E11">
        <v>-5.4176296119999998</v>
      </c>
      <c r="F11">
        <v>-5.2331323189000001</v>
      </c>
      <c r="G11">
        <v>-5.0774205377000001</v>
      </c>
      <c r="H11">
        <v>-4.2923059830000003</v>
      </c>
      <c r="I11">
        <v>-4.8680641280000003</v>
      </c>
    </row>
    <row r="12" spans="1:9" x14ac:dyDescent="0.25">
      <c r="A12">
        <v>1500</v>
      </c>
      <c r="B12">
        <v>-7.1400273837999997</v>
      </c>
      <c r="C12">
        <v>-6.1288401320999997</v>
      </c>
      <c r="D12">
        <v>-5.3297383693000002</v>
      </c>
      <c r="E12">
        <v>-4.5614179922</v>
      </c>
      <c r="F12">
        <v>-4.2770716669000004</v>
      </c>
      <c r="G12">
        <v>-4.0737099909000003</v>
      </c>
      <c r="H12">
        <v>-3.4563303206999998</v>
      </c>
      <c r="I12">
        <v>-3.7191594421</v>
      </c>
    </row>
    <row r="13" spans="1:9" x14ac:dyDescent="0.25">
      <c r="A13">
        <v>1750</v>
      </c>
      <c r="B13">
        <v>-6.0839239316000002</v>
      </c>
      <c r="C13">
        <v>-5.3401554045999999</v>
      </c>
      <c r="D13">
        <v>-4.8280744514</v>
      </c>
      <c r="E13">
        <v>-3.7665923563999999</v>
      </c>
      <c r="F13">
        <v>-3.5582284601</v>
      </c>
      <c r="G13">
        <v>-3.3474831211999998</v>
      </c>
      <c r="H13">
        <v>-2.9696303325</v>
      </c>
      <c r="I13">
        <v>-2.9473656358999998</v>
      </c>
    </row>
    <row r="14" spans="1:9" x14ac:dyDescent="0.25">
      <c r="A14">
        <v>2000</v>
      </c>
      <c r="B14">
        <v>-5.7269053614000001</v>
      </c>
      <c r="C14">
        <v>-5.1510347600999999</v>
      </c>
      <c r="D14">
        <v>-4.8995764041000003</v>
      </c>
      <c r="E14">
        <v>-3.5128099007000002</v>
      </c>
      <c r="F14">
        <v>-3.5347802241999999</v>
      </c>
      <c r="G14">
        <v>-3.2421047511999999</v>
      </c>
      <c r="H14">
        <v>-3.2421047511999999</v>
      </c>
      <c r="I14">
        <v>-3.0079291039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50.783898985900002</v>
      </c>
      <c r="C17">
        <f t="shared" ref="C17:I17" si="0">-C2</f>
        <v>47.024894147200001</v>
      </c>
      <c r="D17">
        <f t="shared" si="0"/>
        <v>39.271448805600002</v>
      </c>
      <c r="E17">
        <f t="shared" si="0"/>
        <v>33.046954989</v>
      </c>
      <c r="F17">
        <f t="shared" si="0"/>
        <v>32.339280815400002</v>
      </c>
      <c r="G17">
        <f t="shared" si="0"/>
        <v>26.9078437308</v>
      </c>
      <c r="H17">
        <f t="shared" si="0"/>
        <v>21.9729834217</v>
      </c>
      <c r="I17">
        <f t="shared" si="0"/>
        <v>26.330079317500001</v>
      </c>
    </row>
    <row r="18" spans="1:9" x14ac:dyDescent="0.25">
      <c r="A18">
        <v>250</v>
      </c>
      <c r="B18">
        <f t="shared" ref="B18:I18" si="1">-B3</f>
        <v>41.890057400099998</v>
      </c>
      <c r="C18">
        <f t="shared" si="1"/>
        <v>38.7405882507</v>
      </c>
      <c r="D18">
        <f t="shared" si="1"/>
        <v>33.015665468500003</v>
      </c>
      <c r="E18">
        <f t="shared" si="1"/>
        <v>28.1438467292</v>
      </c>
      <c r="F18">
        <f t="shared" si="1"/>
        <v>27.8105041321</v>
      </c>
      <c r="G18">
        <f t="shared" si="1"/>
        <v>24.3740882251</v>
      </c>
      <c r="H18">
        <f t="shared" si="1"/>
        <v>18.393518944</v>
      </c>
      <c r="I18">
        <f t="shared" si="1"/>
        <v>22.756625547399999</v>
      </c>
    </row>
    <row r="19" spans="1:9" x14ac:dyDescent="0.25">
      <c r="A19">
        <v>300</v>
      </c>
      <c r="B19">
        <f t="shared" ref="B19:I19" si="2">-B4</f>
        <v>36.151810083999997</v>
      </c>
      <c r="C19">
        <f t="shared" si="2"/>
        <v>31.9736496696</v>
      </c>
      <c r="D19">
        <f t="shared" si="2"/>
        <v>28.6947667319</v>
      </c>
      <c r="E19">
        <f t="shared" si="2"/>
        <v>25.660854628700001</v>
      </c>
      <c r="F19">
        <f t="shared" si="2"/>
        <v>24.6636976148</v>
      </c>
      <c r="G19">
        <f t="shared" si="2"/>
        <v>20.921623713799999</v>
      </c>
      <c r="H19">
        <f t="shared" si="2"/>
        <v>16.0806206665</v>
      </c>
      <c r="I19">
        <f t="shared" si="2"/>
        <v>19.641953599299999</v>
      </c>
    </row>
    <row r="20" spans="1:9" x14ac:dyDescent="0.25">
      <c r="A20">
        <v>400</v>
      </c>
      <c r="B20">
        <f t="shared" ref="B20:I20" si="3">-B5</f>
        <v>26.412632207200001</v>
      </c>
      <c r="C20">
        <f t="shared" si="3"/>
        <v>22.041293276800001</v>
      </c>
      <c r="D20">
        <f t="shared" si="3"/>
        <v>21.253029930699999</v>
      </c>
      <c r="E20">
        <f t="shared" si="3"/>
        <v>16.380991554200001</v>
      </c>
      <c r="F20">
        <f t="shared" si="3"/>
        <v>16.632226636599999</v>
      </c>
      <c r="G20">
        <f t="shared" si="3"/>
        <v>15.506704448700001</v>
      </c>
      <c r="H20">
        <f t="shared" si="3"/>
        <v>12.498949102099999</v>
      </c>
      <c r="I20">
        <f t="shared" si="3"/>
        <v>13.8970215296</v>
      </c>
    </row>
    <row r="21" spans="1:9" x14ac:dyDescent="0.25">
      <c r="A21">
        <v>500</v>
      </c>
      <c r="B21">
        <f t="shared" ref="B21:I21" si="4">-B6</f>
        <v>21.7140808071</v>
      </c>
      <c r="C21">
        <f t="shared" si="4"/>
        <v>17.779957732</v>
      </c>
      <c r="D21">
        <f t="shared" si="4"/>
        <v>17.473633233400001</v>
      </c>
      <c r="E21">
        <f t="shared" si="4"/>
        <v>12.820928110800001</v>
      </c>
      <c r="F21">
        <f t="shared" si="4"/>
        <v>12.7809277447</v>
      </c>
      <c r="G21">
        <f t="shared" si="4"/>
        <v>11.0506021103</v>
      </c>
      <c r="H21">
        <f t="shared" si="4"/>
        <v>10.958080150900001</v>
      </c>
      <c r="I21">
        <f t="shared" si="4"/>
        <v>12.2148502345</v>
      </c>
    </row>
    <row r="22" spans="1:9" x14ac:dyDescent="0.25">
      <c r="A22">
        <v>600</v>
      </c>
      <c r="B22">
        <f t="shared" ref="B22:I22" si="5">-B7</f>
        <v>18.466884176000001</v>
      </c>
      <c r="C22">
        <f t="shared" si="5"/>
        <v>16.517069749000001</v>
      </c>
      <c r="D22">
        <f t="shared" si="5"/>
        <v>14.028887703100001</v>
      </c>
      <c r="E22">
        <f t="shared" si="5"/>
        <v>11.597919978</v>
      </c>
      <c r="F22">
        <f t="shared" si="5"/>
        <v>10.859886272600001</v>
      </c>
      <c r="G22">
        <f t="shared" si="5"/>
        <v>10.352225195700001</v>
      </c>
      <c r="H22">
        <f t="shared" si="5"/>
        <v>9.6201554122000008</v>
      </c>
      <c r="I22">
        <f t="shared" si="5"/>
        <v>10.076367814699999</v>
      </c>
    </row>
    <row r="23" spans="1:9" x14ac:dyDescent="0.25">
      <c r="A23">
        <v>700</v>
      </c>
      <c r="B23">
        <f t="shared" ref="B23:I23" si="6">-B8</f>
        <v>15.0441270641</v>
      </c>
      <c r="C23">
        <f t="shared" si="6"/>
        <v>13.9233531814</v>
      </c>
      <c r="D23">
        <f t="shared" si="6"/>
        <v>11.8704906628</v>
      </c>
      <c r="E23">
        <f t="shared" si="6"/>
        <v>10.0770142954</v>
      </c>
      <c r="F23">
        <f t="shared" si="6"/>
        <v>9.9127819748999997</v>
      </c>
      <c r="G23">
        <f t="shared" si="6"/>
        <v>7.8240901191000001</v>
      </c>
      <c r="H23">
        <f t="shared" si="6"/>
        <v>8.2863844831000009</v>
      </c>
      <c r="I23">
        <f t="shared" si="6"/>
        <v>8.3827253037999991</v>
      </c>
    </row>
    <row r="24" spans="1:9" x14ac:dyDescent="0.25">
      <c r="A24">
        <v>800</v>
      </c>
      <c r="B24">
        <f t="shared" ref="B24:I24" si="7">-B9</f>
        <v>12.9372463864</v>
      </c>
      <c r="C24">
        <f t="shared" si="7"/>
        <v>11.775874180700001</v>
      </c>
      <c r="D24">
        <f t="shared" si="7"/>
        <v>9.8517837642000003</v>
      </c>
      <c r="E24">
        <f t="shared" si="7"/>
        <v>8.6397077479999993</v>
      </c>
      <c r="F24">
        <f t="shared" si="7"/>
        <v>8.8199035165000002</v>
      </c>
      <c r="G24">
        <f t="shared" si="7"/>
        <v>7.3763497952000003</v>
      </c>
      <c r="H24">
        <f t="shared" si="7"/>
        <v>6.1248406356</v>
      </c>
      <c r="I24">
        <f t="shared" si="7"/>
        <v>7.1909858954999999</v>
      </c>
    </row>
    <row r="25" spans="1:9" x14ac:dyDescent="0.25">
      <c r="A25">
        <v>1000</v>
      </c>
      <c r="B25">
        <f t="shared" ref="B25:I25" si="8">-B10</f>
        <v>10.7151831162</v>
      </c>
      <c r="C25">
        <f t="shared" si="8"/>
        <v>8.9718825803000009</v>
      </c>
      <c r="D25">
        <f t="shared" si="8"/>
        <v>7.8393885211000001</v>
      </c>
      <c r="E25">
        <f t="shared" si="8"/>
        <v>7.3031442329000003</v>
      </c>
      <c r="F25">
        <f t="shared" si="8"/>
        <v>6.5657311526999997</v>
      </c>
      <c r="G25">
        <f t="shared" si="8"/>
        <v>6.1835973267000002</v>
      </c>
      <c r="H25">
        <f t="shared" si="8"/>
        <v>5.2582218354999997</v>
      </c>
      <c r="I25">
        <f t="shared" si="8"/>
        <v>5.5553150417000001</v>
      </c>
    </row>
    <row r="26" spans="1:9" x14ac:dyDescent="0.25">
      <c r="A26">
        <v>1250</v>
      </c>
      <c r="B26">
        <f t="shared" ref="B26:I26" si="9">-B11</f>
        <v>8.3826732265999997</v>
      </c>
      <c r="C26">
        <f t="shared" si="9"/>
        <v>7.1226072234000002</v>
      </c>
      <c r="D26">
        <f t="shared" si="9"/>
        <v>6.1902256550999999</v>
      </c>
      <c r="E26">
        <f t="shared" si="9"/>
        <v>5.4176296119999998</v>
      </c>
      <c r="F26">
        <f t="shared" si="9"/>
        <v>5.2331323189000001</v>
      </c>
      <c r="G26">
        <f t="shared" si="9"/>
        <v>5.0774205377000001</v>
      </c>
      <c r="H26">
        <f t="shared" si="9"/>
        <v>4.2923059830000003</v>
      </c>
      <c r="I26">
        <f t="shared" si="9"/>
        <v>4.8680641280000003</v>
      </c>
    </row>
    <row r="27" spans="1:9" x14ac:dyDescent="0.25">
      <c r="A27">
        <v>1500</v>
      </c>
      <c r="B27">
        <f t="shared" ref="B27:I27" si="10">-B12</f>
        <v>7.1400273837999997</v>
      </c>
      <c r="C27">
        <f t="shared" si="10"/>
        <v>6.1288401320999997</v>
      </c>
      <c r="D27">
        <f t="shared" si="10"/>
        <v>5.3297383693000002</v>
      </c>
      <c r="E27">
        <f t="shared" si="10"/>
        <v>4.5614179922</v>
      </c>
      <c r="F27">
        <f t="shared" si="10"/>
        <v>4.2770716669000004</v>
      </c>
      <c r="G27">
        <f t="shared" si="10"/>
        <v>4.0737099909000003</v>
      </c>
      <c r="H27">
        <f t="shared" si="10"/>
        <v>3.4563303206999998</v>
      </c>
      <c r="I27">
        <f t="shared" si="10"/>
        <v>3.7191594421</v>
      </c>
    </row>
    <row r="28" spans="1:9" x14ac:dyDescent="0.25">
      <c r="A28">
        <v>1750</v>
      </c>
      <c r="B28">
        <f t="shared" ref="B28:I29" si="11">-B13</f>
        <v>6.0839239316000002</v>
      </c>
      <c r="C28">
        <f t="shared" si="11"/>
        <v>5.3401554045999999</v>
      </c>
      <c r="D28">
        <f t="shared" si="11"/>
        <v>4.8280744514</v>
      </c>
      <c r="E28">
        <f t="shared" si="11"/>
        <v>3.7665923563999999</v>
      </c>
      <c r="F28">
        <f t="shared" si="11"/>
        <v>3.5582284601</v>
      </c>
      <c r="G28">
        <f t="shared" si="11"/>
        <v>3.3474831211999998</v>
      </c>
      <c r="H28">
        <f t="shared" si="11"/>
        <v>2.9696303325</v>
      </c>
      <c r="I28">
        <f t="shared" si="11"/>
        <v>2.9473656358999998</v>
      </c>
    </row>
    <row r="29" spans="1:9" x14ac:dyDescent="0.25">
      <c r="A29">
        <v>2000</v>
      </c>
      <c r="B29">
        <f>-B14</f>
        <v>5.7269053614000001</v>
      </c>
      <c r="C29">
        <f t="shared" si="11"/>
        <v>5.1510347600999999</v>
      </c>
      <c r="D29">
        <f t="shared" si="11"/>
        <v>4.8995764041000003</v>
      </c>
      <c r="E29">
        <f t="shared" si="11"/>
        <v>3.5128099007000002</v>
      </c>
      <c r="F29">
        <f t="shared" si="11"/>
        <v>3.5347802241999999</v>
      </c>
      <c r="G29">
        <f t="shared" si="11"/>
        <v>3.2421047511999999</v>
      </c>
      <c r="H29">
        <f t="shared" si="11"/>
        <v>3.2421047511999999</v>
      </c>
      <c r="I29">
        <f t="shared" si="11"/>
        <v>3.0079291039</v>
      </c>
    </row>
    <row r="33" spans="1:10" x14ac:dyDescent="0.25">
      <c r="J33" s="1"/>
    </row>
    <row r="34" spans="1:10" x14ac:dyDescent="0.25">
      <c r="J34" s="1"/>
    </row>
    <row r="35" spans="1:10" x14ac:dyDescent="0.25">
      <c r="J35" s="1"/>
    </row>
    <row r="36" spans="1:10" x14ac:dyDescent="0.25">
      <c r="J36" s="1"/>
    </row>
    <row r="37" spans="1:10" x14ac:dyDescent="0.25">
      <c r="J37" s="1"/>
    </row>
    <row r="38" spans="1:10" x14ac:dyDescent="0.25">
      <c r="J38" s="1"/>
    </row>
    <row r="39" spans="1:10" x14ac:dyDescent="0.25">
      <c r="J39" s="1"/>
    </row>
    <row r="40" spans="1:10" x14ac:dyDescent="0.25">
      <c r="J40" s="1"/>
    </row>
    <row r="41" spans="1:10" x14ac:dyDescent="0.25">
      <c r="J41" s="1"/>
    </row>
    <row r="42" spans="1:10" x14ac:dyDescent="0.25">
      <c r="J42" s="1"/>
    </row>
    <row r="43" spans="1:10" x14ac:dyDescent="0.25"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A48">
        <v>-0.98181246870000005</v>
      </c>
      <c r="B48">
        <v>9482.7799506733008</v>
      </c>
      <c r="C48">
        <v>1.1000000000000001</v>
      </c>
      <c r="J48" s="1"/>
    </row>
    <row r="49" spans="1:10" x14ac:dyDescent="0.25">
      <c r="A49">
        <v>-0.99653183769999998</v>
      </c>
      <c r="B49">
        <v>9178.9410797774999</v>
      </c>
      <c r="C49">
        <v>1.3</v>
      </c>
      <c r="J49" s="1"/>
    </row>
    <row r="50" spans="1:10" x14ac:dyDescent="0.25">
      <c r="A50">
        <v>-0.98435414889999995</v>
      </c>
      <c r="B50">
        <v>7514.2041941582002</v>
      </c>
      <c r="C50">
        <v>1.6</v>
      </c>
      <c r="J50" s="1"/>
    </row>
    <row r="51" spans="1:10" x14ac:dyDescent="0.25">
      <c r="A51">
        <v>-1.0038980313000001</v>
      </c>
      <c r="B51">
        <v>7074.8655268119001</v>
      </c>
      <c r="C51">
        <v>2</v>
      </c>
      <c r="J51" s="1"/>
    </row>
    <row r="52" spans="1:10" x14ac:dyDescent="0.25">
      <c r="A52">
        <v>-1.0164800254999999</v>
      </c>
      <c r="B52">
        <v>7459.3536215903996</v>
      </c>
      <c r="C52">
        <v>2.5</v>
      </c>
      <c r="J52" s="1"/>
    </row>
    <row r="53" spans="1:10" x14ac:dyDescent="0.25">
      <c r="A53">
        <v>-0.97051783089999999</v>
      </c>
      <c r="B53">
        <v>4945.7497718533004</v>
      </c>
      <c r="C53">
        <v>3</v>
      </c>
      <c r="J53" s="1"/>
    </row>
    <row r="54" spans="1:10" x14ac:dyDescent="0.25">
      <c r="A54">
        <v>-0.90661041379999996</v>
      </c>
      <c r="B54">
        <v>2841.2670178761</v>
      </c>
      <c r="C54">
        <v>4</v>
      </c>
      <c r="J54" s="1"/>
    </row>
    <row r="55" spans="1:10" x14ac:dyDescent="0.25">
      <c r="A55">
        <v>-0.99480344990000003</v>
      </c>
      <c r="B55">
        <v>5537.8483725592996</v>
      </c>
      <c r="C55">
        <v>5</v>
      </c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  <row r="62" spans="1:10" x14ac:dyDescent="0.25">
      <c r="J62" s="1"/>
    </row>
    <row r="63" spans="1:10" x14ac:dyDescent="0.25">
      <c r="J63" s="1"/>
    </row>
    <row r="64" spans="1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L42" sqref="L42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121.6346717798</v>
      </c>
      <c r="C2">
        <v>127.82894267419999</v>
      </c>
      <c r="D2">
        <v>134.68124726089999</v>
      </c>
      <c r="E2">
        <v>139.3230361521</v>
      </c>
      <c r="F2">
        <v>143.25585149969999</v>
      </c>
      <c r="G2">
        <v>145.12997410860001</v>
      </c>
      <c r="H2">
        <v>148.09106670400001</v>
      </c>
      <c r="I2">
        <v>146.8011257037</v>
      </c>
    </row>
    <row r="3" spans="1:9" x14ac:dyDescent="0.25">
      <c r="A3">
        <v>250</v>
      </c>
      <c r="B3">
        <v>95.762049783699993</v>
      </c>
      <c r="C3">
        <v>100.8932868766</v>
      </c>
      <c r="D3">
        <v>106.8485885377</v>
      </c>
      <c r="E3">
        <v>114.9749158473</v>
      </c>
      <c r="F3">
        <v>113.97783644819999</v>
      </c>
      <c r="G3">
        <v>112.7872171005</v>
      </c>
      <c r="H3">
        <v>121.42075059850001</v>
      </c>
      <c r="I3">
        <v>114.24342355749999</v>
      </c>
    </row>
    <row r="4" spans="1:9" x14ac:dyDescent="0.25">
      <c r="A4">
        <v>300</v>
      </c>
      <c r="B4">
        <v>80.852293483699995</v>
      </c>
      <c r="C4">
        <v>83.366087003199993</v>
      </c>
      <c r="D4">
        <v>90.714983758700001</v>
      </c>
      <c r="E4">
        <v>92.610470146599994</v>
      </c>
      <c r="F4">
        <v>94.039690252100002</v>
      </c>
      <c r="G4">
        <v>94.949206396099996</v>
      </c>
      <c r="H4">
        <v>101.80318695219999</v>
      </c>
      <c r="I4">
        <v>94.707838899199999</v>
      </c>
    </row>
    <row r="5" spans="1:9" x14ac:dyDescent="0.25">
      <c r="A5">
        <v>400</v>
      </c>
      <c r="B5">
        <v>61.023630826900003</v>
      </c>
      <c r="C5">
        <v>62.763230286599999</v>
      </c>
      <c r="D5">
        <v>65.751803324099996</v>
      </c>
      <c r="E5">
        <v>70.051237842999996</v>
      </c>
      <c r="F5">
        <v>69.112942974399999</v>
      </c>
      <c r="G5">
        <v>70.1822589083</v>
      </c>
      <c r="H5">
        <v>74.405673927500004</v>
      </c>
      <c r="I5">
        <v>70.2890500245</v>
      </c>
    </row>
    <row r="6" spans="1:9" x14ac:dyDescent="0.25">
      <c r="A6">
        <v>500</v>
      </c>
      <c r="B6">
        <v>48.623172406999998</v>
      </c>
      <c r="C6">
        <v>50.088651295799998</v>
      </c>
      <c r="D6">
        <v>52.246068041500003</v>
      </c>
      <c r="E6">
        <v>55.1859946501</v>
      </c>
      <c r="F6">
        <v>56.225464270700002</v>
      </c>
      <c r="G6">
        <v>58.751262113700001</v>
      </c>
      <c r="H6">
        <v>56.885395926299999</v>
      </c>
      <c r="I6">
        <v>58.343532087299998</v>
      </c>
    </row>
    <row r="7" spans="1:9" x14ac:dyDescent="0.25">
      <c r="A7">
        <v>600</v>
      </c>
      <c r="B7">
        <v>39.128222397400002</v>
      </c>
      <c r="C7">
        <v>42.620735906</v>
      </c>
      <c r="D7">
        <v>43.989662843700003</v>
      </c>
      <c r="E7">
        <v>46.363098448599999</v>
      </c>
      <c r="F7">
        <v>46.640736158899998</v>
      </c>
      <c r="G7">
        <v>48.037432114799998</v>
      </c>
      <c r="H7">
        <v>49.749235357300002</v>
      </c>
      <c r="I7">
        <v>47.1745620174</v>
      </c>
    </row>
    <row r="8" spans="1:9" x14ac:dyDescent="0.25">
      <c r="A8">
        <v>700</v>
      </c>
      <c r="B8">
        <v>31.889144100399999</v>
      </c>
      <c r="C8">
        <v>35.296145303400003</v>
      </c>
      <c r="D8">
        <v>37.444368516200001</v>
      </c>
      <c r="E8">
        <v>39.759362968200001</v>
      </c>
      <c r="F8">
        <v>40.079153221299997</v>
      </c>
      <c r="G8">
        <v>40.307044644900003</v>
      </c>
      <c r="H8">
        <v>41.9117926264</v>
      </c>
      <c r="I8">
        <v>39.730468138699997</v>
      </c>
    </row>
    <row r="9" spans="1:9" x14ac:dyDescent="0.25">
      <c r="A9">
        <v>800</v>
      </c>
      <c r="B9">
        <v>27.755543636399999</v>
      </c>
      <c r="C9">
        <v>31.883709417599999</v>
      </c>
      <c r="D9">
        <v>32.697882048399997</v>
      </c>
      <c r="E9">
        <v>35.234341132899999</v>
      </c>
      <c r="F9">
        <v>34.8726823895</v>
      </c>
      <c r="G9">
        <v>35.787674481099998</v>
      </c>
      <c r="H9">
        <v>36.528776867300003</v>
      </c>
      <c r="I9">
        <v>35.376751247400001</v>
      </c>
    </row>
    <row r="10" spans="1:9" x14ac:dyDescent="0.25">
      <c r="A10">
        <v>1000</v>
      </c>
      <c r="B10">
        <v>23.505926865300001</v>
      </c>
      <c r="C10">
        <v>25.422957880999999</v>
      </c>
      <c r="D10">
        <v>26.557275859299999</v>
      </c>
      <c r="E10">
        <v>28.112392295799999</v>
      </c>
      <c r="F10">
        <v>28.3442695249</v>
      </c>
      <c r="G10">
        <v>29.123713781599999</v>
      </c>
      <c r="H10">
        <v>29.486347008999999</v>
      </c>
      <c r="I10">
        <v>29.233570919800002</v>
      </c>
    </row>
    <row r="11" spans="1:9" x14ac:dyDescent="0.25">
      <c r="A11">
        <v>1250</v>
      </c>
      <c r="B11">
        <v>18.6617072423</v>
      </c>
      <c r="C11">
        <v>20.5163846202</v>
      </c>
      <c r="D11">
        <v>21.6540605814</v>
      </c>
      <c r="E11">
        <v>22.7777325383</v>
      </c>
      <c r="F11">
        <v>22.200785572400001</v>
      </c>
      <c r="G11">
        <v>22.5736860377</v>
      </c>
      <c r="H11">
        <v>22.9461475841</v>
      </c>
      <c r="I11">
        <v>22.424819749200001</v>
      </c>
    </row>
    <row r="12" spans="1:9" x14ac:dyDescent="0.25">
      <c r="A12">
        <v>1500</v>
      </c>
      <c r="B12">
        <v>15.983095798300001</v>
      </c>
      <c r="C12">
        <v>17.379633847000001</v>
      </c>
      <c r="D12">
        <v>18.053042538500002</v>
      </c>
      <c r="E12">
        <v>19.378289129599999</v>
      </c>
      <c r="F12">
        <v>19.024922591999999</v>
      </c>
      <c r="G12">
        <v>19.1480975974</v>
      </c>
      <c r="H12">
        <v>19.434834088100001</v>
      </c>
      <c r="I12">
        <v>19.3327109409</v>
      </c>
    </row>
    <row r="13" spans="1:9" x14ac:dyDescent="0.25">
      <c r="A13">
        <v>1750</v>
      </c>
      <c r="B13">
        <v>13.5102313285</v>
      </c>
      <c r="C13">
        <v>14.774275534999999</v>
      </c>
      <c r="D13">
        <v>16.193811395600001</v>
      </c>
      <c r="E13">
        <v>16.351670388199999</v>
      </c>
      <c r="F13">
        <v>16.361237966200001</v>
      </c>
      <c r="G13">
        <v>16.648062788899999</v>
      </c>
      <c r="H13">
        <v>16.153252528599999</v>
      </c>
      <c r="I13">
        <v>16.763451873299999</v>
      </c>
    </row>
    <row r="14" spans="1:9" x14ac:dyDescent="0.25">
      <c r="A14">
        <v>2000</v>
      </c>
      <c r="B14">
        <v>12.2932480825</v>
      </c>
      <c r="C14">
        <v>13.0870513842</v>
      </c>
      <c r="D14">
        <v>13.9465200109</v>
      </c>
      <c r="E14">
        <v>14.293489469700001</v>
      </c>
      <c r="F14">
        <v>14.6038766898</v>
      </c>
      <c r="G14">
        <v>14.817708381199999</v>
      </c>
      <c r="H14">
        <v>14.817708381199999</v>
      </c>
      <c r="I14">
        <v>15.143008824400001</v>
      </c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:10" x14ac:dyDescent="0.25">
      <c r="A33">
        <v>-1.0091344328</v>
      </c>
      <c r="B33">
        <v>25157.827745540901</v>
      </c>
      <c r="J33" s="1"/>
    </row>
    <row r="34" spans="1:10" x14ac:dyDescent="0.25">
      <c r="A34">
        <v>-0.98568250130000001</v>
      </c>
      <c r="B34">
        <v>23181.787925909601</v>
      </c>
      <c r="J34" s="1"/>
    </row>
    <row r="35" spans="1:10" x14ac:dyDescent="0.25">
      <c r="A35">
        <v>-0.98433568309999997</v>
      </c>
      <c r="B35">
        <v>24230.979467221401</v>
      </c>
      <c r="J35" s="1"/>
    </row>
    <row r="36" spans="1:10" x14ac:dyDescent="0.25">
      <c r="A36">
        <v>-0.98877846690000004</v>
      </c>
      <c r="B36">
        <v>26213.7546929161</v>
      </c>
      <c r="J36" s="1"/>
    </row>
    <row r="37" spans="1:10" x14ac:dyDescent="0.25">
      <c r="A37">
        <v>-0.99495328810000006</v>
      </c>
      <c r="B37">
        <v>27352.947737222999</v>
      </c>
      <c r="J37" s="1"/>
    </row>
    <row r="38" spans="1:10" x14ac:dyDescent="0.25">
      <c r="A38">
        <v>-0.99147114800000002</v>
      </c>
      <c r="B38">
        <v>27183.932658059901</v>
      </c>
      <c r="J38" s="1"/>
    </row>
    <row r="39" spans="1:10" x14ac:dyDescent="0.25">
      <c r="A39">
        <v>-1.0177559869999999</v>
      </c>
      <c r="B39">
        <v>33014.813812064698</v>
      </c>
      <c r="J39" s="1"/>
    </row>
    <row r="40" spans="1:10" x14ac:dyDescent="0.25">
      <c r="A40">
        <v>-0.98977485799999998</v>
      </c>
      <c r="B40">
        <v>26900.527422484</v>
      </c>
      <c r="J40" s="1"/>
    </row>
    <row r="41" spans="1:10" x14ac:dyDescent="0.25">
      <c r="J41" s="1"/>
    </row>
    <row r="42" spans="1:10" x14ac:dyDescent="0.25">
      <c r="A42">
        <v>1.1000000000000001</v>
      </c>
      <c r="B42">
        <v>1.3</v>
      </c>
      <c r="C42">
        <v>1.6</v>
      </c>
      <c r="D42">
        <v>2</v>
      </c>
      <c r="E42">
        <v>2.5</v>
      </c>
      <c r="F42">
        <v>3</v>
      </c>
      <c r="G42">
        <v>4</v>
      </c>
      <c r="H42">
        <v>5</v>
      </c>
      <c r="J42" s="1"/>
    </row>
    <row r="43" spans="1:10" x14ac:dyDescent="0.25">
      <c r="A43">
        <v>25157.827745540901</v>
      </c>
      <c r="B43">
        <v>23181.787925909601</v>
      </c>
      <c r="C43">
        <v>24230.979467221401</v>
      </c>
      <c r="D43">
        <v>26213.7546929161</v>
      </c>
      <c r="E43">
        <v>27352.947737222999</v>
      </c>
      <c r="F43">
        <v>27183.932658059901</v>
      </c>
      <c r="G43">
        <v>33014.813812064698</v>
      </c>
      <c r="H43">
        <v>26900.527422484</v>
      </c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46" workbookViewId="0">
      <selection activeCell="G97" sqref="G97"/>
    </sheetView>
  </sheetViews>
  <sheetFormatPr defaultRowHeight="15" x14ac:dyDescent="0.25"/>
  <sheetData>
    <row r="1" spans="1:5" x14ac:dyDescent="0.25"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4.5</v>
      </c>
      <c r="B2">
        <v>45082</v>
      </c>
      <c r="C2">
        <v>29051.39039</v>
      </c>
      <c r="D2">
        <v>39518.473301708669</v>
      </c>
      <c r="E2">
        <v>4.0999999999999996</v>
      </c>
    </row>
    <row r="3" spans="1:5" x14ac:dyDescent="0.25">
      <c r="A3">
        <v>5</v>
      </c>
      <c r="B3">
        <v>49062</v>
      </c>
      <c r="C3">
        <v>44278.90625</v>
      </c>
      <c r="D3">
        <v>40174.501546427731</v>
      </c>
      <c r="E3">
        <v>3.32</v>
      </c>
    </row>
    <row r="4" spans="1:5" x14ac:dyDescent="0.25">
      <c r="A4">
        <v>5.5</v>
      </c>
      <c r="B4">
        <v>53961</v>
      </c>
      <c r="C4">
        <v>61461.602599999998</v>
      </c>
      <c r="D4">
        <v>40767.951280139685</v>
      </c>
      <c r="E4">
        <v>2.74</v>
      </c>
    </row>
    <row r="5" spans="1:5" x14ac:dyDescent="0.25">
      <c r="A5">
        <v>6</v>
      </c>
      <c r="B5">
        <v>55651</v>
      </c>
      <c r="C5">
        <v>82406.16</v>
      </c>
      <c r="D5">
        <v>41309.728439834675</v>
      </c>
      <c r="E5">
        <v>2.2999999999999998</v>
      </c>
    </row>
    <row r="6" spans="1:5" x14ac:dyDescent="0.25">
      <c r="A6">
        <v>7</v>
      </c>
      <c r="B6">
        <v>57902</v>
      </c>
      <c r="C6">
        <v>79632.166249999995</v>
      </c>
      <c r="D6">
        <v>42269.549102043216</v>
      </c>
      <c r="E6">
        <v>1.7</v>
      </c>
    </row>
    <row r="20" spans="1:5" x14ac:dyDescent="0.25">
      <c r="B20">
        <v>3</v>
      </c>
    </row>
    <row r="21" spans="1:5" x14ac:dyDescent="0.25">
      <c r="A21">
        <v>2</v>
      </c>
      <c r="B21">
        <f>-3614 * LN($B$20) + 9705</f>
        <v>5734.6151887534506</v>
      </c>
      <c r="C21">
        <f>3957*LN($B$20) + 23424</f>
        <v>27771.20882625971</v>
      </c>
      <c r="D21">
        <f>B21*LN(A21)+C21</f>
        <v>31746.141175940404</v>
      </c>
      <c r="E21">
        <f>D21/0.921</f>
        <v>34469.208660087301</v>
      </c>
    </row>
    <row r="22" spans="1:5" x14ac:dyDescent="0.25">
      <c r="A22">
        <v>2.5</v>
      </c>
      <c r="B22">
        <f t="shared" ref="B22:B45" si="0">-3614 * LN($B$20) + 9705</f>
        <v>5734.6151887534506</v>
      </c>
      <c r="C22">
        <f t="shared" ref="C22:C45" si="1">3957*LN($B$20) + 23424</f>
        <v>27771.20882625971</v>
      </c>
      <c r="D22">
        <f t="shared" ref="D22:D45" si="2">B22*LN(A22)+C22</f>
        <v>33025.783574579254</v>
      </c>
      <c r="E22">
        <f t="shared" ref="E22:E45" si="3">D22/0.921</f>
        <v>35858.614087491049</v>
      </c>
    </row>
    <row r="23" spans="1:5" x14ac:dyDescent="0.25">
      <c r="A23">
        <v>3</v>
      </c>
      <c r="B23">
        <f t="shared" si="0"/>
        <v>5734.6151887534506</v>
      </c>
      <c r="C23">
        <f t="shared" si="1"/>
        <v>27771.20882625971</v>
      </c>
      <c r="D23">
        <f t="shared" si="2"/>
        <v>34071.327543407046</v>
      </c>
      <c r="E23">
        <f t="shared" si="3"/>
        <v>36993.840980897985</v>
      </c>
    </row>
    <row r="24" spans="1:5" x14ac:dyDescent="0.25">
      <c r="A24">
        <v>3.5</v>
      </c>
      <c r="B24">
        <f t="shared" si="0"/>
        <v>5734.6151887534506</v>
      </c>
      <c r="C24">
        <f t="shared" si="1"/>
        <v>27771.20882625971</v>
      </c>
      <c r="D24">
        <f t="shared" si="2"/>
        <v>34955.322373301111</v>
      </c>
      <c r="E24">
        <f t="shared" si="3"/>
        <v>37953.661643106527</v>
      </c>
    </row>
    <row r="25" spans="1:5" x14ac:dyDescent="0.25">
      <c r="A25">
        <v>4</v>
      </c>
      <c r="B25">
        <f t="shared" si="0"/>
        <v>5734.6151887534506</v>
      </c>
      <c r="C25">
        <f t="shared" si="1"/>
        <v>27771.20882625971</v>
      </c>
      <c r="D25">
        <f t="shared" si="2"/>
        <v>35721.073525621097</v>
      </c>
      <c r="E25">
        <f t="shared" si="3"/>
        <v>38785.09611902399</v>
      </c>
    </row>
    <row r="26" spans="1:5" x14ac:dyDescent="0.25">
      <c r="A26">
        <v>4.5</v>
      </c>
      <c r="B26">
        <f t="shared" si="0"/>
        <v>5734.6151887534506</v>
      </c>
      <c r="C26">
        <f t="shared" si="1"/>
        <v>27771.20882625971</v>
      </c>
      <c r="D26">
        <f t="shared" si="2"/>
        <v>36396.513910873684</v>
      </c>
      <c r="E26">
        <f t="shared" si="3"/>
        <v>39518.473301708669</v>
      </c>
    </row>
    <row r="27" spans="1:5" x14ac:dyDescent="0.25">
      <c r="A27">
        <v>5</v>
      </c>
      <c r="B27">
        <f t="shared" si="0"/>
        <v>5734.6151887534506</v>
      </c>
      <c r="C27">
        <f t="shared" si="1"/>
        <v>27771.20882625971</v>
      </c>
      <c r="D27">
        <f t="shared" si="2"/>
        <v>37000.715924259945</v>
      </c>
      <c r="E27">
        <f t="shared" si="3"/>
        <v>40174.501546427731</v>
      </c>
    </row>
    <row r="28" spans="1:5" x14ac:dyDescent="0.25">
      <c r="A28">
        <v>5.5</v>
      </c>
      <c r="B28">
        <f t="shared" si="0"/>
        <v>5734.6151887534506</v>
      </c>
      <c r="C28">
        <f t="shared" si="1"/>
        <v>27771.20882625971</v>
      </c>
      <c r="D28">
        <f t="shared" si="2"/>
        <v>37547.283129008654</v>
      </c>
      <c r="E28">
        <f t="shared" si="3"/>
        <v>40767.951280139685</v>
      </c>
    </row>
    <row r="29" spans="1:5" x14ac:dyDescent="0.25">
      <c r="A29">
        <v>6</v>
      </c>
      <c r="B29">
        <f t="shared" si="0"/>
        <v>5734.6151887534506</v>
      </c>
      <c r="C29">
        <f t="shared" si="1"/>
        <v>27771.20882625971</v>
      </c>
      <c r="D29">
        <f t="shared" si="2"/>
        <v>38046.259893087736</v>
      </c>
      <c r="E29">
        <f t="shared" si="3"/>
        <v>41309.728439834675</v>
      </c>
    </row>
    <row r="30" spans="1:5" x14ac:dyDescent="0.25">
      <c r="A30">
        <v>6.5</v>
      </c>
      <c r="B30">
        <f t="shared" si="0"/>
        <v>5734.6151887534506</v>
      </c>
      <c r="C30">
        <f t="shared" si="1"/>
        <v>27771.20882625971</v>
      </c>
      <c r="D30">
        <f t="shared" si="2"/>
        <v>38505.27402026135</v>
      </c>
      <c r="E30">
        <f t="shared" si="3"/>
        <v>41808.115114290282</v>
      </c>
    </row>
    <row r="31" spans="1:5" x14ac:dyDescent="0.25">
      <c r="A31">
        <v>7</v>
      </c>
      <c r="B31">
        <f t="shared" si="0"/>
        <v>5734.6151887534506</v>
      </c>
      <c r="C31">
        <f t="shared" si="1"/>
        <v>27771.20882625971</v>
      </c>
      <c r="D31">
        <f t="shared" si="2"/>
        <v>38930.254722981801</v>
      </c>
      <c r="E31">
        <f t="shared" si="3"/>
        <v>42269.549102043216</v>
      </c>
    </row>
    <row r="32" spans="1:5" x14ac:dyDescent="0.25">
      <c r="A32">
        <v>7.5</v>
      </c>
      <c r="B32">
        <f t="shared" si="0"/>
        <v>5734.6151887534506</v>
      </c>
      <c r="C32">
        <f t="shared" si="1"/>
        <v>27771.20882625971</v>
      </c>
      <c r="D32">
        <f t="shared" si="2"/>
        <v>39325.902291726583</v>
      </c>
      <c r="E32">
        <f t="shared" si="3"/>
        <v>42699.133867238415</v>
      </c>
    </row>
    <row r="33" spans="1:5" x14ac:dyDescent="0.25">
      <c r="A33">
        <v>8</v>
      </c>
      <c r="B33">
        <f t="shared" si="0"/>
        <v>5734.6151887534506</v>
      </c>
      <c r="C33">
        <f t="shared" si="1"/>
        <v>27771.20882625971</v>
      </c>
      <c r="D33">
        <f t="shared" si="2"/>
        <v>39696.005875301787</v>
      </c>
      <c r="E33">
        <f t="shared" si="3"/>
        <v>43100.98357796068</v>
      </c>
    </row>
    <row r="34" spans="1:5" x14ac:dyDescent="0.25">
      <c r="A34">
        <v>8.5</v>
      </c>
      <c r="B34">
        <f t="shared" si="0"/>
        <v>5734.6151887534506</v>
      </c>
      <c r="C34">
        <f t="shared" si="1"/>
        <v>27771.20882625971</v>
      </c>
      <c r="D34">
        <f t="shared" si="2"/>
        <v>40043.664752382749</v>
      </c>
      <c r="E34">
        <f t="shared" si="3"/>
        <v>43478.463357635992</v>
      </c>
    </row>
    <row r="35" spans="1:5" x14ac:dyDescent="0.25">
      <c r="A35">
        <v>9</v>
      </c>
      <c r="B35">
        <f t="shared" si="0"/>
        <v>5734.6151887534506</v>
      </c>
      <c r="C35">
        <f t="shared" si="1"/>
        <v>27771.20882625971</v>
      </c>
      <c r="D35">
        <f t="shared" si="2"/>
        <v>40371.446260554374</v>
      </c>
      <c r="E35">
        <f t="shared" si="3"/>
        <v>43834.360760645359</v>
      </c>
    </row>
    <row r="36" spans="1:5" x14ac:dyDescent="0.25">
      <c r="A36">
        <v>9.5</v>
      </c>
      <c r="B36">
        <f t="shared" si="0"/>
        <v>5734.6151887534506</v>
      </c>
      <c r="C36">
        <f t="shared" si="1"/>
        <v>27771.20882625971</v>
      </c>
      <c r="D36">
        <f t="shared" si="2"/>
        <v>40681.500968864595</v>
      </c>
      <c r="E36">
        <f t="shared" si="3"/>
        <v>44171.010823957215</v>
      </c>
    </row>
    <row r="37" spans="1:5" x14ac:dyDescent="0.25">
      <c r="A37">
        <v>10</v>
      </c>
      <c r="B37">
        <f t="shared" si="0"/>
        <v>5734.6151887534506</v>
      </c>
      <c r="C37">
        <f t="shared" si="1"/>
        <v>27771.20882625971</v>
      </c>
      <c r="D37">
        <f t="shared" si="2"/>
        <v>40975.648273940642</v>
      </c>
      <c r="E37">
        <f t="shared" si="3"/>
        <v>44490.389005364428</v>
      </c>
    </row>
    <row r="38" spans="1:5" x14ac:dyDescent="0.25">
      <c r="A38">
        <v>10.5</v>
      </c>
      <c r="B38">
        <f t="shared" si="0"/>
        <v>5734.6151887534506</v>
      </c>
      <c r="C38">
        <f t="shared" si="1"/>
        <v>27771.20882625971</v>
      </c>
      <c r="D38">
        <f t="shared" si="2"/>
        <v>41255.441090448439</v>
      </c>
      <c r="E38">
        <f t="shared" si="3"/>
        <v>44794.181422853893</v>
      </c>
    </row>
    <row r="39" spans="1:5" x14ac:dyDescent="0.25">
      <c r="A39">
        <v>11</v>
      </c>
      <c r="B39">
        <f t="shared" si="0"/>
        <v>5734.6151887534506</v>
      </c>
      <c r="C39">
        <f t="shared" si="1"/>
        <v>27771.20882625971</v>
      </c>
      <c r="D39">
        <f t="shared" si="2"/>
        <v>41522.215478689344</v>
      </c>
      <c r="E39">
        <f t="shared" si="3"/>
        <v>45083.838739076375</v>
      </c>
    </row>
    <row r="40" spans="1:5" x14ac:dyDescent="0.25">
      <c r="A40">
        <v>11.5</v>
      </c>
      <c r="B40">
        <f t="shared" si="0"/>
        <v>5734.6151887534506</v>
      </c>
      <c r="C40">
        <f t="shared" si="1"/>
        <v>27771.20882625971</v>
      </c>
      <c r="D40">
        <f t="shared" si="2"/>
        <v>41777.12923149491</v>
      </c>
      <c r="E40">
        <f t="shared" si="3"/>
        <v>45360.618058083506</v>
      </c>
    </row>
    <row r="41" spans="1:5" x14ac:dyDescent="0.25">
      <c r="A41">
        <v>12</v>
      </c>
      <c r="B41">
        <f t="shared" si="0"/>
        <v>5734.6151887534506</v>
      </c>
      <c r="C41">
        <f t="shared" si="1"/>
        <v>27771.20882625971</v>
      </c>
      <c r="D41">
        <f t="shared" si="2"/>
        <v>42021.192242768426</v>
      </c>
      <c r="E41">
        <f t="shared" si="3"/>
        <v>45625.615898771364</v>
      </c>
    </row>
    <row r="42" spans="1:5" x14ac:dyDescent="0.25">
      <c r="A42">
        <v>12.5</v>
      </c>
      <c r="B42">
        <f t="shared" si="0"/>
        <v>5734.6151887534506</v>
      </c>
      <c r="C42">
        <f t="shared" si="1"/>
        <v>27771.20882625971</v>
      </c>
      <c r="D42">
        <f t="shared" si="2"/>
        <v>42255.290672579496</v>
      </c>
      <c r="E42">
        <f t="shared" si="3"/>
        <v>45879.794432768183</v>
      </c>
    </row>
    <row r="43" spans="1:5" x14ac:dyDescent="0.25">
      <c r="A43">
        <v>13</v>
      </c>
      <c r="B43">
        <f t="shared" si="0"/>
        <v>5734.6151887534506</v>
      </c>
      <c r="C43">
        <f t="shared" si="1"/>
        <v>27771.20882625971</v>
      </c>
      <c r="D43">
        <f t="shared" si="2"/>
        <v>42480.20636994204</v>
      </c>
      <c r="E43">
        <f t="shared" si="3"/>
        <v>46124.002573226971</v>
      </c>
    </row>
    <row r="44" spans="1:5" x14ac:dyDescent="0.25">
      <c r="A44">
        <v>13.5</v>
      </c>
      <c r="B44">
        <f t="shared" si="0"/>
        <v>5734.6151887534506</v>
      </c>
      <c r="C44">
        <f t="shared" si="1"/>
        <v>27771.20882625971</v>
      </c>
      <c r="D44">
        <f t="shared" si="2"/>
        <v>42696.632628021012</v>
      </c>
      <c r="E44">
        <f t="shared" si="3"/>
        <v>46358.993081456036</v>
      </c>
    </row>
    <row r="45" spans="1:5" x14ac:dyDescent="0.25">
      <c r="A45">
        <v>14</v>
      </c>
      <c r="B45">
        <f t="shared" si="0"/>
        <v>5734.6151887534506</v>
      </c>
      <c r="C45">
        <f t="shared" si="1"/>
        <v>27771.20882625971</v>
      </c>
      <c r="D45">
        <f t="shared" si="2"/>
        <v>42905.187072662491</v>
      </c>
      <c r="E45">
        <f t="shared" si="3"/>
        <v>46585.436560979899</v>
      </c>
    </row>
    <row r="47" spans="1:5" x14ac:dyDescent="0.25">
      <c r="B47">
        <f>2</f>
        <v>2</v>
      </c>
    </row>
    <row r="48" spans="1:5" x14ac:dyDescent="0.25">
      <c r="A48">
        <v>1.1000000000000001</v>
      </c>
      <c r="B48">
        <f>-3614 * LN(A48) + 9705</f>
        <v>9360.5490101871692</v>
      </c>
      <c r="C48">
        <f>3957*LN(A48) + 23424</f>
        <v>23801.142381485715</v>
      </c>
      <c r="D48">
        <f>B48*LN($B$47)+C48</f>
        <v>30289.380536390137</v>
      </c>
    </row>
    <row r="49" spans="1:4" x14ac:dyDescent="0.25">
      <c r="A49">
        <v>1.2</v>
      </c>
      <c r="B49">
        <f t="shared" ref="B49:B112" si="4">-3614 * LN(A49) + 9705</f>
        <v>9046.0898937466482</v>
      </c>
      <c r="C49">
        <f t="shared" ref="C49:C112" si="5">3957*LN(A49) + 23424</f>
        <v>24145.446400233679</v>
      </c>
      <c r="D49">
        <f t="shared" ref="D49:D112" si="6">B49*LN($B$47)+C49</f>
        <v>30415.718105175984</v>
      </c>
    </row>
    <row r="50" spans="1:4" x14ac:dyDescent="0.25">
      <c r="A50">
        <v>1.3</v>
      </c>
      <c r="B50">
        <f t="shared" si="4"/>
        <v>8756.8155482144866</v>
      </c>
      <c r="C50">
        <f t="shared" si="5"/>
        <v>24462.175394497863</v>
      </c>
      <c r="D50">
        <f t="shared" si="6"/>
        <v>30531.937402426225</v>
      </c>
    </row>
    <row r="51" spans="1:4" x14ac:dyDescent="0.25">
      <c r="A51">
        <v>1.4</v>
      </c>
      <c r="B51">
        <f t="shared" si="4"/>
        <v>8488.9893368509365</v>
      </c>
      <c r="C51">
        <f t="shared" si="5"/>
        <v>24755.420640310138</v>
      </c>
      <c r="D51">
        <f t="shared" si="6"/>
        <v>30639.539664951804</v>
      </c>
    </row>
    <row r="52" spans="1:4" x14ac:dyDescent="0.25">
      <c r="A52">
        <v>1.5</v>
      </c>
      <c r="B52">
        <f t="shared" si="4"/>
        <v>8239.6490992970939</v>
      </c>
      <c r="C52">
        <f t="shared" si="5"/>
        <v>25028.425432784006</v>
      </c>
      <c r="D52">
        <f t="shared" si="6"/>
        <v>30739.71497476508</v>
      </c>
    </row>
    <row r="53" spans="1:4" x14ac:dyDescent="0.25">
      <c r="A53">
        <v>1.6</v>
      </c>
      <c r="B53">
        <f t="shared" si="4"/>
        <v>8006.4068839059109</v>
      </c>
      <c r="C53">
        <f t="shared" si="5"/>
        <v>25283.804360925376</v>
      </c>
      <c r="D53">
        <f t="shared" si="6"/>
        <v>30833.422718920498</v>
      </c>
    </row>
    <row r="54" spans="1:4" x14ac:dyDescent="0.25">
      <c r="A54">
        <v>1.7</v>
      </c>
      <c r="B54">
        <f t="shared" si="4"/>
        <v>7787.3095006613166</v>
      </c>
      <c r="C54">
        <f t="shared" si="5"/>
        <v>25523.695989453008</v>
      </c>
      <c r="D54">
        <f t="shared" si="6"/>
        <v>30921.447613984077</v>
      </c>
    </row>
    <row r="55" spans="1:4" x14ac:dyDescent="0.25">
      <c r="A55">
        <v>1.8</v>
      </c>
      <c r="B55">
        <f t="shared" si="4"/>
        <v>7580.7389930437421</v>
      </c>
      <c r="C55">
        <f t="shared" si="5"/>
        <v>25749.871833017685</v>
      </c>
      <c r="D55">
        <f t="shared" si="6"/>
        <v>31004.439692606793</v>
      </c>
    </row>
    <row r="56" spans="1:4" x14ac:dyDescent="0.25">
      <c r="A56">
        <v>1.9</v>
      </c>
      <c r="B56">
        <f t="shared" si="4"/>
        <v>7385.3400553729662</v>
      </c>
      <c r="C56">
        <f t="shared" si="5"/>
        <v>25963.815827584167</v>
      </c>
      <c r="D56">
        <f t="shared" si="6"/>
        <v>31082.943464442367</v>
      </c>
    </row>
    <row r="57" spans="1:4" x14ac:dyDescent="0.25">
      <c r="A57">
        <v>2</v>
      </c>
      <c r="B57">
        <f t="shared" si="4"/>
        <v>7199.9660894563576</v>
      </c>
      <c r="C57">
        <f t="shared" si="5"/>
        <v>26166.783393475704</v>
      </c>
      <c r="D57">
        <f t="shared" si="6"/>
        <v>31157.419588509591</v>
      </c>
    </row>
    <row r="58" spans="1:4" x14ac:dyDescent="0.25">
      <c r="A58">
        <v>2.1</v>
      </c>
      <c r="B58">
        <f t="shared" si="4"/>
        <v>7023.6384361480305</v>
      </c>
      <c r="C58">
        <f t="shared" si="5"/>
        <v>26359.846073094144</v>
      </c>
      <c r="D58">
        <f t="shared" si="6"/>
        <v>31228.261252382614</v>
      </c>
    </row>
    <row r="59" spans="1:4" x14ac:dyDescent="0.25">
      <c r="A59">
        <v>2.2000000000000002</v>
      </c>
      <c r="B59">
        <f t="shared" si="4"/>
        <v>6855.5150996435277</v>
      </c>
      <c r="C59">
        <f t="shared" si="5"/>
        <v>26543.925774961419</v>
      </c>
      <c r="D59">
        <f t="shared" si="6"/>
        <v>31295.806737565465</v>
      </c>
    </row>
    <row r="60" spans="1:4" x14ac:dyDescent="0.25">
      <c r="A60">
        <v>2.2999999999999998</v>
      </c>
      <c r="B60">
        <f t="shared" si="4"/>
        <v>6694.8664297125342</v>
      </c>
      <c r="C60">
        <f t="shared" si="5"/>
        <v>26719.821399454206</v>
      </c>
      <c r="D60">
        <f t="shared" si="6"/>
        <v>31360.349189434877</v>
      </c>
    </row>
    <row r="61" spans="1:4" x14ac:dyDescent="0.25">
      <c r="A61">
        <v>2.4</v>
      </c>
      <c r="B61">
        <f t="shared" si="4"/>
        <v>6541.0559832030058</v>
      </c>
      <c r="C61">
        <f t="shared" si="5"/>
        <v>26888.229793709383</v>
      </c>
      <c r="D61">
        <f t="shared" si="6"/>
        <v>31422.144306351307</v>
      </c>
    </row>
    <row r="62" spans="1:4" x14ac:dyDescent="0.25">
      <c r="A62">
        <v>2.5</v>
      </c>
      <c r="B62">
        <f t="shared" si="4"/>
        <v>6393.5252950068034</v>
      </c>
      <c r="C62">
        <f t="shared" si="5"/>
        <v>27049.762426026031</v>
      </c>
      <c r="D62">
        <f t="shared" si="6"/>
        <v>31481.416458098691</v>
      </c>
    </row>
    <row r="63" spans="1:4" x14ac:dyDescent="0.25">
      <c r="A63">
        <v>2.6</v>
      </c>
      <c r="B63">
        <f t="shared" si="4"/>
        <v>6251.7816376708452</v>
      </c>
      <c r="C63">
        <f t="shared" si="5"/>
        <v>27204.958787973566</v>
      </c>
      <c r="D63">
        <f t="shared" si="6"/>
        <v>31538.363603601552</v>
      </c>
    </row>
    <row r="64" spans="1:4" x14ac:dyDescent="0.25">
      <c r="A64">
        <v>2.7</v>
      </c>
      <c r="B64">
        <f t="shared" si="4"/>
        <v>6115.388092340836</v>
      </c>
      <c r="C64">
        <f t="shared" si="5"/>
        <v>27354.297265801692</v>
      </c>
      <c r="D64">
        <f t="shared" si="6"/>
        <v>31593.161280037602</v>
      </c>
    </row>
    <row r="65" spans="1:4" x14ac:dyDescent="0.25">
      <c r="A65">
        <v>2.8</v>
      </c>
      <c r="B65">
        <f t="shared" si="4"/>
        <v>5983.9554263072951</v>
      </c>
      <c r="C65">
        <f t="shared" si="5"/>
        <v>27498.204033785842</v>
      </c>
      <c r="D65">
        <f t="shared" si="6"/>
        <v>31645.965866127128</v>
      </c>
    </row>
    <row r="66" spans="1:4" x14ac:dyDescent="0.25">
      <c r="A66">
        <v>2.9</v>
      </c>
      <c r="B66">
        <f t="shared" si="4"/>
        <v>5857.135396509364</v>
      </c>
      <c r="C66">
        <f t="shared" si="5"/>
        <v>27637.060386279038</v>
      </c>
      <c r="D66">
        <f t="shared" si="6"/>
        <v>31696.91727252736</v>
      </c>
    </row>
    <row r="67" spans="1:4" x14ac:dyDescent="0.25">
      <c r="A67">
        <v>3</v>
      </c>
      <c r="B67">
        <f t="shared" si="4"/>
        <v>5734.6151887534506</v>
      </c>
      <c r="C67">
        <f t="shared" si="5"/>
        <v>27771.20882625971</v>
      </c>
      <c r="D67">
        <f t="shared" si="6"/>
        <v>31746.141175940404</v>
      </c>
    </row>
    <row r="68" spans="1:4" x14ac:dyDescent="0.25">
      <c r="A68">
        <v>3.1</v>
      </c>
      <c r="B68">
        <f t="shared" si="4"/>
        <v>5616.1127690711619</v>
      </c>
      <c r="C68">
        <f t="shared" si="5"/>
        <v>27900.958155170287</v>
      </c>
      <c r="D68">
        <f t="shared" si="6"/>
        <v>31793.750886758669</v>
      </c>
    </row>
    <row r="69" spans="1:4" x14ac:dyDescent="0.25">
      <c r="A69">
        <v>3.2</v>
      </c>
      <c r="B69">
        <f t="shared" si="4"/>
        <v>5501.3729733622695</v>
      </c>
      <c r="C69">
        <f t="shared" si="5"/>
        <v>28026.58775440108</v>
      </c>
      <c r="D69">
        <f t="shared" si="6"/>
        <v>31839.848920095821</v>
      </c>
    </row>
    <row r="70" spans="1:4" x14ac:dyDescent="0.25">
      <c r="A70">
        <v>3.3</v>
      </c>
      <c r="B70">
        <f t="shared" si="4"/>
        <v>5390.1641989406216</v>
      </c>
      <c r="C70">
        <f t="shared" si="5"/>
        <v>28148.351207745422</v>
      </c>
      <c r="D70">
        <f t="shared" si="6"/>
        <v>31884.52832499627</v>
      </c>
    </row>
    <row r="71" spans="1:4" x14ac:dyDescent="0.25">
      <c r="A71">
        <v>3.4</v>
      </c>
      <c r="B71">
        <f t="shared" si="4"/>
        <v>5282.2755901176743</v>
      </c>
      <c r="C71">
        <f t="shared" si="5"/>
        <v>28266.479382928712</v>
      </c>
      <c r="D71">
        <f t="shared" si="6"/>
        <v>31927.873815159401</v>
      </c>
    </row>
    <row r="72" spans="1:4" x14ac:dyDescent="0.25">
      <c r="A72">
        <v>3.5</v>
      </c>
      <c r="B72">
        <f t="shared" si="4"/>
        <v>5177.5146318577399</v>
      </c>
      <c r="C72">
        <f t="shared" si="5"/>
        <v>28381.183066336172</v>
      </c>
      <c r="D72">
        <f t="shared" si="6"/>
        <v>31969.962735716228</v>
      </c>
    </row>
    <row r="73" spans="1:4" x14ac:dyDescent="0.25">
      <c r="A73">
        <v>3.6</v>
      </c>
      <c r="B73">
        <f t="shared" si="4"/>
        <v>5075.7050825000997</v>
      </c>
      <c r="C73">
        <f t="shared" si="5"/>
        <v>28492.655226493389</v>
      </c>
      <c r="D73">
        <f t="shared" si="6"/>
        <v>32010.865893782116</v>
      </c>
    </row>
    <row r="74" spans="1:4" x14ac:dyDescent="0.25">
      <c r="A74">
        <v>3.7</v>
      </c>
      <c r="B74">
        <f t="shared" si="4"/>
        <v>4976.6851897842535</v>
      </c>
      <c r="C74">
        <f t="shared" si="5"/>
        <v>28601.072967355758</v>
      </c>
      <c r="D74">
        <f t="shared" si="6"/>
        <v>32050.648275189149</v>
      </c>
    </row>
    <row r="75" spans="1:4" x14ac:dyDescent="0.25">
      <c r="A75">
        <v>3.8</v>
      </c>
      <c r="B75">
        <f t="shared" si="4"/>
        <v>4880.3061448293229</v>
      </c>
      <c r="C75">
        <f t="shared" si="5"/>
        <v>28706.599221059871</v>
      </c>
      <c r="D75">
        <f t="shared" si="6"/>
        <v>32089.369665617691</v>
      </c>
    </row>
    <row r="76" spans="1:4" x14ac:dyDescent="0.25">
      <c r="A76">
        <v>3.9</v>
      </c>
      <c r="B76">
        <f t="shared" si="4"/>
        <v>4786.4307369679391</v>
      </c>
      <c r="C76">
        <f t="shared" si="5"/>
        <v>28809.384220757573</v>
      </c>
      <c r="D76">
        <f t="shared" si="6"/>
        <v>32127.085191032362</v>
      </c>
    </row>
    <row r="77" spans="1:4" x14ac:dyDescent="0.25">
      <c r="A77">
        <v>4</v>
      </c>
      <c r="B77">
        <f t="shared" si="4"/>
        <v>4694.9321789127152</v>
      </c>
      <c r="C77">
        <f t="shared" si="5"/>
        <v>28909.566786951407</v>
      </c>
      <c r="D77">
        <f t="shared" si="6"/>
        <v>32163.845789684918</v>
      </c>
    </row>
    <row r="78" spans="1:4" x14ac:dyDescent="0.25">
      <c r="A78">
        <v>4.0999999999999996</v>
      </c>
      <c r="B78">
        <f t="shared" si="4"/>
        <v>4605.693077011113</v>
      </c>
      <c r="C78">
        <f t="shared" si="5"/>
        <v>29007.275454971506</v>
      </c>
      <c r="D78">
        <f t="shared" si="6"/>
        <v>32199.698625826219</v>
      </c>
    </row>
    <row r="79" spans="1:4" x14ac:dyDescent="0.25">
      <c r="A79">
        <v>4.2</v>
      </c>
      <c r="B79">
        <f t="shared" si="4"/>
        <v>4518.6045256043881</v>
      </c>
      <c r="C79">
        <f t="shared" si="5"/>
        <v>29102.629466569852</v>
      </c>
      <c r="D79">
        <f t="shared" si="6"/>
        <v>32234.687453557941</v>
      </c>
    </row>
    <row r="80" spans="1:4" x14ac:dyDescent="0.25">
      <c r="A80">
        <v>4.3</v>
      </c>
      <c r="B80">
        <f t="shared" si="4"/>
        <v>4433.5653079639469</v>
      </c>
      <c r="C80">
        <f t="shared" si="5"/>
        <v>29195.739644821988</v>
      </c>
      <c r="D80">
        <f t="shared" si="6"/>
        <v>32268.852937865584</v>
      </c>
    </row>
    <row r="81" spans="1:4" x14ac:dyDescent="0.25">
      <c r="A81">
        <v>4.4000000000000004</v>
      </c>
      <c r="B81">
        <f t="shared" si="4"/>
        <v>4350.4811890998853</v>
      </c>
      <c r="C81">
        <f t="shared" si="5"/>
        <v>29286.709168437119</v>
      </c>
      <c r="D81">
        <f t="shared" si="6"/>
        <v>32302.232938740781</v>
      </c>
    </row>
    <row r="82" spans="1:4" x14ac:dyDescent="0.25">
      <c r="A82">
        <v>4.5</v>
      </c>
      <c r="B82">
        <f t="shared" si="4"/>
        <v>4269.2642880505455</v>
      </c>
      <c r="C82">
        <f t="shared" si="5"/>
        <v>29375.634259043716</v>
      </c>
      <c r="D82">
        <f t="shared" si="6"/>
        <v>32334.862763371213</v>
      </c>
    </row>
    <row r="83" spans="1:4" x14ac:dyDescent="0.25">
      <c r="A83">
        <v>4.5999999999999996</v>
      </c>
      <c r="B83">
        <f t="shared" si="4"/>
        <v>4189.8325191688918</v>
      </c>
      <c r="C83">
        <f t="shared" si="5"/>
        <v>29462.604792929909</v>
      </c>
      <c r="D83">
        <f t="shared" si="6"/>
        <v>32366.775390610201</v>
      </c>
    </row>
    <row r="84" spans="1:4" x14ac:dyDescent="0.25">
      <c r="A84">
        <v>4.7</v>
      </c>
      <c r="B84">
        <f t="shared" si="4"/>
        <v>4112.1090935003294</v>
      </c>
      <c r="C84">
        <f t="shared" si="5"/>
        <v>29547.704846989262</v>
      </c>
      <c r="D84">
        <f t="shared" si="6"/>
        <v>32398.001671303926</v>
      </c>
    </row>
    <row r="85" spans="1:4" x14ac:dyDescent="0.25">
      <c r="A85">
        <v>4.7999999999999901</v>
      </c>
      <c r="B85">
        <f t="shared" si="4"/>
        <v>4036.0220726593707</v>
      </c>
      <c r="C85">
        <f t="shared" si="5"/>
        <v>29631.013187185079</v>
      </c>
      <c r="D85">
        <f t="shared" si="6"/>
        <v>32428.570507526627</v>
      </c>
    </row>
    <row r="86" spans="1:4" x14ac:dyDescent="0.25">
      <c r="A86">
        <v>4.8999999999999897</v>
      </c>
      <c r="B86">
        <f t="shared" si="4"/>
        <v>3961.5039687086846</v>
      </c>
      <c r="C86">
        <f t="shared" si="5"/>
        <v>29712.603706646303</v>
      </c>
      <c r="D86">
        <f t="shared" si="6"/>
        <v>32458.509013333762</v>
      </c>
    </row>
    <row r="87" spans="1:4" x14ac:dyDescent="0.25">
      <c r="A87">
        <v>5</v>
      </c>
      <c r="B87">
        <f t="shared" si="4"/>
        <v>3888.4913844631619</v>
      </c>
      <c r="C87">
        <f t="shared" si="5"/>
        <v>29792.545819501735</v>
      </c>
      <c r="D87">
        <f t="shared" si="6"/>
        <v>32487.842659274014</v>
      </c>
    </row>
    <row r="88" spans="1:4" x14ac:dyDescent="0.25">
      <c r="A88">
        <v>5.0999999999999899</v>
      </c>
      <c r="B88">
        <f t="shared" si="4"/>
        <v>3816.9246894147755</v>
      </c>
      <c r="C88">
        <f t="shared" si="5"/>
        <v>29870.904815712711</v>
      </c>
      <c r="D88">
        <f t="shared" si="6"/>
        <v>32516.595402590207</v>
      </c>
    </row>
    <row r="89" spans="1:4" x14ac:dyDescent="0.25">
      <c r="A89">
        <v>5.1999999999999904</v>
      </c>
      <c r="B89">
        <f t="shared" si="4"/>
        <v>3746.7477271272091</v>
      </c>
      <c r="C89">
        <f t="shared" si="5"/>
        <v>29947.742181449263</v>
      </c>
      <c r="D89">
        <f t="shared" si="6"/>
        <v>32544.789804776872</v>
      </c>
    </row>
    <row r="90" spans="1:4" x14ac:dyDescent="0.25">
      <c r="A90">
        <v>5.2999999999999901</v>
      </c>
      <c r="B90">
        <f t="shared" si="4"/>
        <v>3677.9075505031196</v>
      </c>
      <c r="C90">
        <f t="shared" si="5"/>
        <v>30023.115888948301</v>
      </c>
      <c r="D90">
        <f t="shared" si="6"/>
        <v>32572.447137939675</v>
      </c>
    </row>
    <row r="91" spans="1:4" x14ac:dyDescent="0.25">
      <c r="A91">
        <v>5.3999999999999897</v>
      </c>
      <c r="B91">
        <f t="shared" si="4"/>
        <v>3610.3541817972</v>
      </c>
      <c r="C91">
        <f t="shared" si="5"/>
        <v>30097.080659277388</v>
      </c>
      <c r="D91">
        <f t="shared" si="6"/>
        <v>32599.587481212926</v>
      </c>
    </row>
    <row r="92" spans="1:4" x14ac:dyDescent="0.25">
      <c r="A92">
        <v>5.4999999999999902</v>
      </c>
      <c r="B92">
        <f t="shared" si="4"/>
        <v>3544.0403946503375</v>
      </c>
      <c r="C92">
        <f t="shared" si="5"/>
        <v>30169.688200987443</v>
      </c>
      <c r="D92">
        <f t="shared" si="6"/>
        <v>32626.229808329881</v>
      </c>
    </row>
    <row r="93" spans="1:4" x14ac:dyDescent="0.25">
      <c r="A93">
        <v>5.5999999999999899</v>
      </c>
      <c r="B93">
        <f t="shared" si="4"/>
        <v>3478.9215157636581</v>
      </c>
      <c r="C93">
        <f t="shared" si="5"/>
        <v>30240.987427261542</v>
      </c>
      <c r="D93">
        <f t="shared" si="6"/>
        <v>32652.392067302451</v>
      </c>
    </row>
    <row r="94" spans="1:4" x14ac:dyDescent="0.25">
      <c r="A94">
        <v>5.6999999999999904</v>
      </c>
      <c r="B94">
        <f t="shared" si="4"/>
        <v>3414.9552441264232</v>
      </c>
      <c r="C94">
        <f t="shared" si="5"/>
        <v>30311.02465384387</v>
      </c>
      <c r="D94">
        <f t="shared" si="6"/>
        <v>32678.0912530485</v>
      </c>
    </row>
    <row r="95" spans="1:4" x14ac:dyDescent="0.25">
      <c r="A95">
        <v>5.7999999999999901</v>
      </c>
      <c r="B95">
        <f t="shared" si="4"/>
        <v>3352.101485965728</v>
      </c>
      <c r="C95">
        <f t="shared" si="5"/>
        <v>30379.843779754738</v>
      </c>
      <c r="D95">
        <f t="shared" si="6"/>
        <v>32703.343473702684</v>
      </c>
    </row>
    <row r="96" spans="1:4" x14ac:dyDescent="0.25">
      <c r="A96">
        <v>5.8999999999999897</v>
      </c>
      <c r="B96">
        <f t="shared" si="4"/>
        <v>3290.3222038052172</v>
      </c>
      <c r="C96">
        <f t="shared" si="5"/>
        <v>30447.486452557485</v>
      </c>
      <c r="D96">
        <f t="shared" si="6"/>
        <v>32728.164011258857</v>
      </c>
    </row>
    <row r="97" spans="1:4" x14ac:dyDescent="0.25">
      <c r="A97">
        <v>5.9999999999999902</v>
      </c>
      <c r="B97">
        <f t="shared" si="4"/>
        <v>3229.5812782098146</v>
      </c>
      <c r="C97">
        <f t="shared" si="5"/>
        <v>30513.992219735406</v>
      </c>
      <c r="D97">
        <f t="shared" si="6"/>
        <v>32752.567377115724</v>
      </c>
    </row>
    <row r="98" spans="1:4" x14ac:dyDescent="0.25">
      <c r="A98">
        <v>6.0999999999999899</v>
      </c>
      <c r="B98">
        <f t="shared" si="4"/>
        <v>3169.8443809581404</v>
      </c>
      <c r="C98">
        <f t="shared" si="5"/>
        <v>30579.398667556346</v>
      </c>
      <c r="D98">
        <f t="shared" si="6"/>
        <v>32776.567363031267</v>
      </c>
    </row>
    <row r="99" spans="1:4" x14ac:dyDescent="0.25">
      <c r="A99">
        <v>6.1999999999999904</v>
      </c>
      <c r="B99">
        <f t="shared" si="4"/>
        <v>3111.0788585275259</v>
      </c>
      <c r="C99">
        <f t="shared" si="5"/>
        <v>30643.741548645983</v>
      </c>
      <c r="D99">
        <f t="shared" si="6"/>
        <v>32800.177087933989</v>
      </c>
    </row>
    <row r="100" spans="1:4" x14ac:dyDescent="0.25">
      <c r="A100">
        <v>6.2999999999999901</v>
      </c>
      <c r="B100">
        <f t="shared" si="4"/>
        <v>3053.2536249014884</v>
      </c>
      <c r="C100">
        <f t="shared" si="5"/>
        <v>30707.05489935385</v>
      </c>
      <c r="D100">
        <f t="shared" si="6"/>
        <v>32823.40904098875</v>
      </c>
    </row>
    <row r="101" spans="1:4" x14ac:dyDescent="0.25">
      <c r="A101">
        <v>6.3999999999999897</v>
      </c>
      <c r="B101">
        <f t="shared" si="4"/>
        <v>2996.3390628186335</v>
      </c>
      <c r="C101">
        <f t="shared" si="5"/>
        <v>30769.371147876776</v>
      </c>
      <c r="D101">
        <f t="shared" si="6"/>
        <v>32846.275121271145</v>
      </c>
    </row>
    <row r="102" spans="1:4" x14ac:dyDescent="0.25">
      <c r="A102">
        <v>6.4999999999999902</v>
      </c>
      <c r="B102">
        <f t="shared" si="4"/>
        <v>2940.306932677654</v>
      </c>
      <c r="C102">
        <f t="shared" si="5"/>
        <v>30830.72121399959</v>
      </c>
      <c r="D102">
        <f t="shared" si="6"/>
        <v>32868.786674365969</v>
      </c>
    </row>
    <row r="103" spans="1:4" x14ac:dyDescent="0.25">
      <c r="A103">
        <v>6.5999999999999899</v>
      </c>
      <c r="B103">
        <f t="shared" si="4"/>
        <v>2885.1302883969847</v>
      </c>
      <c r="C103">
        <f t="shared" si="5"/>
        <v>30891.134601221122</v>
      </c>
      <c r="D103">
        <f t="shared" si="6"/>
        <v>32890.95452617159</v>
      </c>
    </row>
    <row r="104" spans="1:4" x14ac:dyDescent="0.25">
      <c r="A104">
        <v>6.6999999999999904</v>
      </c>
      <c r="B104">
        <f t="shared" si="4"/>
        <v>2830.7833996015352</v>
      </c>
      <c r="C104">
        <f t="shared" si="5"/>
        <v>30950.63948195261</v>
      </c>
      <c r="D104">
        <f t="shared" si="6"/>
        <v>32912.789014162314</v>
      </c>
    </row>
    <row r="105" spans="1:4" x14ac:dyDescent="0.25">
      <c r="A105">
        <v>6.7999999999999901</v>
      </c>
      <c r="B105">
        <f t="shared" si="4"/>
        <v>2777.2416795740373</v>
      </c>
      <c r="C105">
        <f t="shared" si="5"/>
        <v>31009.262776404408</v>
      </c>
      <c r="D105">
        <f t="shared" si="6"/>
        <v>32934.300016334717</v>
      </c>
    </row>
    <row r="106" spans="1:4" x14ac:dyDescent="0.25">
      <c r="A106">
        <v>6.8999999999999897</v>
      </c>
      <c r="B106">
        <f t="shared" si="4"/>
        <v>2724.4816184659912</v>
      </c>
      <c r="C106">
        <f t="shared" si="5"/>
        <v>31067.030225713912</v>
      </c>
      <c r="D106">
        <f t="shared" si="6"/>
        <v>32955.49697804101</v>
      </c>
    </row>
    <row r="107" spans="1:4" x14ac:dyDescent="0.25">
      <c r="A107">
        <v>6.9999999999999902</v>
      </c>
      <c r="B107">
        <f t="shared" si="4"/>
        <v>2672.480721314103</v>
      </c>
      <c r="C107">
        <f t="shared" si="5"/>
        <v>31123.966459811869</v>
      </c>
      <c r="D107">
        <f t="shared" si="6"/>
        <v>32976.388936891548</v>
      </c>
    </row>
    <row r="108" spans="1:4" x14ac:dyDescent="0.25">
      <c r="A108">
        <v>7.0999999999999899</v>
      </c>
      <c r="B108">
        <f t="shared" si="4"/>
        <v>2621.2174504531722</v>
      </c>
      <c r="C108">
        <f t="shared" si="5"/>
        <v>31180.09506047504</v>
      </c>
      <c r="D108">
        <f t="shared" si="6"/>
        <v>32996.984545891188</v>
      </c>
    </row>
    <row r="109" spans="1:4" x14ac:dyDescent="0.25">
      <c r="A109">
        <v>7.1999999999999904</v>
      </c>
      <c r="B109">
        <f t="shared" si="4"/>
        <v>2570.6711719564619</v>
      </c>
      <c r="C109">
        <f t="shared" si="5"/>
        <v>31235.438619969085</v>
      </c>
      <c r="D109">
        <f t="shared" si="6"/>
        <v>33017.29209495744</v>
      </c>
    </row>
    <row r="110" spans="1:4" x14ac:dyDescent="0.25">
      <c r="A110">
        <v>7.2999999999999901</v>
      </c>
      <c r="B110">
        <f t="shared" si="4"/>
        <v>2520.8221057702003</v>
      </c>
      <c r="C110">
        <f t="shared" si="5"/>
        <v>31290.018795646742</v>
      </c>
      <c r="D110">
        <f t="shared" si="6"/>
        <v>33037.319530954541</v>
      </c>
    </row>
    <row r="111" spans="1:4" x14ac:dyDescent="0.25">
      <c r="A111">
        <v>7.3999999999999897</v>
      </c>
      <c r="B111">
        <f t="shared" si="4"/>
        <v>2471.6512792406174</v>
      </c>
      <c r="C111">
        <f t="shared" si="5"/>
        <v>31343.856360831454</v>
      </c>
      <c r="D111">
        <f t="shared" si="6"/>
        <v>33057.074476364469</v>
      </c>
    </row>
    <row r="112" spans="1:4" x14ac:dyDescent="0.25">
      <c r="A112">
        <v>7.4999999999999902</v>
      </c>
      <c r="B112">
        <f t="shared" si="4"/>
        <v>2423.1404837602604</v>
      </c>
      <c r="C112">
        <f t="shared" si="5"/>
        <v>31396.971252285737</v>
      </c>
      <c r="D112">
        <f t="shared" si="6"/>
        <v>33076.564246704824</v>
      </c>
    </row>
    <row r="113" spans="1:4" x14ac:dyDescent="0.25">
      <c r="A113">
        <v>7.5999999999999899</v>
      </c>
      <c r="B113">
        <f t="shared" ref="B113:B147" si="7">-3614 * LN(A113) + 9705</f>
        <v>2375.272234285685</v>
      </c>
      <c r="C113">
        <f t="shared" ref="C113:C147" si="8">3957*LN(A113) + 23424</f>
        <v>31449.382614535571</v>
      </c>
      <c r="D113">
        <f t="shared" ref="D113:D147" si="9">B113*LN($B$47)+C113</f>
        <v>33095.795866793014</v>
      </c>
    </row>
    <row r="114" spans="1:4" x14ac:dyDescent="0.25">
      <c r="A114">
        <v>7.6999999999999904</v>
      </c>
      <c r="B114">
        <f t="shared" si="7"/>
        <v>2328.0297315012722</v>
      </c>
      <c r="C114">
        <f t="shared" si="8"/>
        <v>31501.108841297584</v>
      </c>
      <c r="D114">
        <f t="shared" si="9"/>
        <v>33114.776085947415</v>
      </c>
    </row>
    <row r="115" spans="1:4" x14ac:dyDescent="0.25">
      <c r="A115">
        <v>7.7999999999999901</v>
      </c>
      <c r="B115">
        <f t="shared" si="7"/>
        <v>2281.3968264243003</v>
      </c>
      <c r="C115">
        <f t="shared" si="8"/>
        <v>31552.167614233273</v>
      </c>
      <c r="D115">
        <f t="shared" si="9"/>
        <v>33133.511392207685</v>
      </c>
    </row>
    <row r="116" spans="1:4" x14ac:dyDescent="0.25">
      <c r="A116">
        <v>7.8999999999999897</v>
      </c>
      <c r="B116">
        <f t="shared" si="7"/>
        <v>2235.3579872646696</v>
      </c>
      <c r="C116">
        <f t="shared" si="8"/>
        <v>31602.575939234561</v>
      </c>
      <c r="D116">
        <f t="shared" si="9"/>
        <v>33152.008025649222</v>
      </c>
    </row>
    <row r="117" spans="1:4" x14ac:dyDescent="0.25">
      <c r="A117">
        <v>7.9999999999999902</v>
      </c>
      <c r="B117">
        <f t="shared" si="7"/>
        <v>2189.8982683690765</v>
      </c>
      <c r="C117">
        <f t="shared" si="8"/>
        <v>31652.350180427107</v>
      </c>
      <c r="D117">
        <f t="shared" si="9"/>
        <v>33170.271990860238</v>
      </c>
    </row>
    <row r="118" spans="1:4" x14ac:dyDescent="0.25">
      <c r="A118">
        <v>8.0999999999999908</v>
      </c>
      <c r="B118">
        <f t="shared" si="7"/>
        <v>2145.0032810942921</v>
      </c>
      <c r="C118">
        <f t="shared" si="8"/>
        <v>31701.506092061398</v>
      </c>
      <c r="D118">
        <f t="shared" si="9"/>
        <v>33188.309068643735</v>
      </c>
    </row>
    <row r="119" spans="1:4" x14ac:dyDescent="0.25">
      <c r="A119">
        <v>8.1999999999999904</v>
      </c>
      <c r="B119">
        <f t="shared" si="7"/>
        <v>2100.6591664674752</v>
      </c>
      <c r="C119">
        <f t="shared" si="8"/>
        <v>31750.058848447206</v>
      </c>
      <c r="D119">
        <f t="shared" si="9"/>
        <v>33206.124827001542</v>
      </c>
    </row>
    <row r="120" spans="1:4" x14ac:dyDescent="0.25">
      <c r="A120">
        <v>8.2999999999999901</v>
      </c>
      <c r="B120">
        <f t="shared" si="7"/>
        <v>2056.8525695035805</v>
      </c>
      <c r="C120">
        <f t="shared" si="8"/>
        <v>31798.023072073694</v>
      </c>
      <c r="D120">
        <f t="shared" si="9"/>
        <v>33223.724631452584</v>
      </c>
    </row>
    <row r="121" spans="1:4" x14ac:dyDescent="0.25">
      <c r="A121">
        <v>8.3999999999999897</v>
      </c>
      <c r="B121">
        <f t="shared" si="7"/>
        <v>2013.5706150607502</v>
      </c>
      <c r="C121">
        <f t="shared" si="8"/>
        <v>31845.412860045548</v>
      </c>
      <c r="D121">
        <f t="shared" si="9"/>
        <v>33241.113654733264</v>
      </c>
    </row>
    <row r="122" spans="1:4" x14ac:dyDescent="0.25">
      <c r="A122">
        <v>8.4999999999999893</v>
      </c>
      <c r="B122">
        <f t="shared" si="7"/>
        <v>1970.8008851244822</v>
      </c>
      <c r="C122">
        <f t="shared" si="8"/>
        <v>31892.241808954735</v>
      </c>
      <c r="D122">
        <f t="shared" si="9"/>
        <v>33258.296885923817</v>
      </c>
    </row>
    <row r="123" spans="1:4" x14ac:dyDescent="0.25">
      <c r="A123">
        <v>8.5999999999999908</v>
      </c>
      <c r="B123">
        <f t="shared" si="7"/>
        <v>1928.5313974203082</v>
      </c>
      <c r="C123">
        <f t="shared" si="8"/>
        <v>31938.523038297688</v>
      </c>
      <c r="D123">
        <f t="shared" si="9"/>
        <v>33275.279139040904</v>
      </c>
    </row>
    <row r="124" spans="1:4" x14ac:dyDescent="0.25">
      <c r="A124">
        <v>8.6999999999999904</v>
      </c>
      <c r="B124">
        <f t="shared" si="7"/>
        <v>1886.7505852628192</v>
      </c>
      <c r="C124">
        <f t="shared" si="8"/>
        <v>31984.269212538744</v>
      </c>
      <c r="D124">
        <f t="shared" si="9"/>
        <v>33292.065061133493</v>
      </c>
    </row>
    <row r="125" spans="1:4" x14ac:dyDescent="0.25">
      <c r="A125">
        <v>8.7999999999999901</v>
      </c>
      <c r="B125">
        <f t="shared" si="7"/>
        <v>1845.4472785562475</v>
      </c>
      <c r="C125">
        <f t="shared" si="8"/>
        <v>32029.492561912819</v>
      </c>
      <c r="D125">
        <f t="shared" si="9"/>
        <v>33308.659139916104</v>
      </c>
    </row>
    <row r="126" spans="1:4" x14ac:dyDescent="0.25">
      <c r="A126">
        <v>8.8999999999999897</v>
      </c>
      <c r="B126">
        <f t="shared" si="7"/>
        <v>1804.6106858685325</v>
      </c>
      <c r="C126">
        <f t="shared" si="8"/>
        <v>32074.204902052632</v>
      </c>
      <c r="D126">
        <f t="shared" si="9"/>
        <v>33325.065710970754</v>
      </c>
    </row>
    <row r="127" spans="1:4" x14ac:dyDescent="0.25">
      <c r="A127">
        <v>8.9999999999999893</v>
      </c>
      <c r="B127">
        <f t="shared" si="7"/>
        <v>1764.2303775069076</v>
      </c>
      <c r="C127">
        <f t="shared" si="8"/>
        <v>32118.417652519416</v>
      </c>
      <c r="D127">
        <f t="shared" si="9"/>
        <v>33341.28896454654</v>
      </c>
    </row>
    <row r="128" spans="1:4" x14ac:dyDescent="0.25">
      <c r="A128">
        <v>9.0999999999999908</v>
      </c>
      <c r="B128">
        <f t="shared" si="7"/>
        <v>1724.2962695285887</v>
      </c>
      <c r="C128">
        <f t="shared" si="8"/>
        <v>32162.141854309732</v>
      </c>
      <c r="D128">
        <f t="shared" si="9"/>
        <v>33357.332951983502</v>
      </c>
    </row>
    <row r="129" spans="1:4" x14ac:dyDescent="0.25">
      <c r="A129">
        <v>9.1999999999999904</v>
      </c>
      <c r="B129">
        <f t="shared" si="7"/>
        <v>1684.7986086252531</v>
      </c>
      <c r="C129">
        <f t="shared" si="8"/>
        <v>32205.388186405609</v>
      </c>
      <c r="D129">
        <f t="shared" si="9"/>
        <v>33373.201591785524</v>
      </c>
    </row>
    <row r="130" spans="1:4" x14ac:dyDescent="0.25">
      <c r="A130">
        <v>9.2999999999999901</v>
      </c>
      <c r="B130">
        <f t="shared" si="7"/>
        <v>1645.7279578246189</v>
      </c>
      <c r="C130">
        <f t="shared" si="8"/>
        <v>32248.166981429989</v>
      </c>
      <c r="D130">
        <f t="shared" si="9"/>
        <v>33388.898675364799</v>
      </c>
    </row>
    <row r="131" spans="1:4" x14ac:dyDescent="0.25">
      <c r="A131">
        <v>9.3999999999999897</v>
      </c>
      <c r="B131">
        <f t="shared" si="7"/>
        <v>1607.0751829566916</v>
      </c>
      <c r="C131">
        <f t="shared" si="8"/>
        <v>32290.488240464962</v>
      </c>
      <c r="D131">
        <f t="shared" si="9"/>
        <v>33404.427872479253</v>
      </c>
    </row>
    <row r="132" spans="1:4" x14ac:dyDescent="0.25">
      <c r="A132">
        <v>9.4999999999999893</v>
      </c>
      <c r="B132">
        <f t="shared" si="7"/>
        <v>1568.8314398361308</v>
      </c>
      <c r="C132">
        <f t="shared" si="8"/>
        <v>32332.361647085898</v>
      </c>
      <c r="D132">
        <f t="shared" si="9"/>
        <v>33419.792736382115</v>
      </c>
    </row>
    <row r="133" spans="1:4" x14ac:dyDescent="0.25">
      <c r="A133">
        <v>9.5999999999999908</v>
      </c>
      <c r="B133">
        <f t="shared" si="7"/>
        <v>1530.9881621157238</v>
      </c>
      <c r="C133">
        <f t="shared" si="8"/>
        <v>32373.796580660786</v>
      </c>
      <c r="D133">
        <f t="shared" si="9"/>
        <v>33434.996708701954</v>
      </c>
    </row>
    <row r="134" spans="1:4" x14ac:dyDescent="0.25">
      <c r="A134">
        <v>9.6999999999999904</v>
      </c>
      <c r="B134">
        <f t="shared" si="7"/>
        <v>1493.5370497692602</v>
      </c>
      <c r="C134">
        <f t="shared" si="8"/>
        <v>32414.802128960444</v>
      </c>
      <c r="D134">
        <f t="shared" si="9"/>
        <v>33450.043124069824</v>
      </c>
    </row>
    <row r="135" spans="1:4" x14ac:dyDescent="0.25">
      <c r="A135">
        <v>9.7999999999999901</v>
      </c>
      <c r="B135">
        <f t="shared" si="7"/>
        <v>1456.4700581650377</v>
      </c>
      <c r="C135">
        <f t="shared" si="8"/>
        <v>32455.38710012201</v>
      </c>
      <c r="D135">
        <f t="shared" si="9"/>
        <v>33464.935214509089</v>
      </c>
    </row>
    <row r="136" spans="1:4" x14ac:dyDescent="0.25">
      <c r="A136">
        <v>9.8999999999999897</v>
      </c>
      <c r="B136">
        <f t="shared" si="7"/>
        <v>1419.7793876940777</v>
      </c>
      <c r="C136">
        <f t="shared" si="8"/>
        <v>32495.560034005128</v>
      </c>
      <c r="D136">
        <f t="shared" si="9"/>
        <v>33479.6761136024</v>
      </c>
    </row>
    <row r="137" spans="1:4" x14ac:dyDescent="0.25">
      <c r="A137">
        <v>9.9999999999999893</v>
      </c>
      <c r="B137">
        <f t="shared" si="7"/>
        <v>1383.4574739195232</v>
      </c>
      <c r="C137">
        <f t="shared" si="8"/>
        <v>32535.329212977435</v>
      </c>
      <c r="D137">
        <f t="shared" si="9"/>
        <v>33494.268860449338</v>
      </c>
    </row>
    <row r="138" spans="1:4" x14ac:dyDescent="0.25">
      <c r="A138">
        <v>10.1</v>
      </c>
      <c r="B138">
        <f t="shared" si="7"/>
        <v>1347.4969782161697</v>
      </c>
      <c r="C138">
        <f t="shared" si="8"/>
        <v>32574.702672163425</v>
      </c>
      <c r="D138">
        <f t="shared" si="9"/>
        <v>33508.71640342701</v>
      </c>
    </row>
    <row r="139" spans="1:4" x14ac:dyDescent="0.25">
      <c r="A139">
        <v>10.199999999999999</v>
      </c>
      <c r="B139">
        <f t="shared" si="7"/>
        <v>1311.8907788711258</v>
      </c>
      <c r="C139">
        <f t="shared" si="8"/>
        <v>32613.688209188422</v>
      </c>
      <c r="D139">
        <f t="shared" si="9"/>
        <v>33523.021603765534</v>
      </c>
    </row>
    <row r="140" spans="1:4" x14ac:dyDescent="0.25">
      <c r="A140">
        <v>10.3</v>
      </c>
      <c r="B140">
        <f t="shared" si="7"/>
        <v>1276.6319626185777</v>
      </c>
      <c r="C140">
        <f t="shared" si="8"/>
        <v>32652.293393447231</v>
      </c>
      <c r="D140">
        <f t="shared" si="9"/>
        <v>33537.187238949009</v>
      </c>
    </row>
    <row r="141" spans="1:4" x14ac:dyDescent="0.25">
      <c r="A141">
        <v>10.4</v>
      </c>
      <c r="B141">
        <f t="shared" si="7"/>
        <v>1241.7138165835604</v>
      </c>
      <c r="C141">
        <f t="shared" si="8"/>
        <v>32690.525574924974</v>
      </c>
      <c r="D141">
        <f t="shared" si="9"/>
        <v>33551.216005952199</v>
      </c>
    </row>
    <row r="142" spans="1:4" x14ac:dyDescent="0.25">
      <c r="A142">
        <v>10.5</v>
      </c>
      <c r="B142">
        <f t="shared" si="7"/>
        <v>1207.1298206111915</v>
      </c>
      <c r="C142">
        <f t="shared" si="8"/>
        <v>32728.391892595879</v>
      </c>
      <c r="D142">
        <f t="shared" si="9"/>
        <v>33565.110524322357</v>
      </c>
    </row>
    <row r="143" spans="1:4" x14ac:dyDescent="0.25">
      <c r="A143">
        <v>10.6</v>
      </c>
      <c r="B143">
        <f t="shared" si="7"/>
        <v>1172.8736399594709</v>
      </c>
      <c r="C143">
        <f t="shared" si="8"/>
        <v>32765.899282424012</v>
      </c>
      <c r="D143">
        <f t="shared" si="9"/>
        <v>33578.873339115002</v>
      </c>
    </row>
    <row r="144" spans="1:4" x14ac:dyDescent="0.25">
      <c r="A144">
        <v>10.7</v>
      </c>
      <c r="B144">
        <f t="shared" si="7"/>
        <v>1138.9391183351527</v>
      </c>
      <c r="C144">
        <f t="shared" si="8"/>
        <v>32803.054484988323</v>
      </c>
      <c r="D144">
        <f t="shared" si="9"/>
        <v>33592.506923691762</v>
      </c>
    </row>
    <row r="145" spans="1:4" x14ac:dyDescent="0.25">
      <c r="A145">
        <v>10.8</v>
      </c>
      <c r="B145">
        <f t="shared" si="7"/>
        <v>1105.3202712535513</v>
      </c>
      <c r="C145">
        <f t="shared" si="8"/>
        <v>32839.864052753095</v>
      </c>
      <c r="D145">
        <f t="shared" si="9"/>
        <v>33606.013682388249</v>
      </c>
    </row>
    <row r="146" spans="1:4" x14ac:dyDescent="0.25">
      <c r="A146">
        <v>10.9</v>
      </c>
      <c r="B146">
        <f t="shared" si="7"/>
        <v>1072.0112797043566</v>
      </c>
      <c r="C146">
        <f t="shared" si="8"/>
        <v>32876.334357003281</v>
      </c>
      <c r="D146">
        <f t="shared" si="9"/>
        <v>33619.395953058818</v>
      </c>
    </row>
    <row r="147" spans="1:4" x14ac:dyDescent="0.25">
      <c r="A147">
        <v>11</v>
      </c>
      <c r="B147">
        <f t="shared" si="7"/>
        <v>1039.0064841066887</v>
      </c>
      <c r="C147">
        <f t="shared" si="8"/>
        <v>32912.471594463153</v>
      </c>
      <c r="D147">
        <f t="shared" si="9"/>
        <v>33632.656009505205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3"/>
  <sheetViews>
    <sheetView tabSelected="1" topLeftCell="F88" workbookViewId="0">
      <selection activeCell="N98" sqref="N98"/>
    </sheetView>
  </sheetViews>
  <sheetFormatPr defaultRowHeight="15" x14ac:dyDescent="0.25"/>
  <cols>
    <col min="1" max="2" width="10" bestFit="1" customWidth="1"/>
    <col min="4" max="4" width="12" bestFit="1" customWidth="1"/>
    <col min="9" max="9" width="12" bestFit="1" customWidth="1"/>
    <col min="11" max="11" width="13.7109375" customWidth="1"/>
    <col min="12" max="12" width="19.7109375" customWidth="1"/>
    <col min="13" max="14" width="15.5703125" customWidth="1"/>
  </cols>
  <sheetData>
    <row r="2" spans="1:4" ht="15.75" thickBot="1" x14ac:dyDescent="0.3">
      <c r="A2" t="s">
        <v>4</v>
      </c>
      <c r="B2" t="s">
        <v>5</v>
      </c>
      <c r="C2" t="s">
        <v>6</v>
      </c>
      <c r="D2" t="s">
        <v>7</v>
      </c>
    </row>
    <row r="3" spans="1:4" ht="19.5" thickBot="1" x14ac:dyDescent="0.3">
      <c r="A3" s="2">
        <v>4.0999999999999996</v>
      </c>
      <c r="B3">
        <f>3614*LN(A3)-9705</f>
        <v>-4605.693077011113</v>
      </c>
      <c r="C3">
        <f>3957*LN(A3)+23424</f>
        <v>29007.275454971506</v>
      </c>
      <c r="D3">
        <f>(B3*LN(2)+C3)/0.921</f>
        <v>28029.155574502489</v>
      </c>
    </row>
    <row r="4" spans="1:4" ht="19.5" thickBot="1" x14ac:dyDescent="0.3">
      <c r="A4" s="3">
        <v>3.32</v>
      </c>
      <c r="B4">
        <f t="shared" ref="B4:B7" si="0">3614*LN(A4)-9705</f>
        <v>-5368.3272744967735</v>
      </c>
      <c r="C4">
        <f t="shared" ref="C4:C7" si="1">3957*LN(A4)+23424</f>
        <v>28172.260646047667</v>
      </c>
      <c r="D4">
        <f t="shared" ref="D4:D7" si="2">(B4*LN(2)+C4)/0.921</f>
        <v>26548.555625849265</v>
      </c>
    </row>
    <row r="5" spans="1:4" ht="19.5" thickBot="1" x14ac:dyDescent="0.3">
      <c r="A5" s="3">
        <v>2.74</v>
      </c>
      <c r="B5">
        <f t="shared" si="0"/>
        <v>-6062.2400756744764</v>
      </c>
      <c r="C5">
        <f t="shared" si="1"/>
        <v>27412.489491022716</v>
      </c>
      <c r="D5">
        <f t="shared" si="2"/>
        <v>25201.373371000478</v>
      </c>
    </row>
    <row r="6" spans="1:4" ht="19.5" thickBot="1" x14ac:dyDescent="0.3">
      <c r="A6" s="3">
        <v>2.2999999999999998</v>
      </c>
      <c r="B6">
        <f t="shared" si="0"/>
        <v>-6694.8664297125342</v>
      </c>
      <c r="C6">
        <f t="shared" si="1"/>
        <v>26719.821399454206</v>
      </c>
      <c r="D6">
        <f t="shared" si="2"/>
        <v>23973.174385964747</v>
      </c>
    </row>
    <row r="7" spans="1:4" ht="19.5" thickBot="1" x14ac:dyDescent="0.3">
      <c r="A7" s="3">
        <v>1.7</v>
      </c>
      <c r="B7">
        <f t="shared" si="0"/>
        <v>-7787.3095006613166</v>
      </c>
      <c r="C7">
        <f t="shared" si="1"/>
        <v>25523.695989453008</v>
      </c>
      <c r="D7">
        <f t="shared" si="2"/>
        <v>21852.274011858783</v>
      </c>
    </row>
    <row r="8" spans="1:4" ht="15.75" thickBot="1" x14ac:dyDescent="0.3"/>
    <row r="9" spans="1:4" ht="19.5" thickBot="1" x14ac:dyDescent="0.3">
      <c r="A9" s="4">
        <v>4.5</v>
      </c>
    </row>
    <row r="10" spans="1:4" ht="19.5" thickBot="1" x14ac:dyDescent="0.3">
      <c r="A10" s="5">
        <v>5</v>
      </c>
    </row>
    <row r="11" spans="1:4" ht="19.5" thickBot="1" x14ac:dyDescent="0.3">
      <c r="A11" s="5">
        <v>5.5</v>
      </c>
    </row>
    <row r="12" spans="1:4" ht="19.5" thickBot="1" x14ac:dyDescent="0.3">
      <c r="A12" s="5">
        <v>6</v>
      </c>
    </row>
    <row r="13" spans="1:4" ht="19.5" thickBot="1" x14ac:dyDescent="0.3">
      <c r="A13" s="5">
        <v>7</v>
      </c>
    </row>
    <row r="18" spans="1:14" x14ac:dyDescent="0.25">
      <c r="A18" t="s">
        <v>8</v>
      </c>
      <c r="F18" t="s">
        <v>14</v>
      </c>
      <c r="G18">
        <v>9.2100000000000009</v>
      </c>
    </row>
    <row r="19" spans="1:14" x14ac:dyDescent="0.25">
      <c r="B19" t="s">
        <v>10</v>
      </c>
      <c r="C19" t="s">
        <v>9</v>
      </c>
      <c r="D19" t="s">
        <v>1</v>
      </c>
      <c r="E19" t="s">
        <v>11</v>
      </c>
      <c r="H19" t="s">
        <v>13</v>
      </c>
      <c r="K19" t="s">
        <v>12</v>
      </c>
      <c r="L19" t="s">
        <v>15</v>
      </c>
      <c r="N19" t="s">
        <v>27</v>
      </c>
    </row>
    <row r="20" spans="1:14" x14ac:dyDescent="0.25">
      <c r="A20">
        <v>1.1000000000000001</v>
      </c>
      <c r="B20">
        <v>24.803493449800001</v>
      </c>
      <c r="C20">
        <f>$E$33/(A20*A20)</f>
        <v>279.49795677583262</v>
      </c>
      <c r="D20">
        <f>B20*B20*C20</f>
        <v>171950.85678568218</v>
      </c>
      <c r="E20">
        <f>POWER(C20,0.25)*64/PI()</f>
        <v>83.296117803068398</v>
      </c>
      <c r="F20">
        <f>2290.4*POWER(A20,0.1629)/$G$18</f>
        <v>252.57744935617538</v>
      </c>
      <c r="G20">
        <f>0.41882*POWER(A20,0.025*LN($G$18)-0.7715)</f>
        <v>0.39119252701278051</v>
      </c>
      <c r="H20">
        <f>F20*POWER(1.04,G20)</f>
        <v>256.48258862344738</v>
      </c>
      <c r="I20">
        <f t="shared" ref="I20:I27" si="3">3614*LN(A20)-9705</f>
        <v>-9360.5490101871692</v>
      </c>
      <c r="J20">
        <f t="shared" ref="J20:J27" si="4">3957*LN(A20)+23424</f>
        <v>23801.142381485715</v>
      </c>
      <c r="K20">
        <f t="shared" ref="K20:K27" si="5">(I20*LN(1.04)+J20)/0.921</f>
        <v>25444.098777198626</v>
      </c>
      <c r="L20">
        <f>POWER((3651.1/$G$18)*POWER(1.04,0.1867*POWER(A20,-0.72)),2)/C20</f>
        <v>570.0172316544797</v>
      </c>
      <c r="N20">
        <v>36.849021941300002</v>
      </c>
    </row>
    <row r="21" spans="1:14" x14ac:dyDescent="0.25">
      <c r="A21">
        <v>1.3</v>
      </c>
      <c r="B21">
        <v>27.6932343609</v>
      </c>
      <c r="C21">
        <f t="shared" ref="C21:C27" si="6">$E$33/(A21*A21)</f>
        <v>200.11392171524113</v>
      </c>
      <c r="D21">
        <f t="shared" ref="D21:D27" si="7">B21*B21*C21</f>
        <v>153470.41417192059</v>
      </c>
      <c r="E21">
        <f t="shared" ref="E21:E27" si="8">POWER(C21,0.25)*64/PI()</f>
        <v>76.621284275167866</v>
      </c>
      <c r="F21">
        <f t="shared" ref="F21:F27" si="9">2290.4*POWER(A21,0.1629)/$G$18</f>
        <v>259.54524506814272</v>
      </c>
      <c r="G21">
        <f t="shared" ref="G21:G27" si="10">0.41882*POWER(A21,0.025*LN($G$18)-0.7715)</f>
        <v>0.34709215503176338</v>
      </c>
      <c r="H21">
        <f t="shared" ref="H21:H27" si="11">F21*POWER(1.04,G21)</f>
        <v>263.10264574754797</v>
      </c>
      <c r="I21">
        <f t="shared" si="3"/>
        <v>-8756.8155482144866</v>
      </c>
      <c r="J21">
        <f t="shared" si="4"/>
        <v>24462.175394497863</v>
      </c>
      <c r="K21">
        <f t="shared" si="5"/>
        <v>26187.542718507219</v>
      </c>
      <c r="L21">
        <f t="shared" ref="L21:L27" si="12">POWER((3651.1/$G$18)*POWER(1.04,0.1867*POWER(A21,-0.72)),2)/C21</f>
        <v>794.9070253972136</v>
      </c>
      <c r="N21">
        <v>40.413069198099997</v>
      </c>
    </row>
    <row r="22" spans="1:14" x14ac:dyDescent="0.25">
      <c r="A22">
        <v>1.6</v>
      </c>
      <c r="B22">
        <v>28.632646899000001</v>
      </c>
      <c r="C22">
        <f t="shared" si="6"/>
        <v>132.10645613232714</v>
      </c>
      <c r="D22">
        <f t="shared" si="7"/>
        <v>108304.63360237361</v>
      </c>
      <c r="E22">
        <f t="shared" si="8"/>
        <v>69.065492311505082</v>
      </c>
      <c r="F22">
        <f t="shared" si="9"/>
        <v>268.47438115953975</v>
      </c>
      <c r="G22">
        <f t="shared" si="10"/>
        <v>0.29914309591872984</v>
      </c>
      <c r="H22">
        <f t="shared" si="11"/>
        <v>271.64283594510766</v>
      </c>
      <c r="I22">
        <f t="shared" si="3"/>
        <v>-8006.4068839059109</v>
      </c>
      <c r="J22">
        <f t="shared" si="4"/>
        <v>25283.804360925376</v>
      </c>
      <c r="K22">
        <f t="shared" si="5"/>
        <v>27111.604096789622</v>
      </c>
      <c r="L22">
        <f t="shared" si="12"/>
        <v>1202.0939927150077</v>
      </c>
      <c r="N22">
        <v>43.502351971800003</v>
      </c>
    </row>
    <row r="23" spans="1:14" x14ac:dyDescent="0.25">
      <c r="A23">
        <v>2</v>
      </c>
      <c r="B23">
        <v>31.1582918513</v>
      </c>
      <c r="C23">
        <f t="shared" si="6"/>
        <v>84.548131924689386</v>
      </c>
      <c r="D23">
        <f t="shared" si="7"/>
        <v>82082.636624077393</v>
      </c>
      <c r="E23">
        <f t="shared" si="8"/>
        <v>61.774054283205778</v>
      </c>
      <c r="F23">
        <f t="shared" si="9"/>
        <v>278.41298787721269</v>
      </c>
      <c r="G23">
        <f t="shared" si="10"/>
        <v>0.2549717806174705</v>
      </c>
      <c r="H23">
        <f t="shared" si="11"/>
        <v>281.21113415534796</v>
      </c>
      <c r="I23">
        <f t="shared" si="3"/>
        <v>-7199.9660894563576</v>
      </c>
      <c r="J23">
        <f t="shared" si="4"/>
        <v>26166.783393475704</v>
      </c>
      <c r="K23">
        <f t="shared" si="5"/>
        <v>28104.664048607799</v>
      </c>
      <c r="L23">
        <f t="shared" si="12"/>
        <v>1875.363547261009</v>
      </c>
      <c r="N23">
        <v>50.133859321499997</v>
      </c>
    </row>
    <row r="24" spans="1:14" x14ac:dyDescent="0.25">
      <c r="A24">
        <v>2.5</v>
      </c>
      <c r="B24">
        <v>30.8423779785</v>
      </c>
      <c r="C24">
        <f t="shared" si="6"/>
        <v>54.110804431801206</v>
      </c>
      <c r="D24">
        <f t="shared" si="7"/>
        <v>51473.026054222784</v>
      </c>
      <c r="E24">
        <f t="shared" si="8"/>
        <v>55.252393849204076</v>
      </c>
      <c r="F24">
        <f t="shared" si="9"/>
        <v>288.71951015935019</v>
      </c>
      <c r="G24">
        <f t="shared" si="10"/>
        <v>0.21732277895828608</v>
      </c>
      <c r="H24">
        <f t="shared" si="11"/>
        <v>291.19094434253816</v>
      </c>
      <c r="I24">
        <f t="shared" si="3"/>
        <v>-6393.5252950068034</v>
      </c>
      <c r="J24">
        <f t="shared" si="4"/>
        <v>27049.762426026031</v>
      </c>
      <c r="K24">
        <f t="shared" si="5"/>
        <v>29097.724000425969</v>
      </c>
      <c r="L24">
        <f t="shared" si="12"/>
        <v>2926.3913086596021</v>
      </c>
      <c r="N24">
        <v>51.618648202599999</v>
      </c>
    </row>
    <row r="25" spans="1:14" x14ac:dyDescent="0.25">
      <c r="A25">
        <v>3</v>
      </c>
      <c r="B25">
        <v>31.306423306399999</v>
      </c>
      <c r="C25">
        <f t="shared" si="6"/>
        <v>37.576947522084168</v>
      </c>
      <c r="D25">
        <f t="shared" si="7"/>
        <v>36828.87092058704</v>
      </c>
      <c r="E25">
        <f t="shared" si="8"/>
        <v>50.438304112281273</v>
      </c>
      <c r="F25">
        <f t="shared" si="9"/>
        <v>297.4231419853254</v>
      </c>
      <c r="G25">
        <f t="shared" si="10"/>
        <v>0.19072694454893568</v>
      </c>
      <c r="H25">
        <f t="shared" si="11"/>
        <v>299.65634222507623</v>
      </c>
      <c r="I25">
        <f t="shared" si="3"/>
        <v>-5734.6151887534506</v>
      </c>
      <c r="J25">
        <f t="shared" si="4"/>
        <v>27771.20882625971</v>
      </c>
      <c r="K25">
        <f t="shared" si="5"/>
        <v>29909.113060691812</v>
      </c>
      <c r="L25">
        <f t="shared" si="12"/>
        <v>4210.0802641925957</v>
      </c>
      <c r="N25">
        <v>55.100925861299999</v>
      </c>
    </row>
    <row r="26" spans="1:14" x14ac:dyDescent="0.25">
      <c r="A26">
        <v>4</v>
      </c>
      <c r="B26">
        <v>32.100898765799997</v>
      </c>
      <c r="C26">
        <f t="shared" si="6"/>
        <v>21.137032981172347</v>
      </c>
      <c r="D26">
        <f t="shared" si="7"/>
        <v>21781.02979416318</v>
      </c>
      <c r="E26">
        <f t="shared" si="8"/>
        <v>43.680852685040698</v>
      </c>
      <c r="F26">
        <f t="shared" si="9"/>
        <v>311.69316392349964</v>
      </c>
      <c r="G26">
        <f t="shared" si="10"/>
        <v>0.15522326754033591</v>
      </c>
      <c r="H26">
        <f t="shared" si="11"/>
        <v>313.59652963309838</v>
      </c>
      <c r="I26">
        <f t="shared" si="3"/>
        <v>-4694.9321789127152</v>
      </c>
      <c r="J26">
        <f t="shared" si="4"/>
        <v>28909.566786951407</v>
      </c>
      <c r="K26">
        <f t="shared" si="5"/>
        <v>31189.390009433399</v>
      </c>
      <c r="L26">
        <f t="shared" si="12"/>
        <v>7475.2952463940564</v>
      </c>
      <c r="N26">
        <v>55.647837479700001</v>
      </c>
    </row>
    <row r="27" spans="1:14" x14ac:dyDescent="0.25">
      <c r="A27">
        <v>5</v>
      </c>
      <c r="B27">
        <v>31.402889801899999</v>
      </c>
      <c r="C27">
        <f t="shared" si="6"/>
        <v>13.527701107950302</v>
      </c>
      <c r="D27">
        <f t="shared" si="7"/>
        <v>13340.227298599584</v>
      </c>
      <c r="E27">
        <f t="shared" si="8"/>
        <v>39.069342367562093</v>
      </c>
      <c r="F27">
        <f t="shared" si="9"/>
        <v>323.23167929112418</v>
      </c>
      <c r="G27">
        <f t="shared" si="10"/>
        <v>0.13230307989048076</v>
      </c>
      <c r="H27">
        <f t="shared" si="11"/>
        <v>324.91329450511751</v>
      </c>
      <c r="I27">
        <f t="shared" si="3"/>
        <v>-3888.4913844631619</v>
      </c>
      <c r="J27">
        <f t="shared" si="4"/>
        <v>29792.545819501735</v>
      </c>
      <c r="K27">
        <f t="shared" si="5"/>
        <v>32182.449961251576</v>
      </c>
      <c r="L27">
        <f t="shared" si="12"/>
        <v>11670.795255533611</v>
      </c>
      <c r="N27">
        <v>54.0212162101</v>
      </c>
    </row>
    <row r="33" spans="1:18" x14ac:dyDescent="0.25">
      <c r="A33">
        <f>POWER(114, 4)</f>
        <v>168896016</v>
      </c>
      <c r="B33">
        <f>POWER(100, 4)</f>
        <v>100000000</v>
      </c>
      <c r="C33">
        <f>A33-B33</f>
        <v>68896016</v>
      </c>
      <c r="D33">
        <f>PI()*C33</f>
        <v>216443217.72720483</v>
      </c>
      <c r="E33">
        <f>D33/640000</f>
        <v>338.19252769875754</v>
      </c>
      <c r="H33" t="s">
        <v>14</v>
      </c>
      <c r="I33">
        <v>92.1</v>
      </c>
    </row>
    <row r="34" spans="1:18" ht="18.75" x14ac:dyDescent="0.3">
      <c r="H34" s="6" t="s">
        <v>22</v>
      </c>
      <c r="I34">
        <f>96.5/I33</f>
        <v>1.0477741585233442</v>
      </c>
    </row>
    <row r="35" spans="1:18" x14ac:dyDescent="0.25">
      <c r="H35" t="s">
        <v>19</v>
      </c>
      <c r="I35">
        <f>PI()*(POWER(114,4)-POWER(100,4))/640000</f>
        <v>338.19252769875754</v>
      </c>
    </row>
    <row r="37" spans="1:18" ht="19.5" thickBot="1" x14ac:dyDescent="0.35">
      <c r="F37" t="s">
        <v>16</v>
      </c>
      <c r="G37" s="6" t="s">
        <v>17</v>
      </c>
      <c r="H37" t="s">
        <v>9</v>
      </c>
      <c r="I37" t="s">
        <v>18</v>
      </c>
      <c r="J37" t="s">
        <v>20</v>
      </c>
      <c r="K37" t="s">
        <v>5</v>
      </c>
      <c r="L37" t="s">
        <v>21</v>
      </c>
      <c r="M37" t="s">
        <v>23</v>
      </c>
      <c r="N37" t="s">
        <v>24</v>
      </c>
      <c r="O37" t="s">
        <v>25</v>
      </c>
      <c r="R37" t="s">
        <v>26</v>
      </c>
    </row>
    <row r="38" spans="1:18" ht="19.5" thickBot="1" x14ac:dyDescent="0.3">
      <c r="F38" s="4">
        <v>45</v>
      </c>
      <c r="G38">
        <v>32.1</v>
      </c>
      <c r="H38">
        <f>PI()*POWER(F38,4)/640000</f>
        <v>20.128895898635381</v>
      </c>
      <c r="I38">
        <f>POWER(G38,2)*H38</f>
        <v>20741.015622912884</v>
      </c>
      <c r="J38">
        <f>POWER($I$35/H38,0.5)</f>
        <v>4.0989443959144722</v>
      </c>
      <c r="K38">
        <f>2290.4*POWER(J38,0.1629)/$I$33</f>
        <v>31.293632495045884</v>
      </c>
      <c r="L38">
        <f>0.41882*POWER(J38,0.25*LN($I$33)-0.7715)</f>
        <v>0.69520147271091204</v>
      </c>
      <c r="M38">
        <f>K38*POWER($I$34,L38)</f>
        <v>32.325563271401435</v>
      </c>
      <c r="N38">
        <f>H38*POWER(M38,2)</f>
        <v>21033.529559640076</v>
      </c>
      <c r="O38">
        <v>35082</v>
      </c>
      <c r="P38">
        <v>45082</v>
      </c>
      <c r="Q38">
        <f>N38*807.75*POWER(F38,-1.63)</f>
        <v>34312.528728022538</v>
      </c>
      <c r="R38">
        <f>O38/N38</f>
        <v>1.6679083698494739</v>
      </c>
    </row>
    <row r="39" spans="1:18" ht="19.5" thickBot="1" x14ac:dyDescent="0.3">
      <c r="F39" s="5">
        <v>50</v>
      </c>
      <c r="G39">
        <v>31.3</v>
      </c>
      <c r="H39">
        <f t="shared" ref="H39:H42" si="13">PI()*POWER(F39,4)/640000</f>
        <v>30.679615757712821</v>
      </c>
      <c r="I39">
        <f t="shared" ref="I39:I42" si="14">POWER(G39,2)*H39</f>
        <v>30056.512761673675</v>
      </c>
      <c r="J39">
        <f t="shared" ref="J39:J42" si="15">POWER($I$35/H39,0.5)</f>
        <v>3.3201449606907225</v>
      </c>
      <c r="K39">
        <f t="shared" ref="K39:K42" si="16">2290.4*POWER(J39,0.1629)/$I$33</f>
        <v>30.237660569108691</v>
      </c>
      <c r="L39">
        <f t="shared" ref="L39:L42" si="17">0.41882*POWER(J39,0.25*LN($I$33)-0.7715)</f>
        <v>0.64452057759559478</v>
      </c>
      <c r="M39">
        <f t="shared" ref="M39:M42" si="18">K39*POWER($I$34,L39)</f>
        <v>31.160981351246956</v>
      </c>
      <c r="N39">
        <f t="shared" ref="N39:N42" si="19">H39*POWER(M39,2)</f>
        <v>29790.114257290435</v>
      </c>
      <c r="O39">
        <v>39062</v>
      </c>
      <c r="P39">
        <v>49062</v>
      </c>
      <c r="Q39">
        <f t="shared" ref="Q39:Q42" si="20">N39*807.75*POWER(F39,-1.63)</f>
        <v>40928.707348465556</v>
      </c>
      <c r="R39">
        <f t="shared" ref="R39:R42" si="21">O39/N39</f>
        <v>1.3112403551940217</v>
      </c>
    </row>
    <row r="40" spans="1:18" ht="19.5" thickBot="1" x14ac:dyDescent="0.3">
      <c r="F40" s="5">
        <v>55</v>
      </c>
      <c r="G40">
        <v>30.83</v>
      </c>
      <c r="H40">
        <f t="shared" si="13"/>
        <v>44.918025430867345</v>
      </c>
      <c r="I40">
        <f t="shared" si="14"/>
        <v>42694.084581957126</v>
      </c>
      <c r="J40">
        <f t="shared" si="15"/>
        <v>2.7439214551162996</v>
      </c>
      <c r="K40">
        <f t="shared" si="16"/>
        <v>29.313147326790478</v>
      </c>
      <c r="L40">
        <f t="shared" si="17"/>
        <v>0.60186450502695044</v>
      </c>
      <c r="M40">
        <f t="shared" si="18"/>
        <v>30.148162664478129</v>
      </c>
      <c r="N40">
        <f t="shared" si="19"/>
        <v>40826.519395998068</v>
      </c>
      <c r="O40">
        <v>47961</v>
      </c>
      <c r="P40">
        <v>53961</v>
      </c>
      <c r="Q40">
        <f t="shared" si="20"/>
        <v>48020.661597218357</v>
      </c>
      <c r="R40">
        <f t="shared" si="21"/>
        <v>1.1747511350355591</v>
      </c>
    </row>
    <row r="41" spans="1:18" ht="19.5" thickBot="1" x14ac:dyDescent="0.3">
      <c r="F41" s="5">
        <v>60</v>
      </c>
      <c r="G41">
        <v>30.15</v>
      </c>
      <c r="H41">
        <f t="shared" si="13"/>
        <v>63.617251235193308</v>
      </c>
      <c r="I41">
        <f t="shared" si="14"/>
        <v>57829.5127609435</v>
      </c>
      <c r="J41">
        <f t="shared" si="15"/>
        <v>2.3056562227018906</v>
      </c>
      <c r="K41">
        <f t="shared" si="16"/>
        <v>28.493837134106045</v>
      </c>
      <c r="L41">
        <f t="shared" si="17"/>
        <v>0.56539246118907316</v>
      </c>
      <c r="M41">
        <f t="shared" si="18"/>
        <v>29.2556756789131</v>
      </c>
      <c r="N41">
        <f t="shared" si="19"/>
        <v>54449.659218077337</v>
      </c>
      <c r="O41">
        <v>55651</v>
      </c>
      <c r="P41">
        <v>55651</v>
      </c>
      <c r="Q41">
        <f t="shared" si="20"/>
        <v>55575.783566926519</v>
      </c>
      <c r="R41">
        <f t="shared" si="21"/>
        <v>1.0220633296732153</v>
      </c>
    </row>
    <row r="42" spans="1:18" ht="19.5" thickBot="1" x14ac:dyDescent="0.3">
      <c r="F42" s="5">
        <v>70</v>
      </c>
      <c r="G42">
        <v>28.63</v>
      </c>
      <c r="H42">
        <f t="shared" si="13"/>
        <v>117.85881189482957</v>
      </c>
      <c r="I42">
        <f t="shared" si="14"/>
        <v>96606.145571637026</v>
      </c>
      <c r="J42">
        <f t="shared" si="15"/>
        <v>1.6939515105564911</v>
      </c>
      <c r="K42">
        <f t="shared" si="16"/>
        <v>27.098151940826401</v>
      </c>
      <c r="L42">
        <f t="shared" si="17"/>
        <v>0.50611933779090723</v>
      </c>
      <c r="M42">
        <f t="shared" si="18"/>
        <v>27.745818431671516</v>
      </c>
      <c r="N42">
        <f t="shared" si="19"/>
        <v>90731.301071118665</v>
      </c>
      <c r="O42">
        <v>71902</v>
      </c>
      <c r="P42">
        <v>57902</v>
      </c>
      <c r="Q42">
        <f t="shared" si="20"/>
        <v>72031.805409468259</v>
      </c>
      <c r="R42">
        <f t="shared" si="21"/>
        <v>0.79247182781651571</v>
      </c>
    </row>
    <row r="62" spans="8:9" x14ac:dyDescent="0.25">
      <c r="H62" t="s">
        <v>14</v>
      </c>
      <c r="I62">
        <v>48.25</v>
      </c>
    </row>
    <row r="63" spans="8:9" ht="18.75" x14ac:dyDescent="0.3">
      <c r="H63" s="6" t="s">
        <v>22</v>
      </c>
      <c r="I63">
        <f>96.5/I62</f>
        <v>2</v>
      </c>
    </row>
    <row r="64" spans="8:9" x14ac:dyDescent="0.25">
      <c r="H64" t="s">
        <v>19</v>
      </c>
      <c r="I64">
        <f>PI()*(POWER(114,4)-POWER(100,4))/640000</f>
        <v>338.19252769875754</v>
      </c>
    </row>
    <row r="66" spans="3:20" ht="19.5" thickBot="1" x14ac:dyDescent="0.35">
      <c r="C66">
        <v>1.1000000000000001</v>
      </c>
      <c r="D66">
        <v>36.849021941300002</v>
      </c>
      <c r="F66" t="s">
        <v>16</v>
      </c>
      <c r="G66" s="6" t="s">
        <v>17</v>
      </c>
      <c r="H66" t="s">
        <v>9</v>
      </c>
      <c r="I66" t="s">
        <v>18</v>
      </c>
      <c r="J66" t="s">
        <v>20</v>
      </c>
      <c r="K66" t="s">
        <v>5</v>
      </c>
      <c r="L66" t="s">
        <v>21</v>
      </c>
      <c r="M66" t="s">
        <v>23</v>
      </c>
      <c r="N66" t="s">
        <v>24</v>
      </c>
      <c r="O66" t="s">
        <v>25</v>
      </c>
      <c r="R66" t="s">
        <v>26</v>
      </c>
    </row>
    <row r="67" spans="3:20" ht="19.5" thickBot="1" x14ac:dyDescent="0.3">
      <c r="C67">
        <v>1.3</v>
      </c>
      <c r="D67">
        <v>40.413069198099997</v>
      </c>
      <c r="F67" s="4">
        <v>45</v>
      </c>
      <c r="G67">
        <v>55.647837479700001</v>
      </c>
      <c r="H67">
        <f>PI()*POWER(F67,4)/640000</f>
        <v>20.128895898635381</v>
      </c>
      <c r="I67">
        <f>POWER(G67,2)*H67</f>
        <v>62332.785908824786</v>
      </c>
      <c r="J67">
        <f>POWER($I$64/H67,0.5)</f>
        <v>4.0989443959144722</v>
      </c>
      <c r="K67">
        <f>2290.4*POWER(J67,0.1629)/$I$62</f>
        <v>59.733545135621256</v>
      </c>
      <c r="L67">
        <f>0.41882*POWER(J67,0.25*LN($I$62)-0.7715)</f>
        <v>0.55346576941917036</v>
      </c>
      <c r="M67">
        <f>K67*POWER($I$63,L67)</f>
        <v>87.66537374745441</v>
      </c>
      <c r="N67">
        <f>H67*POWER(M67,2)/3</f>
        <v>51564.982711421326</v>
      </c>
      <c r="O67">
        <v>35082</v>
      </c>
      <c r="P67">
        <v>45082</v>
      </c>
      <c r="Q67">
        <f>N67*807.75*POWER(F67,-1.63)</f>
        <v>84119.260423161541</v>
      </c>
      <c r="R67">
        <f>O67/N67</f>
        <v>0.68034542348890492</v>
      </c>
      <c r="S67">
        <f>O67-N67</f>
        <v>-16482.982711421326</v>
      </c>
      <c r="T67">
        <f>-2287.6*F67+96730+N67</f>
        <v>45352.982711421326</v>
      </c>
    </row>
    <row r="68" spans="3:20" ht="19.5" thickBot="1" x14ac:dyDescent="0.3">
      <c r="C68">
        <v>1.6</v>
      </c>
      <c r="D68">
        <v>43.502351971800003</v>
      </c>
      <c r="F68" s="5">
        <v>50</v>
      </c>
      <c r="G68">
        <v>55.100925861299999</v>
      </c>
      <c r="H68">
        <f t="shared" ref="H68:H71" si="22">PI()*POWER(F68,4)/640000</f>
        <v>30.679615757712821</v>
      </c>
      <c r="I68">
        <f t="shared" ref="I68:I71" si="23">POWER(G68,2)*H68</f>
        <v>93146.750501468821</v>
      </c>
      <c r="J68">
        <f t="shared" ref="J68:J71" si="24">POWER($I$64/H68,0.5)</f>
        <v>3.3201449606907225</v>
      </c>
      <c r="K68">
        <f t="shared" ref="K68:K71" si="25">2290.4*POWER(J68,0.1629)/$I$62</f>
        <v>57.71789716922094</v>
      </c>
      <c r="L68">
        <f t="shared" ref="L68:L71" si="26">0.41882*POWER(J68,0.25*LN($I$62)-0.7715)</f>
        <v>0.530893613727764</v>
      </c>
      <c r="M68">
        <f t="shared" ref="M68:M71" si="27">K68*POWER($I$63,L68)</f>
        <v>83.392194444739786</v>
      </c>
      <c r="N68">
        <f t="shared" ref="N68:N71" si="28">H68*POWER(M68,2)/3</f>
        <v>71117.988737791064</v>
      </c>
      <c r="O68">
        <v>59062</v>
      </c>
      <c r="P68">
        <v>49062</v>
      </c>
      <c r="Q68">
        <f t="shared" ref="Q68:Q71" si="29">N68*807.75*POWER(F68,-1.63)</f>
        <v>97709.170334859577</v>
      </c>
      <c r="R68">
        <f t="shared" ref="R68:R71" si="30">O68/N68</f>
        <v>0.83047905386862142</v>
      </c>
      <c r="S68">
        <f t="shared" ref="S68:S71" si="31">O68-N68</f>
        <v>-12055.988737791064</v>
      </c>
      <c r="T68">
        <f t="shared" ref="T68:T71" si="32">-2287.6*F68+96730+N68</f>
        <v>53467.988737791064</v>
      </c>
    </row>
    <row r="69" spans="3:20" ht="19.5" thickBot="1" x14ac:dyDescent="0.3">
      <c r="C69">
        <v>2</v>
      </c>
      <c r="D69">
        <v>50.133859321499997</v>
      </c>
      <c r="F69" s="5">
        <v>55</v>
      </c>
      <c r="G69">
        <v>52.618648202599999</v>
      </c>
      <c r="H69">
        <f t="shared" si="22"/>
        <v>44.918025430867345</v>
      </c>
      <c r="I69">
        <f t="shared" si="23"/>
        <v>124365.53143573868</v>
      </c>
      <c r="J69">
        <f t="shared" si="24"/>
        <v>2.7439214551162996</v>
      </c>
      <c r="K69">
        <f t="shared" si="25"/>
        <v>55.953178627925453</v>
      </c>
      <c r="L69">
        <f t="shared" si="26"/>
        <v>0.51126869102072803</v>
      </c>
      <c r="M69">
        <f t="shared" si="27"/>
        <v>79.750235670110243</v>
      </c>
      <c r="N69">
        <f t="shared" si="28"/>
        <v>95227.712520081099</v>
      </c>
      <c r="O69">
        <v>67961</v>
      </c>
      <c r="P69">
        <v>53961</v>
      </c>
      <c r="Q69">
        <f t="shared" si="29"/>
        <v>112008.0238349257</v>
      </c>
      <c r="R69">
        <f t="shared" si="30"/>
        <v>0.71366830307583784</v>
      </c>
      <c r="S69">
        <f t="shared" si="31"/>
        <v>-27266.712520081099</v>
      </c>
      <c r="T69">
        <f t="shared" si="32"/>
        <v>66139.712520081099</v>
      </c>
    </row>
    <row r="70" spans="3:20" ht="19.5" thickBot="1" x14ac:dyDescent="0.3">
      <c r="C70">
        <v>2.5</v>
      </c>
      <c r="D70">
        <v>51.618648202599999</v>
      </c>
      <c r="F70" s="5">
        <v>60</v>
      </c>
      <c r="G70">
        <v>50.618648202599999</v>
      </c>
      <c r="H70">
        <f t="shared" si="22"/>
        <v>63.617251235193308</v>
      </c>
      <c r="I70">
        <f t="shared" si="23"/>
        <v>163003.14585164277</v>
      </c>
      <c r="J70">
        <f t="shared" si="24"/>
        <v>2.3056562227018906</v>
      </c>
      <c r="K70">
        <f t="shared" si="25"/>
        <v>54.389272539920547</v>
      </c>
      <c r="L70">
        <f t="shared" si="26"/>
        <v>0.49398667911557431</v>
      </c>
      <c r="M70">
        <f t="shared" si="27"/>
        <v>76.598110728379226</v>
      </c>
      <c r="N70">
        <f t="shared" si="28"/>
        <v>124419.87524522828</v>
      </c>
      <c r="O70">
        <v>95651</v>
      </c>
      <c r="P70">
        <v>55651</v>
      </c>
      <c r="Q70">
        <f t="shared" si="29"/>
        <v>126993.119100314</v>
      </c>
      <c r="R70">
        <f t="shared" si="30"/>
        <v>0.76877588738514979</v>
      </c>
      <c r="S70">
        <f t="shared" si="31"/>
        <v>-28768.875245228279</v>
      </c>
      <c r="T70">
        <f t="shared" si="32"/>
        <v>83893.875245228279</v>
      </c>
    </row>
    <row r="71" spans="3:20" ht="19.5" thickBot="1" x14ac:dyDescent="0.3">
      <c r="C71">
        <v>3</v>
      </c>
      <c r="D71">
        <v>55.100925861299999</v>
      </c>
      <c r="F71" s="5">
        <v>70</v>
      </c>
      <c r="G71">
        <v>43.502351971800003</v>
      </c>
      <c r="H71">
        <f t="shared" si="22"/>
        <v>117.85881189482957</v>
      </c>
      <c r="I71">
        <f t="shared" si="23"/>
        <v>223042.45391232966</v>
      </c>
      <c r="J71">
        <f t="shared" si="24"/>
        <v>1.6939515105564911</v>
      </c>
      <c r="K71">
        <f t="shared" si="25"/>
        <v>51.725177072541172</v>
      </c>
      <c r="L71">
        <f t="shared" si="26"/>
        <v>0.46479131707826954</v>
      </c>
      <c r="M71">
        <f t="shared" si="27"/>
        <v>71.386832812809985</v>
      </c>
      <c r="N71">
        <f t="shared" si="28"/>
        <v>200205.97407415297</v>
      </c>
      <c r="O71">
        <v>127902</v>
      </c>
      <c r="P71">
        <v>57902</v>
      </c>
      <c r="Q71">
        <f t="shared" si="29"/>
        <v>158944.02037747201</v>
      </c>
      <c r="R71">
        <f t="shared" si="30"/>
        <v>0.63885206518676219</v>
      </c>
      <c r="S71">
        <f t="shared" si="31"/>
        <v>-72303.974074152968</v>
      </c>
      <c r="T71">
        <f t="shared" si="32"/>
        <v>136803.97407415297</v>
      </c>
    </row>
    <row r="72" spans="3:20" x14ac:dyDescent="0.25">
      <c r="C72">
        <v>4</v>
      </c>
      <c r="D72">
        <v>55.647837479700001</v>
      </c>
    </row>
    <row r="73" spans="3:20" x14ac:dyDescent="0.25">
      <c r="C73">
        <v>5</v>
      </c>
      <c r="D73">
        <v>54.0212162101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R15" sqref="R15"/>
    </sheetView>
  </sheetViews>
  <sheetFormatPr defaultRowHeight="15" x14ac:dyDescent="0.25"/>
  <cols>
    <col min="16" max="16" width="9.28515625" customWidth="1"/>
    <col min="17" max="19" width="3.5703125" customWidth="1"/>
  </cols>
  <sheetData>
    <row r="1" spans="1:3" x14ac:dyDescent="0.25">
      <c r="A1">
        <v>0.3</v>
      </c>
      <c r="B1">
        <f>LN(A1)</f>
        <v>-1.2039728043259361</v>
      </c>
      <c r="C1">
        <f>-30 * B1 + 90</f>
        <v>126.11918412977809</v>
      </c>
    </row>
    <row r="2" spans="1:3" x14ac:dyDescent="0.25">
      <c r="A2">
        <v>0.4</v>
      </c>
      <c r="B2">
        <f t="shared" ref="B2:B23" si="0">LN(A2)</f>
        <v>-0.916290731874155</v>
      </c>
      <c r="C2">
        <f t="shared" ref="C2:C23" si="1">-30 * B2 + 90</f>
        <v>117.48872195622465</v>
      </c>
    </row>
    <row r="3" spans="1:3" x14ac:dyDescent="0.25">
      <c r="A3">
        <v>0.5</v>
      </c>
      <c r="B3">
        <f t="shared" si="0"/>
        <v>-0.69314718055994529</v>
      </c>
      <c r="C3">
        <f t="shared" si="1"/>
        <v>110.79441541679836</v>
      </c>
    </row>
    <row r="4" spans="1:3" x14ac:dyDescent="0.25">
      <c r="A4">
        <v>0.6</v>
      </c>
      <c r="B4">
        <f t="shared" si="0"/>
        <v>-0.51082562376599072</v>
      </c>
      <c r="C4">
        <f t="shared" si="1"/>
        <v>105.32476871297972</v>
      </c>
    </row>
    <row r="5" spans="1:3" x14ac:dyDescent="0.25">
      <c r="A5">
        <v>0.7</v>
      </c>
      <c r="B5">
        <f t="shared" si="0"/>
        <v>-0.35667494393873245</v>
      </c>
      <c r="C5">
        <f t="shared" si="1"/>
        <v>100.70024831816197</v>
      </c>
    </row>
    <row r="6" spans="1:3" x14ac:dyDescent="0.25">
      <c r="A6">
        <v>0.8</v>
      </c>
      <c r="B6">
        <f t="shared" si="0"/>
        <v>-0.22314355131420971</v>
      </c>
      <c r="C6">
        <f t="shared" si="1"/>
        <v>96.694306539426293</v>
      </c>
    </row>
    <row r="7" spans="1:3" x14ac:dyDescent="0.25">
      <c r="A7">
        <v>0.9</v>
      </c>
      <c r="B7">
        <f t="shared" si="0"/>
        <v>-0.10536051565782628</v>
      </c>
      <c r="C7">
        <f t="shared" si="1"/>
        <v>93.160815469734786</v>
      </c>
    </row>
    <row r="8" spans="1:3" ht="15" customHeight="1" x14ac:dyDescent="0.25">
      <c r="A8">
        <v>1</v>
      </c>
      <c r="B8">
        <f t="shared" si="0"/>
        <v>0</v>
      </c>
      <c r="C8">
        <f t="shared" si="1"/>
        <v>90</v>
      </c>
    </row>
    <row r="9" spans="1:3" x14ac:dyDescent="0.25">
      <c r="A9">
        <v>1.1000000000000001</v>
      </c>
      <c r="B9">
        <f t="shared" si="0"/>
        <v>9.5310179804324935E-2</v>
      </c>
      <c r="C9">
        <f t="shared" si="1"/>
        <v>87.140694605870252</v>
      </c>
    </row>
    <row r="10" spans="1:3" x14ac:dyDescent="0.25">
      <c r="A10">
        <v>1.2</v>
      </c>
      <c r="B10">
        <f t="shared" si="0"/>
        <v>0.18232155679395459</v>
      </c>
      <c r="C10">
        <f t="shared" si="1"/>
        <v>84.53035329618136</v>
      </c>
    </row>
    <row r="11" spans="1:3" x14ac:dyDescent="0.25">
      <c r="A11">
        <v>1.3</v>
      </c>
      <c r="B11">
        <f t="shared" si="0"/>
        <v>0.26236426446749106</v>
      </c>
      <c r="C11">
        <f t="shared" si="1"/>
        <v>82.129072065975265</v>
      </c>
    </row>
    <row r="12" spans="1:3" x14ac:dyDescent="0.25">
      <c r="A12">
        <v>1.4</v>
      </c>
      <c r="B12">
        <f t="shared" si="0"/>
        <v>0.33647223662121289</v>
      </c>
      <c r="C12">
        <f t="shared" si="1"/>
        <v>79.90583290136361</v>
      </c>
    </row>
    <row r="13" spans="1:3" x14ac:dyDescent="0.25">
      <c r="A13">
        <v>1.5</v>
      </c>
      <c r="B13">
        <f t="shared" si="0"/>
        <v>0.40546510810816438</v>
      </c>
      <c r="C13">
        <f t="shared" si="1"/>
        <v>77.836046756755067</v>
      </c>
    </row>
    <row r="14" spans="1:3" x14ac:dyDescent="0.25">
      <c r="A14">
        <v>1.6</v>
      </c>
      <c r="B14">
        <f t="shared" si="0"/>
        <v>0.47000362924573563</v>
      </c>
      <c r="C14">
        <f t="shared" si="1"/>
        <v>75.899891122627935</v>
      </c>
    </row>
    <row r="15" spans="1:3" x14ac:dyDescent="0.25">
      <c r="A15">
        <v>1.7</v>
      </c>
      <c r="B15">
        <f t="shared" si="0"/>
        <v>0.53062825106217038</v>
      </c>
      <c r="C15">
        <f t="shared" si="1"/>
        <v>74.081152468134889</v>
      </c>
    </row>
    <row r="16" spans="1:3" x14ac:dyDescent="0.25">
      <c r="A16">
        <v>1.8</v>
      </c>
      <c r="B16">
        <f t="shared" si="0"/>
        <v>0.58778666490211906</v>
      </c>
      <c r="C16">
        <f t="shared" si="1"/>
        <v>72.366400052936427</v>
      </c>
    </row>
    <row r="17" spans="1:3" x14ac:dyDescent="0.25">
      <c r="A17">
        <v>1.9</v>
      </c>
      <c r="B17">
        <f t="shared" si="0"/>
        <v>0.64185388617239469</v>
      </c>
      <c r="C17">
        <f t="shared" si="1"/>
        <v>70.744383414828164</v>
      </c>
    </row>
    <row r="18" spans="1:3" x14ac:dyDescent="0.25">
      <c r="A18">
        <v>2</v>
      </c>
      <c r="B18">
        <f t="shared" si="0"/>
        <v>0.69314718055994529</v>
      </c>
      <c r="C18">
        <f t="shared" si="1"/>
        <v>69.205584583201642</v>
      </c>
    </row>
    <row r="19" spans="1:3" x14ac:dyDescent="0.25">
      <c r="A19">
        <v>2.1</v>
      </c>
      <c r="B19">
        <f t="shared" si="0"/>
        <v>0.74193734472937733</v>
      </c>
      <c r="C19">
        <f t="shared" si="1"/>
        <v>67.741879658118677</v>
      </c>
    </row>
    <row r="20" spans="1:3" x14ac:dyDescent="0.25">
      <c r="A20">
        <v>2.2000000000000002</v>
      </c>
      <c r="B20">
        <f t="shared" si="0"/>
        <v>0.78845736036427028</v>
      </c>
      <c r="C20">
        <f t="shared" si="1"/>
        <v>66.346279189071893</v>
      </c>
    </row>
    <row r="21" spans="1:3" x14ac:dyDescent="0.25">
      <c r="A21">
        <v>2.2999999999999998</v>
      </c>
      <c r="B21">
        <f t="shared" si="0"/>
        <v>0.83290912293510388</v>
      </c>
      <c r="C21">
        <f t="shared" si="1"/>
        <v>65.012726311946892</v>
      </c>
    </row>
    <row r="22" spans="1:3" x14ac:dyDescent="0.25">
      <c r="A22">
        <v>2.4</v>
      </c>
      <c r="B22">
        <f t="shared" si="0"/>
        <v>0.87546873735389985</v>
      </c>
      <c r="C22">
        <f t="shared" si="1"/>
        <v>63.735937879383002</v>
      </c>
    </row>
    <row r="23" spans="1:3" x14ac:dyDescent="0.25">
      <c r="A23">
        <v>2.5</v>
      </c>
      <c r="B23">
        <f t="shared" si="0"/>
        <v>0.91629073187415511</v>
      </c>
      <c r="C23">
        <f t="shared" si="1"/>
        <v>62.511278043775349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первичное сравнение</vt:lpstr>
      <vt:lpstr>сравнение аппроксимаций</vt:lpstr>
      <vt:lpstr>коэффициенты</vt:lpstr>
      <vt:lpstr>слагаемые</vt:lpstr>
      <vt:lpstr>анализ результатов</vt:lpstr>
      <vt:lpstr>повторный анализ</vt:lpstr>
      <vt:lpstr>школа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2016-06-13T11:29:46Z</dcterms:modified>
</cp:coreProperties>
</file>