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activeTab="1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L20" i="6" l="1"/>
  <c r="L21" i="6"/>
  <c r="L22" i="6"/>
  <c r="L23" i="6"/>
  <c r="L24" i="6"/>
  <c r="L25" i="6"/>
  <c r="L26" i="6"/>
  <c r="L27" i="6"/>
  <c r="F21" i="6"/>
  <c r="G21" i="6"/>
  <c r="F22" i="6"/>
  <c r="G22" i="6"/>
  <c r="H22" i="6" s="1"/>
  <c r="F23" i="6"/>
  <c r="G23" i="6"/>
  <c r="F24" i="6"/>
  <c r="G24" i="6"/>
  <c r="F25" i="6"/>
  <c r="G25" i="6"/>
  <c r="F26" i="6"/>
  <c r="G26" i="6"/>
  <c r="F27" i="6"/>
  <c r="G27" i="6"/>
  <c r="H27" i="6" s="1"/>
  <c r="G20" i="6"/>
  <c r="F20" i="6"/>
  <c r="H20" i="6" s="1"/>
  <c r="K21" i="6"/>
  <c r="K22" i="6"/>
  <c r="K23" i="6"/>
  <c r="K24" i="6"/>
  <c r="K25" i="6"/>
  <c r="K26" i="6"/>
  <c r="K27" i="6"/>
  <c r="K20" i="6"/>
  <c r="E21" i="6"/>
  <c r="E22" i="6"/>
  <c r="E23" i="6"/>
  <c r="E24" i="6"/>
  <c r="E25" i="6"/>
  <c r="E26" i="6"/>
  <c r="E27" i="6"/>
  <c r="E20" i="6"/>
  <c r="C21" i="6"/>
  <c r="C22" i="6"/>
  <c r="C23" i="6"/>
  <c r="C24" i="6"/>
  <c r="D24" i="6" s="1"/>
  <c r="C25" i="6"/>
  <c r="C26" i="6"/>
  <c r="D26" i="6" s="1"/>
  <c r="C27" i="6"/>
  <c r="C20" i="6"/>
  <c r="D20" i="6" s="1"/>
  <c r="E33" i="6"/>
  <c r="D33" i="6"/>
  <c r="C33" i="6"/>
  <c r="B33" i="6"/>
  <c r="A33" i="6"/>
  <c r="D21" i="6"/>
  <c r="D22" i="6"/>
  <c r="D23" i="6"/>
  <c r="D25" i="6"/>
  <c r="D27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0" i="6"/>
  <c r="J20" i="6"/>
  <c r="H26" i="6" l="1"/>
  <c r="H24" i="6"/>
  <c r="H25" i="6"/>
  <c r="H23" i="6"/>
  <c r="H21" i="6"/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<sst xmlns="http://schemas.openxmlformats.org/spreadsheetml/2006/main" count="19" uniqueCount="16">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</sst>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анализ'!$H$20:$H$27</c:f>
              <c:numCache>
                <c:formatCode>General</c:formatCode>
                <c:ptCount val="8"/>
                <c:pt idx="0">
                  <c:v>256.48258862344738</c:v>
                </c:pt>
                <c:pt idx="1">
                  <c:v>263.10264574754797</c:v>
                </c:pt>
                <c:pt idx="2">
                  <c:v>271.64283594510766</c:v>
                </c:pt>
                <c:pt idx="3">
                  <c:v>281.21113415534796</c:v>
                </c:pt>
                <c:pt idx="4">
                  <c:v>291.19094434253816</c:v>
                </c:pt>
                <c:pt idx="5">
                  <c:v>299.65634222507623</c:v>
                </c:pt>
                <c:pt idx="6">
                  <c:v>313.59652963309838</c:v>
                </c:pt>
                <c:pt idx="7">
                  <c:v>324.91329450511751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18</xdr:row>
      <xdr:rowOff>33337</xdr:rowOff>
    </xdr:from>
    <xdr:to>
      <xdr:col>22</xdr:col>
      <xdr:colOff>476250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3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3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3" x14ac:dyDescent="0.25">
      <c r="A35">
        <v>0.35</v>
      </c>
      <c r="B35">
        <v>27.619047619047599</v>
      </c>
      <c r="C35">
        <f t="shared" si="0"/>
        <v>27.452305370171445</v>
      </c>
    </row>
    <row r="36" spans="1:3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3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3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3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3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3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3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3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3" x14ac:dyDescent="0.25">
      <c r="A44">
        <v>0.36627906976744101</v>
      </c>
      <c r="B44">
        <v>27.1861471861471</v>
      </c>
      <c r="C44">
        <f t="shared" si="0"/>
        <v>27.257166949920407</v>
      </c>
    </row>
    <row r="45" spans="1:3" x14ac:dyDescent="0.25">
      <c r="A45">
        <v>0.36744186046511601</v>
      </c>
      <c r="B45">
        <v>27.1861471861471</v>
      </c>
      <c r="C45">
        <f t="shared" si="0"/>
        <v>27.243562165208996</v>
      </c>
    </row>
    <row r="46" spans="1:3" x14ac:dyDescent="0.25">
      <c r="A46">
        <v>0.36976744186046501</v>
      </c>
      <c r="B46">
        <v>27.1861471861471</v>
      </c>
      <c r="C46">
        <f t="shared" si="0"/>
        <v>27.216481280532985</v>
      </c>
    </row>
    <row r="47" spans="1:3" x14ac:dyDescent="0.25">
      <c r="A47">
        <v>0.37093023255813901</v>
      </c>
      <c r="B47">
        <v>27.1861471861471</v>
      </c>
      <c r="C47">
        <f t="shared" si="0"/>
        <v>27.203004641572008</v>
      </c>
    </row>
    <row r="48" spans="1:3" x14ac:dyDescent="0.25">
      <c r="A48">
        <v>0.372093023255813</v>
      </c>
      <c r="B48">
        <v>27.0995670995671</v>
      </c>
      <c r="C48">
        <f t="shared" si="0"/>
        <v>27.189570183083642</v>
      </c>
    </row>
    <row r="49" spans="1:3" x14ac:dyDescent="0.25">
      <c r="A49">
        <v>0.373255813953488</v>
      </c>
      <c r="B49">
        <v>27.0995670995671</v>
      </c>
      <c r="C49">
        <f t="shared" si="0"/>
        <v>27.176177641850558</v>
      </c>
    </row>
    <row r="50" spans="1:3" x14ac:dyDescent="0.25">
      <c r="A50">
        <v>0.374418604651162</v>
      </c>
      <c r="B50">
        <v>27.0995670995671</v>
      </c>
      <c r="C50">
        <f t="shared" si="0"/>
        <v>27.162826757111606</v>
      </c>
    </row>
    <row r="51" spans="1:3" x14ac:dyDescent="0.25">
      <c r="A51">
        <v>0.376744186046511</v>
      </c>
      <c r="B51">
        <v>27.0995670995671</v>
      </c>
      <c r="C51">
        <f t="shared" si="0"/>
        <v>27.136248926169895</v>
      </c>
    </row>
    <row r="52" spans="1:3" x14ac:dyDescent="0.25">
      <c r="A52">
        <v>0.377906976744186</v>
      </c>
      <c r="B52">
        <v>27.0995670995671</v>
      </c>
      <c r="C52">
        <f t="shared" si="0"/>
        <v>27.123021470453761</v>
      </c>
    </row>
    <row r="53" spans="1:3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3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3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3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3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3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3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3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3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3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3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3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abSelected="1"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25" workbookViewId="0">
      <selection activeCell="F51" sqref="F51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9"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22" workbookViewId="0">
      <selection activeCell="I32" sqref="I32"/>
    </sheetView>
  </sheetViews>
  <sheetFormatPr defaultRowHeight="15" x14ac:dyDescent="0.25"/>
  <cols>
    <col min="1" max="2" width="10" bestFit="1" customWidth="1"/>
    <col min="4" max="4" width="12" bestFit="1" customWidth="1"/>
    <col min="12" max="12" width="11" bestFit="1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2" x14ac:dyDescent="0.25">
      <c r="A18" t="s">
        <v>8</v>
      </c>
      <c r="F18" t="s">
        <v>14</v>
      </c>
      <c r="G18">
        <v>9.2100000000000009</v>
      </c>
    </row>
    <row r="19" spans="1:12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</row>
    <row r="20" spans="1:12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 t="shared" ref="L20:L26" si="6">POWER((36511/$G$18)*POWER(1.04,0.1867*POWER(A20,-0.72)),2)/C20</f>
        <v>57001.723165447976</v>
      </c>
    </row>
    <row r="21" spans="1:12" x14ac:dyDescent="0.25">
      <c r="A21">
        <v>1.3</v>
      </c>
      <c r="B21">
        <v>27.6932343609</v>
      </c>
      <c r="C21">
        <f t="shared" ref="C21:C27" si="7">$E$33/(A21*A21)</f>
        <v>200.11392171524113</v>
      </c>
      <c r="D21">
        <f t="shared" ref="D21:D27" si="8">B21*B21*C21</f>
        <v>153470.41417192059</v>
      </c>
      <c r="E21">
        <f t="shared" ref="E21:E27" si="9">POWER(C21,0.25)*64/PI()</f>
        <v>76.621284275167866</v>
      </c>
      <c r="F21">
        <f t="shared" ref="F21:F27" si="10">2290.4*POWER(A21,0.1629)/$G$18</f>
        <v>259.54524506814272</v>
      </c>
      <c r="G21">
        <f t="shared" ref="G21:G27" si="11">0.41882*POWER(A21,0.025*LN($G$18)-0.7715)</f>
        <v>0.34709215503176338</v>
      </c>
      <c r="H21">
        <f t="shared" ref="H21:H27" si="12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si="6"/>
        <v>79490.702539721373</v>
      </c>
    </row>
    <row r="22" spans="1:12" x14ac:dyDescent="0.25">
      <c r="A22">
        <v>1.6</v>
      </c>
      <c r="B22">
        <v>28.632646899000001</v>
      </c>
      <c r="C22">
        <f t="shared" si="7"/>
        <v>132.10645613232714</v>
      </c>
      <c r="D22">
        <f t="shared" si="8"/>
        <v>108304.63360237361</v>
      </c>
      <c r="E22">
        <f t="shared" si="9"/>
        <v>69.065492311505082</v>
      </c>
      <c r="F22">
        <f t="shared" si="10"/>
        <v>268.47438115953975</v>
      </c>
      <c r="G22">
        <f t="shared" si="11"/>
        <v>0.29914309591872984</v>
      </c>
      <c r="H22">
        <f t="shared" si="12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6"/>
        <v>120209.39927150078</v>
      </c>
    </row>
    <row r="23" spans="1:12" x14ac:dyDescent="0.25">
      <c r="A23">
        <v>2</v>
      </c>
      <c r="B23">
        <v>31.1582918513</v>
      </c>
      <c r="C23">
        <f t="shared" si="7"/>
        <v>84.548131924689386</v>
      </c>
      <c r="D23">
        <f t="shared" si="8"/>
        <v>82082.636624077393</v>
      </c>
      <c r="E23">
        <f t="shared" si="9"/>
        <v>61.774054283205778</v>
      </c>
      <c r="F23">
        <f t="shared" si="10"/>
        <v>278.41298787721269</v>
      </c>
      <c r="G23">
        <f t="shared" si="11"/>
        <v>0.2549717806174705</v>
      </c>
      <c r="H23">
        <f t="shared" si="12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6"/>
        <v>187536.35472610092</v>
      </c>
    </row>
    <row r="24" spans="1:12" x14ac:dyDescent="0.25">
      <c r="A24">
        <v>2.5</v>
      </c>
      <c r="B24">
        <v>30.8423779785</v>
      </c>
      <c r="C24">
        <f t="shared" si="7"/>
        <v>54.110804431801206</v>
      </c>
      <c r="D24">
        <f t="shared" si="8"/>
        <v>51473.026054222784</v>
      </c>
      <c r="E24">
        <f t="shared" si="9"/>
        <v>55.252393849204076</v>
      </c>
      <c r="F24">
        <f t="shared" si="10"/>
        <v>288.71951015935019</v>
      </c>
      <c r="G24">
        <f t="shared" si="11"/>
        <v>0.21732277895828608</v>
      </c>
      <c r="H24">
        <f t="shared" si="12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6"/>
        <v>292639.13086596021</v>
      </c>
    </row>
    <row r="25" spans="1:12" x14ac:dyDescent="0.25">
      <c r="A25">
        <v>3</v>
      </c>
      <c r="B25">
        <v>31.306423306399999</v>
      </c>
      <c r="C25">
        <f t="shared" si="7"/>
        <v>37.576947522084168</v>
      </c>
      <c r="D25">
        <f t="shared" si="8"/>
        <v>36828.87092058704</v>
      </c>
      <c r="E25">
        <f t="shared" si="9"/>
        <v>50.438304112281273</v>
      </c>
      <c r="F25">
        <f t="shared" si="10"/>
        <v>297.4231419853254</v>
      </c>
      <c r="G25">
        <f t="shared" si="11"/>
        <v>0.19072694454893568</v>
      </c>
      <c r="H25">
        <f t="shared" si="12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6"/>
        <v>421008.02641925967</v>
      </c>
    </row>
    <row r="26" spans="1:12" x14ac:dyDescent="0.25">
      <c r="A26">
        <v>4</v>
      </c>
      <c r="B26">
        <v>32.100898765799997</v>
      </c>
      <c r="C26">
        <f t="shared" si="7"/>
        <v>21.137032981172347</v>
      </c>
      <c r="D26">
        <f t="shared" si="8"/>
        <v>21781.02979416318</v>
      </c>
      <c r="E26">
        <f t="shared" si="9"/>
        <v>43.680852685040698</v>
      </c>
      <c r="F26">
        <f t="shared" si="10"/>
        <v>311.69316392349964</v>
      </c>
      <c r="G26">
        <f t="shared" si="11"/>
        <v>0.15522326754033591</v>
      </c>
      <c r="H26">
        <f t="shared" si="12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6"/>
        <v>747529.52463940566</v>
      </c>
    </row>
    <row r="27" spans="1:12" x14ac:dyDescent="0.25">
      <c r="A27">
        <v>5</v>
      </c>
      <c r="B27">
        <v>31.402889801899999</v>
      </c>
      <c r="C27">
        <f t="shared" si="7"/>
        <v>13.527701107950302</v>
      </c>
      <c r="D27">
        <f t="shared" si="8"/>
        <v>13340.227298599584</v>
      </c>
      <c r="E27">
        <f t="shared" si="9"/>
        <v>39.069342367562093</v>
      </c>
      <c r="F27">
        <f t="shared" si="10"/>
        <v>323.23167929112418</v>
      </c>
      <c r="G27">
        <f t="shared" si="11"/>
        <v>0.13230307989048076</v>
      </c>
      <c r="H27">
        <f t="shared" si="12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>POWER((36511/$G$18)*POWER(1.04,0.1867*POWER(A27,-0.72)),2)/C27</f>
        <v>1167079.525553361</v>
      </c>
    </row>
    <row r="33" spans="1:5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3" workbookViewId="0">
      <selection activeCell="A27" sqref="A27"/>
    </sheetView>
  </sheetViews>
  <sheetFormatPr defaultRowHeight="15" x14ac:dyDescent="0.25"/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2016-06-06T21:45:42Z</dcterms:modified>
</cp:coreProperties>
</file>