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Iman\Desktop\all\Basislehrjahr\project\"/>
    </mc:Choice>
  </mc:AlternateContent>
  <bookViews>
    <workbookView xWindow="0" yWindow="0" windowWidth="23040" windowHeight="9084" tabRatio="597"/>
  </bookViews>
  <sheets>
    <sheet name="IPA Zeitplanung" sheetId="1" r:id="rId1"/>
    <sheet name="Ist Arbeitszeit - Übersicht" sheetId="7" r:id="rId2"/>
  </sheets>
  <definedNames>
    <definedName name="_xlnm.Print_Area" localSheetId="0">'IPA Zeitplanung'!$A$1:$AD$39</definedName>
    <definedName name="_xlnm.Print_Area" localSheetId="1">'Ist Arbeitszeit - Übersicht'!$A$1:$O$47</definedName>
  </definedNames>
  <calcPr calcId="162913"/>
</workbook>
</file>

<file path=xl/calcChain.xml><?xml version="1.0" encoding="utf-8"?>
<calcChain xmlns="http://schemas.openxmlformats.org/spreadsheetml/2006/main">
  <c r="C5" i="1" l="1"/>
  <c r="C15" i="1"/>
  <c r="C11" i="1" l="1"/>
  <c r="D13" i="1"/>
  <c r="D14" i="1"/>
  <c r="D12" i="1"/>
  <c r="C22" i="1"/>
  <c r="D6" i="1"/>
  <c r="D7" i="1"/>
  <c r="M4" i="1"/>
  <c r="N4" i="1" s="1"/>
  <c r="O4" i="1" s="1"/>
  <c r="D11" i="1" l="1"/>
  <c r="D30" i="1"/>
  <c r="D31" i="1"/>
  <c r="C24" i="7"/>
  <c r="D25" i="1"/>
  <c r="D23" i="1"/>
  <c r="D9" i="1"/>
  <c r="D10" i="1"/>
  <c r="C29" i="7" l="1"/>
  <c r="D29" i="1"/>
  <c r="D33" i="7" s="1"/>
  <c r="B4" i="7"/>
  <c r="C29" i="1"/>
  <c r="C33" i="7" s="1"/>
  <c r="C31" i="7"/>
  <c r="C30" i="7"/>
  <c r="C28" i="1"/>
  <c r="C27" i="1" l="1"/>
  <c r="C32" i="7" s="1"/>
  <c r="C32" i="1"/>
  <c r="C28" i="7"/>
  <c r="D28" i="1"/>
  <c r="D27" i="1" s="1"/>
  <c r="D32" i="7" s="1"/>
  <c r="D16" i="1"/>
  <c r="D21" i="1"/>
  <c r="D24" i="1"/>
  <c r="D26" i="1"/>
  <c r="D8" i="1"/>
  <c r="K32" i="1"/>
  <c r="L32" i="1"/>
  <c r="C5" i="7" s="1"/>
  <c r="M32" i="1"/>
  <c r="C6" i="7" s="1"/>
  <c r="N32" i="1"/>
  <c r="C7" i="7" s="1"/>
  <c r="O32" i="1"/>
  <c r="C8" i="7" s="1"/>
  <c r="P32" i="1"/>
  <c r="C9" i="7" s="1"/>
  <c r="Q32" i="1"/>
  <c r="C10" i="7" s="1"/>
  <c r="R32" i="1"/>
  <c r="C11" i="7" s="1"/>
  <c r="S32" i="1"/>
  <c r="C12" i="7" s="1"/>
  <c r="T32" i="1"/>
  <c r="C13" i="7" s="1"/>
  <c r="U32" i="1"/>
  <c r="C14" i="7" s="1"/>
  <c r="V32" i="1"/>
  <c r="C15" i="7" s="1"/>
  <c r="W32" i="1"/>
  <c r="C16" i="7" s="1"/>
  <c r="X32" i="1"/>
  <c r="C17" i="7" s="1"/>
  <c r="Y32" i="1"/>
  <c r="C18" i="7" s="1"/>
  <c r="Z32" i="1"/>
  <c r="C19" i="7" s="1"/>
  <c r="AA32" i="1"/>
  <c r="C20" i="7" s="1"/>
  <c r="AB32" i="1"/>
  <c r="C21" i="7" s="1"/>
  <c r="AC32" i="1"/>
  <c r="C22" i="7" s="1"/>
  <c r="AD32" i="1"/>
  <c r="C23" i="7" s="1"/>
  <c r="D15" i="1" l="1"/>
  <c r="D32" i="1"/>
  <c r="D22" i="1"/>
  <c r="D31" i="7" s="1"/>
  <c r="C4" i="7"/>
  <c r="D30" i="7"/>
  <c r="D29" i="7"/>
  <c r="D5" i="1"/>
  <c r="D28" i="7" s="1"/>
  <c r="B5" i="7"/>
  <c r="B6" i="7" l="1"/>
  <c r="B7" i="7" l="1"/>
  <c r="P4" i="1" l="1"/>
  <c r="B8" i="7"/>
  <c r="Q4" i="1" l="1"/>
  <c r="B9" i="7"/>
  <c r="R4" i="1" l="1"/>
  <c r="B10" i="7"/>
  <c r="S4" i="1" l="1"/>
  <c r="B11" i="7"/>
  <c r="T4" i="1" l="1"/>
  <c r="B12" i="7"/>
  <c r="U4" i="1" l="1"/>
  <c r="B13" i="7"/>
  <c r="V4" i="1" l="1"/>
  <c r="B14" i="7"/>
  <c r="W4" i="1" l="1"/>
  <c r="B15" i="7"/>
  <c r="X4" i="1" l="1"/>
  <c r="B16" i="7"/>
  <c r="Y4" i="1" l="1"/>
  <c r="B17" i="7"/>
  <c r="Z4" i="1" l="1"/>
  <c r="B18" i="7"/>
  <c r="AA4" i="1" l="1"/>
  <c r="B19" i="7"/>
  <c r="AB4" i="1" l="1"/>
  <c r="B20" i="7"/>
  <c r="AC4" i="1" l="1"/>
  <c r="B21" i="7"/>
  <c r="AD4" i="1" l="1"/>
  <c r="B22" i="7"/>
  <c r="B23" i="7" l="1"/>
  <c r="B24" i="7"/>
</calcChain>
</file>

<file path=xl/comments1.xml><?xml version="1.0" encoding="utf-8"?>
<comments xmlns="http://schemas.openxmlformats.org/spreadsheetml/2006/main">
  <authors>
    <author>L+G</author>
    <author>Benno Flory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>1.0 = 60 min
0.5 = 30 min
0.1 = 6 min</t>
        </r>
      </text>
    </comment>
    <comment ref="C4" authorId="1" shapeId="0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4" authorId="1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Ferien u. Abwesenheiten planen und kommunizieren 
- etc.</t>
        </r>
      </text>
    </comment>
  </commentList>
</comments>
</file>

<file path=xl/sharedStrings.xml><?xml version="1.0" encoding="utf-8"?>
<sst xmlns="http://schemas.openxmlformats.org/spreadsheetml/2006/main" count="55" uniqueCount="50">
  <si>
    <t>Nr.</t>
  </si>
  <si>
    <t>Aufwand</t>
  </si>
  <si>
    <t>Plan (h)</t>
  </si>
  <si>
    <t>Ist (h)</t>
  </si>
  <si>
    <t>Priorität</t>
  </si>
  <si>
    <t xml:space="preserve"> </t>
  </si>
  <si>
    <t>Reserve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</si>
  <si>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</si>
  <si>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</si>
  <si>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</si>
  <si>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</si>
  <si>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</si>
  <si>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</si>
  <si>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</si>
  <si>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</si>
  <si>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Zeitplanung erstellen und nachführen</t>
  </si>
  <si>
    <t>Software testen</t>
  </si>
  <si>
    <t>Analyse &amp; Design</t>
  </si>
  <si>
    <t>Arbeitsjournal erstellen &amp; nachführen</t>
  </si>
  <si>
    <t>Projektstart</t>
  </si>
  <si>
    <t>Datum</t>
  </si>
  <si>
    <t>Aufwand Ist(h)</t>
  </si>
  <si>
    <t>Arbeitspensum</t>
  </si>
  <si>
    <t>Meilenstein Ende
(Datum)</t>
  </si>
  <si>
    <t>Abwesend: Schule</t>
  </si>
  <si>
    <t>Sitzungen</t>
  </si>
  <si>
    <t>Testfälle schreiben</t>
  </si>
  <si>
    <t>Test Dokumentieren</t>
  </si>
  <si>
    <t>Thema</t>
  </si>
  <si>
    <t>Soll</t>
  </si>
  <si>
    <t>Ist</t>
  </si>
  <si>
    <t>KW 1</t>
  </si>
  <si>
    <t>KW 2</t>
  </si>
  <si>
    <t>KW 3</t>
  </si>
  <si>
    <t>KW 4</t>
  </si>
  <si>
    <t>&lt;Teammitglied 2&gt;</t>
  </si>
  <si>
    <t>&lt;Teammitglied 1&gt;</t>
  </si>
  <si>
    <t>Anforderungsanalyse</t>
  </si>
  <si>
    <t>Dokumentation</t>
  </si>
  <si>
    <t>Deployment (Setup erstellen, etc)</t>
  </si>
  <si>
    <t>Benutzerschulung</t>
  </si>
  <si>
    <t>&lt;Teammitglied 3&gt;</t>
  </si>
  <si>
    <t>Anforderung #04</t>
  </si>
  <si>
    <t>Anforderung #05</t>
  </si>
  <si>
    <t>Anforderung #06</t>
  </si>
  <si>
    <t>Administration, Planung, Dokumentation</t>
  </si>
  <si>
    <t>A simple project</t>
  </si>
  <si>
    <t>Informieren</t>
  </si>
  <si>
    <t>Spiel programmieren</t>
  </si>
  <si>
    <t>Schwierigkeitsgrad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</si>
</sst>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19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85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 applyFill="0" applyBorder="0" applyProtection="0"/>
    <xf numFmtId="0" fontId="5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</cellStyleXfs>
  <cellXfs count="162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14" fontId="6" fillId="0" borderId="0" xfId="0" applyNumberFormat="1" applyFont="1"/>
    <xf numFmtId="0" fontId="8" fillId="4" borderId="39" xfId="1" applyFont="1" applyBorder="1"/>
    <xf numFmtId="0" fontId="9" fillId="4" borderId="39" xfId="1" applyFont="1" applyBorder="1"/>
    <xf numFmtId="9" fontId="9" fillId="4" borderId="39" xfId="1" applyNumberFormat="1" applyFont="1" applyBorder="1" applyAlignment="1">
      <alignment horizontal="center"/>
    </xf>
    <xf numFmtId="14" fontId="9" fillId="4" borderId="39" xfId="1" applyNumberFormat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19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4" fillId="0" borderId="38" xfId="0" applyFont="1" applyBorder="1" applyAlignment="1">
      <alignment vertical="center"/>
    </xf>
    <xf numFmtId="0" fontId="14" fillId="0" borderId="51" xfId="0" applyFont="1" applyBorder="1" applyAlignment="1">
      <alignment horizontal="center" vertical="center" textRotation="90"/>
    </xf>
    <xf numFmtId="0" fontId="14" fillId="0" borderId="40" xfId="0" applyFont="1" applyBorder="1" applyAlignment="1">
      <alignment horizontal="center" vertical="center" textRotation="90"/>
    </xf>
    <xf numFmtId="0" fontId="14" fillId="0" borderId="52" xfId="0" applyFont="1" applyBorder="1" applyAlignment="1">
      <alignment horizontal="center" vertical="center" textRotation="90"/>
    </xf>
    <xf numFmtId="0" fontId="14" fillId="6" borderId="40" xfId="0" applyFont="1" applyFill="1" applyBorder="1" applyAlignment="1">
      <alignment horizontal="center" vertical="center" textRotation="90"/>
    </xf>
    <xf numFmtId="0" fontId="14" fillId="0" borderId="24" xfId="0" applyFont="1" applyBorder="1" applyAlignment="1">
      <alignment horizontal="center" vertical="center" textRotation="90" wrapText="1"/>
    </xf>
    <xf numFmtId="14" fontId="14" fillId="0" borderId="28" xfId="0" applyNumberFormat="1" applyFont="1" applyFill="1" applyBorder="1" applyAlignment="1">
      <alignment horizontal="center" vertical="center" textRotation="90"/>
    </xf>
    <xf numFmtId="14" fontId="14" fillId="0" borderId="0" xfId="0" applyNumberFormat="1" applyFont="1" applyFill="1" applyBorder="1" applyAlignment="1">
      <alignment horizontal="center" vertical="center" textRotation="90"/>
    </xf>
    <xf numFmtId="14" fontId="14" fillId="0" borderId="37" xfId="0" applyNumberFormat="1" applyFont="1" applyFill="1" applyBorder="1" applyAlignment="1">
      <alignment horizontal="center" vertical="center" textRotation="90"/>
    </xf>
    <xf numFmtId="14" fontId="14" fillId="0" borderId="54" xfId="0" applyNumberFormat="1" applyFont="1" applyFill="1" applyBorder="1" applyAlignment="1">
      <alignment horizontal="center" vertical="center" textRotation="90"/>
    </xf>
    <xf numFmtId="14" fontId="14" fillId="0" borderId="55" xfId="0" applyNumberFormat="1" applyFont="1" applyFill="1" applyBorder="1" applyAlignment="1">
      <alignment horizontal="center" vertical="center" textRotation="90"/>
    </xf>
    <xf numFmtId="14" fontId="14" fillId="0" borderId="27" xfId="0" applyNumberFormat="1" applyFont="1" applyFill="1" applyBorder="1" applyAlignment="1">
      <alignment horizontal="center" vertical="center" textRotation="90"/>
    </xf>
    <xf numFmtId="0" fontId="14" fillId="0" borderId="5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164" fontId="14" fillId="0" borderId="6" xfId="0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4" fillId="0" borderId="12" xfId="3" applyFont="1" applyFill="1" applyBorder="1" applyAlignment="1">
      <alignment horizontal="center" vertical="center"/>
    </xf>
    <xf numFmtId="0" fontId="14" fillId="0" borderId="18" xfId="3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7" xfId="3" applyFont="1" applyFill="1" applyBorder="1" applyAlignment="1">
      <alignment horizontal="center" vertical="center"/>
    </xf>
    <xf numFmtId="0" fontId="14" fillId="0" borderId="13" xfId="3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2" xfId="3" applyFont="1" applyFill="1" applyBorder="1" applyAlignment="1">
      <alignment horizontal="center" vertical="center"/>
    </xf>
    <xf numFmtId="0" fontId="14" fillId="0" borderId="10" xfId="3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15" xfId="3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1" xfId="3" applyFont="1" applyFill="1" applyBorder="1" applyAlignment="1">
      <alignment horizontal="center" vertical="center"/>
    </xf>
    <xf numFmtId="0" fontId="14" fillId="0" borderId="55" xfId="3" applyFont="1" applyFill="1" applyBorder="1" applyAlignment="1">
      <alignment horizontal="center" vertical="center"/>
    </xf>
    <xf numFmtId="0" fontId="14" fillId="0" borderId="33" xfId="0" applyFont="1" applyFill="1" applyBorder="1" applyAlignment="1">
      <alignment horizontal="center" vertical="center"/>
    </xf>
    <xf numFmtId="0" fontId="14" fillId="0" borderId="42" xfId="0" applyFont="1" applyFill="1" applyBorder="1" applyAlignment="1">
      <alignment horizontal="center" vertical="center"/>
    </xf>
    <xf numFmtId="0" fontId="14" fillId="0" borderId="43" xfId="0" applyFont="1" applyFill="1" applyBorder="1" applyAlignment="1">
      <alignment horizontal="center" vertical="center"/>
    </xf>
    <xf numFmtId="0" fontId="14" fillId="0" borderId="57" xfId="0" applyFont="1" applyFill="1" applyBorder="1" applyAlignment="1">
      <alignment horizontal="center" vertical="center"/>
    </xf>
    <xf numFmtId="0" fontId="14" fillId="0" borderId="45" xfId="3" applyFont="1" applyFill="1" applyBorder="1" applyAlignment="1">
      <alignment horizontal="center" vertical="center"/>
    </xf>
    <xf numFmtId="0" fontId="14" fillId="0" borderId="25" xfId="3" applyFont="1" applyFill="1" applyBorder="1" applyAlignment="1">
      <alignment horizontal="center" vertical="center"/>
    </xf>
    <xf numFmtId="0" fontId="14" fillId="0" borderId="57" xfId="3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0" borderId="47" xfId="3" applyFont="1" applyFill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46" xfId="3" applyFont="1" applyFill="1" applyBorder="1" applyAlignment="1">
      <alignment horizontal="center" vertical="center"/>
    </xf>
    <xf numFmtId="0" fontId="14" fillId="0" borderId="44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62" xfId="3" applyFont="1" applyFill="1" applyBorder="1" applyAlignment="1">
      <alignment horizontal="center" vertical="center"/>
    </xf>
    <xf numFmtId="0" fontId="14" fillId="0" borderId="64" xfId="3" applyFont="1" applyFill="1" applyBorder="1" applyAlignment="1">
      <alignment horizontal="center" vertical="center"/>
    </xf>
    <xf numFmtId="0" fontId="14" fillId="0" borderId="49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1" xfId="3" applyFont="1" applyFill="1" applyBorder="1" applyAlignment="1">
      <alignment horizontal="center" vertical="center"/>
    </xf>
    <xf numFmtId="0" fontId="14" fillId="0" borderId="16" xfId="3" applyFont="1" applyFill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54" xfId="3" applyFont="1" applyFill="1" applyBorder="1" applyAlignment="1">
      <alignment horizontal="center" vertical="center"/>
    </xf>
    <xf numFmtId="0" fontId="14" fillId="0" borderId="25" xfId="0" applyFont="1" applyFill="1" applyBorder="1" applyAlignment="1">
      <alignment horizontal="center" vertical="center"/>
    </xf>
    <xf numFmtId="0" fontId="14" fillId="0" borderId="52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40" xfId="3" applyFont="1" applyFill="1" applyBorder="1" applyAlignment="1">
      <alignment horizontal="center" vertical="center"/>
    </xf>
    <xf numFmtId="0" fontId="14" fillId="0" borderId="67" xfId="0" applyFont="1" applyFill="1" applyBorder="1" applyAlignment="1">
      <alignment horizontal="center" vertical="center"/>
    </xf>
    <xf numFmtId="0" fontId="14" fillId="0" borderId="37" xfId="0" applyFont="1" applyFill="1" applyBorder="1" applyAlignment="1">
      <alignment horizontal="center" vertical="center"/>
    </xf>
    <xf numFmtId="0" fontId="14" fillId="0" borderId="68" xfId="0" applyFont="1" applyBorder="1" applyAlignment="1">
      <alignment vertical="center"/>
    </xf>
    <xf numFmtId="0" fontId="14" fillId="0" borderId="34" xfId="0" applyFont="1" applyBorder="1" applyAlignment="1">
      <alignment horizontal="center" vertical="center"/>
    </xf>
    <xf numFmtId="0" fontId="14" fillId="0" borderId="70" xfId="0" applyFont="1" applyBorder="1" applyAlignment="1">
      <alignment horizontal="center" vertical="center"/>
    </xf>
    <xf numFmtId="0" fontId="14" fillId="0" borderId="71" xfId="0" applyFont="1" applyBorder="1" applyAlignment="1">
      <alignment horizontal="center" vertical="center"/>
    </xf>
    <xf numFmtId="0" fontId="14" fillId="0" borderId="68" xfId="0" applyFont="1" applyBorder="1" applyAlignment="1">
      <alignment horizontal="centerContinuous" vertical="center"/>
    </xf>
    <xf numFmtId="0" fontId="14" fillId="0" borderId="29" xfId="0" applyFont="1" applyBorder="1" applyAlignment="1" applyProtection="1">
      <alignment horizontal="center" vertical="center"/>
    </xf>
    <xf numFmtId="14" fontId="14" fillId="0" borderId="74" xfId="0" applyNumberFormat="1" applyFont="1" applyFill="1" applyBorder="1" applyAlignment="1">
      <alignment horizontal="center" vertical="center" textRotation="90"/>
    </xf>
    <xf numFmtId="0" fontId="14" fillId="0" borderId="31" xfId="0" applyFont="1" applyFill="1" applyBorder="1" applyAlignment="1">
      <alignment horizontal="left" vertical="center"/>
    </xf>
    <xf numFmtId="0" fontId="14" fillId="0" borderId="76" xfId="3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left" vertical="center"/>
    </xf>
    <xf numFmtId="0" fontId="14" fillId="0" borderId="48" xfId="3" applyFont="1" applyFill="1" applyBorder="1" applyAlignment="1">
      <alignment horizontal="center" vertical="center"/>
    </xf>
    <xf numFmtId="0" fontId="14" fillId="0" borderId="77" xfId="3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left" vertical="center"/>
    </xf>
    <xf numFmtId="0" fontId="14" fillId="0" borderId="78" xfId="3" applyFont="1" applyFill="1" applyBorder="1" applyAlignment="1">
      <alignment horizontal="center" vertical="center"/>
    </xf>
    <xf numFmtId="0" fontId="14" fillId="0" borderId="31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4" fillId="0" borderId="79" xfId="3" applyFont="1" applyFill="1" applyBorder="1" applyAlignment="1">
      <alignment horizontal="center" vertical="center"/>
    </xf>
    <xf numFmtId="0" fontId="14" fillId="0" borderId="32" xfId="3" applyFont="1" applyFill="1" applyBorder="1" applyAlignment="1">
      <alignment horizontal="center" vertical="center"/>
    </xf>
    <xf numFmtId="0" fontId="14" fillId="0" borderId="23" xfId="0" applyFont="1" applyBorder="1" applyAlignment="1">
      <alignment horizontal="left" vertical="center"/>
    </xf>
    <xf numFmtId="0" fontId="14" fillId="0" borderId="80" xfId="3" applyFont="1" applyFill="1" applyBorder="1" applyAlignment="1">
      <alignment horizontal="center" vertical="center"/>
    </xf>
    <xf numFmtId="0" fontId="14" fillId="0" borderId="26" xfId="0" applyFont="1" applyBorder="1" applyAlignment="1">
      <alignment horizontal="center" vertical="center" textRotation="90"/>
    </xf>
    <xf numFmtId="0" fontId="14" fillId="0" borderId="5" xfId="0" applyFont="1" applyBorder="1" applyAlignment="1">
      <alignment vertical="center"/>
    </xf>
    <xf numFmtId="0" fontId="14" fillId="0" borderId="8" xfId="2" applyFont="1" applyFill="1" applyBorder="1" applyAlignment="1">
      <alignment vertical="center"/>
    </xf>
    <xf numFmtId="0" fontId="14" fillId="0" borderId="5" xfId="2" applyNumberFormat="1" applyFont="1" applyFill="1" applyBorder="1" applyAlignment="1">
      <alignment vertical="center"/>
    </xf>
    <xf numFmtId="0" fontId="14" fillId="0" borderId="8" xfId="2" applyNumberFormat="1" applyFont="1" applyFill="1" applyBorder="1" applyAlignment="1">
      <alignment vertical="center"/>
    </xf>
    <xf numFmtId="0" fontId="14" fillId="0" borderId="81" xfId="2" applyFont="1" applyFill="1" applyBorder="1" applyAlignment="1">
      <alignment vertical="center"/>
    </xf>
    <xf numFmtId="0" fontId="14" fillId="0" borderId="56" xfId="3" applyFont="1" applyFill="1" applyBorder="1" applyAlignment="1">
      <alignment horizontal="center" vertical="center"/>
    </xf>
    <xf numFmtId="0" fontId="14" fillId="0" borderId="83" xfId="2" applyFont="1" applyFill="1" applyBorder="1" applyAlignment="1">
      <alignment vertical="center"/>
    </xf>
    <xf numFmtId="0" fontId="14" fillId="7" borderId="72" xfId="0" applyFont="1" applyFill="1" applyBorder="1" applyAlignment="1">
      <alignment horizontal="center" vertical="center"/>
    </xf>
    <xf numFmtId="0" fontId="14" fillId="7" borderId="34" xfId="0" applyFont="1" applyFill="1" applyBorder="1" applyAlignment="1">
      <alignment horizontal="center" vertical="center"/>
    </xf>
    <xf numFmtId="0" fontId="16" fillId="7" borderId="34" xfId="0" applyFont="1" applyFill="1" applyBorder="1" applyAlignment="1">
      <alignment horizontal="left" vertical="center"/>
    </xf>
    <xf numFmtId="0" fontId="16" fillId="7" borderId="50" xfId="0" applyFont="1" applyFill="1" applyBorder="1" applyAlignment="1">
      <alignment horizontal="left" vertical="center"/>
    </xf>
    <xf numFmtId="0" fontId="16" fillId="7" borderId="41" xfId="0" applyFont="1" applyFill="1" applyBorder="1" applyAlignment="1">
      <alignment horizontal="center" vertical="center"/>
    </xf>
    <xf numFmtId="0" fontId="16" fillId="7" borderId="59" xfId="0" applyFont="1" applyFill="1" applyBorder="1" applyAlignment="1">
      <alignment horizontal="center" vertical="center"/>
    </xf>
    <xf numFmtId="0" fontId="16" fillId="7" borderId="30" xfId="0" applyFont="1" applyFill="1" applyBorder="1" applyAlignment="1">
      <alignment horizontal="left" vertical="center"/>
    </xf>
    <xf numFmtId="0" fontId="16" fillId="7" borderId="63" xfId="0" applyFont="1" applyFill="1" applyBorder="1" applyAlignment="1">
      <alignment horizontal="left" vertical="center"/>
    </xf>
    <xf numFmtId="0" fontId="16" fillId="7" borderId="58" xfId="0" applyFont="1" applyFill="1" applyBorder="1" applyAlignment="1">
      <alignment horizontal="left" vertical="center"/>
    </xf>
    <xf numFmtId="14" fontId="14" fillId="7" borderId="41" xfId="0" applyNumberFormat="1" applyFont="1" applyFill="1" applyBorder="1" applyAlignment="1">
      <alignment horizontal="left" vertical="center"/>
    </xf>
    <xf numFmtId="0" fontId="16" fillId="7" borderId="14" xfId="0" applyFont="1" applyFill="1" applyBorder="1" applyAlignment="1">
      <alignment horizontal="left" vertical="center"/>
    </xf>
    <xf numFmtId="0" fontId="16" fillId="7" borderId="41" xfId="0" applyFont="1" applyFill="1" applyBorder="1" applyAlignment="1">
      <alignment horizontal="left" vertical="center"/>
    </xf>
    <xf numFmtId="0" fontId="16" fillId="7" borderId="59" xfId="0" applyFont="1" applyFill="1" applyBorder="1" applyAlignment="1">
      <alignment horizontal="left" vertical="center"/>
    </xf>
    <xf numFmtId="0" fontId="16" fillId="7" borderId="65" xfId="0" applyFont="1" applyFill="1" applyBorder="1" applyAlignment="1">
      <alignment horizontal="left" vertical="center"/>
    </xf>
    <xf numFmtId="0" fontId="16" fillId="7" borderId="75" xfId="0" applyFont="1" applyFill="1" applyBorder="1" applyAlignment="1">
      <alignment horizontal="left" vertical="center"/>
    </xf>
    <xf numFmtId="0" fontId="16" fillId="7" borderId="63" xfId="0" applyFont="1" applyFill="1" applyBorder="1" applyAlignment="1">
      <alignment horizontal="center" vertical="center"/>
    </xf>
    <xf numFmtId="0" fontId="14" fillId="0" borderId="69" xfId="0" applyFont="1" applyBorder="1" applyAlignment="1">
      <alignment horizontal="center" vertical="center"/>
    </xf>
    <xf numFmtId="14" fontId="14" fillId="0" borderId="67" xfId="0" applyNumberFormat="1" applyFont="1" applyFill="1" applyBorder="1" applyAlignment="1">
      <alignment horizontal="center" vertical="center" textRotation="90"/>
    </xf>
    <xf numFmtId="0" fontId="14" fillId="0" borderId="4" xfId="3" applyFont="1" applyFill="1" applyBorder="1" applyAlignment="1">
      <alignment horizontal="center" vertical="center"/>
    </xf>
    <xf numFmtId="0" fontId="16" fillId="7" borderId="35" xfId="0" applyFont="1" applyFill="1" applyBorder="1" applyAlignment="1">
      <alignment horizontal="left" vertical="center"/>
    </xf>
    <xf numFmtId="0" fontId="16" fillId="7" borderId="36" xfId="0" applyFont="1" applyFill="1" applyBorder="1" applyAlignment="1">
      <alignment horizontal="center" vertical="center"/>
    </xf>
    <xf numFmtId="164" fontId="16" fillId="7" borderId="36" xfId="0" applyNumberFormat="1" applyFont="1" applyFill="1" applyBorder="1" applyAlignment="1">
      <alignment horizontal="center" vertical="center"/>
    </xf>
    <xf numFmtId="0" fontId="16" fillId="7" borderId="36" xfId="2" applyFont="1" applyFill="1" applyBorder="1" applyAlignment="1">
      <alignment vertical="center"/>
    </xf>
    <xf numFmtId="0" fontId="16" fillId="7" borderId="84" xfId="3" applyFont="1" applyFill="1" applyBorder="1" applyAlignment="1">
      <alignment horizontal="center" vertical="center"/>
    </xf>
    <xf numFmtId="0" fontId="16" fillId="7" borderId="36" xfId="3" applyFont="1" applyFill="1" applyBorder="1" applyAlignment="1">
      <alignment horizontal="center" vertical="center"/>
    </xf>
    <xf numFmtId="0" fontId="16" fillId="7" borderId="66" xfId="3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0" fillId="8" borderId="0" xfId="0" applyFont="1" applyFill="1" applyAlignment="1">
      <alignment vertical="center"/>
    </xf>
    <xf numFmtId="0" fontId="14" fillId="0" borderId="24" xfId="0" applyFont="1" applyFill="1" applyBorder="1" applyAlignment="1">
      <alignment horizontal="center" vertical="center"/>
    </xf>
    <xf numFmtId="0" fontId="14" fillId="5" borderId="52" xfId="0" applyFont="1" applyFill="1" applyBorder="1" applyAlignment="1">
      <alignment horizontal="center" vertical="center" textRotation="90"/>
    </xf>
    <xf numFmtId="0" fontId="14" fillId="9" borderId="37" xfId="0" applyFont="1" applyFill="1" applyBorder="1" applyAlignment="1">
      <alignment horizontal="center" vertical="center" textRotation="90"/>
    </xf>
    <xf numFmtId="0" fontId="14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3" fillId="0" borderId="38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20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73" xfId="0" applyFont="1" applyBorder="1" applyAlignment="1">
      <alignment horizontal="center" vertical="center"/>
    </xf>
    <xf numFmtId="0" fontId="14" fillId="0" borderId="82" xfId="0" applyFont="1" applyBorder="1" applyAlignment="1">
      <alignment horizontal="center" vertical="center"/>
    </xf>
    <xf numFmtId="0" fontId="9" fillId="4" borderId="60" xfId="1" applyFont="1" applyBorder="1" applyAlignment="1">
      <alignment horizontal="left"/>
    </xf>
    <xf numFmtId="0" fontId="9" fillId="4" borderId="61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4" borderId="60" xfId="1" applyFont="1" applyBorder="1" applyAlignment="1">
      <alignment horizontal="left"/>
    </xf>
    <xf numFmtId="0" fontId="8" fillId="4" borderId="61" xfId="1" applyFont="1" applyBorder="1" applyAlignment="1">
      <alignment horizontal="left"/>
    </xf>
    <xf numFmtId="0" fontId="9" fillId="4" borderId="60" xfId="1" applyFont="1" applyBorder="1" applyAlignment="1"/>
    <xf numFmtId="0" fontId="9" fillId="4" borderId="61" xfId="1" applyFont="1" applyBorder="1" applyAlignment="1"/>
  </cellXfs>
  <cellStyles count="5">
    <cellStyle name="Akzent3" xfId="1" builtinId="37"/>
    <cellStyle name="Gelb-Feld" xfId="2"/>
    <cellStyle name="schatten_blau" xfId="3"/>
    <cellStyle name="Standard" xfId="0" builtinId="0"/>
    <cellStyle name="Titel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Übersicht'!$C$3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Übersicht'!$B$4:$B$19</c:f>
              <c:numCache>
                <c:formatCode>m/d/yyyy</c:formatCode>
                <c:ptCount val="1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42377</c:v>
                </c:pt>
                <c:pt idx="6">
                  <c:v>42378</c:v>
                </c:pt>
                <c:pt idx="7">
                  <c:v>42379</c:v>
                </c:pt>
                <c:pt idx="8">
                  <c:v>42380</c:v>
                </c:pt>
                <c:pt idx="9">
                  <c:v>42381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42391</c:v>
                </c:pt>
              </c:numCache>
            </c:numRef>
          </c:cat>
          <c:val>
            <c:numRef>
              <c:f>'Ist Arbeitszeit - Übersicht'!$C$4:$C$19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12000"/>
        <c:axId val="123313536"/>
      </c:barChart>
      <c:dateAx>
        <c:axId val="123312000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123313536"/>
        <c:crosses val="autoZero"/>
        <c:auto val="1"/>
        <c:lblOffset val="100"/>
        <c:baseTimeUnit val="days"/>
      </c:dateAx>
      <c:valAx>
        <c:axId val="1233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1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Übersicht'!$C$27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Übersicht'!$C$28:$C$33</c:f>
              <c:numCache>
                <c:formatCode>General</c:formatCode>
                <c:ptCount val="6"/>
                <c:pt idx="0">
                  <c:v>11</c:v>
                </c:pt>
                <c:pt idx="1">
                  <c:v>0</c:v>
                </c:pt>
                <c:pt idx="2">
                  <c:v>74</c:v>
                </c:pt>
                <c:pt idx="3">
                  <c:v>29</c:v>
                </c:pt>
                <c:pt idx="4">
                  <c:v>22.8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Übersicht'!$D$27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Übersicht'!$D$28:$D$33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294154</xdr:colOff>
      <xdr:row>2</xdr:row>
      <xdr:rowOff>105896</xdr:rowOff>
    </xdr:from>
    <xdr:to>
      <xdr:col>13</xdr:col>
      <xdr:colOff>596713</xdr:colOff>
      <xdr:row>23</xdr:row>
      <xdr:rowOff>59391</xdr:rowOff>
    </xdr:to>
    <xdr:graphicFrame macro="">
      <xdr:nvGraphicFramePr>
        <xdr:cNvPr id="2194" name="Chart 2">
          <a:extLst>
            <a:ext uri="{FF2B5EF4-FFF2-40B4-BE49-F238E27FC236}">
              <a16:creationId xmlns:a16="http://schemas.microsoft.com/office/drawing/2014/main" id="{00000000-0008-0000-0100-00009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19608</xdr:colOff>
      <xdr:row>26</xdr:row>
      <xdr:rowOff>19609</xdr:rowOff>
    </xdr:from>
    <xdr:to>
      <xdr:col>14</xdr:col>
      <xdr:colOff>524433</xdr:colOff>
      <xdr:row>47</xdr:row>
      <xdr:rowOff>13446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rgb="FF00B050"/>
  </sheetPr>
  <dimension ref="A1:AN42"/>
  <sheetViews>
    <sheetView tabSelected="1" zoomScaleNormal="100" zoomScaleSheetLayoutView="100" workbookViewId="0">
      <pane xSplit="10" ySplit="4" topLeftCell="K5" activePane="bottomRight" state="frozen"/>
      <selection pane="topRight" activeCell="N1" sqref="N1"/>
      <selection pane="bottomLeft" activeCell="A6" sqref="A6"/>
      <selection pane="bottomRight" activeCell="L16" sqref="L16"/>
    </sheetView>
  </sheetViews>
  <sheetFormatPr baseColWidth="10" defaultColWidth="12.5" defaultRowHeight="15" customHeight="1" x14ac:dyDescent="0.3"/>
  <cols>
    <col min="1" max="1" width="3.59765625" style="9" customWidth="1"/>
    <col min="2" max="2" width="44.19921875" style="9" customWidth="1"/>
    <col min="3" max="3" width="5" style="9" customWidth="1"/>
    <col min="4" max="4" width="5" style="21" customWidth="1"/>
    <col min="5" max="5" width="5" style="9" customWidth="1"/>
    <col min="6" max="8" width="3.09765625" style="9" customWidth="1"/>
    <col min="9" max="9" width="7.59765625" style="9" bestFit="1" customWidth="1"/>
    <col min="10" max="10" width="4.19921875" style="22" customWidth="1"/>
    <col min="11" max="30" width="3.09765625" style="9" customWidth="1"/>
    <col min="31" max="31" width="4.19921875" style="8" customWidth="1"/>
    <col min="32" max="40" width="12.5" style="8" customWidth="1"/>
    <col min="41" max="16384" width="12.5" style="9"/>
  </cols>
  <sheetData>
    <row r="1" spans="1:34" ht="25.8" x14ac:dyDescent="0.3">
      <c r="A1" s="150" t="s">
        <v>46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</row>
    <row r="2" spans="1:34" ht="9" customHeight="1" thickBot="1" x14ac:dyDescent="0.35">
      <c r="A2" s="10"/>
      <c r="B2" s="8"/>
      <c r="C2" s="8"/>
      <c r="D2" s="11"/>
      <c r="E2" s="8"/>
      <c r="F2" s="8"/>
      <c r="G2" s="8"/>
      <c r="H2" s="8"/>
      <c r="I2" s="8"/>
      <c r="J2" s="12"/>
    </row>
    <row r="3" spans="1:34" ht="15" customHeight="1" x14ac:dyDescent="0.3">
      <c r="A3" s="87"/>
      <c r="B3" s="91"/>
      <c r="C3" s="152" t="s">
        <v>1</v>
      </c>
      <c r="D3" s="152"/>
      <c r="E3" s="23"/>
      <c r="F3" s="24"/>
      <c r="G3" s="26"/>
      <c r="H3" s="25"/>
      <c r="I3" s="26"/>
      <c r="J3" s="23"/>
      <c r="K3" s="152" t="s">
        <v>31</v>
      </c>
      <c r="L3" s="152"/>
      <c r="M3" s="152"/>
      <c r="N3" s="152"/>
      <c r="O3" s="154"/>
      <c r="P3" s="151" t="s">
        <v>32</v>
      </c>
      <c r="Q3" s="152"/>
      <c r="R3" s="152"/>
      <c r="S3" s="152"/>
      <c r="T3" s="152"/>
      <c r="U3" s="151" t="s">
        <v>33</v>
      </c>
      <c r="V3" s="152"/>
      <c r="W3" s="152"/>
      <c r="X3" s="152"/>
      <c r="Y3" s="152"/>
      <c r="Z3" s="151" t="s">
        <v>34</v>
      </c>
      <c r="AA3" s="152"/>
      <c r="AB3" s="152"/>
      <c r="AC3" s="152"/>
      <c r="AD3" s="153"/>
      <c r="AE3" s="13"/>
      <c r="AF3" s="13"/>
      <c r="AG3" s="13"/>
      <c r="AH3" s="13"/>
    </row>
    <row r="4" spans="1:34" ht="90.75" customHeight="1" x14ac:dyDescent="0.3">
      <c r="A4" s="131" t="s">
        <v>0</v>
      </c>
      <c r="B4" s="92"/>
      <c r="C4" s="28" t="s">
        <v>2</v>
      </c>
      <c r="D4" s="29" t="s">
        <v>3</v>
      </c>
      <c r="E4" s="27" t="s">
        <v>4</v>
      </c>
      <c r="F4" s="30" t="s">
        <v>36</v>
      </c>
      <c r="G4" s="144" t="s">
        <v>35</v>
      </c>
      <c r="H4" s="145" t="s">
        <v>41</v>
      </c>
      <c r="I4" s="31" t="s">
        <v>23</v>
      </c>
      <c r="J4" s="107" t="s">
        <v>8</v>
      </c>
      <c r="K4" s="132">
        <v>42370</v>
      </c>
      <c r="L4" s="32">
        <v>42371</v>
      </c>
      <c r="M4" s="32">
        <f>L4+1</f>
        <v>42372</v>
      </c>
      <c r="N4" s="33">
        <f>M4+1</f>
        <v>42373</v>
      </c>
      <c r="O4" s="34">
        <f>N4+1</f>
        <v>42374</v>
      </c>
      <c r="P4" s="35">
        <f>O4+3</f>
        <v>42377</v>
      </c>
      <c r="Q4" s="32">
        <f>P4+1</f>
        <v>42378</v>
      </c>
      <c r="R4" s="32">
        <f>Q4+1</f>
        <v>42379</v>
      </c>
      <c r="S4" s="32">
        <f>R4+1</f>
        <v>42380</v>
      </c>
      <c r="T4" s="36">
        <f>S4+1</f>
        <v>42381</v>
      </c>
      <c r="U4" s="35">
        <f>T4+3</f>
        <v>42384</v>
      </c>
      <c r="V4" s="37">
        <f>U4+1</f>
        <v>42385</v>
      </c>
      <c r="W4" s="37">
        <f>V4+1</f>
        <v>42386</v>
      </c>
      <c r="X4" s="32">
        <f>W4+1</f>
        <v>42387</v>
      </c>
      <c r="Y4" s="34">
        <f>X4+1</f>
        <v>42388</v>
      </c>
      <c r="Z4" s="35">
        <f>Y4+3</f>
        <v>42391</v>
      </c>
      <c r="AA4" s="37">
        <f>Z4+1</f>
        <v>42392</v>
      </c>
      <c r="AB4" s="37">
        <f>AA4+1</f>
        <v>42393</v>
      </c>
      <c r="AC4" s="37">
        <f>AB4+1</f>
        <v>42394</v>
      </c>
      <c r="AD4" s="93">
        <f>AC4+1</f>
        <v>42395</v>
      </c>
    </row>
    <row r="5" spans="1:34" ht="14.25" customHeight="1" x14ac:dyDescent="0.3">
      <c r="A5" s="116">
        <v>10</v>
      </c>
      <c r="B5" s="117" t="s">
        <v>45</v>
      </c>
      <c r="C5" s="119">
        <f>SUM(C6:C10)</f>
        <v>11</v>
      </c>
      <c r="D5" s="120">
        <f>SUM(D6:D10)</f>
        <v>0</v>
      </c>
      <c r="E5" s="121"/>
      <c r="F5" s="122"/>
      <c r="G5" s="126"/>
      <c r="H5" s="123"/>
      <c r="I5" s="124"/>
      <c r="J5" s="125"/>
      <c r="K5" s="122"/>
      <c r="L5" s="126"/>
      <c r="M5" s="127"/>
      <c r="N5" s="128"/>
      <c r="O5" s="121"/>
      <c r="P5" s="118"/>
      <c r="Q5" s="127"/>
      <c r="R5" s="128"/>
      <c r="S5" s="126"/>
      <c r="T5" s="123"/>
      <c r="U5" s="118"/>
      <c r="V5" s="127"/>
      <c r="W5" s="127"/>
      <c r="X5" s="127"/>
      <c r="Y5" s="123"/>
      <c r="Z5" s="118"/>
      <c r="AA5" s="127"/>
      <c r="AB5" s="127"/>
      <c r="AC5" s="128"/>
      <c r="AD5" s="129"/>
    </row>
    <row r="6" spans="1:34" ht="14.25" customHeight="1" x14ac:dyDescent="0.3">
      <c r="A6" s="88">
        <v>11</v>
      </c>
      <c r="B6" s="94" t="s">
        <v>19</v>
      </c>
      <c r="C6" s="39"/>
      <c r="D6" s="40" t="str">
        <f>IF(SUM(K6:AD6)=0," ",SUM(K6:AD6))</f>
        <v xml:space="preserve"> </v>
      </c>
      <c r="E6" s="38">
        <v>1</v>
      </c>
      <c r="F6" s="39"/>
      <c r="G6" s="76"/>
      <c r="H6" s="41"/>
      <c r="I6" s="42"/>
      <c r="J6" s="108"/>
      <c r="K6" s="133"/>
      <c r="L6" s="44"/>
      <c r="M6" s="44"/>
      <c r="N6" s="44"/>
      <c r="O6" s="77"/>
      <c r="P6" s="45"/>
      <c r="Q6" s="46"/>
      <c r="R6" s="44"/>
      <c r="S6" s="46"/>
      <c r="T6" s="47"/>
      <c r="U6" s="43"/>
      <c r="V6" s="44"/>
      <c r="W6" s="44"/>
      <c r="X6" s="44"/>
      <c r="Y6" s="39"/>
      <c r="Z6" s="48"/>
      <c r="AA6" s="46"/>
      <c r="AB6" s="46"/>
      <c r="AC6" s="46"/>
      <c r="AD6" s="95"/>
    </row>
    <row r="7" spans="1:34" ht="14.25" customHeight="1" x14ac:dyDescent="0.3">
      <c r="A7" s="88">
        <v>12</v>
      </c>
      <c r="B7" s="96" t="s">
        <v>15</v>
      </c>
      <c r="C7" s="50">
        <v>3</v>
      </c>
      <c r="D7" s="40" t="str">
        <f t="shared" ref="D7:D10" si="0">IF(SUM(K7:AD7)=0," ",SUM(K7:AD7))</f>
        <v xml:space="preserve"> </v>
      </c>
      <c r="E7" s="49">
        <v>1</v>
      </c>
      <c r="F7" s="39"/>
      <c r="G7" s="76"/>
      <c r="H7" s="41"/>
      <c r="I7" s="42"/>
      <c r="J7" s="109"/>
      <c r="K7" s="133"/>
      <c r="L7" s="44"/>
      <c r="M7" s="52"/>
      <c r="N7" s="52"/>
      <c r="O7" s="77"/>
      <c r="P7" s="53"/>
      <c r="Q7" s="54"/>
      <c r="R7" s="44"/>
      <c r="S7" s="54"/>
      <c r="T7" s="55"/>
      <c r="U7" s="51"/>
      <c r="V7" s="52"/>
      <c r="W7" s="44"/>
      <c r="X7" s="52"/>
      <c r="Y7" s="56"/>
      <c r="Z7" s="57"/>
      <c r="AA7" s="54"/>
      <c r="AB7" s="54"/>
      <c r="AC7" s="54"/>
      <c r="AD7" s="97"/>
    </row>
    <row r="8" spans="1:34" ht="14.25" customHeight="1" x14ac:dyDescent="0.3">
      <c r="A8" s="88">
        <v>13</v>
      </c>
      <c r="B8" s="96" t="s">
        <v>18</v>
      </c>
      <c r="C8" s="50">
        <v>3</v>
      </c>
      <c r="D8" s="40" t="str">
        <f t="shared" si="0"/>
        <v xml:space="preserve"> </v>
      </c>
      <c r="E8" s="49">
        <v>1</v>
      </c>
      <c r="F8" s="39"/>
      <c r="G8" s="76"/>
      <c r="H8" s="41"/>
      <c r="I8" s="42"/>
      <c r="J8" s="109"/>
      <c r="K8" s="133"/>
      <c r="L8" s="44"/>
      <c r="M8" s="52"/>
      <c r="N8" s="52"/>
      <c r="O8" s="77"/>
      <c r="P8" s="53"/>
      <c r="Q8" s="54"/>
      <c r="R8" s="44"/>
      <c r="S8" s="54"/>
      <c r="T8" s="55"/>
      <c r="U8" s="51"/>
      <c r="V8" s="52"/>
      <c r="W8" s="44"/>
      <c r="X8" s="52"/>
      <c r="Y8" s="56"/>
      <c r="Z8" s="57"/>
      <c r="AA8" s="54"/>
      <c r="AB8" s="54"/>
      <c r="AC8" s="40"/>
      <c r="AD8" s="98"/>
      <c r="AF8" s="8" t="s">
        <v>5</v>
      </c>
    </row>
    <row r="9" spans="1:34" ht="14.25" customHeight="1" x14ac:dyDescent="0.3">
      <c r="A9" s="88">
        <v>14</v>
      </c>
      <c r="B9" s="99" t="s">
        <v>25</v>
      </c>
      <c r="C9" s="50">
        <v>2</v>
      </c>
      <c r="D9" s="40" t="str">
        <f t="shared" si="0"/>
        <v xml:space="preserve"> </v>
      </c>
      <c r="E9" s="49">
        <v>1</v>
      </c>
      <c r="F9" s="39"/>
      <c r="G9" s="76"/>
      <c r="H9" s="41"/>
      <c r="I9" s="42"/>
      <c r="J9" s="109"/>
      <c r="K9" s="133"/>
      <c r="L9" s="44"/>
      <c r="M9" s="52"/>
      <c r="N9" s="52"/>
      <c r="O9" s="77"/>
      <c r="P9" s="53"/>
      <c r="Q9" s="54"/>
      <c r="R9" s="44"/>
      <c r="S9" s="54"/>
      <c r="T9" s="55"/>
      <c r="U9" s="51"/>
      <c r="V9" s="52"/>
      <c r="W9" s="44"/>
      <c r="X9" s="52"/>
      <c r="Y9" s="59"/>
      <c r="Z9" s="53"/>
      <c r="AA9" s="54"/>
      <c r="AB9" s="54"/>
      <c r="AC9" s="40"/>
      <c r="AD9" s="98"/>
    </row>
    <row r="10" spans="1:34" ht="14.25" customHeight="1" x14ac:dyDescent="0.3">
      <c r="A10" s="88">
        <v>15</v>
      </c>
      <c r="B10" s="99" t="s">
        <v>38</v>
      </c>
      <c r="C10" s="61">
        <v>3</v>
      </c>
      <c r="D10" s="40" t="str">
        <f t="shared" si="0"/>
        <v xml:space="preserve"> </v>
      </c>
      <c r="E10" s="60">
        <v>1</v>
      </c>
      <c r="F10" s="51"/>
      <c r="G10" s="59"/>
      <c r="H10" s="56"/>
      <c r="I10" s="42"/>
      <c r="J10" s="109"/>
      <c r="K10" s="133"/>
      <c r="L10" s="44"/>
      <c r="M10" s="63"/>
      <c r="N10" s="63"/>
      <c r="O10" s="113"/>
      <c r="P10" s="65"/>
      <c r="Q10" s="66"/>
      <c r="R10" s="64"/>
      <c r="S10" s="66"/>
      <c r="T10" s="67"/>
      <c r="U10" s="62"/>
      <c r="V10" s="63"/>
      <c r="W10" s="64"/>
      <c r="X10" s="63"/>
      <c r="Y10" s="68"/>
      <c r="Z10" s="69"/>
      <c r="AA10" s="66"/>
      <c r="AB10" s="66"/>
      <c r="AC10" s="70"/>
      <c r="AD10" s="98"/>
    </row>
    <row r="11" spans="1:34" ht="14.25" customHeight="1" x14ac:dyDescent="0.3">
      <c r="A11" s="116">
        <v>20</v>
      </c>
      <c r="B11" s="117" t="s">
        <v>17</v>
      </c>
      <c r="C11" s="130">
        <f>SUM(C12:C14)</f>
        <v>0</v>
      </c>
      <c r="D11" s="119">
        <f>SUM(D12:D14)</f>
        <v>0</v>
      </c>
      <c r="E11" s="121"/>
      <c r="F11" s="122"/>
      <c r="G11" s="126"/>
      <c r="H11" s="123"/>
      <c r="I11" s="124"/>
      <c r="J11" s="125"/>
      <c r="K11" s="122"/>
      <c r="L11" s="126"/>
      <c r="M11" s="127"/>
      <c r="N11" s="128"/>
      <c r="O11" s="121"/>
      <c r="P11" s="118"/>
      <c r="Q11" s="127"/>
      <c r="R11" s="128"/>
      <c r="S11" s="126"/>
      <c r="T11" s="123"/>
      <c r="U11" s="118"/>
      <c r="V11" s="127"/>
      <c r="W11" s="127"/>
      <c r="X11" s="127"/>
      <c r="Y11" s="123"/>
      <c r="Z11" s="118"/>
      <c r="AA11" s="127"/>
      <c r="AB11" s="127"/>
      <c r="AC11" s="128"/>
      <c r="AD11" s="129"/>
    </row>
    <row r="12" spans="1:34" ht="14.25" customHeight="1" x14ac:dyDescent="0.3">
      <c r="A12" s="89">
        <v>21</v>
      </c>
      <c r="B12" s="94" t="s">
        <v>37</v>
      </c>
      <c r="C12" s="39"/>
      <c r="D12" s="75" t="str">
        <f>IF(SUM(K12:AD12)=0," ",SUM(K12:AD12))</f>
        <v xml:space="preserve"> </v>
      </c>
      <c r="E12" s="38"/>
      <c r="F12" s="39"/>
      <c r="G12" s="76"/>
      <c r="H12" s="41"/>
      <c r="I12" s="42"/>
      <c r="J12" s="109"/>
      <c r="K12" s="39"/>
      <c r="L12" s="44"/>
      <c r="M12" s="52"/>
      <c r="N12" s="44"/>
      <c r="O12" s="77"/>
      <c r="P12" s="45"/>
      <c r="Q12" s="46"/>
      <c r="R12" s="44"/>
      <c r="S12" s="46"/>
      <c r="T12" s="46"/>
      <c r="U12" s="43"/>
      <c r="V12" s="44"/>
      <c r="W12" s="44"/>
      <c r="X12" s="44"/>
      <c r="Y12" s="76"/>
      <c r="Z12" s="48"/>
      <c r="AA12" s="46"/>
      <c r="AB12" s="46"/>
      <c r="AC12" s="75"/>
      <c r="AD12" s="100"/>
    </row>
    <row r="13" spans="1:34" ht="14.25" customHeight="1" x14ac:dyDescent="0.3">
      <c r="A13" s="89">
        <v>22</v>
      </c>
      <c r="B13" s="94"/>
      <c r="C13" s="39"/>
      <c r="D13" s="75" t="str">
        <f t="shared" ref="D13:D14" si="1">IF(SUM(K13:AD13)=0," ",SUM(K13:AD13))</f>
        <v xml:space="preserve"> </v>
      </c>
      <c r="E13" s="38"/>
      <c r="F13" s="39"/>
      <c r="G13" s="76"/>
      <c r="H13" s="41"/>
      <c r="I13" s="42"/>
      <c r="J13" s="109"/>
      <c r="K13" s="39"/>
      <c r="L13" s="44"/>
      <c r="M13" s="52"/>
      <c r="N13" s="44"/>
      <c r="O13" s="77"/>
      <c r="P13" s="45"/>
      <c r="Q13" s="46"/>
      <c r="R13" s="44"/>
      <c r="S13" s="46"/>
      <c r="T13" s="46"/>
      <c r="U13" s="43"/>
      <c r="V13" s="44"/>
      <c r="W13" s="44"/>
      <c r="X13" s="44"/>
      <c r="Y13" s="76"/>
      <c r="Z13" s="48"/>
      <c r="AA13" s="46"/>
      <c r="AB13" s="46"/>
      <c r="AC13" s="75"/>
      <c r="AD13" s="100"/>
    </row>
    <row r="14" spans="1:34" ht="14.25" customHeight="1" x14ac:dyDescent="0.3">
      <c r="A14" s="89">
        <v>23</v>
      </c>
      <c r="B14" s="94"/>
      <c r="C14" s="39"/>
      <c r="D14" s="75" t="str">
        <f t="shared" si="1"/>
        <v xml:space="preserve"> </v>
      </c>
      <c r="E14" s="38">
        <v>1</v>
      </c>
      <c r="F14" s="39"/>
      <c r="G14" s="76"/>
      <c r="H14" s="41"/>
      <c r="I14" s="42"/>
      <c r="J14" s="109"/>
      <c r="K14" s="39"/>
      <c r="L14" s="44"/>
      <c r="M14" s="52"/>
      <c r="N14" s="44"/>
      <c r="O14" s="77"/>
      <c r="P14" s="45"/>
      <c r="Q14" s="46"/>
      <c r="R14" s="44"/>
      <c r="S14" s="46"/>
      <c r="T14" s="46"/>
      <c r="U14" s="43"/>
      <c r="V14" s="44"/>
      <c r="W14" s="44"/>
      <c r="X14" s="44"/>
      <c r="Y14" s="76"/>
      <c r="Z14" s="48"/>
      <c r="AA14" s="46"/>
      <c r="AB14" s="46"/>
      <c r="AC14" s="75"/>
      <c r="AD14" s="100"/>
    </row>
    <row r="15" spans="1:34" ht="14.25" customHeight="1" x14ac:dyDescent="0.3">
      <c r="A15" s="116">
        <v>30</v>
      </c>
      <c r="B15" s="117" t="s">
        <v>11</v>
      </c>
      <c r="C15" s="119">
        <f>SUM(C16:C21)</f>
        <v>74</v>
      </c>
      <c r="D15" s="120">
        <f>SUM(D16:D21)</f>
        <v>0</v>
      </c>
      <c r="E15" s="121"/>
      <c r="F15" s="122"/>
      <c r="G15" s="126"/>
      <c r="H15" s="123"/>
      <c r="I15" s="124"/>
      <c r="J15" s="125"/>
      <c r="K15" s="122"/>
      <c r="L15" s="126"/>
      <c r="M15" s="127"/>
      <c r="N15" s="128"/>
      <c r="O15" s="121"/>
      <c r="P15" s="118"/>
      <c r="Q15" s="127"/>
      <c r="R15" s="128"/>
      <c r="S15" s="126"/>
      <c r="T15" s="123"/>
      <c r="U15" s="118"/>
      <c r="V15" s="127"/>
      <c r="W15" s="127"/>
      <c r="X15" s="127"/>
      <c r="Y15" s="123"/>
      <c r="Z15" s="118"/>
      <c r="AA15" s="127"/>
      <c r="AB15" s="127"/>
      <c r="AC15" s="128"/>
      <c r="AD15" s="129"/>
    </row>
    <row r="16" spans="1:34" ht="14.25" customHeight="1" x14ac:dyDescent="0.3">
      <c r="A16" s="89">
        <v>31</v>
      </c>
      <c r="B16" s="101" t="s">
        <v>47</v>
      </c>
      <c r="C16" s="39">
        <v>10</v>
      </c>
      <c r="D16" s="75" t="str">
        <f>IF(SUM(K16:AD16)=0," ",SUM(K16:AD16))</f>
        <v xml:space="preserve"> </v>
      </c>
      <c r="E16" s="38">
        <v>1</v>
      </c>
      <c r="F16" s="39"/>
      <c r="G16" s="76"/>
      <c r="H16" s="41"/>
      <c r="I16" s="42"/>
      <c r="J16" s="109"/>
      <c r="K16" s="76"/>
      <c r="L16" s="44"/>
      <c r="M16" s="44"/>
      <c r="N16" s="44"/>
      <c r="O16" s="77"/>
      <c r="P16" s="48"/>
      <c r="Q16" s="46"/>
      <c r="R16" s="44"/>
      <c r="S16" s="46"/>
      <c r="T16" s="47"/>
      <c r="U16" s="75"/>
      <c r="V16" s="44"/>
      <c r="W16" s="44"/>
      <c r="X16" s="44"/>
      <c r="Y16" s="39"/>
      <c r="Z16" s="48"/>
      <c r="AA16" s="46"/>
      <c r="AB16" s="46"/>
      <c r="AC16" s="75"/>
      <c r="AD16" s="100"/>
    </row>
    <row r="17" spans="1:30" ht="14.25" customHeight="1" x14ac:dyDescent="0.3">
      <c r="A17" s="89">
        <v>32</v>
      </c>
      <c r="B17" s="101" t="s">
        <v>48</v>
      </c>
      <c r="C17" s="39">
        <v>56</v>
      </c>
      <c r="D17" s="75"/>
      <c r="E17" s="38">
        <v>1</v>
      </c>
      <c r="F17" s="39"/>
      <c r="G17" s="76"/>
      <c r="H17" s="41"/>
      <c r="I17" s="42">
        <v>42727</v>
      </c>
      <c r="J17" s="109"/>
      <c r="K17" s="76"/>
      <c r="L17" s="44"/>
      <c r="M17" s="44"/>
      <c r="N17" s="44"/>
      <c r="O17" s="77"/>
      <c r="P17" s="48"/>
      <c r="Q17" s="46"/>
      <c r="R17" s="44"/>
      <c r="S17" s="46"/>
      <c r="T17" s="47"/>
      <c r="U17" s="75"/>
      <c r="V17" s="44"/>
      <c r="W17" s="44"/>
      <c r="X17" s="44"/>
      <c r="Y17" s="39"/>
      <c r="Z17" s="48"/>
      <c r="AA17" s="46"/>
      <c r="AB17" s="46"/>
      <c r="AC17" s="75"/>
      <c r="AD17" s="100"/>
    </row>
    <row r="18" spans="1:30" ht="14.25" customHeight="1" x14ac:dyDescent="0.3">
      <c r="A18" s="89">
        <v>33</v>
      </c>
      <c r="B18" s="101" t="s">
        <v>49</v>
      </c>
      <c r="C18" s="39">
        <v>8</v>
      </c>
      <c r="D18" s="75"/>
      <c r="E18" s="38">
        <v>2</v>
      </c>
      <c r="F18" s="39"/>
      <c r="G18" s="76"/>
      <c r="H18" s="41"/>
      <c r="I18" s="42"/>
      <c r="J18" s="109"/>
      <c r="K18" s="76"/>
      <c r="L18" s="44"/>
      <c r="M18" s="44"/>
      <c r="N18" s="44"/>
      <c r="O18" s="77"/>
      <c r="P18" s="48"/>
      <c r="Q18" s="46"/>
      <c r="R18" s="44"/>
      <c r="S18" s="46"/>
      <c r="T18" s="47"/>
      <c r="U18" s="75"/>
      <c r="V18" s="44"/>
      <c r="W18" s="44"/>
      <c r="X18" s="44"/>
      <c r="Y18" s="39"/>
      <c r="Z18" s="48"/>
      <c r="AA18" s="46"/>
      <c r="AB18" s="46"/>
      <c r="AC18" s="75"/>
      <c r="AD18" s="100"/>
    </row>
    <row r="19" spans="1:30" ht="14.25" customHeight="1" x14ac:dyDescent="0.3">
      <c r="A19" s="89">
        <v>34</v>
      </c>
      <c r="B19" s="101" t="s">
        <v>42</v>
      </c>
      <c r="C19" s="39"/>
      <c r="D19" s="75"/>
      <c r="E19" s="38"/>
      <c r="F19" s="39"/>
      <c r="G19" s="76"/>
      <c r="H19" s="41"/>
      <c r="I19" s="42"/>
      <c r="J19" s="109"/>
      <c r="K19" s="76"/>
      <c r="L19" s="44"/>
      <c r="M19" s="44"/>
      <c r="N19" s="44"/>
      <c r="O19" s="77"/>
      <c r="P19" s="48"/>
      <c r="Q19" s="46"/>
      <c r="R19" s="44"/>
      <c r="S19" s="46"/>
      <c r="T19" s="47"/>
      <c r="U19" s="75"/>
      <c r="V19" s="44"/>
      <c r="W19" s="44"/>
      <c r="X19" s="44"/>
      <c r="Y19" s="39"/>
      <c r="Z19" s="48"/>
      <c r="AA19" s="46"/>
      <c r="AB19" s="46"/>
      <c r="AC19" s="75"/>
      <c r="AD19" s="100"/>
    </row>
    <row r="20" spans="1:30" ht="14.25" customHeight="1" x14ac:dyDescent="0.3">
      <c r="A20" s="89">
        <v>35</v>
      </c>
      <c r="B20" s="101" t="s">
        <v>43</v>
      </c>
      <c r="C20" s="39"/>
      <c r="D20" s="75"/>
      <c r="E20" s="38">
        <v>1</v>
      </c>
      <c r="F20" s="39"/>
      <c r="G20" s="76"/>
      <c r="H20" s="41"/>
      <c r="I20" s="42"/>
      <c r="J20" s="109"/>
      <c r="K20" s="76"/>
      <c r="L20" s="44"/>
      <c r="M20" s="44"/>
      <c r="N20" s="44"/>
      <c r="O20" s="77"/>
      <c r="P20" s="48"/>
      <c r="Q20" s="46"/>
      <c r="R20" s="44"/>
      <c r="S20" s="46"/>
      <c r="T20" s="47"/>
      <c r="U20" s="75"/>
      <c r="V20" s="44"/>
      <c r="W20" s="44"/>
      <c r="X20" s="44"/>
      <c r="Y20" s="39"/>
      <c r="Z20" s="48"/>
      <c r="AA20" s="46"/>
      <c r="AB20" s="46"/>
      <c r="AC20" s="75"/>
      <c r="AD20" s="100"/>
    </row>
    <row r="21" spans="1:30" ht="14.25" customHeight="1" x14ac:dyDescent="0.3">
      <c r="A21" s="89">
        <v>36</v>
      </c>
      <c r="B21" s="101" t="s">
        <v>44</v>
      </c>
      <c r="C21" s="50"/>
      <c r="D21" s="40" t="str">
        <f>IF(SUM(K21:AD21)=0," ",SUM(K21:AD21))</f>
        <v xml:space="preserve"> </v>
      </c>
      <c r="E21" s="49">
        <v>1</v>
      </c>
      <c r="F21" s="39"/>
      <c r="G21" s="76"/>
      <c r="H21" s="41"/>
      <c r="I21" s="42"/>
      <c r="J21" s="109"/>
      <c r="K21" s="59"/>
      <c r="L21" s="52"/>
      <c r="M21" s="52"/>
      <c r="N21" s="52"/>
      <c r="O21" s="77"/>
      <c r="P21" s="53"/>
      <c r="Q21" s="54"/>
      <c r="R21" s="44"/>
      <c r="S21" s="54"/>
      <c r="T21" s="55"/>
      <c r="U21" s="40"/>
      <c r="V21" s="52"/>
      <c r="W21" s="44"/>
      <c r="X21" s="52"/>
      <c r="Y21" s="50"/>
      <c r="Z21" s="78"/>
      <c r="AA21" s="54"/>
      <c r="AB21" s="54"/>
      <c r="AC21" s="40"/>
      <c r="AD21" s="98"/>
    </row>
    <row r="22" spans="1:30" ht="14.25" customHeight="1" x14ac:dyDescent="0.3">
      <c r="A22" s="116">
        <v>40</v>
      </c>
      <c r="B22" s="117" t="s">
        <v>9</v>
      </c>
      <c r="C22" s="119">
        <f>SUM(C23:C26)</f>
        <v>29</v>
      </c>
      <c r="D22" s="120">
        <f>SUM(D23:D26)</f>
        <v>0</v>
      </c>
      <c r="E22" s="126"/>
      <c r="F22" s="122"/>
      <c r="G22" s="126"/>
      <c r="H22" s="123"/>
      <c r="I22" s="124"/>
      <c r="J22" s="125"/>
      <c r="K22" s="122"/>
      <c r="L22" s="126"/>
      <c r="M22" s="127"/>
      <c r="N22" s="128"/>
      <c r="O22" s="121"/>
      <c r="P22" s="118"/>
      <c r="Q22" s="127"/>
      <c r="R22" s="128"/>
      <c r="S22" s="126"/>
      <c r="T22" s="123"/>
      <c r="U22" s="118"/>
      <c r="V22" s="127"/>
      <c r="W22" s="127"/>
      <c r="X22" s="127"/>
      <c r="Y22" s="123"/>
      <c r="Z22" s="118"/>
      <c r="AA22" s="127"/>
      <c r="AB22" s="127"/>
      <c r="AC22" s="128"/>
      <c r="AD22" s="129"/>
    </row>
    <row r="23" spans="1:30" ht="14.25" customHeight="1" x14ac:dyDescent="0.3">
      <c r="A23" s="89">
        <v>30</v>
      </c>
      <c r="B23" s="102" t="s">
        <v>26</v>
      </c>
      <c r="C23" s="39">
        <v>8</v>
      </c>
      <c r="D23" s="75" t="str">
        <f>IF(SUM(K23:AD23)=0," ",SUM(K23:AD23))</f>
        <v xml:space="preserve"> </v>
      </c>
      <c r="E23" s="38">
        <v>1</v>
      </c>
      <c r="F23" s="39"/>
      <c r="G23" s="76"/>
      <c r="H23" s="41"/>
      <c r="I23" s="42"/>
      <c r="J23" s="110"/>
      <c r="K23" s="76"/>
      <c r="L23" s="44"/>
      <c r="M23" s="44"/>
      <c r="N23" s="44"/>
      <c r="O23" s="77"/>
      <c r="P23" s="48"/>
      <c r="Q23" s="46"/>
      <c r="R23" s="44"/>
      <c r="S23" s="46"/>
      <c r="T23" s="47"/>
      <c r="U23" s="75"/>
      <c r="V23" s="44"/>
      <c r="W23" s="44"/>
      <c r="X23" s="44"/>
      <c r="Y23" s="39"/>
      <c r="Z23" s="48"/>
      <c r="AA23" s="46"/>
      <c r="AB23" s="46"/>
      <c r="AC23" s="46"/>
      <c r="AD23" s="103"/>
    </row>
    <row r="24" spans="1:30" ht="14.25" customHeight="1" x14ac:dyDescent="0.3">
      <c r="A24" s="89">
        <v>31</v>
      </c>
      <c r="B24" s="102" t="s">
        <v>16</v>
      </c>
      <c r="C24" s="39">
        <v>8</v>
      </c>
      <c r="D24" s="75" t="str">
        <f>IF(SUM(K24:AD24)=0," ",SUM(K24:AD24))</f>
        <v xml:space="preserve"> </v>
      </c>
      <c r="E24" s="38">
        <v>1</v>
      </c>
      <c r="F24" s="39"/>
      <c r="G24" s="76"/>
      <c r="H24" s="41"/>
      <c r="I24" s="42"/>
      <c r="J24" s="110"/>
      <c r="K24" s="76"/>
      <c r="L24" s="44"/>
      <c r="M24" s="44"/>
      <c r="N24" s="44"/>
      <c r="O24" s="77"/>
      <c r="P24" s="48"/>
      <c r="Q24" s="46"/>
      <c r="R24" s="44"/>
      <c r="S24" s="46"/>
      <c r="T24" s="47"/>
      <c r="U24" s="75"/>
      <c r="V24" s="44"/>
      <c r="W24" s="44"/>
      <c r="X24" s="44"/>
      <c r="Y24" s="39"/>
      <c r="Z24" s="48"/>
      <c r="AA24" s="54"/>
      <c r="AB24" s="54"/>
      <c r="AC24" s="54"/>
      <c r="AD24" s="104"/>
    </row>
    <row r="25" spans="1:30" ht="14.25" customHeight="1" x14ac:dyDescent="0.3">
      <c r="A25" s="89">
        <v>32</v>
      </c>
      <c r="B25" s="105" t="s">
        <v>14</v>
      </c>
      <c r="C25" s="71">
        <v>5</v>
      </c>
      <c r="D25" s="75" t="str">
        <f>IF(SUM(K25:AD25)=0," ",SUM(K25:AD25))</f>
        <v xml:space="preserve"> </v>
      </c>
      <c r="E25" s="79">
        <v>1</v>
      </c>
      <c r="F25" s="51"/>
      <c r="G25" s="59"/>
      <c r="H25" s="56"/>
      <c r="I25" s="42"/>
      <c r="J25" s="110"/>
      <c r="K25" s="59"/>
      <c r="L25" s="52"/>
      <c r="M25" s="52"/>
      <c r="N25" s="52"/>
      <c r="O25" s="113"/>
      <c r="P25" s="80"/>
      <c r="Q25" s="81"/>
      <c r="R25" s="52"/>
      <c r="S25" s="81"/>
      <c r="T25" s="58"/>
      <c r="U25" s="82"/>
      <c r="V25" s="64"/>
      <c r="W25" s="64"/>
      <c r="X25" s="64"/>
      <c r="Y25" s="83"/>
      <c r="Z25" s="80"/>
      <c r="AA25" s="46"/>
      <c r="AB25" s="46"/>
      <c r="AC25" s="46"/>
      <c r="AD25" s="97"/>
    </row>
    <row r="26" spans="1:30" ht="14.25" customHeight="1" x14ac:dyDescent="0.3">
      <c r="A26" s="88">
        <v>33</v>
      </c>
      <c r="B26" s="105" t="s">
        <v>27</v>
      </c>
      <c r="C26" s="61">
        <v>8</v>
      </c>
      <c r="D26" s="70" t="str">
        <f>IF(SUM(K26:AD26)=0," ",SUM(K26:AD26))</f>
        <v xml:space="preserve"> </v>
      </c>
      <c r="E26" s="60">
        <v>2</v>
      </c>
      <c r="F26" s="71"/>
      <c r="G26" s="83"/>
      <c r="H26" s="72"/>
      <c r="I26" s="42"/>
      <c r="J26" s="111"/>
      <c r="K26" s="68"/>
      <c r="L26" s="63"/>
      <c r="M26" s="63"/>
      <c r="N26" s="63"/>
      <c r="O26" s="73"/>
      <c r="P26" s="69"/>
      <c r="Q26" s="66"/>
      <c r="R26" s="64"/>
      <c r="S26" s="66"/>
      <c r="T26" s="67"/>
      <c r="U26" s="70"/>
      <c r="V26" s="63"/>
      <c r="W26" s="74"/>
      <c r="X26" s="63"/>
      <c r="Y26" s="68"/>
      <c r="Z26" s="69"/>
      <c r="AA26" s="66"/>
      <c r="AB26" s="66"/>
      <c r="AC26" s="66"/>
      <c r="AD26" s="106"/>
    </row>
    <row r="27" spans="1:30" ht="14.25" customHeight="1" x14ac:dyDescent="0.3">
      <c r="A27" s="116">
        <v>50</v>
      </c>
      <c r="B27" s="117" t="s">
        <v>13</v>
      </c>
      <c r="C27" s="119">
        <f>SUM(C28)</f>
        <v>22.8</v>
      </c>
      <c r="D27" s="120">
        <f>SUM(D28)</f>
        <v>0</v>
      </c>
      <c r="E27" s="121"/>
      <c r="F27" s="122"/>
      <c r="G27" s="126"/>
      <c r="H27" s="123"/>
      <c r="I27" s="124"/>
      <c r="J27" s="125"/>
      <c r="K27" s="122"/>
      <c r="L27" s="126"/>
      <c r="M27" s="127"/>
      <c r="N27" s="128"/>
      <c r="O27" s="121"/>
      <c r="P27" s="118"/>
      <c r="Q27" s="127"/>
      <c r="R27" s="128"/>
      <c r="S27" s="126"/>
      <c r="T27" s="123"/>
      <c r="U27" s="118"/>
      <c r="V27" s="127"/>
      <c r="W27" s="127"/>
      <c r="X27" s="127"/>
      <c r="Y27" s="123"/>
      <c r="Z27" s="118"/>
      <c r="AA27" s="127"/>
      <c r="AB27" s="127"/>
      <c r="AC27" s="128"/>
      <c r="AD27" s="129"/>
    </row>
    <row r="28" spans="1:30" ht="14.25" customHeight="1" x14ac:dyDescent="0.3">
      <c r="A28" s="90">
        <v>51</v>
      </c>
      <c r="B28" s="105" t="s">
        <v>6</v>
      </c>
      <c r="C28" s="71">
        <f>(C5+C11+C15+C22)*0.2</f>
        <v>22.8</v>
      </c>
      <c r="D28" s="82" t="str">
        <f>IF(SUM(K28:AD28)=0," ",SUM(K28:AD28))</f>
        <v xml:space="preserve"> </v>
      </c>
      <c r="E28" s="79">
        <v>3</v>
      </c>
      <c r="F28" s="71"/>
      <c r="G28" s="83"/>
      <c r="H28" s="72"/>
      <c r="I28" s="42"/>
      <c r="J28" s="109"/>
      <c r="K28" s="83"/>
      <c r="L28" s="64"/>
      <c r="M28" s="64"/>
      <c r="N28" s="64"/>
      <c r="O28" s="113"/>
      <c r="P28" s="80"/>
      <c r="Q28" s="81"/>
      <c r="R28" s="64"/>
      <c r="S28" s="81"/>
      <c r="T28" s="58"/>
      <c r="U28" s="82"/>
      <c r="V28" s="64"/>
      <c r="W28" s="64"/>
      <c r="X28" s="64"/>
      <c r="Y28" s="72"/>
      <c r="Z28" s="84"/>
      <c r="AA28" s="81"/>
      <c r="AB28" s="81"/>
      <c r="AC28" s="81"/>
      <c r="AD28" s="97"/>
    </row>
    <row r="29" spans="1:30" ht="14.25" customHeight="1" x14ac:dyDescent="0.3">
      <c r="A29" s="116">
        <v>60</v>
      </c>
      <c r="B29" s="117" t="s">
        <v>10</v>
      </c>
      <c r="C29" s="119">
        <f>SUM(C30:C31)</f>
        <v>0.2</v>
      </c>
      <c r="D29" s="120">
        <f>SUM(D30:D31)</f>
        <v>0</v>
      </c>
      <c r="E29" s="121"/>
      <c r="F29" s="122"/>
      <c r="G29" s="126"/>
      <c r="H29" s="123"/>
      <c r="I29" s="124"/>
      <c r="J29" s="125"/>
      <c r="K29" s="122"/>
      <c r="L29" s="126"/>
      <c r="M29" s="127"/>
      <c r="N29" s="128"/>
      <c r="O29" s="121"/>
      <c r="P29" s="118"/>
      <c r="Q29" s="127"/>
      <c r="R29" s="128"/>
      <c r="S29" s="126"/>
      <c r="T29" s="123"/>
      <c r="U29" s="118"/>
      <c r="V29" s="127"/>
      <c r="W29" s="127"/>
      <c r="X29" s="127"/>
      <c r="Y29" s="123"/>
      <c r="Z29" s="118"/>
      <c r="AA29" s="127"/>
      <c r="AB29" s="127"/>
      <c r="AC29" s="128"/>
      <c r="AD29" s="129"/>
    </row>
    <row r="30" spans="1:30" ht="14.25" customHeight="1" x14ac:dyDescent="0.3">
      <c r="A30" s="89">
        <v>61</v>
      </c>
      <c r="B30" s="101" t="s">
        <v>39</v>
      </c>
      <c r="C30" s="39"/>
      <c r="D30" s="75" t="str">
        <f>IF(SUM(K30:AD30)=0," ",SUM(K30:AD30))</f>
        <v xml:space="preserve"> </v>
      </c>
      <c r="E30" s="38">
        <v>2</v>
      </c>
      <c r="F30" s="39"/>
      <c r="G30" s="76"/>
      <c r="H30" s="41"/>
      <c r="I30" s="42"/>
      <c r="J30" s="114"/>
      <c r="K30" s="76"/>
      <c r="L30" s="44"/>
      <c r="M30" s="44"/>
      <c r="N30" s="44"/>
      <c r="O30" s="77"/>
      <c r="P30" s="48"/>
      <c r="Q30" s="46"/>
      <c r="R30" s="44"/>
      <c r="S30" s="46"/>
      <c r="T30" s="47"/>
      <c r="U30" s="75"/>
      <c r="V30" s="44"/>
      <c r="W30" s="44"/>
      <c r="X30" s="44"/>
      <c r="Y30" s="76"/>
      <c r="Z30" s="45"/>
      <c r="AA30" s="46"/>
      <c r="AB30" s="46"/>
      <c r="AC30" s="46"/>
      <c r="AD30" s="104"/>
    </row>
    <row r="31" spans="1:30" ht="14.25" customHeight="1" x14ac:dyDescent="0.3">
      <c r="A31" s="88">
        <v>62</v>
      </c>
      <c r="B31" s="102" t="s">
        <v>40</v>
      </c>
      <c r="C31" s="50">
        <v>0.2</v>
      </c>
      <c r="D31" s="40" t="str">
        <f>IF(SUM(K31:AD31)=0," ",SUM(K31:AD31))</f>
        <v xml:space="preserve"> </v>
      </c>
      <c r="E31" s="49">
        <v>1</v>
      </c>
      <c r="F31" s="85"/>
      <c r="G31" s="143"/>
      <c r="H31" s="86"/>
      <c r="I31" s="42"/>
      <c r="J31" s="112"/>
      <c r="K31" s="59"/>
      <c r="L31" s="52"/>
      <c r="M31" s="52"/>
      <c r="N31" s="52"/>
      <c r="O31" s="77"/>
      <c r="P31" s="78"/>
      <c r="Q31" s="54"/>
      <c r="R31" s="44"/>
      <c r="S31" s="54"/>
      <c r="T31" s="55"/>
      <c r="U31" s="40"/>
      <c r="V31" s="52"/>
      <c r="W31" s="44"/>
      <c r="X31" s="52"/>
      <c r="Y31" s="59"/>
      <c r="Z31" s="53"/>
      <c r="AA31" s="54"/>
      <c r="AB31" s="54"/>
      <c r="AC31" s="54"/>
      <c r="AD31" s="104"/>
    </row>
    <row r="32" spans="1:30" ht="14.25" customHeight="1" thickBot="1" x14ac:dyDescent="0.35">
      <c r="A32" s="115"/>
      <c r="B32" s="134" t="s">
        <v>7</v>
      </c>
      <c r="C32" s="135">
        <f>SUM(C5+C11+C15+C22+C29)</f>
        <v>114.2</v>
      </c>
      <c r="D32" s="135" t="str">
        <f>IF(SUM(K32:AD32)=0," ",SUM(K32:AD32))</f>
        <v xml:space="preserve"> </v>
      </c>
      <c r="E32" s="135"/>
      <c r="F32" s="135"/>
      <c r="G32" s="135"/>
      <c r="H32" s="135"/>
      <c r="I32" s="136"/>
      <c r="J32" s="137"/>
      <c r="K32" s="138">
        <f t="shared" ref="K32:AD32" si="2">SUM(K5:K31)</f>
        <v>0</v>
      </c>
      <c r="L32" s="135">
        <f t="shared" si="2"/>
        <v>0</v>
      </c>
      <c r="M32" s="139">
        <f t="shared" si="2"/>
        <v>0</v>
      </c>
      <c r="N32" s="139">
        <f t="shared" si="2"/>
        <v>0</v>
      </c>
      <c r="O32" s="139">
        <f t="shared" si="2"/>
        <v>0</v>
      </c>
      <c r="P32" s="139">
        <f t="shared" si="2"/>
        <v>0</v>
      </c>
      <c r="Q32" s="135">
        <f t="shared" si="2"/>
        <v>0</v>
      </c>
      <c r="R32" s="139">
        <f t="shared" si="2"/>
        <v>0</v>
      </c>
      <c r="S32" s="135">
        <f t="shared" si="2"/>
        <v>0</v>
      </c>
      <c r="T32" s="139">
        <f t="shared" si="2"/>
        <v>0</v>
      </c>
      <c r="U32" s="139">
        <f t="shared" si="2"/>
        <v>0</v>
      </c>
      <c r="V32" s="135">
        <f t="shared" si="2"/>
        <v>0</v>
      </c>
      <c r="W32" s="139">
        <f t="shared" si="2"/>
        <v>0</v>
      </c>
      <c r="X32" s="135">
        <f t="shared" si="2"/>
        <v>0</v>
      </c>
      <c r="Y32" s="139">
        <f t="shared" si="2"/>
        <v>0</v>
      </c>
      <c r="Z32" s="139">
        <f t="shared" si="2"/>
        <v>0</v>
      </c>
      <c r="AA32" s="135">
        <f t="shared" si="2"/>
        <v>0</v>
      </c>
      <c r="AB32" s="139">
        <f t="shared" si="2"/>
        <v>0</v>
      </c>
      <c r="AC32" s="135">
        <f t="shared" si="2"/>
        <v>0</v>
      </c>
      <c r="AD32" s="140">
        <f t="shared" si="2"/>
        <v>0</v>
      </c>
    </row>
    <row r="33" spans="1:30" ht="15" customHeight="1" x14ac:dyDescent="0.3">
      <c r="A33" s="141"/>
      <c r="B33" s="149"/>
      <c r="C33" s="149"/>
      <c r="D33" s="149"/>
      <c r="E33" s="149"/>
      <c r="F33" s="149"/>
      <c r="G33" s="149"/>
      <c r="H33" s="149"/>
      <c r="I33" s="149"/>
      <c r="J33" s="149"/>
    </row>
    <row r="34" spans="1:30" ht="15" customHeight="1" x14ac:dyDescent="0.3">
      <c r="A34" s="142"/>
      <c r="B34" s="15" t="s">
        <v>24</v>
      </c>
      <c r="C34" s="15"/>
      <c r="D34" s="16"/>
      <c r="E34" s="15"/>
      <c r="F34" s="15"/>
      <c r="G34" s="15"/>
      <c r="H34" s="15"/>
      <c r="I34" s="15"/>
      <c r="J34" s="15"/>
      <c r="K34" s="147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48"/>
      <c r="AA34" s="148"/>
      <c r="AB34" s="148"/>
      <c r="AC34" s="148"/>
      <c r="AD34" s="148"/>
    </row>
    <row r="35" spans="1:30" ht="15" customHeight="1" x14ac:dyDescent="0.3">
      <c r="A35" s="17"/>
      <c r="B35" s="14"/>
      <c r="C35" s="18"/>
      <c r="D35" s="19"/>
      <c r="E35" s="18"/>
      <c r="F35" s="18"/>
      <c r="G35" s="18"/>
      <c r="H35" s="18"/>
      <c r="I35" s="18"/>
      <c r="J35" s="18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  <c r="AA35" s="146"/>
      <c r="AB35" s="146"/>
      <c r="AC35" s="146"/>
      <c r="AD35" s="146"/>
    </row>
    <row r="36" spans="1:30" ht="15" customHeight="1" x14ac:dyDescent="0.3">
      <c r="A36" s="17"/>
      <c r="B36" s="14"/>
      <c r="C36" s="18"/>
      <c r="D36" s="19"/>
      <c r="E36" s="18"/>
      <c r="F36" s="18"/>
      <c r="G36" s="18"/>
      <c r="H36" s="18"/>
      <c r="I36" s="18"/>
      <c r="J36" s="18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146"/>
      <c r="AB36" s="146"/>
      <c r="AC36" s="146"/>
      <c r="AD36" s="146"/>
    </row>
    <row r="37" spans="1:30" ht="15" customHeight="1" x14ac:dyDescent="0.3">
      <c r="A37" s="20"/>
      <c r="B37" s="18"/>
      <c r="J37" s="9"/>
    </row>
    <row r="38" spans="1:30" ht="15" customHeight="1" x14ac:dyDescent="0.3">
      <c r="A38" s="20"/>
      <c r="B38" s="18"/>
      <c r="J38" s="9"/>
    </row>
    <row r="39" spans="1:30" ht="15" customHeight="1" x14ac:dyDescent="0.3">
      <c r="J39" s="9"/>
    </row>
    <row r="40" spans="1:30" ht="15" customHeight="1" x14ac:dyDescent="0.3">
      <c r="B40" s="20"/>
      <c r="J40" s="9"/>
    </row>
    <row r="41" spans="1:30" ht="15" customHeight="1" x14ac:dyDescent="0.3">
      <c r="J41" s="9"/>
    </row>
    <row r="42" spans="1:30" ht="15" customHeight="1" x14ac:dyDescent="0.3">
      <c r="J42" s="9"/>
    </row>
  </sheetData>
  <mergeCells count="9">
    <mergeCell ref="K35:AD36"/>
    <mergeCell ref="K34:AD34"/>
    <mergeCell ref="B33:J33"/>
    <mergeCell ref="A1:AD1"/>
    <mergeCell ref="U3:Y3"/>
    <mergeCell ref="Z3:AD3"/>
    <mergeCell ref="C3:D3"/>
    <mergeCell ref="K3:O3"/>
    <mergeCell ref="P3:T3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Gothic,Regular"&amp;9&amp;F, &amp;D&amp;C&amp;"Letter Gothic,Regular"&amp;9Seite &amp;P&amp;R&amp;"Letter Gothic,Regular"&amp;9IPA Lucas J. Zingerli
Landis + Gyr AG, Zug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4"/>
  <sheetViews>
    <sheetView zoomScale="85" zoomScaleNormal="85" workbookViewId="0">
      <selection activeCell="A30" sqref="A30:B30"/>
    </sheetView>
  </sheetViews>
  <sheetFormatPr baseColWidth="10" defaultColWidth="9" defaultRowHeight="15" x14ac:dyDescent="0.25"/>
  <cols>
    <col min="1" max="1" width="13.09765625" style="1" customWidth="1"/>
    <col min="2" max="2" width="12.5" style="3" customWidth="1"/>
    <col min="3" max="3" width="13.5" style="1" customWidth="1"/>
    <col min="4" max="4" width="9.19921875" style="1" bestFit="1" customWidth="1"/>
    <col min="5" max="16384" width="9" style="1"/>
  </cols>
  <sheetData>
    <row r="1" spans="1:15" ht="17.399999999999999" x14ac:dyDescent="0.25">
      <c r="A1" s="157"/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</row>
    <row r="2" spans="1:15" ht="12.75" customHeight="1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6.8" thickTop="1" thickBot="1" x14ac:dyDescent="0.35">
      <c r="A3" s="4" t="s">
        <v>22</v>
      </c>
      <c r="B3" s="4" t="s">
        <v>20</v>
      </c>
      <c r="C3" s="4" t="s">
        <v>21</v>
      </c>
    </row>
    <row r="4" spans="1:15" ht="16.2" thickTop="1" thickBot="1" x14ac:dyDescent="0.3">
      <c r="A4" s="6">
        <v>1</v>
      </c>
      <c r="B4" s="7">
        <f>'IPA Zeitplanung'!K$4</f>
        <v>42370</v>
      </c>
      <c r="C4" s="5">
        <f>'IPA Zeitplanung'!K32</f>
        <v>0</v>
      </c>
    </row>
    <row r="5" spans="1:15" ht="16.2" thickTop="1" thickBot="1" x14ac:dyDescent="0.3">
      <c r="A5" s="6">
        <v>0</v>
      </c>
      <c r="B5" s="7">
        <f>'IPA Zeitplanung'!L$4</f>
        <v>42371</v>
      </c>
      <c r="C5" s="5">
        <f>'IPA Zeitplanung'!L32</f>
        <v>0</v>
      </c>
    </row>
    <row r="6" spans="1:15" ht="16.2" thickTop="1" thickBot="1" x14ac:dyDescent="0.3">
      <c r="A6" s="6">
        <v>1</v>
      </c>
      <c r="B6" s="7">
        <f>'IPA Zeitplanung'!M$4</f>
        <v>42372</v>
      </c>
      <c r="C6" s="5">
        <f>'IPA Zeitplanung'!M32</f>
        <v>0</v>
      </c>
    </row>
    <row r="7" spans="1:15" ht="16.2" thickTop="1" thickBot="1" x14ac:dyDescent="0.3">
      <c r="A7" s="6">
        <v>1</v>
      </c>
      <c r="B7" s="7">
        <f>'IPA Zeitplanung'!N$4</f>
        <v>42373</v>
      </c>
      <c r="C7" s="5">
        <f>'IPA Zeitplanung'!N32</f>
        <v>0</v>
      </c>
    </row>
    <row r="8" spans="1:15" ht="16.2" thickTop="1" thickBot="1" x14ac:dyDescent="0.3">
      <c r="A8" s="6">
        <v>1</v>
      </c>
      <c r="B8" s="7">
        <f>'IPA Zeitplanung'!O$4</f>
        <v>42374</v>
      </c>
      <c r="C8" s="5">
        <f>'IPA Zeitplanung'!O32</f>
        <v>0</v>
      </c>
    </row>
    <row r="9" spans="1:15" ht="16.2" thickTop="1" thickBot="1" x14ac:dyDescent="0.3">
      <c r="A9" s="6">
        <v>1</v>
      </c>
      <c r="B9" s="7">
        <f>'IPA Zeitplanung'!P$4</f>
        <v>42377</v>
      </c>
      <c r="C9" s="5">
        <f>'IPA Zeitplanung'!P32</f>
        <v>0</v>
      </c>
    </row>
    <row r="10" spans="1:15" ht="16.2" thickTop="1" thickBot="1" x14ac:dyDescent="0.3">
      <c r="A10" s="6">
        <v>1</v>
      </c>
      <c r="B10" s="7">
        <f>'IPA Zeitplanung'!Q$4</f>
        <v>42378</v>
      </c>
      <c r="C10" s="5">
        <f>'IPA Zeitplanung'!Q32</f>
        <v>0</v>
      </c>
    </row>
    <row r="11" spans="1:15" ht="16.2" thickTop="1" thickBot="1" x14ac:dyDescent="0.3">
      <c r="A11" s="6">
        <v>0.4</v>
      </c>
      <c r="B11" s="7">
        <f>'IPA Zeitplanung'!R$4</f>
        <v>42379</v>
      </c>
      <c r="C11" s="5">
        <f>'IPA Zeitplanung'!R32</f>
        <v>0</v>
      </c>
    </row>
    <row r="12" spans="1:15" ht="16.2" thickTop="1" thickBot="1" x14ac:dyDescent="0.3">
      <c r="A12" s="6">
        <v>0</v>
      </c>
      <c r="B12" s="7">
        <f>'IPA Zeitplanung'!S$4</f>
        <v>42380</v>
      </c>
      <c r="C12" s="5">
        <f>'IPA Zeitplanung'!S32</f>
        <v>0</v>
      </c>
    </row>
    <row r="13" spans="1:15" ht="16.2" thickTop="1" thickBot="1" x14ac:dyDescent="0.3">
      <c r="A13" s="6">
        <v>1</v>
      </c>
      <c r="B13" s="7">
        <f>'IPA Zeitplanung'!T$4</f>
        <v>42381</v>
      </c>
      <c r="C13" s="5">
        <f>'IPA Zeitplanung'!T32</f>
        <v>0</v>
      </c>
    </row>
    <row r="14" spans="1:15" ht="16.2" thickTop="1" thickBot="1" x14ac:dyDescent="0.3">
      <c r="A14" s="6">
        <v>1</v>
      </c>
      <c r="B14" s="7">
        <f>'IPA Zeitplanung'!U$4</f>
        <v>42384</v>
      </c>
      <c r="C14" s="5">
        <f>'IPA Zeitplanung'!U32</f>
        <v>0</v>
      </c>
    </row>
    <row r="15" spans="1:15" ht="16.2" thickTop="1" thickBot="1" x14ac:dyDescent="0.3">
      <c r="A15" s="6">
        <v>1</v>
      </c>
      <c r="B15" s="7">
        <f>'IPA Zeitplanung'!V$4</f>
        <v>42385</v>
      </c>
      <c r="C15" s="5">
        <f>'IPA Zeitplanung'!V32</f>
        <v>0</v>
      </c>
    </row>
    <row r="16" spans="1:15" ht="16.2" thickTop="1" thickBot="1" x14ac:dyDescent="0.3">
      <c r="A16" s="6">
        <v>1</v>
      </c>
      <c r="B16" s="7">
        <f>'IPA Zeitplanung'!W$4</f>
        <v>42386</v>
      </c>
      <c r="C16" s="5">
        <f>'IPA Zeitplanung'!W32</f>
        <v>0</v>
      </c>
    </row>
    <row r="17" spans="1:4" ht="16.2" thickTop="1" thickBot="1" x14ac:dyDescent="0.3">
      <c r="A17" s="6">
        <v>0</v>
      </c>
      <c r="B17" s="7">
        <f>'IPA Zeitplanung'!X$4</f>
        <v>42387</v>
      </c>
      <c r="C17" s="5">
        <f>'IPA Zeitplanung'!X32</f>
        <v>0</v>
      </c>
    </row>
    <row r="18" spans="1:4" ht="16.2" thickTop="1" thickBot="1" x14ac:dyDescent="0.3">
      <c r="A18" s="6">
        <v>0.5</v>
      </c>
      <c r="B18" s="7">
        <f>'IPA Zeitplanung'!Y$4</f>
        <v>42388</v>
      </c>
      <c r="C18" s="5">
        <f>'IPA Zeitplanung'!Y32</f>
        <v>0</v>
      </c>
    </row>
    <row r="19" spans="1:4" ht="16.2" thickTop="1" thickBot="1" x14ac:dyDescent="0.3">
      <c r="A19" s="6">
        <v>1</v>
      </c>
      <c r="B19" s="7">
        <f>'IPA Zeitplanung'!Z$4</f>
        <v>42391</v>
      </c>
      <c r="C19" s="5">
        <f>'IPA Zeitplanung'!Z32</f>
        <v>0</v>
      </c>
    </row>
    <row r="20" spans="1:4" ht="16.2" thickTop="1" thickBot="1" x14ac:dyDescent="0.3">
      <c r="A20" s="6">
        <v>0</v>
      </c>
      <c r="B20" s="7">
        <f>'IPA Zeitplanung'!AA$4</f>
        <v>42392</v>
      </c>
      <c r="C20" s="5">
        <f>'IPA Zeitplanung'!AA32</f>
        <v>0</v>
      </c>
    </row>
    <row r="21" spans="1:4" ht="16.2" thickTop="1" thickBot="1" x14ac:dyDescent="0.3">
      <c r="A21" s="6">
        <v>1</v>
      </c>
      <c r="B21" s="7">
        <f>'IPA Zeitplanung'!AB$4</f>
        <v>42393</v>
      </c>
      <c r="C21" s="5">
        <f>'IPA Zeitplanung'!AB32</f>
        <v>0</v>
      </c>
    </row>
    <row r="22" spans="1:4" ht="16.2" thickTop="1" thickBot="1" x14ac:dyDescent="0.3">
      <c r="A22" s="6">
        <v>0</v>
      </c>
      <c r="B22" s="7">
        <f>'IPA Zeitplanung'!AC$4</f>
        <v>42394</v>
      </c>
      <c r="C22" s="5">
        <f>'IPA Zeitplanung'!AC32</f>
        <v>0</v>
      </c>
    </row>
    <row r="23" spans="1:4" ht="16.2" thickTop="1" thickBot="1" x14ac:dyDescent="0.3">
      <c r="A23" s="6">
        <v>1</v>
      </c>
      <c r="B23" s="7">
        <f>'IPA Zeitplanung'!AD$4</f>
        <v>42395</v>
      </c>
      <c r="C23" s="5">
        <f>'IPA Zeitplanung'!AD32</f>
        <v>0</v>
      </c>
    </row>
    <row r="24" spans="1:4" ht="16.2" thickTop="1" thickBot="1" x14ac:dyDescent="0.3">
      <c r="A24" s="6">
        <v>1</v>
      </c>
      <c r="B24" s="7" t="e">
        <f>'IPA Zeitplanung'!#REF!</f>
        <v>#REF!</v>
      </c>
      <c r="C24" s="5" t="e">
        <f>'IPA Zeitplanung'!#REF!</f>
        <v>#REF!</v>
      </c>
    </row>
    <row r="25" spans="1:4" ht="15.6" thickTop="1" x14ac:dyDescent="0.25"/>
    <row r="26" spans="1:4" ht="15.6" thickBot="1" x14ac:dyDescent="0.3"/>
    <row r="27" spans="1:4" ht="16.8" thickTop="1" thickBot="1" x14ac:dyDescent="0.35">
      <c r="A27" s="158" t="s">
        <v>28</v>
      </c>
      <c r="B27" s="159"/>
      <c r="C27" s="4" t="s">
        <v>29</v>
      </c>
      <c r="D27" s="4" t="s">
        <v>30</v>
      </c>
    </row>
    <row r="28" spans="1:4" ht="16.2" thickTop="1" thickBot="1" x14ac:dyDescent="0.3">
      <c r="A28" s="155" t="s">
        <v>12</v>
      </c>
      <c r="B28" s="156"/>
      <c r="C28" s="5">
        <f>'IPA Zeitplanung'!C5</f>
        <v>11</v>
      </c>
      <c r="D28" s="5">
        <f>'IPA Zeitplanung'!D5</f>
        <v>0</v>
      </c>
    </row>
    <row r="29" spans="1:4" ht="16.2" thickTop="1" thickBot="1" x14ac:dyDescent="0.3">
      <c r="A29" s="160" t="s">
        <v>17</v>
      </c>
      <c r="B29" s="161"/>
      <c r="C29" s="5">
        <f>'IPA Zeitplanung'!C11</f>
        <v>0</v>
      </c>
      <c r="D29" s="5">
        <f>'IPA Zeitplanung'!D11</f>
        <v>0</v>
      </c>
    </row>
    <row r="30" spans="1:4" ht="16.2" thickTop="1" thickBot="1" x14ac:dyDescent="0.3">
      <c r="A30" s="155" t="s">
        <v>11</v>
      </c>
      <c r="B30" s="156"/>
      <c r="C30" s="5">
        <f>'IPA Zeitplanung'!C15</f>
        <v>74</v>
      </c>
      <c r="D30" s="5">
        <f>'IPA Zeitplanung'!D15</f>
        <v>0</v>
      </c>
    </row>
    <row r="31" spans="1:4" ht="16.2" thickTop="1" thickBot="1" x14ac:dyDescent="0.3">
      <c r="A31" s="160" t="s">
        <v>9</v>
      </c>
      <c r="B31" s="161"/>
      <c r="C31" s="5">
        <f>'IPA Zeitplanung'!C22</f>
        <v>29</v>
      </c>
      <c r="D31" s="5">
        <f>'IPA Zeitplanung'!D22</f>
        <v>0</v>
      </c>
    </row>
    <row r="32" spans="1:4" ht="16.2" thickTop="1" thickBot="1" x14ac:dyDescent="0.3">
      <c r="A32" s="155" t="s">
        <v>13</v>
      </c>
      <c r="B32" s="156"/>
      <c r="C32" s="5">
        <f>'IPA Zeitplanung'!C27</f>
        <v>22.8</v>
      </c>
      <c r="D32" s="5">
        <f>SUM('IPA Zeitplanung'!D27)</f>
        <v>0</v>
      </c>
    </row>
    <row r="33" spans="1:4" ht="16.2" thickTop="1" thickBot="1" x14ac:dyDescent="0.3">
      <c r="A33" s="155" t="s">
        <v>10</v>
      </c>
      <c r="B33" s="156"/>
      <c r="C33" s="5">
        <f>'IPA Zeitplanung'!C29</f>
        <v>0.2</v>
      </c>
      <c r="D33" s="5">
        <f>'IPA Zeitplanung'!D29</f>
        <v>0</v>
      </c>
    </row>
    <row r="34" spans="1:4" ht="15.6" thickTop="1" x14ac:dyDescent="0.25"/>
  </sheetData>
  <mergeCells count="8">
    <mergeCell ref="A32:B32"/>
    <mergeCell ref="A33:B33"/>
    <mergeCell ref="A1:O1"/>
    <mergeCell ref="A27:B27"/>
    <mergeCell ref="A28:B28"/>
    <mergeCell ref="A29:B29"/>
    <mergeCell ref="A30:B30"/>
    <mergeCell ref="A31:B31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IPA Zeitplanung</vt:lpstr>
      <vt:lpstr>Ist Arbeitszeit - Übersicht</vt:lpstr>
      <vt:lpstr>'IPA Zeitplanung'!Druckbereich</vt:lpstr>
      <vt:lpstr>'Ist Arbeitszeit - Übersicht'!Druckbereich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Iman Lünsmann</cp:lastModifiedBy>
  <cp:lastPrinted>2010-05-10T16:47:38Z</cp:lastPrinted>
  <dcterms:created xsi:type="dcterms:W3CDTF">1999-11-03T07:20:44Z</dcterms:created>
  <dcterms:modified xsi:type="dcterms:W3CDTF">2016-11-28T15:27:50Z</dcterms:modified>
</cp:coreProperties>
</file>