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70EEE753-CF3D-4373-8CBD-38EBD29031D5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Barco" sheetId="1" r:id="rId1"/>
    <sheet name="Sheet1" sheetId="2" r:id="rId2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88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<sst xmlns="http://schemas.openxmlformats.org/spreadsheetml/2006/main" count="385" uniqueCount="188">
  <si>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</si>
  <si>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</si>
  <si>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</si>
  <si>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</si>
  <si>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</si>
  <si>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</si>
  <si>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</si>
  <si>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</si>
  <si>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</si>
  <si>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</si>
  <si>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</si>
  <si>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</si>
  <si>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</si>
  <si>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</si>
  <si>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</si>
  <si>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</si>
  <si>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</si>
  <si>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</si>
  <si>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</si>
  <si>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</si>
  <si>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</si>
  <si>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</si>
  <si>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</si>
  <si>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</si>
  <si>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</si>
  <si>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</si>
  <si>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</si>
  <si>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</si>
  <si>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</si>
  <si>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</si>
  <si>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</si>
  <si>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</si>
  <si>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</si>
  <si>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</si>
  <si>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</si>
  <si>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</si>
  <si>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</si>
  <si>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</si>
  <si>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</si>
  <si>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</si>
  <si>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</si>
  <si>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</si>
  <si>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</si>
  <si>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</si>
  <si>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</si>
  <si>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</si>
  <si>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</si>
  <si>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</si>
  <si>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</si>
  <si>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</si>
  <si>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</si>
  <si>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</si>
  <si>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</si>
  <si>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</si>
  <si>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</si>
  <si>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</si>
  <si>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</si>
  <si>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</si>
  <si>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</si>
  <si>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</si>
  <si>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</si>
  <si>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</si>
  <si>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</si>
  <si>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</si>
  <si>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</si>
  <si>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</si>
  <si>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</si>
  <si>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</si>
  <si>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</si>
  <si>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</si>
  <si>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</si>
  <si>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</si>
  <si>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</si>
  <si>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</si>
  <si>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</si>
  <si>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</si>
  <si>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</si>
  <si>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</si>
  <si>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</si>
  <si>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</si>
  <si>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</si>
  <si>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</si>
  <si>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</si>
  <si>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</si>
  <si>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</si>
  <si>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</si>
  <si>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</si>
  <si>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</si>
  <si>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</si>
  <si>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</si>
  <si>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</si>
  <si>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</si>
  <si>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</si>
  <si>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</si>
  <si>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</si>
  <si>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</si>
  <si>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</si>
  <si>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</si>
  <si>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</si>
  <si>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</si>
  <si>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</si>
  <si>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</si>
  <si>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</si>
  <si>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</si>
  <si>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</si>
  <si>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</si>
  <si>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</si>
  <si>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</si>
  <si>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</si>
  <si>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</si>
  <si>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</si>
  <si>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</si>
  <si>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</si>
  <si>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</si>
  <si>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</si>
  <si>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</si>
  <si>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</si>
  <si>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</si>
  <si>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</si>
  <si>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</si>
  <si>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</si>
  <si>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</si>
  <si>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</si>
  <si>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</si>
  <si>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</si>
  <si>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</si>
  <si>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</si>
  <si>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</si>
  <si>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</si>
  <si>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</si>
  <si>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</si>
  <si>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</si>
  <si>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</si>
  <si>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</si>
  <si>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</si>
  <si>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</si>
  <si>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</si>
  <si>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</si>
  <si>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</si>
  <si>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</si>
  <si>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</si>
  <si>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</si>
  <si>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</si>
  <si>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</si>
  <si>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</si>
  <si>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</si>
  <si>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</si>
  <si>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</si>
  <si>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</si>
  <si>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</si>
  <si>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</si>
  <si>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</si>
  <si>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</si>
  <si>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</si>
  <si>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</si>
  <si>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</si>
  <si>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</si>
  <si>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</si>
  <si>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</si>
  <si>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</si>
  <si>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</si>
  <si>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</si>
  <si>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</si>
  <si>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</si>
  <si>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</si>
  <si>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</si>
  <si>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</si>
  <si>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</si>
  <si>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</si>
  <si>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</si>
  <si>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</si>
  <si>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</si>
  <si>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</si>
  <si>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</si>
  <si>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</si>
  <si>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</si>
  <si>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</si>
  <si>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</si>
  <si>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</si>
  <si>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</si>
  <si>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</si>
  <si>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</si>
  <si>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</si>
  <si>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</si>
  <si>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</si>
  <si>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</si>
  <si>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</si>
  <si>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K5905277 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</si>
</sst>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zoomScaleNormal="100" workbookViewId="0">
      <selection activeCell="S15" sqref="S15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185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35" t="s">
        <v>1</v>
      </c>
      <c r="AH1" s="235"/>
      <c r="AI1" s="235"/>
      <c r="AJ1" s="235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 t="s">
        <v>186</v>
      </c>
      <c r="AG2" s="236" t="s">
        <v>3</v>
      </c>
      <c r="AH2" s="236"/>
      <c r="AI2" s="237" t="s">
        <v>4</v>
      </c>
      <c r="AJ2" s="237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 t="s">
        <v>186</v>
      </c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>Change</v>
      </c>
      <c r="AD7" s="36" t="str">
        <f>IF(OR(AA2="",AA2=0),"",AA2)</f>
        <v>Page1,Page2</v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/>
      <c r="AG9"/>
    </row>
    <row r="10" spans="1:36" ht="14.45" customHeight="1">
      <c r="A10" s="2">
        <v>10</v>
      </c>
      <c r="B10" s="10"/>
      <c r="D10" s="52" t="s">
        <v>31</v>
      </c>
      <c r="E10" s="238" t="str">
        <f t="shared" ref="E10:E15" si="1">IF(R10="","",R10)</f>
        <v/>
      </c>
      <c r="F10" s="238"/>
      <c r="I10" s="52" t="s">
        <v>32</v>
      </c>
      <c r="J10" s="238" t="str">
        <f>IF(V10="","",V10)</f>
        <v/>
      </c>
      <c r="K10" s="238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/>
      <c r="AG10"/>
    </row>
    <row r="11" spans="1:36" ht="14.45" customHeight="1">
      <c r="A11" s="2">
        <v>11</v>
      </c>
      <c r="B11" s="10"/>
      <c r="D11" s="52" t="s">
        <v>33</v>
      </c>
      <c r="E11" s="231" t="str">
        <f t="shared" si="1"/>
        <v/>
      </c>
      <c r="F11" s="231"/>
      <c r="I11" s="52" t="s">
        <v>34</v>
      </c>
      <c r="J11" s="234" t="str">
        <f>IF(V11="","",V11)</f>
        <v/>
      </c>
      <c r="K11" s="234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/>
      <c r="AG11"/>
    </row>
    <row r="12" spans="1:36" ht="14.45" customHeight="1">
      <c r="A12" s="2">
        <v>12</v>
      </c>
      <c r="B12" s="10"/>
      <c r="D12" s="52" t="s">
        <v>35</v>
      </c>
      <c r="E12" s="231" t="str">
        <f t="shared" si="1"/>
        <v/>
      </c>
      <c r="F12" s="231"/>
      <c r="I12" s="52" t="s">
        <v>36</v>
      </c>
      <c r="J12" s="231" t="str">
        <f>IF(V12="","",V12)</f>
        <v/>
      </c>
      <c r="K12" s="231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/>
      <c r="AG12"/>
    </row>
    <row r="13" spans="1:36" ht="14.45" customHeight="1">
      <c r="A13" s="2">
        <v>13</v>
      </c>
      <c r="B13" s="10"/>
      <c r="D13" s="52" t="s">
        <v>37</v>
      </c>
      <c r="E13" s="231" t="str">
        <f t="shared" si="1"/>
        <v/>
      </c>
      <c r="F13" s="231"/>
      <c r="I13" s="52" t="s">
        <v>38</v>
      </c>
      <c r="J13" s="231" t="str">
        <f>IF(V13="","",V13)</f>
        <v/>
      </c>
      <c r="K13" s="231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/>
      <c r="AG13"/>
    </row>
    <row r="14" spans="1:36" ht="14.45" customHeight="1">
      <c r="A14" s="2">
        <v>14</v>
      </c>
      <c r="B14" s="10"/>
      <c r="D14" s="52" t="s">
        <v>39</v>
      </c>
      <c r="E14" s="231" t="str">
        <f t="shared" si="1"/>
        <v/>
      </c>
      <c r="F14" s="231"/>
      <c r="I14" s="52" t="s">
        <v>40</v>
      </c>
      <c r="J14" s="231" t="str">
        <f>IF(V14="","",V14)</f>
        <v/>
      </c>
      <c r="K14" s="231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/>
      <c r="AG14"/>
    </row>
    <row r="15" spans="1:36" ht="14.45" customHeight="1" thickBot="1">
      <c r="A15" s="2">
        <v>15</v>
      </c>
      <c r="B15" s="10"/>
      <c r="D15" s="62" t="s">
        <v>41</v>
      </c>
      <c r="E15" s="231" t="str">
        <f t="shared" si="1"/>
        <v>Barco K5905277 v16</v>
      </c>
      <c r="F15" s="231"/>
      <c r="M15" s="12"/>
      <c r="O15" s="26"/>
      <c r="P15" s="27"/>
      <c r="Q15" s="63" t="s">
        <v>41</v>
      </c>
      <c r="R15" s="64" t="str">
        <f t="shared" si="2"/>
        <v>Barco K5905277 v16</v>
      </c>
      <c r="S15" s="65" t="s">
        <v>187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Barco K5905277 v16</v>
      </c>
      <c r="AF15"/>
      <c r="AG15"/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/>
      <c r="AG16"/>
    </row>
    <row r="17" spans="1:33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42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/>
      <c r="AG17"/>
    </row>
    <row r="18" spans="1:33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43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/>
      <c r="AG18"/>
    </row>
    <row r="19" spans="1:33" ht="14.45" customHeight="1" thickTop="1">
      <c r="A19" s="2">
        <v>19</v>
      </c>
      <c r="B19" s="3"/>
      <c r="C19" s="4"/>
      <c r="D19" s="4"/>
      <c r="E19" s="4"/>
      <c r="F19" s="154"/>
      <c r="G19" s="154" t="s">
        <v>44</v>
      </c>
      <c r="H19" s="154"/>
      <c r="I19" s="154"/>
      <c r="J19" s="154"/>
      <c r="K19" s="233" t="s">
        <v>128</v>
      </c>
      <c r="L19" s="233"/>
      <c r="M19" s="5"/>
      <c r="O19" s="13"/>
      <c r="R19" s="1" t="s">
        <v>44</v>
      </c>
      <c r="S19" s="40"/>
      <c r="V19" s="40" t="s">
        <v>128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/>
      <c r="AG19"/>
    </row>
    <row r="20" spans="1:33" ht="14.45" customHeight="1">
      <c r="A20" s="2">
        <v>20</v>
      </c>
      <c r="B20" s="10"/>
      <c r="D20" s="52" t="s">
        <v>129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125</v>
      </c>
      <c r="L20" s="88" t="str">
        <f>IF(W20="","",W20)</f>
        <v>Piranha CB2-19020491</v>
      </c>
      <c r="M20" s="12"/>
      <c r="O20" s="75"/>
      <c r="P20" s="1" t="s">
        <v>45</v>
      </c>
      <c r="R20" s="76"/>
      <c r="S20" s="40"/>
      <c r="V20" s="66" t="s">
        <v>125</v>
      </c>
      <c r="W20" s="148" t="str">
        <f>IF(X20&lt;&gt;"",X20,IF(AB23="","",AB23))</f>
        <v>Piranha CB2-19020491</v>
      </c>
      <c r="X20" s="149" t="s">
        <v>133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/>
      <c r="AG20"/>
    </row>
    <row r="21" spans="1:33" ht="14.45" customHeight="1">
      <c r="A21" s="2">
        <v>21</v>
      </c>
      <c r="B21" s="10"/>
      <c r="D21" s="52" t="s">
        <v>130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127</v>
      </c>
      <c r="L21" s="155">
        <f t="shared" ref="L21:L22" si="5">IF(W21="","",W21)</f>
        <v>45089</v>
      </c>
      <c r="M21" s="12"/>
      <c r="O21" s="75"/>
      <c r="P21" s="1" t="s">
        <v>46</v>
      </c>
      <c r="R21" s="76"/>
      <c r="S21" s="40"/>
      <c r="V21" s="66" t="s">
        <v>127</v>
      </c>
      <c r="W21" s="153">
        <f t="shared" ref="W21:W22" si="6">IF(X21&lt;&gt;"",X21,IF(AB24="","",AB24))</f>
        <v>45089</v>
      </c>
      <c r="X21" s="150">
        <v>45089</v>
      </c>
      <c r="Y21" s="14"/>
      <c r="AB21" s="20"/>
      <c r="AC21" s="20"/>
      <c r="AD21" s="20"/>
      <c r="AF21"/>
      <c r="AG21"/>
    </row>
    <row r="22" spans="1:33" ht="14.45" customHeight="1">
      <c r="A22" s="2">
        <v>22</v>
      </c>
      <c r="B22" s="10"/>
      <c r="D22" s="52" t="s">
        <v>131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126</v>
      </c>
      <c r="L22" s="155">
        <f t="shared" si="5"/>
        <v>45820</v>
      </c>
      <c r="M22" s="12"/>
      <c r="O22" s="75"/>
      <c r="P22" s="1" t="s">
        <v>47</v>
      </c>
      <c r="R22" s="76"/>
      <c r="S22" s="40"/>
      <c r="V22" s="66" t="s">
        <v>126</v>
      </c>
      <c r="W22" s="153">
        <f t="shared" si="6"/>
        <v>45820</v>
      </c>
      <c r="X22" s="150">
        <v>45820</v>
      </c>
      <c r="Y22" s="14"/>
      <c r="AA22" s="21" t="s">
        <v>128</v>
      </c>
      <c r="AF22"/>
      <c r="AG22"/>
    </row>
    <row r="23" spans="1:33" ht="14.45" customHeight="1">
      <c r="A23" s="2">
        <v>23</v>
      </c>
      <c r="B23" s="10"/>
      <c r="D23" s="52" t="s">
        <v>132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48</v>
      </c>
      <c r="R23" s="76"/>
      <c r="S23" s="40"/>
      <c r="T23" s="40"/>
      <c r="U23" s="40"/>
      <c r="V23" s="40"/>
      <c r="W23" s="40"/>
      <c r="X23" s="40"/>
      <c r="Y23" s="14"/>
      <c r="AA23" s="66" t="s">
        <v>125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/>
      <c r="AG23"/>
    </row>
    <row r="24" spans="1:33" ht="14.45" customHeight="1">
      <c r="A24" s="2">
        <v>24</v>
      </c>
      <c r="B24" s="10"/>
      <c r="D24" s="52" t="s">
        <v>84</v>
      </c>
      <c r="E24" s="232" t="str">
        <f>IF(P52="","",P52)</f>
        <v/>
      </c>
      <c r="F24" s="232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127</v>
      </c>
      <c r="AB24" s="152"/>
      <c r="AC24" s="35" t="str">
        <f t="shared" si="7"/>
        <v>Change</v>
      </c>
      <c r="AD24" s="151">
        <f t="shared" ref="AD24:AD25" si="8">IF(X21="","",X21)</f>
        <v>45089</v>
      </c>
      <c r="AF24"/>
      <c r="AG24"/>
    </row>
    <row r="25" spans="1:33" ht="14.45" customHeight="1">
      <c r="A25" s="2">
        <v>25</v>
      </c>
      <c r="B25" s="10"/>
      <c r="M25" s="12"/>
      <c r="O25" s="80" t="s">
        <v>51</v>
      </c>
      <c r="U25" s="21" t="s">
        <v>52</v>
      </c>
      <c r="V25" s="1" t="s">
        <v>14</v>
      </c>
      <c r="Y25" s="14"/>
      <c r="AA25" s="66" t="s">
        <v>126</v>
      </c>
      <c r="AB25" s="152"/>
      <c r="AC25" s="35" t="str">
        <f t="shared" si="7"/>
        <v>Change</v>
      </c>
      <c r="AD25" s="151">
        <f t="shared" si="8"/>
        <v>45820</v>
      </c>
      <c r="AF25"/>
      <c r="AG25"/>
    </row>
    <row r="26" spans="1:33" ht="14.45" customHeight="1">
      <c r="A26" s="2">
        <v>26</v>
      </c>
      <c r="B26" s="10"/>
      <c r="C26" s="83" t="s">
        <v>51</v>
      </c>
      <c r="M26" s="12"/>
      <c r="O26" s="84" t="s">
        <v>136</v>
      </c>
      <c r="P26" s="85"/>
      <c r="Q26" s="1" t="s">
        <v>54</v>
      </c>
      <c r="S26" s="21" t="s">
        <v>138</v>
      </c>
      <c r="T26" s="194" t="str">
        <f>IF(Sheet1!B4="","",Sheet1!B4)</f>
        <v/>
      </c>
      <c r="U26" s="1" t="s">
        <v>135</v>
      </c>
      <c r="Y26" s="14"/>
      <c r="AF26"/>
      <c r="AG26"/>
    </row>
    <row r="27" spans="1:33" ht="14.45" customHeight="1">
      <c r="A27" s="2">
        <v>27</v>
      </c>
      <c r="B27" s="10"/>
      <c r="C27" s="52" t="s">
        <v>136</v>
      </c>
      <c r="D27" s="147" t="str">
        <f>IF(P26="","",P26)</f>
        <v/>
      </c>
      <c r="E27" s="86" t="s">
        <v>54</v>
      </c>
      <c r="G27" s="29" t="s">
        <v>56</v>
      </c>
      <c r="H27" s="1" t="s">
        <v>57</v>
      </c>
      <c r="M27" s="12"/>
      <c r="O27" s="84" t="s">
        <v>58</v>
      </c>
      <c r="P27" s="87" t="str">
        <f>IF(AB27="","",AB27)</f>
        <v/>
      </c>
      <c r="Q27" s="1" t="s">
        <v>54</v>
      </c>
      <c r="S27" s="21" t="s">
        <v>58</v>
      </c>
      <c r="T27" s="87" t="str">
        <f>IF(AB28="","",AB28)</f>
        <v/>
      </c>
      <c r="U27" s="2" t="s">
        <v>135</v>
      </c>
      <c r="Y27" s="14"/>
      <c r="AA27" s="66" t="s">
        <v>136</v>
      </c>
      <c r="AB27" s="34"/>
      <c r="AC27" s="35" t="str">
        <f>IF(AB27&lt;&gt;AD27,"Change","")</f>
        <v/>
      </c>
      <c r="AD27" s="73" t="str">
        <f>IF(P26="","",P26)</f>
        <v/>
      </c>
      <c r="AF27"/>
      <c r="AG27"/>
    </row>
    <row r="28" spans="1:33" ht="14.45" customHeight="1">
      <c r="A28" s="2">
        <v>28</v>
      </c>
      <c r="B28" s="10"/>
      <c r="C28" s="52" t="s">
        <v>142</v>
      </c>
      <c r="D28" s="144" t="str">
        <f>IF(T26="","",T26)</f>
        <v/>
      </c>
      <c r="E28" s="167" t="s">
        <v>135</v>
      </c>
      <c r="M28" s="12"/>
      <c r="O28" s="13"/>
      <c r="P28" s="29" t="s">
        <v>56</v>
      </c>
      <c r="Q28" s="1" t="s">
        <v>134</v>
      </c>
      <c r="Y28" s="14"/>
      <c r="AA28" s="1" t="s">
        <v>137</v>
      </c>
      <c r="AB28" s="34"/>
      <c r="AC28" s="35" t="str">
        <f>IF(AB28&lt;&gt;AD28,"Change","")</f>
        <v/>
      </c>
      <c r="AD28" s="73" t="str">
        <f>IF(T26="","",T26)</f>
        <v/>
      </c>
      <c r="AF28"/>
      <c r="AG28"/>
    </row>
    <row r="29" spans="1:33" ht="14.45" customHeight="1">
      <c r="A29" s="2">
        <v>29</v>
      </c>
      <c r="B29" s="10"/>
      <c r="C29" s="52" t="s">
        <v>60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60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49</v>
      </c>
      <c r="AB29" s="34"/>
      <c r="AC29" s="35" t="str">
        <f>IF(AB29&lt;&gt;AD29,"Change","")</f>
        <v/>
      </c>
      <c r="AD29" s="79" t="str">
        <f>IF(R37="","",R37)</f>
        <v/>
      </c>
      <c r="AF29"/>
      <c r="AG29"/>
    </row>
    <row r="30" spans="1:33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62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50</v>
      </c>
      <c r="AB30" s="34"/>
      <c r="AC30" s="35" t="str">
        <f>IF(AB30&lt;&gt;AD30,"Change","")</f>
        <v/>
      </c>
      <c r="AD30" s="79" t="str">
        <f>IF(S37="","",S37)</f>
        <v/>
      </c>
      <c r="AF30"/>
      <c r="AG30"/>
    </row>
    <row r="31" spans="1:33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64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147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/>
      <c r="AG31"/>
    </row>
    <row r="32" spans="1:33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148</v>
      </c>
      <c r="AB32" s="34"/>
      <c r="AC32" s="35" t="str">
        <f t="shared" si="9"/>
        <v/>
      </c>
      <c r="AD32" s="73" t="str">
        <f>IF(R59="","",R59)</f>
        <v/>
      </c>
      <c r="AF32"/>
      <c r="AG32"/>
    </row>
    <row r="33" spans="1:33" ht="14.45" customHeight="1">
      <c r="A33" s="2">
        <v>33</v>
      </c>
      <c r="B33" s="10"/>
      <c r="C33" s="83" t="s">
        <v>67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67</v>
      </c>
      <c r="P33" s="2"/>
      <c r="Q33" s="2"/>
      <c r="R33" s="2"/>
      <c r="S33" s="2"/>
      <c r="T33" s="2"/>
      <c r="U33" s="21" t="s">
        <v>52</v>
      </c>
      <c r="V33" s="2" t="s">
        <v>68</v>
      </c>
      <c r="W33" s="2"/>
      <c r="X33" s="2"/>
      <c r="Y33" s="14"/>
      <c r="AA33" s="1" t="s">
        <v>149</v>
      </c>
      <c r="AB33" s="34"/>
      <c r="AC33" s="35" t="str">
        <f t="shared" si="9"/>
        <v/>
      </c>
      <c r="AD33" s="73" t="str">
        <f>IF(Q60="","",Q60)</f>
        <v/>
      </c>
      <c r="AF33"/>
      <c r="AG33"/>
    </row>
    <row r="34" spans="1:33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70</v>
      </c>
      <c r="G34" s="167" t="s">
        <v>71</v>
      </c>
      <c r="H34" s="94" t="s">
        <v>72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150</v>
      </c>
      <c r="AB34" s="34"/>
      <c r="AC34" s="35" t="str">
        <f t="shared" si="9"/>
        <v/>
      </c>
      <c r="AD34" s="73" t="str">
        <f>IF(R60="","",R60)</f>
        <v/>
      </c>
      <c r="AF34"/>
      <c r="AG34"/>
    </row>
    <row r="35" spans="1:33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74</v>
      </c>
      <c r="R35" s="145"/>
      <c r="S35" s="145"/>
      <c r="T35" s="2"/>
      <c r="U35" s="2"/>
      <c r="V35" s="2"/>
      <c r="W35" s="2"/>
      <c r="X35" s="2"/>
      <c r="Y35" s="14"/>
      <c r="AA35" s="21" t="s">
        <v>152</v>
      </c>
      <c r="AB35" s="34"/>
      <c r="AC35" s="35" t="str">
        <f t="shared" si="9"/>
        <v/>
      </c>
      <c r="AD35" s="73" t="str">
        <f>IF(Q61="","",Q61)</f>
        <v/>
      </c>
      <c r="AF35"/>
      <c r="AG35"/>
    </row>
    <row r="36" spans="1:33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76</v>
      </c>
      <c r="R36" s="146"/>
      <c r="S36" s="146"/>
      <c r="T36" s="2"/>
      <c r="U36" s="2"/>
      <c r="V36" s="2"/>
      <c r="W36" s="2"/>
      <c r="X36" s="2"/>
      <c r="Y36" s="14"/>
      <c r="AA36" s="21" t="s">
        <v>151</v>
      </c>
      <c r="AB36" s="34"/>
      <c r="AC36" s="35" t="str">
        <f t="shared" si="9"/>
        <v/>
      </c>
      <c r="AD36" s="73" t="str">
        <f>IF(R61="","",R61)</f>
        <v/>
      </c>
      <c r="AF36"/>
      <c r="AG36"/>
    </row>
    <row r="37" spans="1:33" ht="14.45" customHeight="1" thickBot="1">
      <c r="A37" s="2">
        <v>37</v>
      </c>
      <c r="B37" s="10"/>
      <c r="C37" s="52" t="s">
        <v>60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72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171</v>
      </c>
      <c r="AB37" s="34"/>
      <c r="AC37" s="35" t="str">
        <f t="shared" si="9"/>
        <v/>
      </c>
      <c r="AD37" s="73" t="str">
        <f>IF(Q62="","",Q62)</f>
        <v/>
      </c>
      <c r="AF37"/>
      <c r="AG37"/>
    </row>
    <row r="38" spans="1:33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172</v>
      </c>
      <c r="AB38" s="34"/>
      <c r="AC38" s="35" t="str">
        <f t="shared" si="9"/>
        <v/>
      </c>
      <c r="AD38" s="73" t="str">
        <f>IF(R62="","",R62)</f>
        <v/>
      </c>
      <c r="AF38"/>
      <c r="AG38"/>
    </row>
    <row r="39" spans="1:33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60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53</v>
      </c>
      <c r="AB39" s="81"/>
      <c r="AC39" s="35" t="str">
        <f>IF(AB39&lt;&gt;AD39,"Change","")</f>
        <v/>
      </c>
      <c r="AD39" s="82" t="str">
        <f>IF(Q99="","",Q99)</f>
        <v/>
      </c>
      <c r="AF39"/>
      <c r="AG39"/>
    </row>
    <row r="40" spans="1:33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62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55</v>
      </c>
      <c r="AB40" s="81"/>
      <c r="AC40" s="35" t="str">
        <f>IF(AB40&lt;&gt;AD40,"Change","")</f>
        <v/>
      </c>
      <c r="AD40" s="82" t="str">
        <f>IF(R99="","",R99)</f>
        <v/>
      </c>
      <c r="AF40"/>
      <c r="AG40"/>
    </row>
    <row r="41" spans="1:33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64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59</v>
      </c>
      <c r="AB41" s="81"/>
      <c r="AC41" s="35" t="str">
        <f>IF(AB41&lt;&gt;AD41,"Change","")</f>
        <v/>
      </c>
      <c r="AD41" s="82" t="str">
        <f>IF(S99="","",S99)</f>
        <v/>
      </c>
      <c r="AF41"/>
      <c r="AG41"/>
    </row>
    <row r="42" spans="1:33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61</v>
      </c>
      <c r="AB42" s="81"/>
      <c r="AC42" s="35" t="str">
        <f>IF(AB42&lt;&gt;AD42,"Change","")</f>
        <v/>
      </c>
      <c r="AD42" s="82" t="str">
        <f>IF(T99="","",T99)</f>
        <v/>
      </c>
      <c r="AF42"/>
      <c r="AG42"/>
    </row>
    <row r="43" spans="1:33" ht="14.45" customHeight="1" thickBot="1">
      <c r="A43" s="2">
        <v>43</v>
      </c>
      <c r="B43" s="10"/>
      <c r="C43" s="2"/>
      <c r="D43" s="2"/>
      <c r="E43" s="52" t="s">
        <v>78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52</v>
      </c>
      <c r="V43" s="2" t="s">
        <v>79</v>
      </c>
      <c r="W43" s="2"/>
      <c r="X43" s="2"/>
      <c r="Y43" s="14"/>
      <c r="AA43" s="21" t="s">
        <v>157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/>
      <c r="AG43"/>
    </row>
    <row r="44" spans="1:33" ht="14.45" customHeight="1">
      <c r="A44" s="2">
        <v>44</v>
      </c>
      <c r="B44" s="10"/>
      <c r="C44" s="52" t="s">
        <v>60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80</v>
      </c>
      <c r="W44" s="2"/>
      <c r="X44" s="2"/>
      <c r="Y44" s="14"/>
      <c r="AA44" s="21" t="s">
        <v>158</v>
      </c>
      <c r="AB44" s="81"/>
      <c r="AC44" s="35" t="str">
        <f t="shared" si="10"/>
        <v/>
      </c>
      <c r="AD44" s="82" t="str">
        <f>IF(R100="","",R100)</f>
        <v/>
      </c>
      <c r="AF44"/>
      <c r="AG44"/>
    </row>
    <row r="45" spans="1:33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43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159</v>
      </c>
      <c r="AB45" s="81"/>
      <c r="AC45" s="35" t="str">
        <f t="shared" si="10"/>
        <v/>
      </c>
      <c r="AD45" s="82" t="str">
        <f>IF(S100="","",S100)</f>
        <v/>
      </c>
      <c r="AF45"/>
      <c r="AG45"/>
    </row>
    <row r="46" spans="1:33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78</v>
      </c>
      <c r="R46" s="105"/>
      <c r="S46" s="105"/>
      <c r="T46" s="2"/>
      <c r="U46" s="2"/>
      <c r="V46" s="2"/>
      <c r="W46" s="2"/>
      <c r="X46" s="2"/>
      <c r="Y46" s="14"/>
      <c r="AA46" s="21" t="s">
        <v>160</v>
      </c>
      <c r="AB46" s="81"/>
      <c r="AC46" s="35" t="str">
        <f t="shared" si="10"/>
        <v/>
      </c>
      <c r="AD46" s="82" t="str">
        <f>IF(T100="","",T100)</f>
        <v/>
      </c>
      <c r="AF46"/>
      <c r="AG46"/>
    </row>
    <row r="47" spans="1:33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60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63</v>
      </c>
      <c r="AB47" s="20"/>
      <c r="AC47" s="20"/>
      <c r="AD47" s="20"/>
      <c r="AF47"/>
      <c r="AG47"/>
    </row>
    <row r="48" spans="1:33" ht="14.45" customHeight="1">
      <c r="A48" s="2">
        <v>48</v>
      </c>
      <c r="B48" s="10"/>
      <c r="C48" s="83" t="s">
        <v>85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62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65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/>
      <c r="AG48"/>
    </row>
    <row r="49" spans="1:33" ht="14.45" customHeight="1">
      <c r="A49" s="2">
        <v>49</v>
      </c>
      <c r="B49" s="10"/>
      <c r="C49" s="106" t="s">
        <v>87</v>
      </c>
      <c r="D49" s="95"/>
      <c r="E49" s="95"/>
      <c r="F49" s="95"/>
      <c r="G49" s="95"/>
      <c r="H49" s="95"/>
      <c r="I49" s="106" t="s">
        <v>88</v>
      </c>
      <c r="J49" s="95"/>
      <c r="K49" s="95"/>
      <c r="L49" s="95"/>
      <c r="M49" s="12"/>
      <c r="O49" s="13"/>
      <c r="P49" s="21" t="s">
        <v>64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66</v>
      </c>
      <c r="AB49" s="156"/>
      <c r="AC49" s="35" t="str">
        <f t="shared" si="11"/>
        <v/>
      </c>
      <c r="AD49" s="82" t="str">
        <f>IF(R75="","",R75)</f>
        <v/>
      </c>
      <c r="AF49"/>
      <c r="AG49"/>
    </row>
    <row r="50" spans="1:33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135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135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69</v>
      </c>
      <c r="AB50" s="156"/>
      <c r="AC50" s="35" t="str">
        <f t="shared" si="11"/>
        <v/>
      </c>
      <c r="AD50" s="82" t="str">
        <f>IF(R77="","",R77)</f>
        <v/>
      </c>
      <c r="AF50"/>
      <c r="AG50"/>
    </row>
    <row r="51" spans="1:33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135</v>
      </c>
      <c r="I51" s="167" t="str">
        <f>R58</f>
        <v>Right ()</v>
      </c>
      <c r="J51" s="186" t="str">
        <f>IF(R60="","",R60)</f>
        <v/>
      </c>
      <c r="K51" s="167" t="s">
        <v>135</v>
      </c>
      <c r="M51" s="12"/>
      <c r="O51" s="80" t="s">
        <v>18</v>
      </c>
      <c r="P51" s="2"/>
      <c r="Q51" s="2"/>
      <c r="R51" s="2"/>
      <c r="S51" s="2"/>
      <c r="T51" s="2"/>
      <c r="U51" s="21" t="s">
        <v>52</v>
      </c>
      <c r="V51" s="2" t="s">
        <v>91</v>
      </c>
      <c r="W51" s="2"/>
      <c r="X51" s="2"/>
      <c r="Y51" s="14"/>
      <c r="AA51" s="21" t="s">
        <v>73</v>
      </c>
      <c r="AB51" s="156"/>
      <c r="AC51" s="35" t="str">
        <f t="shared" si="11"/>
        <v/>
      </c>
      <c r="AD51" s="82" t="str">
        <f>IF(S73="","",S73)</f>
        <v/>
      </c>
      <c r="AF51"/>
      <c r="AG51"/>
    </row>
    <row r="52" spans="1:33" ht="14.45" customHeight="1">
      <c r="A52" s="2">
        <v>52</v>
      </c>
      <c r="B52" s="10"/>
      <c r="F52" s="95"/>
      <c r="I52" s="62"/>
      <c r="J52" s="185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92</v>
      </c>
      <c r="W52" s="2"/>
      <c r="X52" s="2"/>
      <c r="Y52" s="14"/>
      <c r="AA52" s="21" t="s">
        <v>75</v>
      </c>
      <c r="AB52" s="156"/>
      <c r="AC52" s="35" t="str">
        <f t="shared" si="11"/>
        <v/>
      </c>
      <c r="AD52" s="82" t="str">
        <f>IF(S75="","",S75)</f>
        <v/>
      </c>
      <c r="AF52"/>
      <c r="AG52"/>
    </row>
    <row r="53" spans="1:33" ht="14.45" customHeight="1" thickBot="1">
      <c r="A53" s="2">
        <v>53</v>
      </c>
      <c r="B53" s="10"/>
      <c r="E53" s="185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60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77</v>
      </c>
      <c r="AB53" s="156"/>
      <c r="AC53" s="35" t="str">
        <f t="shared" si="11"/>
        <v/>
      </c>
      <c r="AD53" s="82" t="str">
        <f>IF(S77="","",S77)</f>
        <v/>
      </c>
      <c r="AF53"/>
      <c r="AG53"/>
    </row>
    <row r="54" spans="1:33" ht="14.45" customHeight="1">
      <c r="A54" s="2">
        <v>54</v>
      </c>
      <c r="B54" s="10"/>
      <c r="D54" s="52" t="s">
        <v>173</v>
      </c>
      <c r="E54" s="195" t="str">
        <f>IF(Q61="","",Q61)</f>
        <v/>
      </c>
      <c r="F54" s="196" t="str">
        <f>IF(R61="","",R61)</f>
        <v/>
      </c>
      <c r="M54" s="12"/>
      <c r="O54" s="13"/>
      <c r="P54" s="92" t="s">
        <v>62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5" customHeight="1" thickBot="1">
      <c r="A55" s="2">
        <v>55</v>
      </c>
      <c r="B55" s="10"/>
      <c r="D55" s="52" t="s">
        <v>174</v>
      </c>
      <c r="E55" s="197" t="str">
        <f>IF(Q62="","",Q62)</f>
        <v/>
      </c>
      <c r="F55" s="198" t="str">
        <f>IF(R62="","",R62)</f>
        <v/>
      </c>
      <c r="M55" s="12"/>
      <c r="O55" s="13"/>
      <c r="P55" s="21" t="s">
        <v>64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44</v>
      </c>
      <c r="AB55" s="20"/>
      <c r="AC55" s="20"/>
      <c r="AD55" s="20"/>
    </row>
    <row r="56" spans="1:33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81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5" customHeight="1">
      <c r="A57" s="2">
        <v>57</v>
      </c>
      <c r="B57" s="10"/>
      <c r="C57" s="52" t="s">
        <v>60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85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82</v>
      </c>
      <c r="AB57" s="157"/>
      <c r="AC57" s="35" t="str">
        <f t="shared" si="12"/>
        <v/>
      </c>
      <c r="AD57" s="82" t="str">
        <f>IF(Q41="","",Q41)</f>
        <v/>
      </c>
    </row>
    <row r="58" spans="1:33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99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143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83</v>
      </c>
      <c r="AB58" s="157"/>
      <c r="AC58" s="35" t="str">
        <f t="shared" si="12"/>
        <v/>
      </c>
      <c r="AD58" s="82" t="str">
        <f>IF(Q49="","",Q49)</f>
        <v/>
      </c>
    </row>
    <row r="59" spans="1:33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145</v>
      </c>
      <c r="Q59" s="176" t="str">
        <f>IF(Sheet1!B5="","",Sheet1!B5+Lamb)</f>
        <v/>
      </c>
      <c r="R59" s="177" t="str">
        <f>IF(Sheet1!B6="","",Sheet1!B6+Lamb)</f>
        <v/>
      </c>
      <c r="S59" s="2"/>
      <c r="T59" s="175" t="s">
        <v>145</v>
      </c>
      <c r="U59" s="199" t="str">
        <f>IF(AB31="","",AB31)</f>
        <v/>
      </c>
      <c r="V59" s="200" t="str">
        <f>IF(AB32="","",AB32)</f>
        <v/>
      </c>
      <c r="W59" s="2"/>
      <c r="X59" s="2"/>
      <c r="Y59" s="14"/>
      <c r="AA59" s="21" t="s">
        <v>84</v>
      </c>
      <c r="AB59" s="157"/>
      <c r="AC59" s="35" t="str">
        <f t="shared" si="12"/>
        <v/>
      </c>
      <c r="AD59" s="82" t="str">
        <f>IF(Q55="","",Q55)</f>
        <v/>
      </c>
    </row>
    <row r="60" spans="1:33" ht="14.45" customHeight="1">
      <c r="A60" s="2">
        <v>60</v>
      </c>
      <c r="B60" s="10"/>
      <c r="M60" s="12"/>
      <c r="O60" s="13"/>
      <c r="P60" s="66" t="s">
        <v>146</v>
      </c>
      <c r="Q60" s="179" t="str">
        <f>IF(Sheet1!B7="","",Sheet1!B7+Lamb)</f>
        <v/>
      </c>
      <c r="R60" s="180" t="str">
        <f>IF(Sheet1!B8="","",Sheet1!B8+Lamb)</f>
        <v/>
      </c>
      <c r="S60" s="2"/>
      <c r="T60" s="175" t="s">
        <v>146</v>
      </c>
      <c r="U60" s="201" t="str">
        <f>IF(AB33="","",AB33)</f>
        <v/>
      </c>
      <c r="V60" s="202" t="str">
        <f>IF(AB34="","",AB34)</f>
        <v/>
      </c>
      <c r="W60" s="2"/>
      <c r="X60" s="2"/>
      <c r="Y60" s="14"/>
      <c r="AA60" s="21" t="s">
        <v>86</v>
      </c>
      <c r="AB60" s="157"/>
      <c r="AC60" s="35" t="str">
        <f t="shared" si="12"/>
        <v/>
      </c>
      <c r="AD60" s="82" t="str">
        <f>IF(Q65="","",Q65)</f>
        <v/>
      </c>
    </row>
    <row r="61" spans="1:33" ht="14.45" customHeight="1">
      <c r="A61" s="2">
        <v>61</v>
      </c>
      <c r="B61" s="10"/>
      <c r="M61" s="12"/>
      <c r="O61" s="13"/>
      <c r="P61" s="21" t="s">
        <v>144</v>
      </c>
      <c r="Q61" s="187" t="str">
        <f>IF(Q59="","",Q60/Q59)</f>
        <v/>
      </c>
      <c r="R61" s="188" t="str">
        <f>IF(R59="","",R60/R59)</f>
        <v/>
      </c>
      <c r="T61" s="21" t="s">
        <v>144</v>
      </c>
      <c r="U61" s="201" t="str">
        <f>IF(AB35="","",AB35)</f>
        <v/>
      </c>
      <c r="V61" s="202" t="str">
        <f>IF(AB36="","",AB36)</f>
        <v/>
      </c>
      <c r="Y61" s="14"/>
      <c r="AA61" s="21" t="s">
        <v>89</v>
      </c>
      <c r="AB61" s="157"/>
      <c r="AC61" s="35" t="str">
        <f t="shared" si="12"/>
        <v/>
      </c>
      <c r="AD61" s="82" t="str">
        <f>IF(Q83="","",Q83)</f>
        <v/>
      </c>
    </row>
    <row r="62" spans="1:33" ht="14.45" customHeight="1" thickBot="1">
      <c r="A62" s="2">
        <v>62</v>
      </c>
      <c r="B62" s="10"/>
      <c r="M62" s="12"/>
      <c r="O62" s="13"/>
      <c r="P62" s="21" t="s">
        <v>170</v>
      </c>
      <c r="Q62" s="189" t="str">
        <f>IF(OR(Q59="",Lamb=""),"",Lamb/Q59)</f>
        <v/>
      </c>
      <c r="R62" s="190" t="str">
        <f>IF(OR(R59="",Lamb=""),"",Lamb/R59)</f>
        <v/>
      </c>
      <c r="T62" s="21" t="s">
        <v>170</v>
      </c>
      <c r="U62" s="203" t="str">
        <f>IF(AB37="","",AB37)</f>
        <v/>
      </c>
      <c r="V62" s="204" t="str">
        <f>IF(AB38="","",AB38)</f>
        <v/>
      </c>
      <c r="Y62" s="14"/>
      <c r="AA62" s="21" t="s">
        <v>90</v>
      </c>
      <c r="AB62" s="157"/>
      <c r="AC62" s="35" t="str">
        <f t="shared" si="12"/>
        <v/>
      </c>
      <c r="AD62" s="82" t="str">
        <f>IF(Q103="","",Q103)</f>
        <v/>
      </c>
    </row>
    <row r="63" spans="1:33" ht="14.45" customHeight="1">
      <c r="A63" s="2">
        <v>63</v>
      </c>
      <c r="B63" s="10"/>
      <c r="M63" s="12"/>
      <c r="O63" s="13"/>
      <c r="P63" s="21" t="s">
        <v>60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62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44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64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103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93</v>
      </c>
      <c r="P67" s="2"/>
      <c r="Q67" s="2"/>
      <c r="R67" s="2"/>
      <c r="S67" s="2"/>
      <c r="T67" s="2"/>
      <c r="U67" s="21" t="s">
        <v>52</v>
      </c>
      <c r="V67" s="2" t="s">
        <v>102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43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95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106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97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28" t="str">
        <f>Q86</f>
        <v>UNL-10 (cd/m^2)</v>
      </c>
      <c r="E71" s="228"/>
      <c r="F71" s="229" t="str">
        <f>S86</f>
        <v>UNL-80 (cd/m^2)</v>
      </c>
      <c r="G71" s="229"/>
      <c r="I71" s="68" t="s">
        <v>107</v>
      </c>
      <c r="M71" s="12"/>
      <c r="O71" s="13"/>
      <c r="P71" s="2"/>
      <c r="Q71" s="21" t="s">
        <v>100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108</v>
      </c>
      <c r="M72" s="12"/>
      <c r="O72" s="13"/>
      <c r="P72" s="2"/>
      <c r="Q72" s="21" t="s">
        <v>63</v>
      </c>
      <c r="R72" s="2" t="s">
        <v>104</v>
      </c>
      <c r="S72" s="2"/>
      <c r="T72" s="2"/>
      <c r="U72" s="2"/>
      <c r="V72" s="159" t="s">
        <v>105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109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110</v>
      </c>
      <c r="M73" s="12"/>
      <c r="O73" s="13"/>
      <c r="P73" s="2"/>
      <c r="Q73" s="159" t="s">
        <v>96</v>
      </c>
      <c r="R73" s="211"/>
      <c r="S73" s="215"/>
      <c r="T73" s="2"/>
      <c r="U73" s="2"/>
      <c r="V73" s="223" t="str">
        <f>IF(AB48="","",AB48)</f>
        <v/>
      </c>
      <c r="W73" s="224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111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112</v>
      </c>
      <c r="M74" s="12"/>
      <c r="O74" s="13"/>
      <c r="P74" s="2"/>
      <c r="Q74" s="159"/>
      <c r="R74" s="212"/>
      <c r="S74" s="216"/>
      <c r="T74" s="2"/>
      <c r="U74" s="2"/>
      <c r="V74" s="222"/>
      <c r="W74" s="225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113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98</v>
      </c>
      <c r="R75" s="213"/>
      <c r="S75" s="217"/>
      <c r="T75" s="2"/>
      <c r="U75" s="2"/>
      <c r="V75" s="220" t="str">
        <f>IF(AB49="","",AB49)</f>
        <v/>
      </c>
      <c r="W75" s="226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141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56</v>
      </c>
      <c r="J76" s="1" t="s">
        <v>114</v>
      </c>
      <c r="M76" s="12"/>
      <c r="O76" s="13"/>
      <c r="P76" s="2"/>
      <c r="Q76" s="159"/>
      <c r="R76" s="212"/>
      <c r="S76" s="216"/>
      <c r="T76" s="2"/>
      <c r="U76" s="2"/>
      <c r="V76" s="222"/>
      <c r="W76" s="225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176</v>
      </c>
      <c r="M77" s="12"/>
      <c r="O77" s="13"/>
      <c r="P77" s="2"/>
      <c r="Q77" s="159" t="s">
        <v>101</v>
      </c>
      <c r="R77" s="213"/>
      <c r="S77" s="217"/>
      <c r="T77" s="2"/>
      <c r="U77" s="2"/>
      <c r="V77" s="220" t="str">
        <f>IF(AB50="","",AB50)</f>
        <v/>
      </c>
      <c r="W77" s="226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14"/>
      <c r="S78" s="218"/>
      <c r="T78" s="2"/>
      <c r="U78" s="2"/>
      <c r="V78" s="221"/>
      <c r="W78" s="227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60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56</v>
      </c>
      <c r="R79" s="2" t="s">
        <v>115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60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62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93</v>
      </c>
      <c r="D83" s="2"/>
      <c r="E83" s="2"/>
      <c r="F83" s="2"/>
      <c r="G83" s="2"/>
      <c r="H83" s="2"/>
      <c r="I83" s="167" t="s">
        <v>94</v>
      </c>
      <c r="J83" s="167"/>
      <c r="K83" s="167"/>
      <c r="L83" s="167"/>
      <c r="M83" s="12"/>
      <c r="O83" s="13"/>
      <c r="P83" s="21" t="s">
        <v>64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30" t="str">
        <f>R68</f>
        <v>Left ()</v>
      </c>
      <c r="J84" s="230"/>
      <c r="K84" s="230" t="str">
        <f>S68</f>
        <v>Right ()</v>
      </c>
      <c r="L84" s="230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95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96</v>
      </c>
      <c r="I85" s="219" t="str">
        <f>IF(R73="","",R73)</f>
        <v/>
      </c>
      <c r="J85" s="219"/>
      <c r="K85" s="219" t="str">
        <f>IF(S73="","",S73)</f>
        <v/>
      </c>
      <c r="L85" s="219"/>
      <c r="M85" s="12"/>
      <c r="O85" s="109" t="s">
        <v>106</v>
      </c>
      <c r="P85" s="2"/>
      <c r="Q85" s="2"/>
      <c r="R85" s="2"/>
      <c r="S85" s="2"/>
      <c r="T85" s="2"/>
      <c r="U85" s="2"/>
      <c r="V85" s="68" t="s">
        <v>116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97</v>
      </c>
      <c r="F86" s="162" t="str">
        <f t="shared" si="15"/>
        <v/>
      </c>
      <c r="G86" s="163" t="str">
        <f t="shared" si="15"/>
        <v/>
      </c>
      <c r="H86" s="52" t="s">
        <v>98</v>
      </c>
      <c r="I86" s="219" t="str">
        <f>IF(R75="","",R75)</f>
        <v/>
      </c>
      <c r="J86" s="219"/>
      <c r="K86" s="219" t="str">
        <f>IF(S75="","",S75)</f>
        <v/>
      </c>
      <c r="L86" s="219"/>
      <c r="M86" s="12"/>
      <c r="O86" s="13"/>
      <c r="P86" s="2"/>
      <c r="Q86" s="209" t="s">
        <v>117</v>
      </c>
      <c r="R86" s="210"/>
      <c r="S86" s="209" t="s">
        <v>118</v>
      </c>
      <c r="T86" s="210"/>
      <c r="U86" s="2"/>
      <c r="V86" s="127" t="s">
        <v>43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100</v>
      </c>
      <c r="F87" s="164" t="str">
        <f t="shared" si="15"/>
        <v/>
      </c>
      <c r="G87" s="165" t="str">
        <f t="shared" si="15"/>
        <v/>
      </c>
      <c r="H87" s="52" t="s">
        <v>101</v>
      </c>
      <c r="I87" s="208" t="str">
        <f>IF(R77="","",R77)</f>
        <v/>
      </c>
      <c r="J87" s="208"/>
      <c r="K87" s="208" t="str">
        <f>IF(S77="","",S77)</f>
        <v/>
      </c>
      <c r="L87" s="208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108</v>
      </c>
      <c r="X87" s="2"/>
      <c r="Y87" s="14"/>
      <c r="AA87" s="1" t="s">
        <v>139</v>
      </c>
      <c r="AC87" s="1" t="s">
        <v>140</v>
      </c>
    </row>
    <row r="88" spans="1:30" ht="14.45" customHeight="1">
      <c r="A88" s="2">
        <v>22</v>
      </c>
      <c r="B88" s="10"/>
      <c r="C88" s="52" t="s">
        <v>60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161</v>
      </c>
      <c r="Q88" s="176" t="str">
        <f>IF(Sheet1!B9="","",Sheet1!B9+Lamb)</f>
        <v/>
      </c>
      <c r="R88" s="177" t="str">
        <f>IF(Sheet1!B18="","",Sheet1!B18+Lamb)</f>
        <v/>
      </c>
      <c r="S88" s="178" t="str">
        <f>IF(Sheet1!B27="","",Sheet1!B27+Lamb)</f>
        <v/>
      </c>
      <c r="T88" s="177" t="str">
        <f>IF(Sheet1!B36="","",Sheet1!B36+Lamb)</f>
        <v/>
      </c>
      <c r="U88" s="2"/>
      <c r="V88" s="130"/>
      <c r="W88" s="2" t="s">
        <v>110</v>
      </c>
      <c r="X88" s="2"/>
      <c r="Y88" s="14"/>
      <c r="AA88" s="193" t="e">
        <f>ABS(Q88-MEDIAN($Q$88:$Q$96))/MEDIAN($Q$88:$Q$96)</f>
        <v>#VALUE!</v>
      </c>
      <c r="AB88" s="193" t="e">
        <f>ABS(R88-MEDIAN($R$88:$R$96))/MEDIAN($R$88:$R$96)</f>
        <v>#VALUE!</v>
      </c>
      <c r="AC88" s="193" t="e">
        <f>ABS(S88-MEDIAN($S$88:$S$96))/MEDIAN($S$88:$S$96)</f>
        <v>#VALUE!</v>
      </c>
      <c r="AD88" s="193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162</v>
      </c>
      <c r="Q89" s="179" t="str">
        <f>IF(Sheet1!B10="","",Sheet1!B10+Lamb)</f>
        <v/>
      </c>
      <c r="R89" s="180" t="str">
        <f>IF(Sheet1!B19="","",Sheet1!B19+Lamb)</f>
        <v/>
      </c>
      <c r="S89" s="181" t="str">
        <f>IF(Sheet1!B28="","",Sheet1!B28+Lamb)</f>
        <v/>
      </c>
      <c r="T89" s="180" t="str">
        <f>IF(Sheet1!B37="","",Sheet1!B37+Lamb)</f>
        <v/>
      </c>
      <c r="U89" s="2"/>
      <c r="V89" s="130"/>
      <c r="W89" s="2" t="s">
        <v>112</v>
      </c>
      <c r="X89" s="2"/>
      <c r="Y89" s="14"/>
      <c r="AA89" s="193" t="e">
        <f t="shared" ref="AA89:AA96" si="16">ABS(Q89-MEDIAN($Q$88:$Q$96))/MEDIAN($Q$88:$Q$96)</f>
        <v>#VALUE!</v>
      </c>
      <c r="AB89" s="193" t="e">
        <f t="shared" ref="AB89:AB96" si="17">ABS(R89-MEDIAN($R$88:$R$96))/MEDIAN($R$88:$R$96)</f>
        <v>#VALUE!</v>
      </c>
      <c r="AC89" s="193" t="e">
        <f t="shared" ref="AC89:AC96" si="18">ABS(S89-MEDIAN($S$88:$S$96))/MEDIAN($S$88:$S$96)</f>
        <v>#VALUE!</v>
      </c>
      <c r="AD89" s="193" t="e">
        <f t="shared" ref="AD89:AD96" si="19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163</v>
      </c>
      <c r="Q90" s="179" t="str">
        <f>IF(Sheet1!B11="","",Sheet1!B11+Lamb)</f>
        <v/>
      </c>
      <c r="R90" s="180" t="str">
        <f>IF(Sheet1!B20="","",Sheet1!B20+Lamb)</f>
        <v/>
      </c>
      <c r="S90" s="181" t="str">
        <f>IF(Sheet1!B29="","",Sheet1!B29+Lamb)</f>
        <v/>
      </c>
      <c r="T90" s="180" t="str">
        <f>IF(Sheet1!B38="","",Sheet1!B38+Lamb)</f>
        <v/>
      </c>
      <c r="U90" s="2"/>
      <c r="V90" s="2"/>
      <c r="W90" s="2"/>
      <c r="X90" s="2"/>
      <c r="Y90" s="14"/>
      <c r="AA90" s="193" t="e">
        <f t="shared" si="16"/>
        <v>#VALUE!</v>
      </c>
      <c r="AB90" s="193" t="e">
        <f t="shared" si="17"/>
        <v>#VALUE!</v>
      </c>
      <c r="AC90" s="193" t="e">
        <f t="shared" si="18"/>
        <v>#VALUE!</v>
      </c>
      <c r="AD90" s="193" t="e">
        <f t="shared" si="19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164</v>
      </c>
      <c r="Q91" s="179" t="str">
        <f>IF(Sheet1!B12="","",Sheet1!B12+Lamb)</f>
        <v/>
      </c>
      <c r="R91" s="180" t="str">
        <f>IF(Sheet1!B21="","",Sheet1!B21+Lamb)</f>
        <v/>
      </c>
      <c r="S91" s="181" t="str">
        <f>IF(Sheet1!B30="","",Sheet1!B30+Lamb)</f>
        <v/>
      </c>
      <c r="T91" s="180" t="str">
        <f>IF(Sheet1!B39="","",Sheet1!B39+Lamb)</f>
        <v/>
      </c>
      <c r="U91" s="2"/>
      <c r="V91" s="2"/>
      <c r="W91" s="2"/>
      <c r="X91" s="2"/>
      <c r="Y91" s="14"/>
      <c r="AA91" s="193" t="e">
        <f t="shared" si="16"/>
        <v>#VALUE!</v>
      </c>
      <c r="AB91" s="193" t="e">
        <f t="shared" si="17"/>
        <v>#VALUE!</v>
      </c>
      <c r="AC91" s="193" t="e">
        <f t="shared" si="18"/>
        <v>#VALUE!</v>
      </c>
      <c r="AD91" s="193" t="e">
        <f t="shared" si="19"/>
        <v>#VALUE!</v>
      </c>
    </row>
    <row r="92" spans="1:30" ht="14.45" customHeight="1">
      <c r="A92" s="2">
        <v>26</v>
      </c>
      <c r="B92" s="10"/>
      <c r="C92" s="83" t="s">
        <v>60</v>
      </c>
      <c r="M92" s="12"/>
      <c r="O92" s="13"/>
      <c r="P92" s="21" t="s">
        <v>165</v>
      </c>
      <c r="Q92" s="179" t="str">
        <f>IF(Sheet1!B13="","",Sheet1!B13+Lamb)</f>
        <v/>
      </c>
      <c r="R92" s="180" t="str">
        <f>IF(Sheet1!B22="","",Sheet1!B22+Lamb)</f>
        <v/>
      </c>
      <c r="S92" s="181" t="str">
        <f>IF(Sheet1!B31="","",Sheet1!B31+Lamb)</f>
        <v/>
      </c>
      <c r="T92" s="180" t="str">
        <f>IF(Sheet1!B40="","",Sheet1!B40+Lamb)</f>
        <v/>
      </c>
      <c r="U92" s="2"/>
      <c r="V92" s="2"/>
      <c r="W92" s="159" t="s">
        <v>178</v>
      </c>
      <c r="X92" s="159" t="s">
        <v>179</v>
      </c>
      <c r="Y92" s="14"/>
      <c r="AA92" s="193" t="e">
        <f t="shared" si="16"/>
        <v>#VALUE!</v>
      </c>
      <c r="AB92" s="193" t="e">
        <f t="shared" si="17"/>
        <v>#VALUE!</v>
      </c>
      <c r="AC92" s="193" t="e">
        <f t="shared" si="18"/>
        <v>#VALUE!</v>
      </c>
      <c r="AD92" s="193" t="e">
        <f t="shared" si="19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166</v>
      </c>
      <c r="Q93" s="179" t="str">
        <f>IF(Sheet1!B14="","",Sheet1!B14+Lamb)</f>
        <v/>
      </c>
      <c r="R93" s="180" t="str">
        <f>IF(Sheet1!B23="","",Sheet1!B23+Lamb)</f>
        <v/>
      </c>
      <c r="S93" s="181" t="str">
        <f>IF(Sheet1!B32="","",Sheet1!B32+Lamb)</f>
        <v/>
      </c>
      <c r="T93" s="180" t="str">
        <f>IF(Sheet1!B41="","",Sheet1!B41+Lamb)</f>
        <v/>
      </c>
      <c r="V93" s="21" t="s">
        <v>117</v>
      </c>
      <c r="W93" s="207" t="e">
        <f>AVERAGE(Q88:R96)</f>
        <v>#DIV/0!</v>
      </c>
      <c r="X93" s="159" t="e">
        <f>STDEV(Q88:R96)</f>
        <v>#DIV/0!</v>
      </c>
      <c r="Y93" s="14"/>
      <c r="AA93" s="193" t="e">
        <f t="shared" si="16"/>
        <v>#VALUE!</v>
      </c>
      <c r="AB93" s="193" t="e">
        <f t="shared" si="17"/>
        <v>#VALUE!</v>
      </c>
      <c r="AC93" s="193" t="e">
        <f t="shared" si="18"/>
        <v>#VALUE!</v>
      </c>
      <c r="AD93" s="193" t="e">
        <f t="shared" si="19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167</v>
      </c>
      <c r="Q94" s="179" t="str">
        <f>IF(Sheet1!B15="","",Sheet1!B15+Lamb)</f>
        <v/>
      </c>
      <c r="R94" s="180" t="str">
        <f>IF(Sheet1!B24="","",Sheet1!B24+Lamb)</f>
        <v/>
      </c>
      <c r="S94" s="181" t="str">
        <f>IF(Sheet1!B33="","",Sheet1!B33+Lamb)</f>
        <v/>
      </c>
      <c r="T94" s="180" t="str">
        <f>IF(Sheet1!B42="","",Sheet1!B42+Lamb)</f>
        <v/>
      </c>
      <c r="V94" s="21" t="s">
        <v>118</v>
      </c>
      <c r="W94" s="207" t="e">
        <f>AVERAGE(S88:T96)</f>
        <v>#DIV/0!</v>
      </c>
      <c r="X94" s="159" t="e">
        <f>STDEV(S88:T96)</f>
        <v>#DIV/0!</v>
      </c>
      <c r="Y94" s="14"/>
      <c r="AA94" s="193" t="e">
        <f t="shared" si="16"/>
        <v>#VALUE!</v>
      </c>
      <c r="AB94" s="193" t="e">
        <f t="shared" si="17"/>
        <v>#VALUE!</v>
      </c>
      <c r="AC94" s="193" t="e">
        <f t="shared" si="18"/>
        <v>#VALUE!</v>
      </c>
      <c r="AD94" s="193" t="e">
        <f t="shared" si="19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168</v>
      </c>
      <c r="Q95" s="179" t="str">
        <f>IF(Sheet1!B16="","",Sheet1!B16+Lamb)</f>
        <v/>
      </c>
      <c r="R95" s="180" t="str">
        <f>IF(Sheet1!B25="","",Sheet1!B25+Lamb)</f>
        <v/>
      </c>
      <c r="S95" s="181" t="str">
        <f>IF(Sheet1!B34="","",Sheet1!B34+Lamb)</f>
        <v/>
      </c>
      <c r="T95" s="180" t="str">
        <f>IF(Sheet1!B43="","",Sheet1!B43+Lamb)</f>
        <v/>
      </c>
      <c r="Y95" s="14"/>
      <c r="AA95" s="193" t="e">
        <f t="shared" si="16"/>
        <v>#VALUE!</v>
      </c>
      <c r="AB95" s="193" t="e">
        <f t="shared" si="17"/>
        <v>#VALUE!</v>
      </c>
      <c r="AC95" s="193" t="e">
        <f t="shared" si="18"/>
        <v>#VALUE!</v>
      </c>
      <c r="AD95" s="193" t="e">
        <f t="shared" si="19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169</v>
      </c>
      <c r="Q96" s="182" t="str">
        <f>IF(Sheet1!B17="","",Sheet1!B17+Lamb)</f>
        <v/>
      </c>
      <c r="R96" s="183" t="str">
        <f>IF(Sheet1!B26="","",Sheet1!B26+Lamb)</f>
        <v/>
      </c>
      <c r="S96" s="184" t="str">
        <f>IF(Sheet1!B35="","",Sheet1!B35+Lamb)</f>
        <v/>
      </c>
      <c r="T96" s="183" t="str">
        <f>IF(Sheet1!B44="","",Sheet1!B44+Lamb)</f>
        <v/>
      </c>
      <c r="Y96" s="14"/>
      <c r="AA96" s="193" t="e">
        <f t="shared" si="16"/>
        <v>#VALUE!</v>
      </c>
      <c r="AB96" s="193" t="e">
        <f t="shared" si="17"/>
        <v>#VALUE!</v>
      </c>
      <c r="AC96" s="193" t="e">
        <f t="shared" si="18"/>
        <v>#VALUE!</v>
      </c>
      <c r="AD96" s="193" t="e">
        <f t="shared" si="19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119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120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121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56</v>
      </c>
      <c r="V99" s="2" t="s">
        <v>114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177</v>
      </c>
      <c r="Q100" s="191" t="str">
        <f>IF(Q88="","",MAX(AA88:AA96))</f>
        <v/>
      </c>
      <c r="R100" s="192" t="str">
        <f>IF(R88="","",MAX(AB88:AB96))</f>
        <v/>
      </c>
      <c r="S100" s="191" t="str">
        <f>IF(S88="","",MAX(AC88:AC96))</f>
        <v/>
      </c>
      <c r="T100" s="192" t="str">
        <f>IF(T88="","",MAX(AD88:AD96))</f>
        <v/>
      </c>
      <c r="V100" s="1" t="s">
        <v>175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60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62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64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122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123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60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62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124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62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124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62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124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62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124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62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124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62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124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62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124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62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124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62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124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62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124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62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103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2.75"/>
  <sheetData>
    <row r="1" spans="1:2">
      <c r="A1" s="205" t="s">
        <v>153</v>
      </c>
    </row>
    <row r="3" spans="1:2">
      <c r="A3" s="206" t="s">
        <v>180</v>
      </c>
      <c r="B3" s="206" t="s">
        <v>154</v>
      </c>
    </row>
    <row r="4" spans="1:2">
      <c r="A4" t="s">
        <v>181</v>
      </c>
    </row>
    <row r="5" spans="1:2">
      <c r="A5" t="s">
        <v>155</v>
      </c>
    </row>
    <row r="6" spans="1:2">
      <c r="A6" t="s">
        <v>155</v>
      </c>
    </row>
    <row r="7" spans="1:2">
      <c r="A7" t="s">
        <v>156</v>
      </c>
    </row>
    <row r="8" spans="1:2">
      <c r="A8" t="s">
        <v>156</v>
      </c>
    </row>
    <row r="9" spans="1:2">
      <c r="A9" t="s">
        <v>182</v>
      </c>
    </row>
    <row r="10" spans="1:2">
      <c r="A10" t="s">
        <v>182</v>
      </c>
    </row>
    <row r="11" spans="1:2">
      <c r="A11" t="s">
        <v>182</v>
      </c>
    </row>
    <row r="12" spans="1:2">
      <c r="A12" t="s">
        <v>182</v>
      </c>
    </row>
    <row r="13" spans="1:2">
      <c r="A13" t="s">
        <v>182</v>
      </c>
    </row>
    <row r="14" spans="1:2">
      <c r="A14" t="s">
        <v>182</v>
      </c>
    </row>
    <row r="15" spans="1:2">
      <c r="A15" t="s">
        <v>182</v>
      </c>
    </row>
    <row r="16" spans="1:2">
      <c r="A16" t="s">
        <v>182</v>
      </c>
    </row>
    <row r="17" spans="1:1">
      <c r="A17" t="s">
        <v>182</v>
      </c>
    </row>
    <row r="18" spans="1:1">
      <c r="A18" t="s">
        <v>182</v>
      </c>
    </row>
    <row r="19" spans="1:1">
      <c r="A19" t="s">
        <v>182</v>
      </c>
    </row>
    <row r="20" spans="1:1">
      <c r="A20" t="s">
        <v>182</v>
      </c>
    </row>
    <row r="21" spans="1:1">
      <c r="A21" t="s">
        <v>182</v>
      </c>
    </row>
    <row r="22" spans="1:1">
      <c r="A22" t="s">
        <v>182</v>
      </c>
    </row>
    <row r="23" spans="1:1">
      <c r="A23" t="s">
        <v>182</v>
      </c>
    </row>
    <row r="24" spans="1:1">
      <c r="A24" t="s">
        <v>182</v>
      </c>
    </row>
    <row r="25" spans="1:1">
      <c r="A25" t="s">
        <v>182</v>
      </c>
    </row>
    <row r="26" spans="1:1">
      <c r="A26" t="s">
        <v>182</v>
      </c>
    </row>
    <row r="27" spans="1:1">
      <c r="A27" t="s">
        <v>183</v>
      </c>
    </row>
    <row r="28" spans="1:1">
      <c r="A28" t="s">
        <v>183</v>
      </c>
    </row>
    <row r="29" spans="1:1">
      <c r="A29" t="s">
        <v>183</v>
      </c>
    </row>
    <row r="30" spans="1:1">
      <c r="A30" t="s">
        <v>183</v>
      </c>
    </row>
    <row r="31" spans="1:1">
      <c r="A31" t="s">
        <v>183</v>
      </c>
    </row>
    <row r="32" spans="1:1">
      <c r="A32" t="s">
        <v>183</v>
      </c>
    </row>
    <row r="33" spans="1:1">
      <c r="A33" t="s">
        <v>183</v>
      </c>
    </row>
    <row r="34" spans="1:1">
      <c r="A34" t="s">
        <v>183</v>
      </c>
    </row>
    <row r="35" spans="1:1">
      <c r="A35" t="s">
        <v>183</v>
      </c>
    </row>
    <row r="36" spans="1:1">
      <c r="A36" t="s">
        <v>183</v>
      </c>
    </row>
    <row r="37" spans="1:1">
      <c r="A37" t="s">
        <v>183</v>
      </c>
    </row>
    <row r="38" spans="1:1">
      <c r="A38" t="s">
        <v>183</v>
      </c>
    </row>
    <row r="39" spans="1:1">
      <c r="A39" t="s">
        <v>183</v>
      </c>
    </row>
    <row r="40" spans="1:1">
      <c r="A40" t="s">
        <v>183</v>
      </c>
    </row>
    <row r="41" spans="1:1">
      <c r="A41" t="s">
        <v>183</v>
      </c>
    </row>
    <row r="42" spans="1:1">
      <c r="A42" t="s">
        <v>183</v>
      </c>
    </row>
    <row r="43" spans="1:1">
      <c r="A43" t="s">
        <v>183</v>
      </c>
    </row>
    <row r="44" spans="1:1">
      <c r="A44" t="s">
        <v>183</v>
      </c>
    </row>
    <row r="46" spans="1:1">
      <c r="A46" s="20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Barco</vt:lpstr>
      <vt:lpstr>Sheet1</vt:lpstr>
      <vt:lpstr>Lamb</vt:lpstr>
      <vt:lpstr>Page1</vt:lpstr>
      <vt:lpstr>Page2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2024-03-08T17:40:03Z</dcterms:modified>
  <dc:language>en-US</dc:language>
</cp:coreProperties>
</file>