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activeTab="1"/>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Q304" i="1" l="1"/>
  <c r="E8" i="3" l="1"/>
  <c r="O254" i="1" l="1"/>
  <c r="L126" i="1" l="1"/>
  <c r="M126" i="1"/>
  <c r="E126" i="1"/>
  <c r="O48" i="1"/>
  <c r="F227" i="1" l="1"/>
  <c r="F226" i="1"/>
  <c r="F225" i="1"/>
  <c r="R304" i="1"/>
  <c r="J224" i="1" s="1"/>
  <c r="F224" i="1"/>
  <c r="J228" i="1"/>
  <c r="J227" i="1"/>
  <c r="J226" i="1"/>
  <c r="J225" i="1"/>
  <c r="J232" i="1"/>
  <c r="R310" i="1"/>
  <c r="J230" i="1" s="1"/>
  <c r="R309" i="1"/>
  <c r="R311" i="1" s="1"/>
  <c r="J231" i="1" s="1"/>
  <c r="J229" i="1" l="1"/>
  <c r="U298" i="1"/>
  <c r="U297" i="1"/>
  <c r="U296" i="1"/>
  <c r="U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L109" i="1" l="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F69" i="3" s="1"/>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R63" i="3" l="1"/>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Eugene Mah</author>
  </authors>
  <commentList>
    <comment ref="A30" authorId="0" shapeId="0">
      <text>
        <r>
          <rPr>
            <b/>
            <sz val="9"/>
            <color indexed="81"/>
            <rFont val="Tahoma"/>
            <family val="2"/>
          </rPr>
          <t>Eugene Mah:</t>
        </r>
        <r>
          <rPr>
            <sz val="9"/>
            <color indexed="81"/>
            <rFont val="Tahoma"/>
            <family val="2"/>
          </rPr>
          <t xml:space="preserve">
Nominal contrast values as a function of kVp</t>
        </r>
      </text>
    </comment>
    <comment ref="A46" authorId="0" shapeId="0">
      <text>
        <r>
          <rPr>
            <b/>
            <sz val="9"/>
            <color indexed="81"/>
            <rFont val="Tahoma"/>
            <family val="2"/>
          </rPr>
          <t>Eugene Mah:</t>
        </r>
        <r>
          <rPr>
            <sz val="9"/>
            <color indexed="81"/>
            <rFont val="Tahoma"/>
            <family val="2"/>
          </rPr>
          <t xml:space="preserve">
TO.10 nominal contrast values</t>
        </r>
      </text>
    </comment>
    <comment ref="A60" authorId="0" shapeId="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<sst xmlns="http://schemas.openxmlformats.org/spreadsheetml/2006/main" count="1181" uniqueCount="461">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</sst>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6">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5" borderId="215"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5" borderId="53"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29" t="str">
        <f>IF(R10="","",R10)</f>
        <v/>
      </c>
      <c r="G10" s="629"/>
      <c r="H10" s="42"/>
      <c r="I10" s="42"/>
      <c r="J10" s="160" t="s">
        <v>18</v>
      </c>
      <c r="K10" s="618" t="str">
        <f>IF(V10="","",V10)</f>
        <v/>
      </c>
      <c r="L10" s="618"/>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19" t="str">
        <f>IF(R11="","",R11)</f>
        <v/>
      </c>
      <c r="G11" s="619"/>
      <c r="H11" s="42"/>
      <c r="I11" s="42"/>
      <c r="J11" s="160" t="s">
        <v>20</v>
      </c>
      <c r="K11" s="619" t="str">
        <f>IF(V11="","",V11)</f>
        <v/>
      </c>
      <c r="L11" s="619"/>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19" t="str">
        <f>IF(R12="","",R12)</f>
        <v/>
      </c>
      <c r="G12" s="619"/>
      <c r="H12" s="42"/>
      <c r="I12" s="42"/>
      <c r="J12" s="160" t="s">
        <v>22</v>
      </c>
      <c r="K12" s="631" t="str">
        <f>IF(V12="","",V12)</f>
        <v/>
      </c>
      <c r="L12" s="631"/>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0" t="str">
        <f>IF(R13="","",R13)</f>
        <v/>
      </c>
      <c r="G13" s="620"/>
      <c r="H13" s="42"/>
      <c r="I13" s="42"/>
      <c r="J13" s="160" t="s">
        <v>24</v>
      </c>
      <c r="K13" s="620" t="str">
        <f>IF(V13="","",V13)</f>
        <v/>
      </c>
      <c r="L13" s="620"/>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29" t="str">
        <f>IF(R17="","",R17)</f>
        <v/>
      </c>
      <c r="G16" s="629"/>
      <c r="H16" s="42"/>
      <c r="I16" s="42"/>
      <c r="J16" s="160" t="s">
        <v>29</v>
      </c>
      <c r="K16" s="632" t="str">
        <f>IF(V17="","",V17)</f>
        <v/>
      </c>
      <c r="L16" s="632"/>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19" t="str">
        <f>IF(R18="","",R18)</f>
        <v/>
      </c>
      <c r="G17" s="619"/>
      <c r="H17" s="42"/>
      <c r="I17" s="42"/>
      <c r="J17" s="160" t="s">
        <v>31</v>
      </c>
      <c r="K17" s="620" t="str">
        <f>IF(V18="","",V18)</f>
        <v/>
      </c>
      <c r="L17" s="620"/>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0" t="str">
        <f>IF(R19="","",R19)</f>
        <v/>
      </c>
      <c r="G18" s="620"/>
      <c r="H18" s="42"/>
      <c r="I18" s="42"/>
      <c r="J18" s="160" t="s">
        <v>33</v>
      </c>
      <c r="K18" s="620" t="str">
        <f>IF(V19="","",V19)</f>
        <v/>
      </c>
      <c r="L18" s="620"/>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0" t="str">
        <f>IF(V20="","",V20)</f>
        <v/>
      </c>
      <c r="L19" s="620"/>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29" t="str">
        <f>IF(R22="","",R22)</f>
        <v/>
      </c>
      <c r="G21" s="629"/>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30" t="str">
        <f>IF(R23="","",R23)</f>
        <v/>
      </c>
      <c r="G22" s="630"/>
      <c r="H22" s="42"/>
      <c r="I22" s="42"/>
      <c r="J22" s="160" t="s">
        <v>39</v>
      </c>
      <c r="K22" s="629" t="str">
        <f>IF(V23="","",V23)</f>
        <v/>
      </c>
      <c r="L22" s="629"/>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19" t="str">
        <f>IF(V24="","",V24)</f>
        <v/>
      </c>
      <c r="L23" s="619"/>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18" t="str">
        <f>IF(R25="","",R25)</f>
        <v/>
      </c>
      <c r="G24" s="618"/>
      <c r="H24" s="42"/>
      <c r="I24" s="42"/>
      <c r="J24" s="160" t="s">
        <v>42</v>
      </c>
      <c r="K24" s="619" t="str">
        <f>IF(V25="","",V25)</f>
        <v/>
      </c>
      <c r="L24" s="619"/>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0" t="str">
        <f>IF(R26="","",R26)</f>
        <v/>
      </c>
      <c r="G25" s="620"/>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0" t="str">
        <f>IF(R27="","",R27)</f>
        <v/>
      </c>
      <c r="G26" s="620"/>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29" t="str">
        <f>IF(V28="","",V28)</f>
        <v/>
      </c>
      <c r="L27" s="629"/>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18" t="str">
        <f>IF(R29="","",R29)</f>
        <v/>
      </c>
      <c r="G28" s="618"/>
      <c r="H28" s="42"/>
      <c r="I28" s="42"/>
      <c r="J28" s="160" t="s">
        <v>46</v>
      </c>
      <c r="K28" s="619" t="str">
        <f>IF(V29="","",V29)</f>
        <v/>
      </c>
      <c r="L28" s="619"/>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0" t="str">
        <f>IF(R30="","",R30)</f>
        <v/>
      </c>
      <c r="G29" s="620"/>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0" t="str">
        <f>IF(R31="","",R31)</f>
        <v/>
      </c>
      <c r="G30" s="620"/>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29" t="str">
        <f>IF(R34="","",R34)</f>
        <v/>
      </c>
      <c r="G33" s="629"/>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30" t="str">
        <f>IF(R35="","",R35)</f>
        <v/>
      </c>
      <c r="G34" s="630"/>
      <c r="H34" s="42"/>
      <c r="I34" s="42"/>
      <c r="J34" s="160" t="s">
        <v>39</v>
      </c>
      <c r="K34" s="629" t="str">
        <f>IF(V35="","",V35)</f>
        <v/>
      </c>
      <c r="L34" s="629"/>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19" t="str">
        <f>IF(V36="","",V36)</f>
        <v/>
      </c>
      <c r="L35" s="619"/>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18" t="str">
        <f>IF(R37="","",R37)</f>
        <v/>
      </c>
      <c r="G36" s="618"/>
      <c r="H36" s="42"/>
      <c r="I36" s="42"/>
      <c r="J36" s="160" t="s">
        <v>42</v>
      </c>
      <c r="K36" s="619" t="str">
        <f>IF(V37="","",V37)</f>
        <v/>
      </c>
      <c r="L36" s="619"/>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0" t="str">
        <f>IF(R38="","",R38)</f>
        <v/>
      </c>
      <c r="G37" s="620"/>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0" t="str">
        <f>IF(R39="","",R39)</f>
        <v/>
      </c>
      <c r="G38" s="620"/>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29" t="str">
        <f>IF(V40="","",V40)</f>
        <v/>
      </c>
      <c r="L39" s="629"/>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18" t="str">
        <f>IF(R41="","",R41)</f>
        <v/>
      </c>
      <c r="G40" s="618"/>
      <c r="H40" s="42"/>
      <c r="I40" s="42"/>
      <c r="J40" s="160" t="s">
        <v>46</v>
      </c>
      <c r="K40" s="619" t="str">
        <f>IF(V41="","",V41)</f>
        <v/>
      </c>
      <c r="L40" s="619"/>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0" t="str">
        <f>IF(R42="","",R42)</f>
        <v/>
      </c>
      <c r="G41" s="620"/>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0" t="str">
        <f>IF(R43="","",R43)</f>
        <v/>
      </c>
      <c r="G42" s="620"/>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621" t="s">
        <v>84</v>
      </c>
      <c r="M69" s="622"/>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460</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44089</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44454</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44089</v>
      </c>
      <c r="W101" s="532">
        <v>44089</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44454</v>
      </c>
      <c r="W102" s="532">
        <v>44454</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623" t="str">
        <f>IF(Q106&lt;&gt;"",Q106,IF($Q$99=1,"Manual 1",IF(AUTO_MA="","",AUTO_MA&amp;" 1")))</f>
        <v>Auto 1</v>
      </c>
      <c r="R107" s="623"/>
      <c r="S107" s="623"/>
      <c r="T107" s="624" t="str">
        <f>IF(T106&lt;&gt;"",T106,IF($R$1399=1,"Manual 2",IF(OR(AUTO_MA="",O101="",O101=1),"",AUTO_MA&amp;" "&amp;IF(O101=2,2,IF(AND(O102=2,O101&gt;2),ROUND(O101/2,0),O101)))))</f>
        <v/>
      </c>
      <c r="U107" s="624"/>
      <c r="V107" s="624"/>
      <c r="W107" s="624" t="str">
        <f>IF(W106&lt;&gt;"",W106,IF(OR(O102=1,O101&lt;3),IF(O102=1,"High Level","No High Level"),IF(AUTO_MA="","",AUTO_MA&amp;" "&amp;O101)))</f>
        <v xml:space="preserve">Auto </v>
      </c>
      <c r="X107" s="624"/>
      <c r="Y107" s="624"/>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IF(U299="","NA",IF(U299="YES",U299,IF(U299="NA",U299,"")))</f>
        <v>NA</v>
      </c>
      <c r="M109" s="320" t="str">
        <f>IF(U299="NO",U299,"")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623" t="str">
        <f>IF(Q138&lt;&gt;"",Q138,IF($Q$99=1,"Manual 1",IF(AUTO_MA="","",AUTO_MA&amp;" 1")))</f>
        <v>Auto 1</v>
      </c>
      <c r="R139" s="623"/>
      <c r="S139" s="623"/>
      <c r="T139" s="624" t="str">
        <f>IF(T138&lt;&gt;"",T138,IF($R$1399=1,"Manual 2",IF(OR(AUTO_MA="",O101="",O101=1),"",AUTO_MA&amp;" "&amp;IF(O101=2,2,IF(AND(O102=2,O101&gt;2),ROUND(O101/2,0),O101)))))</f>
        <v/>
      </c>
      <c r="U139" s="624"/>
      <c r="V139" s="624"/>
      <c r="W139" s="624" t="str">
        <f>IF(W138&lt;&gt;"",W138,IF(OR(O102=1,O101&lt;3),IF(O102=1,"High Level","No High Level"),IF(AUTO_MA="","",AUTO_MA&amp;" "&amp;O101)))</f>
        <v xml:space="preserve">Auto </v>
      </c>
      <c r="X139" s="624"/>
      <c r="Y139" s="624"/>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06" t="s">
        <v>245</v>
      </c>
      <c r="U181" s="606"/>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15"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15"/>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15"/>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15"/>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15"/>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15"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15"/>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15"/>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615"/>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5"/>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5"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15"/>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615"/>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615"/>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585" t="s">
        <v>262</v>
      </c>
      <c r="F204" s="587" t="s">
        <v>263</v>
      </c>
      <c r="G204" s="518" t="s">
        <v>264</v>
      </c>
      <c r="H204" s="585" t="str">
        <f>R276</f>
        <v>Ind AK @ Ref Pt (mGy)</v>
      </c>
      <c r="I204" s="625" t="str">
        <f>S276</f>
        <v>Meas AK @ Ref Pt (mGy)</v>
      </c>
      <c r="J204" s="519" t="s">
        <v>265</v>
      </c>
      <c r="K204" s="135" t="s">
        <v>266</v>
      </c>
      <c r="L204" s="135" t="s">
        <v>267</v>
      </c>
      <c r="M204" s="627" t="s">
        <v>268</v>
      </c>
      <c r="O204" s="615"/>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586"/>
      <c r="F205" s="588"/>
      <c r="G205" s="518"/>
      <c r="H205" s="586"/>
      <c r="I205" s="626"/>
      <c r="J205" s="519"/>
      <c r="K205" s="135" t="str">
        <f>U277</f>
        <v>mGy/min</v>
      </c>
      <c r="L205" s="135" t="str">
        <f>V277</f>
        <v>mGy/min</v>
      </c>
      <c r="M205" s="628"/>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615"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15"/>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15"/>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15"/>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615"/>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15"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615"/>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15"/>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615"/>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615"/>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IF(U295="","",U295)</f>
        <v/>
      </c>
      <c r="F224" s="376" t="str">
        <f>IF(R295="","",R295)</f>
        <v/>
      </c>
      <c r="G224" s="323"/>
      <c r="H224" s="381">
        <f>IF(O304="","",O304)</f>
        <v>80</v>
      </c>
      <c r="I224" s="376" t="str">
        <f>IF(P304="","",P304)</f>
        <v/>
      </c>
      <c r="J224" s="376" t="str">
        <f t="shared" ref="J224:J232" si="37">IF(R304="","",R304)</f>
        <v/>
      </c>
      <c r="K224" s="323"/>
      <c r="L224" s="323"/>
      <c r="M224" s="327"/>
      <c r="O224" s="615"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IF(U296="","",U296)</f>
        <v/>
      </c>
      <c r="F225" s="376" t="str">
        <f>IF(R296="","",R296)</f>
        <v/>
      </c>
      <c r="G225" s="323"/>
      <c r="H225" s="323"/>
      <c r="I225" s="376" t="str">
        <f t="shared" ref="I225:I232" si="38">IF(P305="","",P305)</f>
        <v/>
      </c>
      <c r="J225" s="376" t="str">
        <f t="shared" si="37"/>
        <v/>
      </c>
      <c r="K225" s="323"/>
      <c r="L225" s="323"/>
      <c r="M225" s="327"/>
      <c r="O225" s="615"/>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IF(U297="","",U297)</f>
        <v/>
      </c>
      <c r="F226" s="376" t="str">
        <f>IF(R297="","",R297)</f>
        <v/>
      </c>
      <c r="G226" s="323"/>
      <c r="H226" s="323"/>
      <c r="I226" s="376" t="str">
        <f t="shared" si="38"/>
        <v/>
      </c>
      <c r="J226" s="376" t="str">
        <f t="shared" si="37"/>
        <v/>
      </c>
      <c r="K226" s="323"/>
      <c r="L226" s="323"/>
      <c r="M226" s="327"/>
      <c r="O226" s="615"/>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IF(U298="","",U298)</f>
        <v/>
      </c>
      <c r="F227" s="376" t="str">
        <f>IF(R298="","",R298)</f>
        <v/>
      </c>
      <c r="G227" s="323"/>
      <c r="H227" s="323"/>
      <c r="I227" s="376" t="str">
        <f t="shared" si="38"/>
        <v/>
      </c>
      <c r="J227" s="376" t="str">
        <f t="shared" si="37"/>
        <v/>
      </c>
      <c r="K227" s="323"/>
      <c r="L227" s="323"/>
      <c r="M227" s="327"/>
      <c r="O227" s="615"/>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U299</f>
        <v/>
      </c>
      <c r="F228" s="323"/>
      <c r="G228" s="323"/>
      <c r="H228" s="323"/>
      <c r="I228" s="383" t="str">
        <f t="shared" si="38"/>
        <v/>
      </c>
      <c r="J228" s="383" t="str">
        <f t="shared" si="37"/>
        <v/>
      </c>
      <c r="K228" s="323"/>
      <c r="L228" s="323"/>
      <c r="M228" s="327"/>
      <c r="O228" s="615"/>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7"/>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7"/>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7"/>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7"/>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16"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16"/>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16"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16"/>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617" t="s">
        <v>313</v>
      </c>
      <c r="R257" s="617"/>
      <c r="S257" s="1" t="s">
        <v>314</v>
      </c>
      <c r="T257" s="617" t="s">
        <v>315</v>
      </c>
      <c r="U257" s="617"/>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44089</v>
      </c>
      <c r="L267" s="526" t="s">
        <v>450</v>
      </c>
      <c r="M267" s="534">
        <f>IF(V102="","",V102)</f>
        <v>44454</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08" t="str">
        <f>Q107</f>
        <v>Auto 1</v>
      </c>
      <c r="F269" s="609"/>
      <c r="G269" s="609"/>
      <c r="H269" s="609" t="str">
        <f>T107</f>
        <v/>
      </c>
      <c r="I269" s="609"/>
      <c r="J269" s="609"/>
      <c r="K269" s="610" t="str">
        <f>W107</f>
        <v xml:space="preserve">Auto </v>
      </c>
      <c r="L269" s="610"/>
      <c r="M269" s="611"/>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84"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84"/>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84"/>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84"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84"/>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84"/>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2" t="s">
        <v>262</v>
      </c>
      <c r="P276" s="613" t="s">
        <v>263</v>
      </c>
      <c r="R276" s="613" t="str">
        <f>"Ind AK @ Ref Pt ("&amp;T257&amp;")"</f>
        <v>Ind AK @ Ref Pt (mGy)</v>
      </c>
      <c r="S276" s="613"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584"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2"/>
      <c r="P277" s="613"/>
      <c r="Q277" s="1" t="s">
        <v>264</v>
      </c>
      <c r="R277" s="613"/>
      <c r="S277" s="613"/>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584"/>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84"/>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84"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584"/>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584"/>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84"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584"/>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84"/>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14" t="s">
        <v>328</v>
      </c>
      <c r="Q293" s="614"/>
      <c r="R293" s="614"/>
      <c r="S293" s="614"/>
      <c r="T293" s="614"/>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77" t="s">
        <v>459</v>
      </c>
      <c r="R294" s="560" t="s">
        <v>452</v>
      </c>
      <c r="S294" s="1" t="s">
        <v>149</v>
      </c>
      <c r="T294" s="1" t="s">
        <v>330</v>
      </c>
      <c r="U294" s="223" t="s">
        <v>331</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126"/>
      <c r="T295" s="246"/>
      <c r="U295" s="538"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49"/>
      <c r="T296" s="250"/>
      <c r="U296" s="539"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49"/>
      <c r="T297" s="250"/>
      <c r="U297" s="539"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5"/>
      <c r="T298" s="256"/>
      <c r="U298" s="540"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R299" s="223"/>
      <c r="S299" s="223"/>
      <c r="T299" s="1" t="s">
        <v>180</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14" t="s">
        <v>328</v>
      </c>
      <c r="Q302" s="614"/>
      <c r="R302" s="614"/>
      <c r="S302" s="614"/>
      <c r="T302" s="614"/>
      <c r="U302" s="223"/>
      <c r="V302" s="223"/>
      <c r="W302" s="223"/>
      <c r="X302" s="223"/>
      <c r="Y302" s="224"/>
      <c r="AB302" s="28"/>
      <c r="AC302" s="29" t="str">
        <f>IF(AB302&lt;&gt;AD302,"Change","")</f>
        <v/>
      </c>
      <c r="AD302" s="30" t="str">
        <f>IF(Q435="","",Q435)</f>
        <v/>
      </c>
    </row>
    <row r="303" spans="1:30" ht="14.1" customHeight="1" thickBot="1" x14ac:dyDescent="0.3">
      <c r="A303" s="3">
        <v>39</v>
      </c>
      <c r="B303" s="301"/>
      <c r="C303" s="589"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77" t="s">
        <v>459</v>
      </c>
      <c r="R303" s="560" t="s">
        <v>452</v>
      </c>
      <c r="S303" s="1" t="s">
        <v>149</v>
      </c>
      <c r="T303" s="1" t="s">
        <v>330</v>
      </c>
      <c r="U303" s="223"/>
      <c r="V303" s="223"/>
      <c r="W303" s="223"/>
      <c r="X303" s="223"/>
      <c r="Y303" s="224"/>
      <c r="AB303" s="71"/>
      <c r="AD303" s="71"/>
    </row>
    <row r="304" spans="1:30" ht="14.1" customHeight="1" thickBot="1" x14ac:dyDescent="0.3">
      <c r="A304" s="3">
        <v>40</v>
      </c>
      <c r="B304" s="301"/>
      <c r="C304" s="590"/>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590"/>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8"/>
      <c r="T305" s="89"/>
      <c r="U305" s="223"/>
      <c r="V305" s="223"/>
      <c r="W305" s="223"/>
      <c r="X305" s="223"/>
      <c r="Y305" s="224"/>
      <c r="AB305" s="71"/>
      <c r="AD305" s="71"/>
    </row>
    <row r="306" spans="1:30" ht="14.1" customHeight="1" x14ac:dyDescent="0.25">
      <c r="A306" s="3">
        <v>42</v>
      </c>
      <c r="B306" s="301"/>
      <c r="C306" s="590"/>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8"/>
      <c r="T306" s="89"/>
      <c r="U306" s="223"/>
      <c r="V306" s="223"/>
      <c r="W306" s="223"/>
      <c r="X306" s="223"/>
      <c r="Y306" s="224"/>
      <c r="AB306" s="28"/>
      <c r="AC306" s="29" t="str">
        <f>IF(AB306&lt;&gt;AD306,"Change","")</f>
        <v/>
      </c>
      <c r="AD306" s="30" t="str">
        <f>IF(Q439="","",Q439)</f>
        <v/>
      </c>
    </row>
    <row r="307" spans="1:30" ht="14.1" customHeight="1" thickBot="1" x14ac:dyDescent="0.3">
      <c r="A307" s="3">
        <v>43</v>
      </c>
      <c r="B307" s="301"/>
      <c r="C307" s="601"/>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8"/>
      <c r="T307" s="89"/>
      <c r="U307" s="223"/>
      <c r="V307" s="223"/>
      <c r="W307" s="223"/>
      <c r="X307" s="223"/>
      <c r="Y307" s="224"/>
      <c r="AB307" s="71"/>
      <c r="AD307" s="71"/>
    </row>
    <row r="308" spans="1:30" ht="14.1" customHeight="1" thickBot="1" x14ac:dyDescent="0.3">
      <c r="A308" s="3">
        <v>44</v>
      </c>
      <c r="B308" s="301"/>
      <c r="C308" s="589"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3"/>
      <c r="T308" s="94"/>
      <c r="U308" s="223"/>
      <c r="V308" s="223"/>
      <c r="W308" s="223"/>
      <c r="X308" s="223"/>
      <c r="Y308" s="224"/>
      <c r="AB308" s="28"/>
      <c r="AC308" s="29" t="str">
        <f>IF(AB308&lt;&gt;AD308,"Change","")</f>
        <v/>
      </c>
      <c r="AD308" s="30" t="str">
        <f>IF(Q441="","",Q441)</f>
        <v/>
      </c>
    </row>
    <row r="309" spans="1:30" ht="14.1" customHeight="1" x14ac:dyDescent="0.25">
      <c r="A309" s="3">
        <v>45</v>
      </c>
      <c r="B309" s="301"/>
      <c r="C309" s="590"/>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590"/>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90"/>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R311" s="564" t="str">
        <f>IF(R309="","",IF(R309&gt;0,R310/R309,""))</f>
        <v/>
      </c>
      <c r="S311" s="223"/>
      <c r="T311" s="223"/>
      <c r="U311" s="223"/>
      <c r="V311" s="223"/>
      <c r="W311" s="223"/>
      <c r="X311" s="223"/>
      <c r="Y311" s="224"/>
      <c r="AB311" s="71"/>
      <c r="AD311" s="17"/>
    </row>
    <row r="312" spans="1:30" ht="14.1" customHeight="1" thickBot="1" x14ac:dyDescent="0.3">
      <c r="A312" s="3">
        <v>48</v>
      </c>
      <c r="B312" s="301"/>
      <c r="C312" s="591"/>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R312" s="565"/>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2"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590"/>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90"/>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90"/>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91"/>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06" t="s">
        <v>339</v>
      </c>
      <c r="W319" s="606"/>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5"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6"/>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607" t="s">
        <v>348</v>
      </c>
      <c r="R329" s="607"/>
      <c r="S329" s="607"/>
      <c r="T329" s="607"/>
      <c r="U329" s="607"/>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44089</v>
      </c>
      <c r="L333" s="526" t="str">
        <f t="shared" si="71"/>
        <v>Calibration due:</v>
      </c>
      <c r="M333" s="534">
        <f t="shared" si="71"/>
        <v>44454</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608" t="str">
        <f>Q139</f>
        <v>Auto 1</v>
      </c>
      <c r="F335" s="609"/>
      <c r="G335" s="609"/>
      <c r="H335" s="609" t="str">
        <f>T139</f>
        <v/>
      </c>
      <c r="I335" s="609"/>
      <c r="J335" s="609"/>
      <c r="K335" s="610" t="str">
        <f>W139</f>
        <v xml:space="preserve">Auto </v>
      </c>
      <c r="L335" s="610"/>
      <c r="M335" s="611"/>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584"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584"/>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584"/>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584"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584"/>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584"/>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584"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84"/>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584"/>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584"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584"/>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84"/>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84"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584"/>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584"/>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597" t="str">
        <f>IF(OR(P358="",P359=""),"",(ABS(P358)+ABS(P359))/$O$355)</f>
        <v/>
      </c>
      <c r="R358" s="598"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597"/>
      <c r="R359" s="597"/>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598" t="str">
        <f>IF(OR(P360="",P361=""),"",(ABS(P360)+ABS(P361))/$O$355)</f>
        <v/>
      </c>
      <c r="R360" s="598"/>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598"/>
      <c r="R361" s="598"/>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599"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0"/>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0"/>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0"/>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0"/>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589"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590"/>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590"/>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590"/>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591"/>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592"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593"/>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593"/>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593"/>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594"/>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5"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6"/>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05" t="s">
        <v>394</v>
      </c>
      <c r="I399" s="605"/>
      <c r="J399" s="605" t="s">
        <v>395</v>
      </c>
      <c r="K399" s="605"/>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03" t="s">
        <v>401</v>
      </c>
      <c r="E413" s="603"/>
      <c r="F413" s="603"/>
      <c r="G413" s="603"/>
      <c r="H413" s="603"/>
      <c r="I413" s="603" t="s">
        <v>402</v>
      </c>
      <c r="J413" s="603"/>
      <c r="K413" s="603"/>
      <c r="L413" s="603"/>
      <c r="M413" s="604"/>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78" t="str">
        <f t="shared" si="95"/>
        <v/>
      </c>
      <c r="G442" s="580"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79"/>
      <c r="G443" s="581"/>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79" t="str">
        <f>Q360</f>
        <v/>
      </c>
      <c r="G444" s="581"/>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583"/>
      <c r="G445" s="582"/>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44089</v>
      </c>
      <c r="L3" s="530" t="str">
        <f>Fluoro!L267</f>
        <v>Calibration due:</v>
      </c>
      <c r="M3" s="573">
        <f>Fluoro!M267</f>
        <v>44454</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09" t="str">
        <f>Fluoro!E269</f>
        <v>Auto 1</v>
      </c>
      <c r="F5" s="609">
        <f>Fluoro!F269</f>
        <v>0</v>
      </c>
      <c r="G5" s="609">
        <f>Fluoro!G269</f>
        <v>0</v>
      </c>
      <c r="H5" s="609" t="str">
        <f>Fluoro!H269</f>
        <v/>
      </c>
      <c r="I5" s="609">
        <f>Fluoro!I269</f>
        <v>0</v>
      </c>
      <c r="J5" s="609">
        <f>Fluoro!J269</f>
        <v>0</v>
      </c>
      <c r="K5" s="610" t="str">
        <f>Fluoro!K269</f>
        <v xml:space="preserve">Auto </v>
      </c>
      <c r="L5" s="610">
        <f>Fluoro!L269</f>
        <v>0</v>
      </c>
      <c r="M5" s="610">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4"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4">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4">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4"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4">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4">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4"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4">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4">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4"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4">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4">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4"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4">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4">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44089</v>
      </c>
      <c r="L35" s="226" t="str">
        <f>Fluoro!L267</f>
        <v>Calibration due:</v>
      </c>
      <c r="M35" s="576">
        <f>Fluoro!M267</f>
        <v>44454</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09" t="str">
        <f>Fluoro!E335</f>
        <v>Auto 1</v>
      </c>
      <c r="F37" s="609">
        <f>Fluoro!F335</f>
        <v>0</v>
      </c>
      <c r="G37" s="609">
        <f>Fluoro!G335</f>
        <v>0</v>
      </c>
      <c r="H37" s="609" t="str">
        <f>Fluoro!H335</f>
        <v/>
      </c>
      <c r="I37" s="609">
        <f>Fluoro!I335</f>
        <v>0</v>
      </c>
      <c r="J37" s="609">
        <f>Fluoro!J335</f>
        <v>0</v>
      </c>
      <c r="K37" s="610" t="str">
        <f>Fluoro!K335</f>
        <v xml:space="preserve">Auto </v>
      </c>
      <c r="L37" s="610">
        <f>Fluoro!L335</f>
        <v>0</v>
      </c>
      <c r="M37" s="610">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4"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4">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4">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4"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4">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4">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4"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4">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4">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4"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4">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4">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4"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4">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4">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3"/>
      <c r="D60"/>
      <c r="E60"/>
      <c r="F60"/>
      <c r="G60"/>
      <c r="H60"/>
      <c r="I60"/>
      <c r="J60"/>
      <c r="K60"/>
      <c r="L60"/>
      <c r="M60" s="570"/>
    </row>
    <row r="61" spans="1:13" ht="14.1" customHeight="1" x14ac:dyDescent="0.25">
      <c r="A61" s="3">
        <v>61</v>
      </c>
      <c r="B61" s="10"/>
      <c r="C61" s="633"/>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39:C41"/>
    <mergeCell ref="C42:C44"/>
    <mergeCell ref="C45:C47"/>
    <mergeCell ref="C48:C50"/>
    <mergeCell ref="C51:C53"/>
    <mergeCell ref="C60:C61"/>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5" t="s">
        <v>406</v>
      </c>
      <c r="B1" s="635"/>
      <c r="N1" s="278"/>
      <c r="O1" s="614" t="str">
        <f>Fluoro!O105</f>
        <v>Patient Entrance Exposure Rate (Fluoroscopy)*</v>
      </c>
      <c r="P1" s="614"/>
      <c r="Q1" s="614"/>
      <c r="R1" s="614" t="s">
        <v>407</v>
      </c>
      <c r="S1" s="614"/>
      <c r="T1" s="614"/>
      <c r="V1" s="278"/>
      <c r="W1" s="614" t="str">
        <f>Fluoro!O137</f>
        <v>Patient Entrance Exposure Rate – Digital Acquisition</v>
      </c>
      <c r="X1" s="614"/>
      <c r="Y1" s="614"/>
      <c r="Z1" s="614" t="s">
        <v>407</v>
      </c>
      <c r="AA1" s="614"/>
      <c r="AB1" s="614"/>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5" t="s">
        <v>410</v>
      </c>
      <c r="B7" s="635"/>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14" t="s">
        <v>420</v>
      </c>
      <c r="F75" s="614"/>
      <c r="I75" s="614" t="s">
        <v>421</v>
      </c>
      <c r="J75" s="614"/>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2021-01-14T16:14:51Z</dcterms:modified>
  <dc:language>en-US</dc:language>
</cp:coreProperties>
</file>