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ChartRDA">ExpCharts!$B$67:$M$132</definedName>
    <definedName name="ExpChartRFluoro">ExpCharts!$B$1:$M$66</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91029"/>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L126" i="1" l="1"/>
  <c r="M126" i="1"/>
  <c r="E126" i="1"/>
  <c r="O48" i="1"/>
  <c r="F227" i="1" l="1"/>
  <c r="F226" i="1"/>
  <c r="F225" i="1"/>
  <c r="Q304" i="1"/>
  <c r="J224" i="1" s="1"/>
  <c r="F224" i="1"/>
  <c r="J228" i="1"/>
  <c r="J227" i="1"/>
  <c r="J226" i="1"/>
  <c r="J225" i="1"/>
  <c r="J232" i="1"/>
  <c r="Q310" i="1"/>
  <c r="J230" i="1" s="1"/>
  <c r="Q309" i="1"/>
  <c r="Q311" i="1" s="1"/>
  <c r="J231" i="1" s="1"/>
  <c r="J229" i="1" l="1"/>
  <c r="T298" i="1"/>
  <c r="T297" i="1"/>
  <c r="T296" i="1"/>
  <c r="T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S304" i="1"/>
  <c r="R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T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O254" i="1"/>
  <c r="S281" i="1" s="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M109" i="1"/>
  <c r="L109" i="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W280" i="1" l="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E8" i="3"/>
  <c r="S70" i="3"/>
  <c r="K70" i="3"/>
  <c r="E424" i="1" s="1"/>
  <c r="L84" i="5" s="1"/>
  <c r="C70" i="3"/>
  <c r="M69" i="3"/>
  <c r="F423" i="1" s="1"/>
  <c r="K85" i="5" s="1"/>
  <c r="E69" i="3"/>
  <c r="F69" i="3" s="1"/>
  <c r="O66" i="3"/>
  <c r="G66" i="3"/>
  <c r="Q65" i="3"/>
  <c r="R65" i="3" s="1"/>
  <c r="I65" i="3"/>
  <c r="S62" i="3"/>
  <c r="K62" i="3"/>
  <c r="L62" i="3" s="1"/>
  <c r="C62" i="3"/>
  <c r="M61" i="3"/>
  <c r="E61" i="3"/>
  <c r="E20" i="3"/>
  <c r="E18" i="3"/>
  <c r="E14" i="3"/>
  <c r="E10" i="3"/>
  <c r="S72" i="3"/>
  <c r="C72" i="3"/>
  <c r="I71" i="3"/>
  <c r="G68" i="3"/>
  <c r="M67" i="3"/>
  <c r="K64" i="3"/>
  <c r="Q63" i="3"/>
  <c r="R63" i="3" s="1"/>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O195" i="1" l="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EM</author>
  </authors>
  <commentList>
    <comment ref="A30" authorId="0" shapeId="0">
      <text>
        <r>
          <rPr>
            <sz val="10"/>
            <rFont val="Arial"/>
            <family val="2"/>
          </rPr>
          <t>Nominal contrast values as a function of kVp</t>
        </r>
      </text>
    </comment>
    <comment ref="A46" authorId="0" shapeId="0">
      <text>
        <r>
          <rPr>
            <sz val="10"/>
            <rFont val="Arial"/>
            <family val="2"/>
          </rPr>
          <t>TO.10 nominal contrast values</t>
        </r>
      </text>
    </comment>
    <comment ref="A60" authorId="0" shapeId="0">
      <text>
        <r>
          <rPr>
            <sz val="10"/>
            <rFont val="Arial"/>
            <family val="2"/>
          </rPr>
          <t>TO.10 contrast values at the kVp specified in G55</t>
        </r>
      </text>
    </comment>
  </commentList>
</comments>
</file>

<file path=xl/sharedStrings.xml><?xml version="1.0" encoding="utf-8"?>
<sst xmlns="http://schemas.openxmlformats.org/spreadsheetml/2006/main" count="1179" uniqueCount="460">
  <si>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</si>
  <si>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</si>
  <si>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</si>
  <si>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</si>
  <si>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</si>
  <si>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</si>
  <si>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</si>
  <si>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</si>
  <si>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</si>
  <si>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</si>
  <si>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</si>
  <si>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</si>
  <si>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</si>
  <si>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</si>
  <si>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</si>
  <si>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</si>
  <si>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</si>
  <si>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</si>
  <si>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</si>
  <si>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</si>
  <si>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</si>
  <si>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</si>
  <si>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</si>
  <si>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</si>
  <si>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</si>
  <si>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</si>
  <si>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</si>
  <si>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</si>
  <si>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</si>
  <si>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</si>
  <si>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</si>
  <si>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</si>
  <si>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</si>
  <si>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</si>
  <si>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</si>
  <si>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</si>
  <si>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</si>
  <si>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</si>
  <si>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</si>
  <si>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</si>
  <si>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</si>
  <si>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</si>
  <si>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</si>
  <si>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</si>
  <si>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</si>
  <si>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</si>
  <si>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</si>
  <si>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</si>
  <si>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</si>
  <si>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</si>
  <si>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</si>
  <si>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</si>
  <si>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</si>
  <si>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</si>
  <si>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</si>
  <si>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</si>
  <si>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</si>
  <si>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</si>
  <si>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</si>
  <si>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</si>
  <si>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</si>
  <si>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</si>
  <si>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</si>
  <si>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</si>
  <si>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</si>
  <si>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</si>
  <si>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</si>
  <si>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</si>
  <si>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</si>
  <si>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</si>
  <si>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</si>
  <si>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</si>
  <si>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</si>
  <si>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</si>
  <si>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</si>
  <si>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</si>
  <si>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</si>
  <si>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</si>
  <si>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</si>
  <si>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</si>
  <si>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</si>
  <si>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</si>
  <si>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</si>
  <si>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</si>
  <si>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</si>
  <si>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</si>
  <si>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</si>
  <si>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</si>
  <si>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</si>
  <si>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</si>
  <si>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</si>
  <si>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</si>
  <si>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</si>
  <si>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</si>
  <si>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</si>
  <si>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</si>
  <si>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</si>
  <si>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</si>
  <si>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</si>
  <si>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</si>
  <si>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</si>
  <si>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</si>
  <si>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</si>
  <si>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</si>
  <si>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</si>
  <si>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</si>
  <si>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</si>
  <si>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</si>
  <si>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</si>
  <si>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</si>
  <si>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</si>
  <si>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</si>
  <si>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</si>
  <si>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</si>
  <si>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</si>
  <si>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</si>
  <si>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</si>
  <si>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</si>
  <si>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</si>
  <si>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</si>
  <si>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</si>
  <si>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</si>
  <si>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</si>
  <si>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</si>
  <si>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</si>
  <si>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</si>
  <si>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</si>
  <si>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</si>
  <si>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</si>
  <si>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</si>
  <si>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</si>
  <si>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</si>
  <si>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</si>
  <si>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</si>
  <si>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</si>
  <si>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</si>
  <si>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</si>
  <si>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</si>
  <si>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</si>
  <si>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</si>
  <si>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</si>
  <si>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</si>
  <si>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</si>
  <si>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</si>
  <si>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</si>
  <si>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</si>
  <si>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</si>
  <si>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</si>
  <si>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</si>
  <si>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</si>
  <si>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</si>
  <si>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</si>
  <si>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</si>
  <si>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</si>
  <si>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</si>
  <si>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</si>
  <si>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</si>
  <si>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</si>
  <si>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</si>
  <si>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</si>
  <si>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</si>
  <si>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</si>
  <si>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</si>
  <si>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</si>
  <si>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</si>
  <si>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</si>
  <si>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</si>
  <si>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</si>
  <si>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</si>
  <si>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</si>
  <si>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</si>
  <si>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</si>
  <si>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</si>
  <si>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</si>
  <si>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</si>
  <si>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</si>
  <si>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</si>
  <si>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</si>
  <si>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</si>
  <si>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</si>
  <si>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</si>
  <si>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</si>
  <si>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</si>
  <si>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</si>
  <si>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</si>
  <si>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</si>
  <si>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</si>
  <si>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</si>
  <si>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</si>
  <si>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</si>
  <si>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</si>
  <si>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</si>
  <si>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</si>
  <si>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</si>
  <si>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</si>
  <si>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</si>
  <si>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</si>
  <si>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</si>
  <si>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</si>
  <si>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</si>
  <si>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</si>
  <si>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</si>
  <si>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</si>
  <si>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</si>
  <si>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</si>
  <si>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</si>
  <si>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</si>
  <si>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</si>
  <si>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</si>
  <si>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</si>
  <si>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</si>
  <si>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</si>
  <si>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</si>
  <si>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</si>
  <si>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</si>
  <si>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</si>
  <si>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</si>
  <si>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</si>
  <si>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</si>
  <si>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</si>
  <si>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</si>
  <si>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</si>
  <si>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</si>
  <si>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</si>
  <si>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</si>
  <si>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</si>
  <si>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</si>
  <si>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</si>
  <si>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</si>
  <si>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</si>
  <si>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</si>
  <si>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</si>
  <si>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</si>
  <si>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</si>
  <si>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</si>
  <si>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</si>
  <si>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</si>
  <si>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</si>
  <si>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</si>
  <si>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</si>
  <si>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</si>
  <si>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</si>
  <si>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</si>
  <si>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</si>
  <si>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</si>
  <si>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</si>
  <si>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</si>
  <si>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</si>
  <si>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</si>
  <si>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</si>
  <si>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</si>
  <si>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</si>
  <si>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</si>
  <si>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</si>
  <si>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</si>
  <si>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</si>
  <si>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</si>
  <si>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</si>
  <si>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</si>
  <si>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</si>
  <si>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</si>
  <si>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</si>
  <si>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</si>
  <si>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</si>
  <si>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</si>
  <si>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</si>
  <si>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</si>
  <si>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</si>
  <si>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</si>
  <si>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</si>
  <si>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</si>
  <si>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</si>
  <si>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</si>
  <si>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</si>
  <si>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</si>
  <si>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</si>
  <si>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</si>
  <si>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</si>
  <si>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</si>
  <si>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</si>
  <si>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</si>
  <si>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</si>
  <si>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</si>
  <si>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</si>
  <si>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</si>
  <si>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</si>
  <si>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</si>
  <si>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</si>
  <si>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</si>
  <si>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</si>
  <si>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</si>
  <si>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</si>
  <si>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</si>
  <si>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</si>
  <si>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</si>
  <si>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</si>
  <si>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</si>
  <si>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</si>
  <si>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</si>
  <si>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</si>
  <si>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</si>
  <si>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</si>
  <si>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</si>
  <si>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</si>
  <si>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</si>
  <si>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</si>
  <si>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</si>
  <si>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</si>
  <si>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</si>
  <si>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</si>
  <si>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</si>
  <si>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</si>
  <si>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</si>
  <si>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</si>
  <si>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</si>
  <si>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</si>
  <si>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</si>
  <si>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</si>
  <si>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</si>
  <si>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</si>
  <si>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</si>
  <si>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</si>
  <si>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</si>
  <si>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</si>
  <si>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</si>
  <si>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</si>
  <si>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</si>
  <si>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</si>
  <si>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</si>
  <si>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</si>
  <si>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</si>
  <si>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</si>
  <si>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</si>
  <si>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</si>
  <si>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</si>
  <si>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</si>
  <si>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</si>
  <si>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</si>
  <si>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</si>
  <si>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</si>
  <si>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</si>
  <si>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</si>
  <si>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</si>
  <si>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</si>
  <si>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</si>
  <si>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</si>
  <si>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</si>
  <si>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</si>
  <si>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</si>
  <si>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</si>
  <si>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</si>
  <si>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</si>
  <si>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</si>
  <si>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</si>
  <si>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</si>
  <si>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</si>
  <si>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</si>
  <si>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</si>
  <si>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</si>
  <si>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</si>
  <si>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</si>
  <si>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</si>
  <si>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</si>
  <si>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</si>
  <si>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</si>
  <si>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</si>
  <si>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</si>
  <si>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</si>
  <si>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</si>
  <si>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</si>
  <si>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</si>
  <si>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</si>
  <si>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</si>
  <si>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</si>
  <si>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</si>
  <si>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</si>
  <si>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</si>
  <si>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</si>
  <si>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</si>
  <si>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</si>
  <si>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</si>
  <si>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</si>
  <si>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</si>
  <si>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</si>
  <si>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</si>
  <si>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</si>
  <si>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</si>
  <si>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</si>
  <si>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</si>
  <si>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</si>
  <si>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</si>
  <si>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</si>
  <si>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</si>
  <si>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</si>
  <si>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</si>
  <si>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</si>
  <si>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</si>
  <si>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</si>
  <si>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</si>
  <si>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</si>
  <si>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</si>
  <si>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</si>
  <si>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</si>
  <si>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</si>
  <si>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</si>
  <si>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</si>
  <si>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</si>
  <si>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</si>
  <si>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</si>
  <si>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</si>
  <si>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</si>
  <si>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</si>
  <si>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</si>
  <si>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</si>
  <si>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</si>
  <si>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</si>
  <si>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</si>
  <si>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</si>
  <si>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</si>
  <si>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</si>
  <si>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</si>
  <si>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</si>
  <si>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</si>
  <si>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</si>
  <si>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</si>
  <si>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</si>
  <si>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</si>
  <si>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</si>
  <si>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</si>
  <si>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</si>
  <si>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</si>
  <si>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</si>
  <si>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</si>
  <si>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</si>
  <si>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</si>
  <si>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</si>
  <si>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</si>
  <si>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</si>
  <si>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</si>
  <si>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</si>
  <si>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</si>
  <si>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</si>
  <si>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</si>
  <si>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</si>
  <si>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Page1,Page2,HVLPage,ExpChartFluoroPage,ExpChartDAPage,ImgQualityPage,Com1Page,Com2Page,OutputGraphFluoroPage,OutputGraphDAPage,LeedsTO10Page,ExpChartRFluoro,ExpChartRDA</t>
  </si>
  <si>
    <t>Calibration Date:</t>
  </si>
  <si>
    <t>Calibration Due:</t>
  </si>
  <si>
    <t>Test equipment</t>
  </si>
  <si>
    <t>Calibration Date</t>
  </si>
  <si>
    <t>Calibration due</t>
  </si>
  <si>
    <t>Test equipment:</t>
  </si>
  <si>
    <t>Calibration due:</t>
  </si>
  <si>
    <t>Revision 1.5-20200128</t>
  </si>
  <si>
    <t>Page1,Page2,HVLPage,ExpChartFluoroPage,ExpChartDAPage,ImgQualityPage,Com1Page,Com2Page,OutputGraphFluoroPage,OutputGraphDAPage,LeedsTO10Page</t>
  </si>
  <si>
    <t>Exp rate (mGy/min)</t>
  </si>
  <si>
    <t>Exp Rate</t>
  </si>
  <si>
    <t>(mGy/min)</t>
  </si>
  <si>
    <t>Radcal 90-2123</t>
  </si>
  <si>
    <t>Is this a new installation?</t>
  </si>
  <si>
    <t>New installation?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</si>
</sst>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1" x14ac:knownFonts="1">
    <font>
      <sz val="12"/>
      <name val="Times New Roman"/>
      <family val="1"/>
    </font>
    <font>
      <sz val="10"/>
      <name val="Arial"/>
      <family val="2"/>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2" fillId="0" borderId="0" applyBorder="0" applyProtection="0">
      <alignment horizontal="center" vertical="center"/>
    </xf>
    <xf numFmtId="164" fontId="2" fillId="0" borderId="0" applyBorder="0" applyProtection="0">
      <alignment horizontal="center" vertical="center"/>
    </xf>
    <xf numFmtId="2" fontId="3" fillId="0" borderId="0" applyBorder="0" applyProtection="0">
      <alignment horizontal="center" vertical="center"/>
    </xf>
    <xf numFmtId="2" fontId="3" fillId="0" borderId="0" applyBorder="0" applyProtection="0">
      <alignment horizontal="center" vertical="center" textRotation="90"/>
    </xf>
    <xf numFmtId="1" fontId="4" fillId="2" borderId="1">
      <alignment horizontal="left" vertical="center"/>
      <protection locked="0"/>
    </xf>
    <xf numFmtId="1" fontId="5" fillId="0" borderId="0">
      <alignment horizontal="left" vertical="center"/>
    </xf>
    <xf numFmtId="2" fontId="20" fillId="3" borderId="0" applyBorder="0" applyProtection="0">
      <alignment horizontal="center" vertical="center"/>
    </xf>
    <xf numFmtId="2" fontId="20" fillId="4" borderId="0" applyBorder="0" applyProtection="0">
      <alignment horizontal="center" vertical="center"/>
    </xf>
  </cellStyleXfs>
  <cellXfs count="635">
    <xf numFmtId="2" fontId="0" fillId="0" borderId="0" xfId="0">
      <alignment horizontal="center" vertical="center"/>
    </xf>
    <xf numFmtId="2" fontId="4" fillId="0" borderId="0" xfId="0" applyFont="1" applyAlignment="1">
      <alignment horizontal="center" vertical="center"/>
    </xf>
    <xf numFmtId="2" fontId="4" fillId="0" borderId="0" xfId="0" applyFont="1" applyAlignment="1">
      <alignment horizontal="right" vertical="center"/>
    </xf>
    <xf numFmtId="0" fontId="4" fillId="0" borderId="0" xfId="0" applyNumberFormat="1" applyFont="1" applyAlignment="1">
      <alignment horizontal="center" vertical="center"/>
    </xf>
    <xf numFmtId="2" fontId="4" fillId="0" borderId="2" xfId="0" applyFont="1" applyBorder="1" applyAlignment="1">
      <alignment horizontal="center" vertical="center"/>
    </xf>
    <xf numFmtId="2" fontId="4" fillId="0" borderId="3" xfId="0" applyFont="1" applyBorder="1" applyAlignment="1">
      <alignment horizontal="center" vertical="center"/>
    </xf>
    <xf numFmtId="2" fontId="4" fillId="0" borderId="4" xfId="0" applyFont="1" applyBorder="1" applyAlignment="1">
      <alignment horizontal="left" vertical="center"/>
    </xf>
    <xf numFmtId="2" fontId="4" fillId="0" borderId="5" xfId="0" applyFont="1" applyBorder="1" applyAlignment="1">
      <alignment horizontal="center" vertical="center"/>
    </xf>
    <xf numFmtId="2" fontId="4" fillId="0" borderId="6" xfId="0" applyFont="1" applyBorder="1" applyAlignment="1">
      <alignment horizontal="center" vertical="center"/>
    </xf>
    <xf numFmtId="2" fontId="5" fillId="0" borderId="0" xfId="0" applyFont="1" applyAlignment="1">
      <alignment horizontal="center" vertical="center"/>
    </xf>
    <xf numFmtId="2" fontId="4" fillId="0" borderId="7" xfId="0" applyFont="1" applyBorder="1" applyAlignment="1">
      <alignment horizontal="center" vertical="center"/>
    </xf>
    <xf numFmtId="2" fontId="6" fillId="0" borderId="0" xfId="0" applyFont="1" applyAlignment="1">
      <alignment horizontal="center" vertical="center"/>
    </xf>
    <xf numFmtId="2" fontId="4" fillId="0" borderId="8" xfId="0" applyFont="1" applyBorder="1" applyAlignment="1">
      <alignment horizontal="center" vertical="center"/>
    </xf>
    <xf numFmtId="2" fontId="4" fillId="0" borderId="9" xfId="0" applyFont="1" applyBorder="1" applyAlignment="1">
      <alignment horizontal="center" vertical="center"/>
    </xf>
    <xf numFmtId="2" fontId="4" fillId="0" borderId="10" xfId="0" applyFont="1" applyBorder="1" applyAlignment="1">
      <alignment horizontal="center" vertical="center"/>
    </xf>
    <xf numFmtId="165" fontId="4" fillId="5" borderId="11" xfId="0" applyNumberFormat="1" applyFont="1" applyFill="1" applyBorder="1" applyAlignment="1">
      <alignment horizontal="left" vertical="center"/>
    </xf>
    <xf numFmtId="165" fontId="4" fillId="6" borderId="12" xfId="0" applyNumberFormat="1" applyFont="1" applyFill="1" applyBorder="1" applyAlignment="1">
      <alignment horizontal="left" vertical="center"/>
    </xf>
    <xf numFmtId="2" fontId="4" fillId="0" borderId="0" xfId="0" applyFont="1" applyAlignment="1">
      <alignment horizontal="left" vertical="center"/>
    </xf>
    <xf numFmtId="2" fontId="4" fillId="0" borderId="13" xfId="0" applyFont="1" applyBorder="1" applyAlignment="1">
      <alignment horizontal="center" vertical="center"/>
    </xf>
    <xf numFmtId="2" fontId="4" fillId="0" borderId="14" xfId="0" applyFont="1" applyBorder="1" applyAlignment="1">
      <alignment horizontal="center" vertical="center"/>
    </xf>
    <xf numFmtId="2" fontId="4" fillId="0" borderId="15" xfId="0" applyFont="1" applyBorder="1" applyAlignment="1">
      <alignment horizontal="center" vertical="center"/>
    </xf>
    <xf numFmtId="2" fontId="4" fillId="0" borderId="16" xfId="0" applyFont="1" applyBorder="1" applyAlignment="1">
      <alignment horizontal="center" vertical="center"/>
    </xf>
    <xf numFmtId="2" fontId="4" fillId="0" borderId="17" xfId="0" applyFont="1" applyBorder="1" applyAlignment="1">
      <alignment horizontal="center" vertical="center"/>
    </xf>
    <xf numFmtId="2" fontId="4" fillId="0" borderId="18" xfId="0" applyFont="1" applyBorder="1" applyAlignment="1">
      <alignment horizontal="center" vertical="center"/>
    </xf>
    <xf numFmtId="2" fontId="7" fillId="0" borderId="0" xfId="0" applyFont="1" applyAlignment="1">
      <alignment horizontal="right" vertical="center"/>
    </xf>
    <xf numFmtId="165" fontId="4" fillId="0" borderId="19" xfId="0" applyNumberFormat="1" applyFont="1" applyBorder="1" applyAlignment="1">
      <alignment horizontal="center" vertical="center"/>
    </xf>
    <xf numFmtId="2" fontId="4" fillId="6" borderId="12" xfId="0" applyFont="1" applyFill="1" applyBorder="1" applyAlignment="1">
      <alignment horizontal="center" vertical="center"/>
    </xf>
    <xf numFmtId="2" fontId="4" fillId="5" borderId="11" xfId="0" applyFont="1" applyFill="1" applyBorder="1" applyAlignment="1">
      <alignment horizontal="center" vertical="center"/>
    </xf>
    <xf numFmtId="0" fontId="4" fillId="6" borderId="20" xfId="0" applyNumberFormat="1" applyFont="1" applyFill="1" applyBorder="1" applyAlignment="1">
      <alignment horizontal="left" vertical="center"/>
    </xf>
    <xf numFmtId="2" fontId="8" fillId="0" borderId="0" xfId="0" applyFont="1" applyAlignment="1">
      <alignment horizontal="center" vertical="center"/>
    </xf>
    <xf numFmtId="2" fontId="4" fillId="5" borderId="20" xfId="0" applyFont="1" applyFill="1" applyBorder="1" applyAlignment="1">
      <alignment horizontal="left" vertical="center"/>
    </xf>
    <xf numFmtId="2" fontId="9" fillId="0" borderId="0" xfId="0" applyFont="1" applyAlignment="1">
      <alignment horizontal="center" vertical="center"/>
    </xf>
    <xf numFmtId="165" fontId="4" fillId="0" borderId="20" xfId="0" applyNumberFormat="1" applyFont="1" applyBorder="1" applyAlignment="1">
      <alignment horizontal="center" vertical="center"/>
    </xf>
    <xf numFmtId="2" fontId="4" fillId="0" borderId="17" xfId="0" applyFont="1" applyBorder="1" applyAlignment="1">
      <alignment horizontal="center" vertical="center"/>
    </xf>
    <xf numFmtId="2" fontId="4" fillId="0" borderId="21" xfId="0" applyFont="1" applyBorder="1" applyAlignment="1">
      <alignment horizontal="center" vertical="center"/>
    </xf>
    <xf numFmtId="165" fontId="4" fillId="6" borderId="20" xfId="0" applyNumberFormat="1" applyFont="1" applyFill="1" applyBorder="1" applyAlignment="1">
      <alignment horizontal="center" vertical="center"/>
    </xf>
    <xf numFmtId="165" fontId="4" fillId="5" borderId="20" xfId="0" applyNumberFormat="1" applyFont="1" applyFill="1" applyBorder="1" applyAlignment="1">
      <alignment horizontal="center" vertical="center"/>
    </xf>
    <xf numFmtId="2" fontId="4" fillId="0" borderId="4" xfId="0" applyFont="1" applyBorder="1" applyAlignment="1">
      <alignment horizontal="center" vertical="center"/>
    </xf>
    <xf numFmtId="2" fontId="7" fillId="0" borderId="5" xfId="0" applyFont="1" applyBorder="1" applyAlignment="1">
      <alignment horizontal="center" vertical="center"/>
    </xf>
    <xf numFmtId="2" fontId="7" fillId="5" borderId="11" xfId="0" applyFont="1" applyFill="1" applyBorder="1" applyAlignment="1">
      <alignment horizontal="left" vertical="center"/>
    </xf>
    <xf numFmtId="0" fontId="4" fillId="6" borderId="20" xfId="0" applyNumberFormat="1" applyFont="1" applyFill="1" applyBorder="1" applyAlignment="1">
      <alignment horizontal="center" vertical="center"/>
    </xf>
    <xf numFmtId="2" fontId="4"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4" fillId="6" borderId="12" xfId="0" applyNumberFormat="1" applyFont="1" applyFill="1" applyBorder="1" applyAlignment="1">
      <alignment horizontal="center" vertical="center"/>
    </xf>
    <xf numFmtId="166" fontId="4" fillId="5" borderId="11" xfId="0" applyNumberFormat="1" applyFont="1" applyFill="1" applyBorder="1" applyAlignment="1">
      <alignment horizontal="center" vertical="center"/>
    </xf>
    <xf numFmtId="0" fontId="4" fillId="6" borderId="12" xfId="0" applyNumberFormat="1" applyFont="1" applyFill="1" applyBorder="1" applyAlignment="1">
      <alignment horizontal="center" vertical="center"/>
    </xf>
    <xf numFmtId="0" fontId="4" fillId="5" borderId="11" xfId="0" applyNumberFormat="1" applyFont="1" applyFill="1" applyBorder="1" applyAlignment="1">
      <alignment horizontal="center" vertical="center"/>
    </xf>
    <xf numFmtId="2" fontId="10" fillId="0" borderId="0" xfId="0" applyFont="1" applyAlignment="1">
      <alignment horizontal="center" vertical="center"/>
    </xf>
    <xf numFmtId="2" fontId="7" fillId="0" borderId="0" xfId="0" applyFont="1" applyAlignment="1">
      <alignment horizontal="center" vertical="center"/>
    </xf>
    <xf numFmtId="166" fontId="4" fillId="6" borderId="20" xfId="0" applyNumberFormat="1" applyFont="1" applyFill="1" applyBorder="1" applyAlignment="1">
      <alignment horizontal="center" vertical="center"/>
    </xf>
    <xf numFmtId="166" fontId="4" fillId="5" borderId="20" xfId="0" applyNumberFormat="1" applyFont="1" applyFill="1" applyBorder="1" applyAlignment="1">
      <alignment horizontal="center" vertical="center"/>
    </xf>
    <xf numFmtId="2" fontId="0" fillId="0" borderId="0" xfId="0" applyAlignment="1">
      <alignment horizontal="center" vertical="center"/>
    </xf>
    <xf numFmtId="2" fontId="7" fillId="0" borderId="0" xfId="0" applyFont="1" applyAlignment="1">
      <alignment horizontal="left" vertical="center"/>
    </xf>
    <xf numFmtId="2" fontId="7" fillId="0" borderId="4" xfId="0" applyFont="1" applyBorder="1" applyAlignment="1">
      <alignment horizontal="left" vertical="center"/>
    </xf>
    <xf numFmtId="0" fontId="4" fillId="7" borderId="24" xfId="0" applyNumberFormat="1" applyFont="1" applyFill="1" applyBorder="1" applyAlignment="1">
      <alignment horizontal="center" vertical="center"/>
    </xf>
    <xf numFmtId="0" fontId="4" fillId="6" borderId="25" xfId="0" applyNumberFormat="1" applyFont="1" applyFill="1" applyBorder="1" applyAlignment="1">
      <alignment horizontal="center" vertical="center"/>
    </xf>
    <xf numFmtId="0" fontId="4" fillId="5" borderId="26" xfId="0" applyNumberFormat="1" applyFont="1" applyFill="1" applyBorder="1" applyAlignment="1">
      <alignment horizontal="center" vertical="center"/>
    </xf>
    <xf numFmtId="0" fontId="4" fillId="6" borderId="27" xfId="0" applyNumberFormat="1" applyFont="1" applyFill="1" applyBorder="1" applyAlignment="1">
      <alignment horizontal="center" vertical="center"/>
    </xf>
    <xf numFmtId="0" fontId="4" fillId="5" borderId="28" xfId="0" applyNumberFormat="1" applyFont="1" applyFill="1" applyBorder="1" applyAlignment="1">
      <alignment horizontal="center" vertical="center"/>
    </xf>
    <xf numFmtId="0" fontId="4" fillId="5" borderId="20" xfId="0" applyNumberFormat="1" applyFont="1" applyFill="1" applyBorder="1" applyAlignment="1">
      <alignment horizontal="center" vertical="center"/>
    </xf>
    <xf numFmtId="0" fontId="4" fillId="6" borderId="29" xfId="0" applyNumberFormat="1" applyFont="1" applyFill="1" applyBorder="1" applyAlignment="1">
      <alignment horizontal="center" vertical="center"/>
    </xf>
    <xf numFmtId="0" fontId="4" fillId="5" borderId="30" xfId="0" applyNumberFormat="1" applyFont="1" applyFill="1" applyBorder="1" applyAlignment="1">
      <alignment horizontal="center" vertical="center"/>
    </xf>
    <xf numFmtId="0" fontId="4" fillId="0" borderId="24" xfId="0" applyNumberFormat="1" applyFont="1" applyBorder="1" applyAlignment="1">
      <alignment horizontal="center" vertical="center"/>
    </xf>
    <xf numFmtId="167" fontId="4" fillId="0" borderId="22" xfId="0" applyNumberFormat="1" applyFont="1" applyBorder="1" applyAlignment="1">
      <alignment horizontal="center" vertical="center"/>
    </xf>
    <xf numFmtId="2" fontId="4" fillId="0" borderId="22" xfId="0" applyFont="1" applyBorder="1" applyAlignment="1">
      <alignment horizontal="center" vertical="center"/>
    </xf>
    <xf numFmtId="2" fontId="4" fillId="0" borderId="22" xfId="0" applyFont="1" applyBorder="1" applyAlignment="1">
      <alignment horizontal="left" vertical="center"/>
    </xf>
    <xf numFmtId="0" fontId="4" fillId="0" borderId="22" xfId="0" applyNumberFormat="1" applyFont="1" applyBorder="1" applyAlignment="1">
      <alignment horizontal="center" vertical="center"/>
    </xf>
    <xf numFmtId="2" fontId="11"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4" fillId="0" borderId="9" xfId="0" applyNumberFormat="1" applyFont="1" applyBorder="1" applyAlignment="1">
      <alignment horizontal="center" vertical="center"/>
    </xf>
    <xf numFmtId="2" fontId="10" fillId="0" borderId="0" xfId="0" applyFont="1" applyBorder="1" applyAlignment="1">
      <alignment horizontal="left" vertical="center"/>
    </xf>
    <xf numFmtId="0" fontId="4" fillId="6" borderId="31" xfId="0" applyNumberFormat="1" applyFont="1" applyFill="1" applyBorder="1" applyAlignment="1">
      <alignment horizontal="center" vertical="center"/>
    </xf>
    <xf numFmtId="0" fontId="4" fillId="5" borderId="32" xfId="0" applyNumberFormat="1" applyFont="1" applyFill="1" applyBorder="1" applyAlignment="1">
      <alignment horizontal="center" vertical="center"/>
    </xf>
    <xf numFmtId="2" fontId="4" fillId="0" borderId="5" xfId="0" applyFont="1" applyBorder="1" applyAlignment="1">
      <alignment horizontal="left" vertical="center"/>
    </xf>
    <xf numFmtId="2" fontId="0" fillId="0" borderId="5" xfId="0" applyBorder="1" applyAlignment="1">
      <alignment horizontal="center" vertical="center"/>
    </xf>
    <xf numFmtId="2" fontId="7" fillId="0" borderId="9" xfId="0" applyFont="1" applyBorder="1" applyAlignment="1">
      <alignment horizontal="left" vertical="center"/>
    </xf>
    <xf numFmtId="2" fontId="4" fillId="6" borderId="27" xfId="0" applyFont="1" applyFill="1" applyBorder="1" applyAlignment="1">
      <alignment horizontal="center" vertical="center"/>
    </xf>
    <xf numFmtId="2" fontId="5" fillId="0" borderId="9" xfId="0" applyFont="1" applyBorder="1" applyAlignment="1">
      <alignment horizontal="left" vertical="center"/>
    </xf>
    <xf numFmtId="2" fontId="4" fillId="0" borderId="33" xfId="0" applyFont="1" applyBorder="1" applyAlignment="1">
      <alignment horizontal="center" vertical="center"/>
    </xf>
    <xf numFmtId="2" fontId="4" fillId="0" borderId="34" xfId="0" applyFont="1" applyBorder="1" applyAlignment="1">
      <alignment horizontal="center" vertical="center"/>
    </xf>
    <xf numFmtId="2" fontId="4" fillId="7" borderId="35" xfId="0" applyFont="1" applyFill="1" applyBorder="1" applyAlignment="1">
      <alignment horizontal="center" vertical="center"/>
    </xf>
    <xf numFmtId="2" fontId="4" fillId="7" borderId="36" xfId="0" applyFont="1" applyFill="1" applyBorder="1" applyAlignment="1">
      <alignment horizontal="center" vertical="center"/>
    </xf>
    <xf numFmtId="2" fontId="4" fillId="7" borderId="37" xfId="0" applyFont="1" applyFill="1" applyBorder="1" applyAlignment="1">
      <alignment horizontal="center" vertical="center"/>
    </xf>
    <xf numFmtId="0" fontId="4" fillId="6" borderId="38" xfId="0" applyNumberFormat="1" applyFont="1" applyFill="1" applyBorder="1" applyAlignment="1">
      <alignment horizontal="center" vertical="center"/>
    </xf>
    <xf numFmtId="2" fontId="4" fillId="7" borderId="39" xfId="0" applyFont="1" applyFill="1" applyBorder="1" applyAlignment="1">
      <alignment horizontal="center" vertical="center"/>
    </xf>
    <xf numFmtId="2" fontId="4" fillId="7" borderId="1" xfId="0" applyFont="1" applyFill="1" applyBorder="1" applyAlignment="1">
      <alignment horizontal="center" vertical="center"/>
    </xf>
    <xf numFmtId="2" fontId="4" fillId="7" borderId="40" xfId="0" applyFont="1" applyFill="1" applyBorder="1" applyAlignment="1">
      <alignment horizontal="center" vertical="center"/>
    </xf>
    <xf numFmtId="0" fontId="4" fillId="5" borderId="41" xfId="0" applyNumberFormat="1" applyFont="1" applyFill="1" applyBorder="1" applyAlignment="1">
      <alignment horizontal="center" vertical="center"/>
    </xf>
    <xf numFmtId="2" fontId="4" fillId="0" borderId="42" xfId="0" applyFont="1" applyBorder="1" applyAlignment="1">
      <alignment horizontal="center" vertical="center"/>
    </xf>
    <xf numFmtId="2" fontId="4" fillId="7" borderId="43" xfId="0" applyFont="1" applyFill="1" applyBorder="1" applyAlignment="1">
      <alignment horizontal="center" vertical="center"/>
    </xf>
    <xf numFmtId="2" fontId="4" fillId="7" borderId="44" xfId="0" applyFont="1" applyFill="1" applyBorder="1" applyAlignment="1">
      <alignment horizontal="center" vertical="center"/>
    </xf>
    <xf numFmtId="2" fontId="4" fillId="7" borderId="45" xfId="0" applyFont="1" applyFill="1" applyBorder="1" applyAlignment="1">
      <alignment horizontal="center" vertical="center"/>
    </xf>
    <xf numFmtId="2" fontId="4" fillId="0" borderId="46" xfId="0" applyFont="1" applyBorder="1" applyAlignment="1">
      <alignment horizontal="center" vertical="center"/>
    </xf>
    <xf numFmtId="2" fontId="4" fillId="7" borderId="47" xfId="0" applyFont="1" applyFill="1" applyBorder="1" applyAlignment="1">
      <alignment horizontal="center" vertical="center"/>
    </xf>
    <xf numFmtId="2" fontId="4" fillId="7" borderId="48" xfId="0" applyFont="1" applyFill="1" applyBorder="1" applyAlignment="1">
      <alignment horizontal="center" vertical="center"/>
    </xf>
    <xf numFmtId="2" fontId="4" fillId="7" borderId="49" xfId="0" applyFont="1" applyFill="1" applyBorder="1" applyAlignment="1">
      <alignment horizontal="center" vertical="center"/>
    </xf>
    <xf numFmtId="2" fontId="4" fillId="6" borderId="47" xfId="0" applyFont="1" applyFill="1" applyBorder="1" applyAlignment="1">
      <alignment horizontal="center" vertical="center"/>
    </xf>
    <xf numFmtId="2" fontId="4" fillId="6" borderId="48" xfId="0" applyFont="1" applyFill="1" applyBorder="1" applyAlignment="1">
      <alignment horizontal="center" vertical="center"/>
    </xf>
    <xf numFmtId="2" fontId="4" fillId="6" borderId="49" xfId="0" applyFont="1" applyFill="1" applyBorder="1" applyAlignment="1">
      <alignment horizontal="center" vertical="center"/>
    </xf>
    <xf numFmtId="2" fontId="13" fillId="0" borderId="0" xfId="0" applyFont="1" applyAlignment="1">
      <alignment horizontal="center" vertical="center"/>
    </xf>
    <xf numFmtId="2" fontId="4" fillId="8" borderId="50" xfId="0" applyFont="1" applyFill="1" applyBorder="1" applyAlignment="1">
      <alignment horizontal="center" vertical="center"/>
    </xf>
    <xf numFmtId="2" fontId="4" fillId="8" borderId="51" xfId="0" applyFont="1" applyFill="1" applyBorder="1" applyAlignment="1">
      <alignment horizontal="center" vertical="center"/>
    </xf>
    <xf numFmtId="2" fontId="13" fillId="0" borderId="0" xfId="0" applyFont="1" applyAlignment="1">
      <alignment horizontal="left" vertical="center"/>
    </xf>
    <xf numFmtId="0" fontId="4" fillId="6" borderId="52" xfId="0" applyNumberFormat="1" applyFont="1" applyFill="1" applyBorder="1" applyAlignment="1">
      <alignment horizontal="left" vertical="center"/>
    </xf>
    <xf numFmtId="2" fontId="14" fillId="0" borderId="0" xfId="0" applyFont="1" applyAlignment="1">
      <alignment horizontal="right" vertical="center"/>
    </xf>
    <xf numFmtId="2" fontId="4" fillId="0" borderId="23" xfId="0" applyFont="1" applyBorder="1" applyAlignment="1">
      <alignment horizontal="left" vertical="center"/>
    </xf>
    <xf numFmtId="1" fontId="15" fillId="0" borderId="23" xfId="0" applyNumberFormat="1" applyFont="1" applyBorder="1" applyAlignment="1">
      <alignment horizontal="center" vertical="center"/>
    </xf>
    <xf numFmtId="2" fontId="4" fillId="0" borderId="23" xfId="0" applyFont="1" applyBorder="1" applyAlignment="1">
      <alignment horizontal="center" vertical="center"/>
    </xf>
    <xf numFmtId="2" fontId="16" fillId="0" borderId="3" xfId="0" applyFont="1" applyBorder="1" applyAlignment="1">
      <alignment horizontal="left" vertical="center"/>
    </xf>
    <xf numFmtId="0" fontId="4"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4" fillId="0" borderId="0" xfId="0" applyFont="1" applyBorder="1" applyAlignment="1">
      <alignment horizontal="center" vertical="center"/>
    </xf>
    <xf numFmtId="2" fontId="5" fillId="0" borderId="4" xfId="0" applyFont="1" applyBorder="1" applyAlignment="1">
      <alignment horizontal="left" vertical="center"/>
    </xf>
    <xf numFmtId="2" fontId="4"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4" fillId="0" borderId="41" xfId="0" applyNumberFormat="1" applyFont="1" applyBorder="1" applyAlignment="1">
      <alignment horizontal="center" vertical="center"/>
    </xf>
    <xf numFmtId="2" fontId="4" fillId="5" borderId="20" xfId="0" applyFont="1" applyFill="1" applyBorder="1" applyAlignment="1">
      <alignment horizontal="center" vertical="center"/>
    </xf>
    <xf numFmtId="2" fontId="4" fillId="0" borderId="29" xfId="0" applyFont="1" applyBorder="1" applyAlignment="1">
      <alignment horizontal="center" vertical="center"/>
    </xf>
    <xf numFmtId="2" fontId="4" fillId="0" borderId="54" xfId="0" applyFont="1" applyBorder="1" applyAlignment="1">
      <alignment horizontal="center" vertical="center"/>
    </xf>
    <xf numFmtId="2" fontId="4" fillId="0" borderId="55" xfId="0" applyFont="1" applyBorder="1" applyAlignment="1">
      <alignment horizontal="center" vertical="center"/>
    </xf>
    <xf numFmtId="0" fontId="4" fillId="7" borderId="35" xfId="0" applyNumberFormat="1" applyFont="1" applyFill="1" applyBorder="1" applyAlignment="1">
      <alignment horizontal="center" vertical="center"/>
    </xf>
    <xf numFmtId="0" fontId="4" fillId="7" borderId="36" xfId="0" applyNumberFormat="1" applyFont="1" applyFill="1" applyBorder="1" applyAlignment="1">
      <alignment horizontal="center" vertical="center"/>
    </xf>
    <xf numFmtId="168" fontId="4" fillId="0" borderId="25" xfId="0" applyNumberFormat="1" applyFont="1" applyBorder="1" applyAlignment="1">
      <alignment horizontal="center" vertical="center"/>
    </xf>
    <xf numFmtId="2" fontId="4" fillId="7" borderId="37" xfId="0" applyFont="1" applyFill="1" applyBorder="1" applyAlignment="1">
      <alignment horizontal="center" vertical="center"/>
    </xf>
    <xf numFmtId="2" fontId="4" fillId="0" borderId="1" xfId="0" applyFont="1" applyBorder="1" applyAlignment="1">
      <alignment horizontal="center" vertical="center"/>
    </xf>
    <xf numFmtId="2" fontId="0" fillId="0" borderId="9" xfId="0" applyBorder="1" applyAlignment="1">
      <alignment horizontal="center" vertical="center"/>
    </xf>
    <xf numFmtId="2" fontId="4" fillId="0" borderId="56" xfId="0" applyFont="1" applyBorder="1" applyAlignment="1">
      <alignment horizontal="center" vertical="center"/>
    </xf>
    <xf numFmtId="168" fontId="4" fillId="0" borderId="43" xfId="0" applyNumberFormat="1" applyFont="1" applyBorder="1" applyAlignment="1">
      <alignment horizontal="center" vertical="center"/>
    </xf>
    <xf numFmtId="2" fontId="4" fillId="7" borderId="45" xfId="0" applyFont="1" applyFill="1" applyBorder="1" applyAlignment="1">
      <alignment horizontal="center" vertical="center"/>
    </xf>
    <xf numFmtId="2" fontId="4" fillId="0" borderId="57" xfId="0" applyFont="1" applyBorder="1" applyAlignment="1">
      <alignment horizontal="center" vertical="center"/>
    </xf>
    <xf numFmtId="2" fontId="4" fillId="0" borderId="0" xfId="0" applyFont="1" applyBorder="1" applyAlignment="1">
      <alignment horizontal="center" vertical="center"/>
    </xf>
    <xf numFmtId="168" fontId="4" fillId="7" borderId="35" xfId="0" applyNumberFormat="1" applyFont="1" applyFill="1" applyBorder="1" applyAlignment="1">
      <alignment horizontal="center" vertical="center"/>
    </xf>
    <xf numFmtId="168" fontId="4" fillId="7" borderId="58" xfId="0" applyNumberFormat="1" applyFont="1" applyFill="1" applyBorder="1" applyAlignment="1">
      <alignment horizontal="center" vertical="center"/>
    </xf>
    <xf numFmtId="2" fontId="4" fillId="8" borderId="1" xfId="0" applyFont="1" applyFill="1" applyBorder="1" applyAlignment="1">
      <alignment horizontal="center" vertical="center"/>
    </xf>
    <xf numFmtId="2" fontId="4" fillId="8" borderId="46" xfId="0" applyFont="1" applyFill="1" applyBorder="1" applyAlignment="1">
      <alignment horizontal="center" vertical="center"/>
    </xf>
    <xf numFmtId="2" fontId="4" fillId="6" borderId="52" xfId="0" applyFont="1" applyFill="1" applyBorder="1" applyAlignment="1">
      <alignment horizontal="center" vertical="center"/>
    </xf>
    <xf numFmtId="2" fontId="4" fillId="0" borderId="59" xfId="0" applyFont="1" applyBorder="1" applyAlignment="1">
      <alignment horizontal="center" vertical="center"/>
    </xf>
    <xf numFmtId="2" fontId="4" fillId="7" borderId="59" xfId="0" applyFont="1" applyFill="1" applyBorder="1" applyAlignment="1">
      <alignment horizontal="center" vertical="center"/>
    </xf>
    <xf numFmtId="2" fontId="4" fillId="6" borderId="59" xfId="0" applyFont="1" applyFill="1" applyBorder="1" applyAlignment="1">
      <alignment horizontal="center" vertical="center"/>
    </xf>
    <xf numFmtId="2" fontId="4" fillId="0" borderId="60" xfId="0" applyFont="1" applyBorder="1" applyAlignment="1">
      <alignment horizontal="center" vertical="center"/>
    </xf>
    <xf numFmtId="2" fontId="4" fillId="7" borderId="60" xfId="0" applyFont="1" applyFill="1" applyBorder="1" applyAlignment="1">
      <alignment horizontal="center" vertical="center"/>
    </xf>
    <xf numFmtId="2" fontId="4" fillId="6" borderId="60" xfId="0" applyFont="1" applyFill="1" applyBorder="1" applyAlignment="1">
      <alignment horizontal="center" vertical="center"/>
    </xf>
    <xf numFmtId="2" fontId="4" fillId="7" borderId="57" xfId="0" applyFont="1" applyFill="1" applyBorder="1" applyAlignment="1">
      <alignment horizontal="center" vertical="center"/>
    </xf>
    <xf numFmtId="2" fontId="4"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4" fillId="0" borderId="0" xfId="0" applyFont="1" applyAlignment="1">
      <alignment vertical="center"/>
    </xf>
    <xf numFmtId="2" fontId="4" fillId="8" borderId="59" xfId="0" applyFont="1" applyFill="1" applyBorder="1" applyAlignment="1">
      <alignment horizontal="center" vertical="center"/>
    </xf>
    <xf numFmtId="2" fontId="4" fillId="0" borderId="67" xfId="0" applyFont="1" applyBorder="1" applyAlignment="1">
      <alignment horizontal="right" vertical="center"/>
    </xf>
    <xf numFmtId="0" fontId="4" fillId="0" borderId="48" xfId="0" applyNumberFormat="1" applyFont="1" applyBorder="1" applyAlignment="1">
      <alignment horizontal="center" vertical="center"/>
    </xf>
    <xf numFmtId="2" fontId="4" fillId="0" borderId="48" xfId="0" applyFont="1" applyBorder="1" applyAlignment="1">
      <alignment horizontal="center" vertical="center"/>
    </xf>
    <xf numFmtId="2" fontId="4" fillId="8" borderId="57" xfId="0" applyFont="1" applyFill="1" applyBorder="1" applyAlignment="1">
      <alignment horizontal="center" vertical="center"/>
    </xf>
    <xf numFmtId="2" fontId="4" fillId="0" borderId="68" xfId="0" applyFont="1" applyBorder="1" applyAlignment="1">
      <alignment horizontal="right" vertical="center"/>
    </xf>
    <xf numFmtId="0" fontId="4" fillId="0" borderId="36" xfId="0" applyNumberFormat="1" applyFont="1" applyBorder="1" applyAlignment="1">
      <alignment horizontal="center" vertical="center"/>
    </xf>
    <xf numFmtId="2" fontId="4" fillId="0" borderId="36" xfId="0" applyFont="1" applyBorder="1" applyAlignment="1">
      <alignment horizontal="center" vertical="center"/>
    </xf>
    <xf numFmtId="2" fontId="4" fillId="6" borderId="36" xfId="0" applyFont="1" applyFill="1" applyBorder="1" applyAlignment="1">
      <alignment horizontal="center" vertical="center"/>
    </xf>
    <xf numFmtId="2" fontId="4" fillId="6" borderId="37" xfId="0" applyFont="1" applyFill="1" applyBorder="1" applyAlignment="1">
      <alignment horizontal="center" vertical="center"/>
    </xf>
    <xf numFmtId="2" fontId="4" fillId="0" borderId="69" xfId="0" applyFont="1" applyBorder="1" applyAlignment="1">
      <alignment horizontal="right" vertical="center"/>
    </xf>
    <xf numFmtId="0" fontId="4" fillId="0" borderId="44" xfId="0" applyNumberFormat="1" applyFont="1" applyBorder="1" applyAlignment="1">
      <alignment horizontal="center" vertical="center"/>
    </xf>
    <xf numFmtId="2" fontId="4" fillId="0" borderId="44" xfId="0" applyFont="1" applyBorder="1" applyAlignment="1">
      <alignment horizontal="center" vertical="center"/>
    </xf>
    <xf numFmtId="2" fontId="4" fillId="6" borderId="44" xfId="0" applyFont="1" applyFill="1" applyBorder="1" applyAlignment="1">
      <alignment horizontal="center" vertical="center"/>
    </xf>
    <xf numFmtId="2" fontId="4" fillId="6" borderId="45" xfId="0" applyFont="1" applyFill="1" applyBorder="1" applyAlignment="1">
      <alignment horizontal="center" vertical="center"/>
    </xf>
    <xf numFmtId="0" fontId="17" fillId="7" borderId="24" xfId="0" applyNumberFormat="1" applyFont="1" applyFill="1" applyBorder="1" applyAlignment="1">
      <alignment horizontal="center" vertical="center"/>
    </xf>
    <xf numFmtId="2" fontId="17" fillId="0" borderId="0" xfId="0" applyFont="1" applyAlignment="1">
      <alignment horizontal="center" vertical="center"/>
    </xf>
    <xf numFmtId="2" fontId="17" fillId="0" borderId="10" xfId="0" applyFont="1" applyBorder="1" applyAlignment="1">
      <alignment horizontal="center" vertical="center"/>
    </xf>
    <xf numFmtId="2" fontId="17" fillId="0" borderId="24" xfId="0" applyFont="1" applyBorder="1" applyAlignment="1">
      <alignment horizontal="center" vertical="center"/>
    </xf>
    <xf numFmtId="2" fontId="0" fillId="0" borderId="10" xfId="0" applyBorder="1" applyAlignment="1">
      <alignment horizontal="center" vertical="center"/>
    </xf>
    <xf numFmtId="2" fontId="4" fillId="0" borderId="37" xfId="0" applyFont="1" applyBorder="1" applyAlignment="1">
      <alignment horizontal="center" vertical="center"/>
    </xf>
    <xf numFmtId="2" fontId="4" fillId="0" borderId="40" xfId="0" applyFont="1" applyBorder="1" applyAlignment="1">
      <alignment horizontal="center" vertical="center"/>
    </xf>
    <xf numFmtId="2" fontId="4" fillId="0" borderId="45" xfId="0" applyFont="1" applyBorder="1" applyAlignment="1">
      <alignment horizontal="center" vertical="center"/>
    </xf>
    <xf numFmtId="2" fontId="5" fillId="0" borderId="9" xfId="0" applyFont="1" applyBorder="1" applyAlignment="1">
      <alignment horizontal="center" vertical="center"/>
    </xf>
    <xf numFmtId="2" fontId="0" fillId="0" borderId="33" xfId="0" applyFont="1" applyBorder="1" applyAlignment="1">
      <alignment horizontal="center" vertical="center"/>
    </xf>
    <xf numFmtId="2" fontId="4" fillId="0" borderId="35" xfId="0" applyFont="1" applyBorder="1" applyAlignment="1">
      <alignment horizontal="center" vertical="center"/>
    </xf>
    <xf numFmtId="2" fontId="4" fillId="0" borderId="36" xfId="0" applyFont="1" applyBorder="1" applyAlignment="1">
      <alignment horizontal="center" vertical="center"/>
    </xf>
    <xf numFmtId="2" fontId="4"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4" fillId="0" borderId="43" xfId="0" applyFont="1" applyBorder="1" applyAlignment="1">
      <alignment horizontal="center" vertical="center"/>
    </xf>
    <xf numFmtId="2" fontId="4" fillId="0" borderId="44" xfId="0" applyFont="1" applyBorder="1" applyAlignment="1">
      <alignment horizontal="center" vertical="center"/>
    </xf>
    <xf numFmtId="2" fontId="0" fillId="0" borderId="0" xfId="0" applyBorder="1" applyAlignment="1">
      <alignment horizontal="center" vertical="center"/>
    </xf>
    <xf numFmtId="4" fontId="4" fillId="0" borderId="36" xfId="0" applyNumberFormat="1" applyFont="1" applyBorder="1" applyAlignment="1">
      <alignment horizontal="center" vertical="center"/>
    </xf>
    <xf numFmtId="169" fontId="4" fillId="0" borderId="37" xfId="0" applyNumberFormat="1" applyFont="1" applyBorder="1" applyAlignment="1">
      <alignment horizontal="center" vertical="center"/>
    </xf>
    <xf numFmtId="2" fontId="4" fillId="0" borderId="11" xfId="0" applyFont="1" applyBorder="1" applyAlignment="1">
      <alignment horizontal="center" vertical="center"/>
    </xf>
    <xf numFmtId="4" fontId="4" fillId="0" borderId="1" xfId="0" applyNumberFormat="1" applyFont="1" applyBorder="1" applyAlignment="1">
      <alignment horizontal="center" vertical="center"/>
    </xf>
    <xf numFmtId="169" fontId="4" fillId="0" borderId="40" xfId="0" applyNumberFormat="1" applyFont="1" applyBorder="1" applyAlignment="1">
      <alignment horizontal="center" vertical="center"/>
    </xf>
    <xf numFmtId="4" fontId="4" fillId="0" borderId="44" xfId="0" applyNumberFormat="1" applyFont="1" applyBorder="1" applyAlignment="1">
      <alignment horizontal="center" vertical="center"/>
    </xf>
    <xf numFmtId="169" fontId="4"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7" fillId="0" borderId="17" xfId="0" applyFont="1" applyBorder="1" applyAlignment="1">
      <alignment horizontal="right" vertical="center"/>
    </xf>
    <xf numFmtId="2" fontId="4"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5" fillId="0" borderId="9" xfId="0" applyFont="1" applyBorder="1" applyAlignment="1">
      <alignment vertical="center"/>
    </xf>
    <xf numFmtId="2" fontId="4" fillId="0" borderId="0" xfId="0" applyFont="1">
      <alignment horizontal="center" vertical="center"/>
    </xf>
    <xf numFmtId="2" fontId="4" fillId="0" borderId="10" xfId="0" applyFont="1" applyBorder="1">
      <alignment horizontal="center" vertical="center"/>
    </xf>
    <xf numFmtId="2" fontId="4" fillId="0" borderId="9" xfId="0" applyFont="1" applyBorder="1">
      <alignment horizontal="center" vertical="center"/>
    </xf>
    <xf numFmtId="2" fontId="4" fillId="0" borderId="0" xfId="0" applyFont="1" applyBorder="1" applyAlignment="1">
      <alignment horizontal="right" vertical="center"/>
    </xf>
    <xf numFmtId="1" fontId="4" fillId="9" borderId="75" xfId="5" applyFont="1" applyFill="1" applyBorder="1">
      <alignment horizontal="left" vertical="center"/>
      <protection locked="0"/>
    </xf>
    <xf numFmtId="2" fontId="7" fillId="0" borderId="0" xfId="0" applyFont="1" applyBorder="1" applyAlignment="1">
      <alignment horizontal="right" vertical="center"/>
    </xf>
    <xf numFmtId="2" fontId="4" fillId="0" borderId="76" xfId="0" applyFont="1" applyBorder="1" applyAlignment="1">
      <alignment horizontal="center" vertical="center"/>
    </xf>
    <xf numFmtId="168" fontId="4" fillId="0" borderId="35" xfId="0" applyNumberFormat="1" applyFont="1" applyBorder="1" applyAlignment="1">
      <alignment horizontal="center" vertical="center"/>
    </xf>
    <xf numFmtId="2" fontId="4" fillId="0" borderId="77" xfId="0" applyFont="1" applyBorder="1" applyAlignment="1">
      <alignment horizontal="center" vertical="center"/>
    </xf>
    <xf numFmtId="168" fontId="4" fillId="0" borderId="39" xfId="0" applyNumberFormat="1" applyFont="1" applyBorder="1" applyAlignment="1">
      <alignment horizontal="center" vertical="center"/>
    </xf>
    <xf numFmtId="2" fontId="4" fillId="0" borderId="66" xfId="0" applyFont="1" applyBorder="1" applyAlignment="1">
      <alignment horizontal="center" vertical="center"/>
    </xf>
    <xf numFmtId="2" fontId="16" fillId="0" borderId="5" xfId="0" applyFont="1" applyBorder="1" applyAlignment="1">
      <alignment horizontal="left" vertical="center"/>
    </xf>
    <xf numFmtId="2" fontId="4" fillId="0" borderId="46" xfId="0" applyFont="1" applyBorder="1">
      <alignment horizontal="center" vertical="center"/>
    </xf>
    <xf numFmtId="2" fontId="4" fillId="7" borderId="46" xfId="0" applyFont="1" applyFill="1" applyBorder="1" applyAlignment="1">
      <alignment horizontal="center" vertical="center"/>
    </xf>
    <xf numFmtId="2" fontId="4" fillId="0" borderId="35" xfId="0" applyFont="1" applyBorder="1" applyAlignment="1">
      <alignment horizontal="center" vertical="center"/>
    </xf>
    <xf numFmtId="2" fontId="4" fillId="0" borderId="37" xfId="0" applyFont="1" applyBorder="1" applyAlignment="1">
      <alignment horizontal="center" vertical="center"/>
    </xf>
    <xf numFmtId="2" fontId="4" fillId="0" borderId="9" xfId="0" applyFont="1" applyBorder="1" applyAlignment="1">
      <alignment horizontal="right" vertical="center"/>
    </xf>
    <xf numFmtId="2" fontId="4" fillId="0" borderId="59" xfId="0" applyFont="1" applyBorder="1">
      <alignment horizontal="center" vertical="center"/>
    </xf>
    <xf numFmtId="2" fontId="4" fillId="0" borderId="60" xfId="0" applyFont="1" applyBorder="1">
      <alignment horizontal="center" vertical="center"/>
    </xf>
    <xf numFmtId="10" fontId="4" fillId="0" borderId="57" xfId="0" applyNumberFormat="1" applyFont="1" applyBorder="1">
      <alignment horizontal="center" vertical="center"/>
    </xf>
    <xf numFmtId="2" fontId="4" fillId="0" borderId="78" xfId="0" applyFont="1" applyBorder="1" applyAlignment="1">
      <alignment horizontal="center" vertical="center"/>
    </xf>
    <xf numFmtId="2" fontId="4" fillId="0" borderId="79" xfId="0" applyFont="1" applyBorder="1" applyAlignment="1">
      <alignment horizontal="center" vertical="center"/>
    </xf>
    <xf numFmtId="2" fontId="4" fillId="0" borderId="80" xfId="0" applyFont="1" applyBorder="1" applyAlignment="1">
      <alignment horizontal="center" vertical="center"/>
    </xf>
    <xf numFmtId="0" fontId="4" fillId="7" borderId="37" xfId="0" applyNumberFormat="1" applyFont="1" applyFill="1" applyBorder="1" applyAlignment="1">
      <alignment horizontal="center" vertical="center"/>
    </xf>
    <xf numFmtId="0" fontId="4" fillId="7" borderId="81" xfId="0" applyNumberFormat="1" applyFont="1" applyFill="1" applyBorder="1" applyAlignment="1">
      <alignment horizontal="center" vertical="center"/>
    </xf>
    <xf numFmtId="0" fontId="4" fillId="7" borderId="39" xfId="0" applyNumberFormat="1" applyFont="1" applyFill="1" applyBorder="1" applyAlignment="1">
      <alignment horizontal="center" vertical="center"/>
    </xf>
    <xf numFmtId="0" fontId="4" fillId="7" borderId="1" xfId="0" applyNumberFormat="1" applyFont="1" applyFill="1" applyBorder="1" applyAlignment="1">
      <alignment horizontal="center" vertical="center"/>
    </xf>
    <xf numFmtId="0" fontId="4" fillId="7" borderId="40" xfId="0" applyNumberFormat="1" applyFont="1" applyFill="1" applyBorder="1" applyAlignment="1">
      <alignment horizontal="center" vertical="center"/>
    </xf>
    <xf numFmtId="0" fontId="4" fillId="7" borderId="82" xfId="0" applyNumberFormat="1" applyFont="1" applyFill="1" applyBorder="1" applyAlignment="1">
      <alignment horizontal="center" vertical="center"/>
    </xf>
    <xf numFmtId="0" fontId="4" fillId="0" borderId="1" xfId="0" applyNumberFormat="1" applyFont="1" applyBorder="1" applyAlignment="1">
      <alignment horizontal="center" vertical="center"/>
    </xf>
    <xf numFmtId="2" fontId="0" fillId="0" borderId="5" xfId="0" applyFont="1" applyBorder="1" applyAlignment="1">
      <alignment horizontal="center" vertical="center"/>
    </xf>
    <xf numFmtId="0" fontId="4" fillId="7" borderId="43" xfId="0" applyNumberFormat="1" applyFont="1" applyFill="1" applyBorder="1" applyAlignment="1">
      <alignment horizontal="center" vertical="center"/>
    </xf>
    <xf numFmtId="0" fontId="4" fillId="7" borderId="44" xfId="0" applyNumberFormat="1" applyFont="1" applyFill="1" applyBorder="1" applyAlignment="1">
      <alignment horizontal="center" vertical="center"/>
    </xf>
    <xf numFmtId="0" fontId="4" fillId="7" borderId="45" xfId="0" applyNumberFormat="1" applyFont="1" applyFill="1" applyBorder="1" applyAlignment="1">
      <alignment horizontal="center" vertical="center"/>
    </xf>
    <xf numFmtId="0" fontId="4" fillId="7" borderId="83" xfId="0" applyNumberFormat="1" applyFont="1" applyFill="1" applyBorder="1" applyAlignment="1">
      <alignment horizontal="center" vertical="center"/>
    </xf>
    <xf numFmtId="2" fontId="4" fillId="0" borderId="14" xfId="0" applyFont="1" applyBorder="1" applyAlignment="1">
      <alignment horizontal="left" vertical="center"/>
    </xf>
    <xf numFmtId="0" fontId="4" fillId="0" borderId="1" xfId="0" applyNumberFormat="1" applyFont="1" applyBorder="1" applyAlignment="1">
      <alignment horizontal="center" vertical="center"/>
    </xf>
    <xf numFmtId="168" fontId="4" fillId="7" borderId="1" xfId="0" applyNumberFormat="1" applyFont="1" applyFill="1" applyBorder="1" applyAlignment="1">
      <alignment horizontal="center" vertical="center"/>
    </xf>
    <xf numFmtId="168" fontId="4"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4" fillId="0" borderId="60" xfId="0" applyNumberFormat="1" applyFont="1" applyBorder="1" applyAlignment="1">
      <alignment horizontal="center" vertical="center"/>
    </xf>
    <xf numFmtId="0" fontId="0" fillId="0" borderId="0" xfId="0" applyNumberFormat="1" applyAlignment="1">
      <alignment horizontal="center" vertical="center"/>
    </xf>
    <xf numFmtId="0" fontId="4" fillId="0" borderId="10" xfId="0" applyNumberFormat="1" applyFont="1" applyBorder="1" applyAlignment="1">
      <alignment horizontal="center" vertical="center"/>
    </xf>
    <xf numFmtId="168" fontId="4" fillId="0" borderId="57" xfId="0" applyNumberFormat="1" applyFont="1" applyBorder="1" applyAlignment="1">
      <alignment horizontal="center" vertical="center"/>
    </xf>
    <xf numFmtId="2" fontId="7" fillId="0" borderId="9" xfId="0" applyFont="1" applyBorder="1" applyAlignment="1">
      <alignment horizontal="center" vertical="center"/>
    </xf>
    <xf numFmtId="2" fontId="4" fillId="0" borderId="1" xfId="0" applyFont="1" applyBorder="1" applyAlignment="1">
      <alignment horizontal="center" vertical="center"/>
    </xf>
    <xf numFmtId="0" fontId="4" fillId="5" borderId="52" xfId="0" applyNumberFormat="1" applyFont="1" applyFill="1" applyBorder="1" applyAlignment="1">
      <alignment horizontal="left" vertical="center"/>
    </xf>
    <xf numFmtId="2" fontId="4" fillId="0" borderId="81" xfId="0" applyFont="1" applyBorder="1" applyAlignment="1">
      <alignment horizontal="center" vertical="center"/>
    </xf>
    <xf numFmtId="2" fontId="4" fillId="6" borderId="22" xfId="0" applyFont="1" applyFill="1" applyBorder="1" applyAlignment="1">
      <alignment horizontal="left" vertical="center"/>
    </xf>
    <xf numFmtId="0" fontId="18" fillId="0" borderId="82" xfId="0" applyNumberFormat="1" applyFont="1" applyBorder="1" applyAlignment="1">
      <alignment horizontal="center" vertical="center"/>
    </xf>
    <xf numFmtId="2" fontId="19" fillId="0" borderId="23" xfId="0" applyFont="1" applyBorder="1" applyAlignment="1">
      <alignment horizontal="left" vertical="center"/>
    </xf>
    <xf numFmtId="2" fontId="4" fillId="0" borderId="85" xfId="0" applyFont="1" applyBorder="1" applyAlignment="1">
      <alignment horizontal="left" vertical="center"/>
    </xf>
    <xf numFmtId="2" fontId="4" fillId="0" borderId="85" xfId="0" applyFont="1" applyBorder="1" applyAlignment="1">
      <alignment horizontal="center" vertical="center"/>
    </xf>
    <xf numFmtId="2" fontId="4" fillId="0" borderId="86" xfId="0" applyFont="1" applyBorder="1" applyAlignment="1">
      <alignment horizontal="left" vertical="center"/>
    </xf>
    <xf numFmtId="2" fontId="4" fillId="0" borderId="86" xfId="0" applyFont="1" applyBorder="1" applyAlignment="1">
      <alignment horizontal="center" vertical="center"/>
    </xf>
    <xf numFmtId="2" fontId="4" fillId="0" borderId="0" xfId="0" applyFont="1" applyAlignment="1">
      <alignment horizontal="center"/>
    </xf>
    <xf numFmtId="0" fontId="4" fillId="0" borderId="11" xfId="0" applyNumberFormat="1" applyFont="1" applyBorder="1" applyAlignment="1">
      <alignment horizontal="center" vertical="center"/>
    </xf>
    <xf numFmtId="2" fontId="4" fillId="0" borderId="17" xfId="0" applyFont="1" applyBorder="1" applyAlignment="1">
      <alignment horizontal="center"/>
    </xf>
    <xf numFmtId="2" fontId="4" fillId="0" borderId="18" xfId="0" applyFont="1" applyBorder="1" applyAlignment="1">
      <alignment horizontal="center"/>
    </xf>
    <xf numFmtId="2" fontId="4" fillId="0" borderId="10" xfId="0" applyFont="1" applyBorder="1" applyAlignment="1">
      <alignment horizontal="center"/>
    </xf>
    <xf numFmtId="2" fontId="4" fillId="0" borderId="11" xfId="0" applyFont="1" applyBorder="1" applyAlignment="1">
      <alignment horizontal="center" vertical="center"/>
    </xf>
    <xf numFmtId="171" fontId="4" fillId="0" borderId="11" xfId="0" applyNumberFormat="1" applyFont="1" applyBorder="1" applyAlignment="1">
      <alignment horizontal="center" vertical="center"/>
    </xf>
    <xf numFmtId="2" fontId="4" fillId="0" borderId="87" xfId="0" applyFont="1" applyBorder="1" applyAlignment="1">
      <alignment horizontal="center"/>
    </xf>
    <xf numFmtId="2" fontId="4" fillId="0" borderId="23" xfId="0" applyFont="1" applyBorder="1" applyAlignment="1">
      <alignment horizontal="center"/>
    </xf>
    <xf numFmtId="2" fontId="4" fillId="0" borderId="82" xfId="0" applyFont="1" applyBorder="1" applyAlignment="1">
      <alignment horizontal="center"/>
    </xf>
    <xf numFmtId="2" fontId="4" fillId="0" borderId="11" xfId="0" applyFont="1" applyBorder="1" applyAlignment="1">
      <alignment vertical="center"/>
    </xf>
    <xf numFmtId="2" fontId="4" fillId="0" borderId="88" xfId="0" applyFont="1" applyBorder="1" applyAlignment="1">
      <alignment horizontal="center" vertical="center"/>
    </xf>
    <xf numFmtId="170" fontId="4" fillId="0" borderId="11" xfId="0" applyNumberFormat="1" applyFont="1" applyBorder="1" applyAlignment="1">
      <alignment horizontal="center" vertical="center"/>
    </xf>
    <xf numFmtId="168" fontId="4"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20" fillId="0" borderId="11" xfId="0" applyFont="1" applyBorder="1">
      <alignment horizontal="center" vertical="center"/>
    </xf>
    <xf numFmtId="2" fontId="4" fillId="0" borderId="91" xfId="0" applyFont="1" applyBorder="1" applyAlignment="1">
      <alignment horizontal="center" vertical="center"/>
    </xf>
    <xf numFmtId="2" fontId="4" fillId="0" borderId="92" xfId="0" applyFont="1" applyBorder="1" applyAlignment="1">
      <alignment horizontal="center" vertical="center"/>
    </xf>
    <xf numFmtId="2" fontId="4" fillId="0" borderId="93" xfId="0" applyFont="1" applyBorder="1" applyAlignment="1">
      <alignment horizontal="center" vertical="center"/>
    </xf>
    <xf numFmtId="2" fontId="4" fillId="0" borderId="94" xfId="0" applyFont="1" applyBorder="1" applyAlignment="1">
      <alignment horizontal="center" vertical="center"/>
    </xf>
    <xf numFmtId="2" fontId="6" fillId="0" borderId="0" xfId="0" applyFont="1" applyBorder="1" applyAlignment="1">
      <alignment horizontal="center" vertical="center"/>
    </xf>
    <xf numFmtId="2" fontId="4" fillId="0" borderId="95" xfId="0" applyFont="1" applyBorder="1" applyAlignment="1">
      <alignment horizontal="center" vertical="center"/>
    </xf>
    <xf numFmtId="2" fontId="4" fillId="0" borderId="96" xfId="0" applyFont="1" applyBorder="1" applyAlignment="1">
      <alignment horizontal="center" vertical="center"/>
    </xf>
    <xf numFmtId="2" fontId="4" fillId="0" borderId="97" xfId="0" applyFont="1" applyBorder="1" applyAlignment="1">
      <alignment horizontal="center" vertical="center"/>
    </xf>
    <xf numFmtId="2" fontId="4"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10"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10"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7" fillId="0" borderId="92" xfId="0" applyFont="1" applyBorder="1" applyAlignment="1">
      <alignment horizontal="center" vertical="center"/>
    </xf>
    <xf numFmtId="2" fontId="0" fillId="0" borderId="92" xfId="0" applyBorder="1" applyAlignment="1">
      <alignment horizontal="center" vertical="center"/>
    </xf>
    <xf numFmtId="2" fontId="12" fillId="0" borderId="0" xfId="0" applyFont="1" applyBorder="1" applyAlignment="1">
      <alignment horizontal="center" vertical="center"/>
    </xf>
    <xf numFmtId="2" fontId="12"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6" fillId="0" borderId="92" xfId="0" applyFont="1" applyBorder="1" applyAlignment="1">
      <alignment horizontal="left" vertical="center"/>
    </xf>
    <xf numFmtId="2" fontId="16"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4" fillId="0" borderId="0" xfId="0" applyFont="1" applyBorder="1" applyAlignment="1">
      <alignment horizontal="left" vertical="center"/>
    </xf>
    <xf numFmtId="2" fontId="4" fillId="0" borderId="100" xfId="0" applyFont="1" applyBorder="1" applyAlignment="1">
      <alignment horizontal="center" vertical="center"/>
    </xf>
    <xf numFmtId="2" fontId="4" fillId="0" borderId="101" xfId="0" applyFont="1" applyBorder="1" applyAlignment="1">
      <alignment horizontal="center" vertical="center"/>
    </xf>
    <xf numFmtId="2" fontId="16" fillId="0" borderId="0" xfId="0" applyFont="1" applyBorder="1" applyAlignment="1">
      <alignment vertical="center"/>
    </xf>
    <xf numFmtId="2" fontId="7" fillId="0" borderId="0" xfId="0" applyFont="1" applyBorder="1">
      <alignment horizontal="center" vertical="center"/>
    </xf>
    <xf numFmtId="2" fontId="4"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3" fillId="0" borderId="0" xfId="0" applyFont="1" applyBorder="1" applyAlignment="1">
      <alignment horizontal="center" vertical="center"/>
    </xf>
    <xf numFmtId="2" fontId="13" fillId="0" borderId="0" xfId="0" applyFont="1" applyBorder="1" applyAlignment="1">
      <alignment horizontal="left" vertical="center"/>
    </xf>
    <xf numFmtId="2" fontId="7" fillId="0" borderId="0" xfId="0" applyFont="1" applyBorder="1" applyAlignment="1">
      <alignment horizontal="left" vertical="center"/>
    </xf>
    <xf numFmtId="2" fontId="4" fillId="0" borderId="103" xfId="0" applyFont="1" applyBorder="1" applyAlignment="1">
      <alignment horizontal="center" vertical="center"/>
    </xf>
    <xf numFmtId="2" fontId="4" fillId="0" borderId="104" xfId="0" applyFont="1" applyBorder="1" applyAlignment="1">
      <alignment horizontal="center" vertical="center"/>
    </xf>
    <xf numFmtId="2" fontId="4" fillId="0" borderId="97" xfId="0" applyFont="1" applyBorder="1" applyAlignment="1">
      <alignment horizontal="left" vertical="center"/>
    </xf>
    <xf numFmtId="2" fontId="16" fillId="0" borderId="0" xfId="0" applyFont="1" applyBorder="1" applyAlignment="1">
      <alignment horizontal="left" vertical="center"/>
    </xf>
    <xf numFmtId="2" fontId="4" fillId="0" borderId="105" xfId="0" applyFont="1" applyBorder="1" applyAlignment="1">
      <alignment horizontal="left" vertical="center"/>
    </xf>
    <xf numFmtId="2" fontId="4" fillId="0" borderId="105" xfId="0" applyFont="1" applyBorder="1" applyAlignment="1">
      <alignment horizontal="center" vertical="center"/>
    </xf>
    <xf numFmtId="2" fontId="4" fillId="0" borderId="106" xfId="0" applyFont="1" applyBorder="1" applyAlignment="1">
      <alignment horizontal="center" vertical="center"/>
    </xf>
    <xf numFmtId="2" fontId="5"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4" fillId="0" borderId="134" xfId="0" applyFont="1" applyBorder="1" applyAlignment="1">
      <alignment horizontal="center" vertical="center"/>
    </xf>
    <xf numFmtId="2" fontId="0" fillId="0" borderId="135" xfId="0" applyBorder="1">
      <alignment horizontal="center" vertical="center"/>
    </xf>
    <xf numFmtId="2" fontId="4"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4" fillId="0" borderId="137" xfId="0" applyFont="1" applyBorder="1" applyAlignment="1">
      <alignment horizontal="center" vertical="center"/>
    </xf>
    <xf numFmtId="2" fontId="4" fillId="0" borderId="138" xfId="0" applyFont="1" applyBorder="1" applyAlignment="1">
      <alignment horizontal="center" vertical="center"/>
    </xf>
    <xf numFmtId="2" fontId="4" fillId="0" borderId="139" xfId="0" applyFont="1" applyBorder="1" applyAlignment="1">
      <alignment horizontal="center" vertical="center"/>
    </xf>
    <xf numFmtId="2" fontId="4" fillId="0" borderId="107" xfId="0" applyFont="1" applyBorder="1" applyAlignment="1">
      <alignment horizontal="left" vertical="center"/>
    </xf>
    <xf numFmtId="2" fontId="4" fillId="0" borderId="107" xfId="0" applyFont="1" applyBorder="1" applyAlignment="1">
      <alignment horizontal="center" vertical="center"/>
    </xf>
    <xf numFmtId="2" fontId="4" fillId="0" borderId="171" xfId="0" applyFont="1" applyBorder="1" applyAlignment="1">
      <alignment horizontal="center" vertical="center"/>
    </xf>
    <xf numFmtId="2" fontId="4" fillId="0" borderId="108" xfId="0" applyFont="1" applyBorder="1" applyAlignment="1">
      <alignment horizontal="left" vertical="center"/>
    </xf>
    <xf numFmtId="2" fontId="4" fillId="0" borderId="108" xfId="0" applyFont="1" applyBorder="1" applyAlignment="1">
      <alignment horizontal="center" vertical="center"/>
    </xf>
    <xf numFmtId="2" fontId="4"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4" fillId="0" borderId="155" xfId="0" applyFont="1" applyBorder="1" applyAlignment="1">
      <alignment horizontal="center" vertical="center"/>
    </xf>
    <xf numFmtId="2" fontId="4"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4" fillId="0" borderId="211" xfId="0" applyFont="1" applyBorder="1" applyAlignment="1">
      <alignment horizontal="left" vertical="center"/>
    </xf>
    <xf numFmtId="2" fontId="4" fillId="0" borderId="211" xfId="0" applyFont="1" applyBorder="1" applyAlignment="1">
      <alignment horizontal="center" vertical="center"/>
    </xf>
    <xf numFmtId="2" fontId="4" fillId="0" borderId="210" xfId="0" applyFont="1" applyBorder="1" applyAlignment="1">
      <alignment horizontal="center" vertical="center"/>
    </xf>
    <xf numFmtId="2" fontId="4" fillId="0" borderId="212" xfId="0" applyFont="1" applyBorder="1" applyAlignment="1">
      <alignment horizontal="left" vertical="center"/>
    </xf>
    <xf numFmtId="2" fontId="4" fillId="0" borderId="212" xfId="0" applyFont="1" applyBorder="1" applyAlignment="1">
      <alignment horizontal="center" vertical="center"/>
    </xf>
    <xf numFmtId="2" fontId="4" fillId="0" borderId="213" xfId="0" applyFont="1" applyBorder="1" applyAlignment="1">
      <alignment horizontal="left" vertical="center"/>
    </xf>
    <xf numFmtId="2" fontId="4" fillId="0" borderId="213" xfId="0" applyFont="1" applyBorder="1" applyAlignment="1">
      <alignment horizontal="center" vertical="center"/>
    </xf>
    <xf numFmtId="172" fontId="4" fillId="5" borderId="11" xfId="0" applyNumberFormat="1" applyFont="1" applyFill="1" applyBorder="1" applyAlignment="1">
      <alignment horizontal="center" vertical="center"/>
    </xf>
    <xf numFmtId="172" fontId="4" fillId="6" borderId="12" xfId="0" applyNumberFormat="1" applyFont="1" applyFill="1" applyBorder="1" applyAlignment="1">
      <alignment horizontal="center" vertical="center"/>
    </xf>
    <xf numFmtId="172" fontId="4"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4" fillId="9" borderId="75" xfId="5" applyNumberFormat="1" applyFont="1" applyFill="1" applyBorder="1">
      <alignment horizontal="left" vertical="center"/>
      <protection locked="0"/>
    </xf>
    <xf numFmtId="0" fontId="4" fillId="6" borderId="214" xfId="0" applyNumberFormat="1" applyFont="1" applyFill="1" applyBorder="1" applyAlignment="1">
      <alignment horizontal="center" vertical="center"/>
    </xf>
    <xf numFmtId="0" fontId="4" fillId="5" borderId="215" xfId="0" applyNumberFormat="1" applyFont="1" applyFill="1" applyBorder="1" applyAlignment="1">
      <alignment horizontal="center" vertical="center"/>
    </xf>
    <xf numFmtId="0" fontId="4" fillId="6" borderId="217" xfId="0" applyNumberFormat="1" applyFont="1" applyFill="1" applyBorder="1" applyAlignment="1">
      <alignment horizontal="center" vertical="center"/>
    </xf>
    <xf numFmtId="0" fontId="4" fillId="5" borderId="218" xfId="0" applyNumberFormat="1" applyFont="1" applyFill="1" applyBorder="1" applyAlignment="1">
      <alignment horizontal="center" vertical="center"/>
    </xf>
    <xf numFmtId="2" fontId="0" fillId="0" borderId="0" xfId="0" applyBorder="1" applyAlignment="1">
      <alignment horizontal="right" vertical="center"/>
    </xf>
    <xf numFmtId="2" fontId="4" fillId="0" borderId="92" xfId="0" applyFont="1" applyBorder="1" applyAlignment="1">
      <alignment horizontal="right" vertical="center"/>
    </xf>
    <xf numFmtId="2" fontId="4" fillId="0" borderId="219" xfId="0" applyFont="1" applyBorder="1" applyAlignment="1">
      <alignment horizontal="center" vertical="center"/>
    </xf>
    <xf numFmtId="0" fontId="17" fillId="7" borderId="221" xfId="0" applyNumberFormat="1" applyFont="1" applyFill="1" applyBorder="1" applyAlignment="1">
      <alignment horizontal="center" vertical="center"/>
    </xf>
    <xf numFmtId="167" fontId="17" fillId="7" borderId="221" xfId="0" applyNumberFormat="1" applyFont="1" applyFill="1" applyBorder="1" applyAlignment="1">
      <alignment horizontal="center" vertical="center"/>
    </xf>
    <xf numFmtId="2" fontId="4" fillId="0" borderId="3" xfId="0" applyFont="1" applyBorder="1" applyAlignment="1">
      <alignment horizontal="right" vertical="center"/>
    </xf>
    <xf numFmtId="172" fontId="4" fillId="6" borderId="216" xfId="0" applyNumberFormat="1" applyFont="1" applyFill="1" applyBorder="1" applyAlignment="1">
      <alignment horizontal="center" vertical="center"/>
    </xf>
    <xf numFmtId="172" fontId="4" fillId="5" borderId="53" xfId="0" applyNumberFormat="1" applyFont="1" applyFill="1" applyBorder="1" applyAlignment="1">
      <alignment horizontal="center" vertical="center"/>
    </xf>
    <xf numFmtId="172" fontId="4" fillId="0" borderId="219" xfId="0" applyNumberFormat="1" applyFont="1" applyBorder="1" applyAlignment="1">
      <alignment horizontal="center" vertical="center"/>
    </xf>
    <xf numFmtId="172" fontId="4" fillId="0" borderId="220" xfId="0" applyNumberFormat="1" applyFont="1" applyBorder="1" applyAlignment="1">
      <alignment horizontal="center" vertical="center"/>
    </xf>
    <xf numFmtId="172" fontId="4" fillId="5" borderId="20" xfId="0" applyNumberFormat="1" applyFont="1" applyFill="1" applyBorder="1" applyAlignment="1">
      <alignment horizontal="center" vertical="center"/>
    </xf>
    <xf numFmtId="172" fontId="4" fillId="6" borderId="20" xfId="0" applyNumberFormat="1" applyFont="1" applyFill="1" applyBorder="1" applyAlignment="1">
      <alignment horizontal="center" vertical="center"/>
    </xf>
    <xf numFmtId="2" fontId="4" fillId="0" borderId="1" xfId="0" applyFont="1" applyBorder="1" applyAlignment="1">
      <alignment horizontal="center" vertical="center"/>
    </xf>
    <xf numFmtId="10" fontId="4" fillId="0" borderId="37" xfId="0" applyNumberFormat="1" applyFont="1" applyBorder="1">
      <alignment horizontal="center" vertical="center"/>
    </xf>
    <xf numFmtId="10" fontId="4" fillId="0" borderId="40" xfId="0" applyNumberFormat="1" applyFont="1" applyBorder="1">
      <alignment horizontal="center" vertical="center"/>
    </xf>
    <xf numFmtId="10" fontId="4" fillId="0" borderId="45" xfId="0" applyNumberFormat="1" applyFont="1" applyBorder="1">
      <alignment horizontal="center" vertical="center"/>
    </xf>
    <xf numFmtId="10" fontId="4" fillId="0" borderId="36" xfId="0" applyNumberFormat="1" applyFont="1" applyBorder="1" applyAlignment="1">
      <alignment horizontal="center" vertical="center"/>
    </xf>
    <xf numFmtId="10" fontId="4" fillId="0" borderId="1" xfId="0" applyNumberFormat="1" applyFont="1" applyBorder="1" applyAlignment="1">
      <alignment horizontal="center" vertical="center"/>
    </xf>
    <xf numFmtId="2" fontId="4" fillId="0" borderId="1" xfId="0" applyFont="1" applyBorder="1">
      <alignment horizontal="center" vertical="center"/>
    </xf>
    <xf numFmtId="10" fontId="4" fillId="0" borderId="44" xfId="0" applyNumberFormat="1" applyFont="1" applyBorder="1" applyAlignment="1">
      <alignment horizontal="center" vertical="center"/>
    </xf>
    <xf numFmtId="2" fontId="17" fillId="7" borderId="22" xfId="0" applyFont="1" applyFill="1" applyBorder="1" applyAlignment="1">
      <alignment horizontal="center" vertical="center"/>
    </xf>
    <xf numFmtId="2" fontId="17"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4"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4" fillId="0" borderId="60" xfId="0" applyNumberFormat="1" applyFont="1" applyBorder="1">
      <alignment horizontal="center" vertical="center"/>
    </xf>
    <xf numFmtId="2" fontId="4" fillId="0" borderId="57" xfId="0" applyFont="1" applyBorder="1">
      <alignment horizontal="center" vertical="center"/>
    </xf>
    <xf numFmtId="0" fontId="4" fillId="7" borderId="16" xfId="0" applyNumberFormat="1" applyFont="1" applyFill="1" applyBorder="1" applyAlignment="1">
      <alignment horizontal="center" vertical="center"/>
    </xf>
    <xf numFmtId="1" fontId="4" fillId="11" borderId="1" xfId="0" applyNumberFormat="1" applyFont="1" applyFill="1" applyBorder="1" applyAlignment="1" applyProtection="1">
      <alignment horizontal="center" vertical="center"/>
      <protection locked="0"/>
    </xf>
    <xf numFmtId="0" fontId="4" fillId="6" borderId="226" xfId="0" applyNumberFormat="1" applyFont="1" applyFill="1" applyBorder="1" applyAlignment="1">
      <alignment horizontal="center" vertical="center"/>
    </xf>
    <xf numFmtId="2" fontId="4" fillId="0" borderId="227" xfId="0" applyFont="1" applyBorder="1" applyAlignment="1">
      <alignment horizontal="center" vertical="center"/>
    </xf>
    <xf numFmtId="2" fontId="0" fillId="0" borderId="8" xfId="0" applyBorder="1">
      <alignment horizontal="center" vertical="center"/>
    </xf>
    <xf numFmtId="2" fontId="4" fillId="0" borderId="224" xfId="0" applyFont="1" applyBorder="1" applyAlignment="1">
      <alignment horizontal="center" vertical="center" shrinkToFit="1"/>
    </xf>
    <xf numFmtId="172" fontId="4" fillId="0" borderId="224" xfId="0" applyNumberFormat="1" applyFont="1" applyBorder="1" applyAlignment="1">
      <alignment horizontal="center" vertical="center" shrinkToFit="1"/>
    </xf>
    <xf numFmtId="172" fontId="4" fillId="0" borderId="225" xfId="0" applyNumberFormat="1" applyFont="1" applyBorder="1" applyAlignment="1">
      <alignment horizontal="center" vertical="center" shrinkToFit="1"/>
    </xf>
    <xf numFmtId="2" fontId="4" fillId="0" borderId="22" xfId="0" applyFont="1" applyBorder="1" applyAlignment="1">
      <alignment horizontal="center" vertical="center" shrinkToFit="1"/>
    </xf>
    <xf numFmtId="172" fontId="4" fillId="0" borderId="22" xfId="0" applyNumberFormat="1" applyFont="1" applyBorder="1" applyAlignment="1">
      <alignment horizontal="center" vertical="center" shrinkToFit="1"/>
    </xf>
    <xf numFmtId="172" fontId="4" fillId="0" borderId="76" xfId="0" applyNumberFormat="1" applyFont="1" applyBorder="1" applyAlignment="1">
      <alignment horizontal="center" vertical="center" shrinkToFit="1"/>
    </xf>
    <xf numFmtId="2" fontId="4" fillId="0" borderId="117" xfId="0" applyFont="1" applyBorder="1" applyAlignment="1">
      <alignment horizontal="center" vertical="center" wrapText="1"/>
    </xf>
    <xf numFmtId="2" fontId="4" fillId="0" borderId="200" xfId="0" applyFont="1" applyBorder="1" applyAlignment="1">
      <alignment horizontal="center" vertical="center" wrapText="1"/>
    </xf>
    <xf numFmtId="2" fontId="4" fillId="0" borderId="61" xfId="0" applyFont="1" applyBorder="1" applyAlignment="1">
      <alignment horizontal="center" vertical="center" wrapText="1"/>
    </xf>
    <xf numFmtId="2" fontId="4" fillId="0" borderId="201" xfId="0" applyFont="1" applyBorder="1" applyAlignment="1">
      <alignment horizontal="center" vertical="center" wrapText="1"/>
    </xf>
    <xf numFmtId="2" fontId="4" fillId="0" borderId="222" xfId="0" applyFont="1" applyBorder="1" applyAlignment="1">
      <alignment horizontal="center" vertical="center" wrapText="1"/>
    </xf>
    <xf numFmtId="2" fontId="4" fillId="0" borderId="223" xfId="0" applyFont="1" applyBorder="1" applyAlignment="1">
      <alignment horizontal="center" vertical="center" wrapText="1"/>
    </xf>
    <xf numFmtId="2" fontId="4" fillId="0" borderId="95" xfId="0" applyFont="1" applyBorder="1" applyAlignment="1">
      <alignment horizontal="center" vertical="center" wrapText="1"/>
    </xf>
    <xf numFmtId="2" fontId="4" fillId="0" borderId="139"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0" fillId="0" borderId="92" xfId="0" applyFont="1" applyBorder="1" applyAlignment="1">
      <alignment horizontal="center" vertical="center"/>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0" fillId="0" borderId="109" xfId="0" applyFont="1" applyBorder="1" applyAlignment="1">
      <alignment horizontal="center" vertical="center"/>
    </xf>
    <xf numFmtId="169" fontId="4" fillId="0" borderId="60" xfId="0" applyNumberFormat="1" applyFont="1" applyBorder="1" applyAlignment="1">
      <alignment horizontal="center" vertical="center"/>
    </xf>
    <xf numFmtId="169" fontId="4"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4" fillId="0" borderId="0" xfId="0" applyFont="1" applyAlignment="1">
      <alignment horizontal="center" vertical="center"/>
    </xf>
    <xf numFmtId="2" fontId="0" fillId="0" borderId="175" xfId="0" applyFont="1" applyBorder="1" applyAlignment="1">
      <alignment horizontal="center" vertical="center" wrapText="1"/>
    </xf>
    <xf numFmtId="2" fontId="0" fillId="0" borderId="176" xfId="0" applyFont="1" applyBorder="1" applyAlignment="1">
      <alignment horizontal="center" vertical="center" wrapText="1"/>
    </xf>
    <xf numFmtId="2" fontId="4" fillId="0" borderId="1" xfId="0" applyFont="1" applyBorder="1" applyAlignment="1">
      <alignment horizontal="center" vertical="center"/>
    </xf>
    <xf numFmtId="2" fontId="4" fillId="0" borderId="65" xfId="0" applyFont="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4" fillId="0" borderId="9" xfId="0" applyFont="1" applyBorder="1" applyAlignment="1">
      <alignment horizontal="center" vertical="center" wrapText="1"/>
    </xf>
    <xf numFmtId="2" fontId="4" fillId="0" borderId="0" xfId="0" applyFont="1" applyAlignment="1">
      <alignment horizontal="center" vertical="center" wrapText="1"/>
    </xf>
    <xf numFmtId="0" fontId="4" fillId="0" borderId="46" xfId="0" applyNumberFormat="1" applyFont="1" applyBorder="1" applyAlignment="1">
      <alignment horizontal="center" vertical="center" wrapText="1"/>
    </xf>
    <xf numFmtId="2" fontId="4" fillId="0" borderId="47" xfId="0" applyFont="1" applyBorder="1" applyAlignment="1">
      <alignment horizontal="center" vertical="center" wrapText="1"/>
    </xf>
    <xf numFmtId="2" fontId="4" fillId="7" borderId="0" xfId="0" applyFont="1" applyFill="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0" fontId="0" fillId="0" borderId="108" xfId="0" applyNumberFormat="1" applyFont="1" applyBorder="1" applyAlignment="1">
      <alignment horizontal="center" vertical="center"/>
    </xf>
    <xf numFmtId="2" fontId="7" fillId="0" borderId="99" xfId="0" applyFont="1" applyBorder="1" applyAlignment="1">
      <alignment horizontal="center" vertical="center"/>
    </xf>
    <xf numFmtId="2" fontId="7" fillId="0" borderId="93" xfId="0" applyFont="1" applyBorder="1" applyAlignment="1">
      <alignment horizontal="center" vertical="center"/>
    </xf>
    <xf numFmtId="2" fontId="4" fillId="0" borderId="10" xfId="0" applyFont="1" applyBorder="1" applyAlignment="1">
      <alignment horizontal="center" vertical="center"/>
    </xf>
    <xf numFmtId="2" fontId="4" fillId="0" borderId="33" xfId="0" applyFont="1" applyBorder="1" applyAlignment="1">
      <alignment horizontal="center" vertical="center"/>
    </xf>
    <xf numFmtId="2" fontId="0" fillId="0" borderId="107" xfId="0" applyFont="1" applyBorder="1" applyAlignment="1">
      <alignment horizontal="center" vertical="center"/>
    </xf>
    <xf numFmtId="166" fontId="0" fillId="0" borderId="108" xfId="0" applyNumberFormat="1" applyFont="1" applyBorder="1" applyAlignment="1">
      <alignment horizontal="center" vertical="center"/>
    </xf>
    <xf numFmtId="173"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2" fontId="0" fillId="0" borderId="0" xfId="0">
      <alignment horizontal="center" vertical="center"/>
    </xf>
    <xf numFmtId="2" fontId="0" fillId="0" borderId="46" xfId="0" applyFont="1" applyBorder="1" applyAlignment="1">
      <alignment horizontal="center" vertical="center"/>
    </xf>
    <xf numFmtId="2" fontId="4"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452</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453</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444</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628" t="str">
        <f>IF(R10="","",R10)</f>
        <v/>
      </c>
      <c r="G10" s="628"/>
      <c r="H10" s="42"/>
      <c r="I10" s="42"/>
      <c r="J10" s="160" t="s">
        <v>18</v>
      </c>
      <c r="K10" s="621" t="str">
        <f>IF(V10="","",V10)</f>
        <v/>
      </c>
      <c r="L10" s="621"/>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622" t="str">
        <f>IF(R11="","",R11)</f>
        <v/>
      </c>
      <c r="G11" s="622"/>
      <c r="H11" s="42"/>
      <c r="I11" s="42"/>
      <c r="J11" s="160" t="s">
        <v>20</v>
      </c>
      <c r="K11" s="622" t="str">
        <f>IF(V11="","",V11)</f>
        <v/>
      </c>
      <c r="L11" s="622"/>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622" t="str">
        <f>IF(R12="","",R12)</f>
        <v/>
      </c>
      <c r="G12" s="622"/>
      <c r="H12" s="42"/>
      <c r="I12" s="42"/>
      <c r="J12" s="160" t="s">
        <v>22</v>
      </c>
      <c r="K12" s="630" t="str">
        <f>IF(V12="","",V12)</f>
        <v/>
      </c>
      <c r="L12" s="630"/>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623" t="str">
        <f>IF(R13="","",R13)</f>
        <v/>
      </c>
      <c r="G13" s="623"/>
      <c r="H13" s="42"/>
      <c r="I13" s="42"/>
      <c r="J13" s="160" t="s">
        <v>24</v>
      </c>
      <c r="K13" s="623" t="str">
        <f>IF(V13="","",V13)</f>
        <v/>
      </c>
      <c r="L13" s="623"/>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628" t="str">
        <f>IF(R17="","",R17)</f>
        <v/>
      </c>
      <c r="G16" s="628"/>
      <c r="H16" s="42"/>
      <c r="I16" s="42"/>
      <c r="J16" s="160" t="s">
        <v>29</v>
      </c>
      <c r="K16" s="631" t="str">
        <f>IF(V17="","",V17)</f>
        <v/>
      </c>
      <c r="L16" s="631"/>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622" t="str">
        <f>IF(R18="","",R18)</f>
        <v/>
      </c>
      <c r="G17" s="622"/>
      <c r="H17" s="42"/>
      <c r="I17" s="42"/>
      <c r="J17" s="160" t="s">
        <v>31</v>
      </c>
      <c r="K17" s="623" t="str">
        <f>IF(V18="","",V18)</f>
        <v/>
      </c>
      <c r="L17" s="623"/>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623" t="str">
        <f>IF(R19="","",R19)</f>
        <v/>
      </c>
      <c r="G18" s="623"/>
      <c r="H18" s="42"/>
      <c r="I18" s="42"/>
      <c r="J18" s="160" t="s">
        <v>33</v>
      </c>
      <c r="K18" s="623" t="str">
        <f>IF(V19="","",V19)</f>
        <v/>
      </c>
      <c r="L18" s="623"/>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623" t="str">
        <f>IF(V20="","",V20)</f>
        <v/>
      </c>
      <c r="L19" s="623"/>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628" t="str">
        <f>IF(R22="","",R22)</f>
        <v/>
      </c>
      <c r="G21" s="628"/>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629" t="str">
        <f>IF(R23="","",R23)</f>
        <v/>
      </c>
      <c r="G22" s="629"/>
      <c r="H22" s="42"/>
      <c r="I22" s="42"/>
      <c r="J22" s="160" t="s">
        <v>39</v>
      </c>
      <c r="K22" s="628" t="str">
        <f>IF(V23="","",V23)</f>
        <v/>
      </c>
      <c r="L22" s="628"/>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622" t="str">
        <f>IF(V24="","",V24)</f>
        <v/>
      </c>
      <c r="L23" s="622"/>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621" t="str">
        <f>IF(R25="","",R25)</f>
        <v/>
      </c>
      <c r="G24" s="621"/>
      <c r="H24" s="42"/>
      <c r="I24" s="42"/>
      <c r="J24" s="160" t="s">
        <v>42</v>
      </c>
      <c r="K24" s="622" t="str">
        <f>IF(V25="","",V25)</f>
        <v/>
      </c>
      <c r="L24" s="622"/>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623" t="str">
        <f>IF(R26="","",R26)</f>
        <v/>
      </c>
      <c r="G25" s="623"/>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623" t="str">
        <f>IF(R27="","",R27)</f>
        <v/>
      </c>
      <c r="G26" s="623"/>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628" t="str">
        <f>IF(V28="","",V28)</f>
        <v/>
      </c>
      <c r="L27" s="628"/>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621" t="str">
        <f>IF(R29="","",R29)</f>
        <v/>
      </c>
      <c r="G28" s="621"/>
      <c r="H28" s="42"/>
      <c r="I28" s="42"/>
      <c r="J28" s="160" t="s">
        <v>46</v>
      </c>
      <c r="K28" s="622" t="str">
        <f>IF(V29="","",V29)</f>
        <v/>
      </c>
      <c r="L28" s="622"/>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623" t="str">
        <f>IF(R30="","",R30)</f>
        <v/>
      </c>
      <c r="G29" s="623"/>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623" t="str">
        <f>IF(R31="","",R31)</f>
        <v/>
      </c>
      <c r="G30" s="623"/>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628" t="str">
        <f>IF(R34="","",R34)</f>
        <v/>
      </c>
      <c r="G33" s="628"/>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629" t="str">
        <f>IF(R35="","",R35)</f>
        <v/>
      </c>
      <c r="G34" s="629"/>
      <c r="H34" s="42"/>
      <c r="I34" s="42"/>
      <c r="J34" s="160" t="s">
        <v>39</v>
      </c>
      <c r="K34" s="628" t="str">
        <f>IF(V35="","",V35)</f>
        <v/>
      </c>
      <c r="L34" s="628"/>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622" t="str">
        <f>IF(V36="","",V36)</f>
        <v/>
      </c>
      <c r="L35" s="622"/>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621" t="str">
        <f>IF(R37="","",R37)</f>
        <v/>
      </c>
      <c r="G36" s="621"/>
      <c r="H36" s="42"/>
      <c r="I36" s="42"/>
      <c r="J36" s="160" t="s">
        <v>42</v>
      </c>
      <c r="K36" s="622" t="str">
        <f>IF(V37="","",V37)</f>
        <v/>
      </c>
      <c r="L36" s="622"/>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623" t="str">
        <f>IF(R38="","",R38)</f>
        <v/>
      </c>
      <c r="G37" s="623"/>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623" t="str">
        <f>IF(R39="","",R39)</f>
        <v/>
      </c>
      <c r="G38" s="623"/>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628" t="str">
        <f>IF(V40="","",V40)</f>
        <v/>
      </c>
      <c r="L39" s="628"/>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621" t="str">
        <f>IF(R41="","",R41)</f>
        <v/>
      </c>
      <c r="G40" s="621"/>
      <c r="H40" s="42"/>
      <c r="I40" s="42"/>
      <c r="J40" s="160" t="s">
        <v>46</v>
      </c>
      <c r="K40" s="622" t="str">
        <f>IF(V41="","",V41)</f>
        <v/>
      </c>
      <c r="L40" s="622"/>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623" t="str">
        <f>IF(R42="","",R42)</f>
        <v/>
      </c>
      <c r="G41" s="623"/>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623" t="str">
        <f>IF(R43="","",R43)</f>
        <v/>
      </c>
      <c r="G42" s="623"/>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458</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624" t="s">
        <v>84</v>
      </c>
      <c r="M69" s="625"/>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54</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450</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43670</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451</v>
      </c>
      <c r="AB82" s="536"/>
      <c r="AC82" s="29" t="str">
        <f t="shared" si="8"/>
        <v>Change</v>
      </c>
      <c r="AD82" s="535">
        <f>IF(V102="","",V102)</f>
        <v>44036</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457</v>
      </c>
      <c r="X100" s="1" t="s">
        <v>447</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43670</v>
      </c>
      <c r="W101" s="532">
        <v>43670</v>
      </c>
      <c r="X101" s="1" t="s">
        <v>448</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44036</v>
      </c>
      <c r="W102" s="532">
        <v>44036</v>
      </c>
      <c r="X102" s="1" t="s">
        <v>449</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626" t="str">
        <f>IF(Q106&lt;&gt;"",Q106,IF($Q$99=1,"Manual 1",IF(AUTO_MA="","",AUTO_MA&amp;" 1")))</f>
        <v>Auto 1</v>
      </c>
      <c r="R107" s="626"/>
      <c r="S107" s="626"/>
      <c r="T107" s="627" t="str">
        <f>IF(T106&lt;&gt;"",T106,IF($R$1399=1,"Manual 2",IF(OR(AUTO_MA="",O101="",O101=1),"",AUTO_MA&amp;" "&amp;IF(O101=2,2,IF(AND(O102=2,O101&gt;2),ROUND(O101/2,0),O101)))))</f>
        <v/>
      </c>
      <c r="U107" s="627"/>
      <c r="V107" s="627"/>
      <c r="W107" s="627" t="str">
        <f>IF(W106&lt;&gt;"",W106,IF(OR(O102=1,O101&lt;3),IF(O102=1,"High Level","No High Level"),IF(AUTO_MA="","",AUTO_MA&amp;" "&amp;O101)))</f>
        <v xml:space="preserve">Auto </v>
      </c>
      <c r="X107" s="627"/>
      <c r="Y107" s="627"/>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IF(T299="","NA",IF(T299="YES",T299,IF(T299="NA",T299,"")))</f>
        <v>NA</v>
      </c>
      <c r="M109" s="320" t="str">
        <f>IF(T299="NO",T299,"")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626" t="str">
        <f>IF(Q138&lt;&gt;"",Q138,IF($Q$99=1,"Manual 1",IF(AUTO_MA="","",AUTO_MA&amp;" 1")))</f>
        <v>Auto 1</v>
      </c>
      <c r="R139" s="626"/>
      <c r="S139" s="626"/>
      <c r="T139" s="627" t="str">
        <f>IF(T138&lt;&gt;"",T138,IF($R$1399=1,"Manual 2",IF(OR(AUTO_MA="",O101="",O101=1),"",AUTO_MA&amp;" "&amp;IF(O101=2,2,IF(AND(O102=2,O101&gt;2),ROUND(O101/2,0),O101)))))</f>
        <v/>
      </c>
      <c r="U139" s="627"/>
      <c r="V139" s="627"/>
      <c r="W139" s="627" t="str">
        <f>IF(W138&lt;&gt;"",W138,IF(OR(O102=1,O101&lt;3),IF(O102=1,"High Level","No High Level"),IF(AUTO_MA="","",AUTO_MA&amp;" "&amp;O101)))</f>
        <v xml:space="preserve">Auto </v>
      </c>
      <c r="X139" s="627"/>
      <c r="Y139" s="627"/>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610" t="s">
        <v>245</v>
      </c>
      <c r="U181" s="610"/>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618"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618"/>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618"/>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618"/>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618"/>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618"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618"/>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618"/>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618"/>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618"/>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618"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618"/>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450</v>
      </c>
      <c r="D202" s="66" t="str">
        <f>IF(R266="","",R266)</f>
        <v/>
      </c>
      <c r="F202" s="2" t="s">
        <v>318</v>
      </c>
      <c r="G202" s="513" t="str">
        <f>IF(U266="","",U266)</f>
        <v/>
      </c>
      <c r="I202" s="2" t="s">
        <v>451</v>
      </c>
      <c r="J202" s="513" t="str">
        <f>IF(X266="","",X266)</f>
        <v/>
      </c>
      <c r="M202" s="12"/>
      <c r="O202" s="618"/>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618"/>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577" t="s">
        <v>262</v>
      </c>
      <c r="F204" s="579" t="s">
        <v>263</v>
      </c>
      <c r="G204" s="518" t="s">
        <v>264</v>
      </c>
      <c r="H204" s="577" t="str">
        <f>R276</f>
        <v>Ind AK @ Ref Pt (mGy)</v>
      </c>
      <c r="I204" s="581" t="str">
        <f>S276</f>
        <v>Meas AK @ Ref Pt (mGy)</v>
      </c>
      <c r="J204" s="519" t="s">
        <v>265</v>
      </c>
      <c r="K204" s="135" t="s">
        <v>266</v>
      </c>
      <c r="L204" s="135" t="s">
        <v>267</v>
      </c>
      <c r="M204" s="583" t="s">
        <v>268</v>
      </c>
      <c r="O204" s="618"/>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578"/>
      <c r="F205" s="580"/>
      <c r="G205" s="518"/>
      <c r="H205" s="578"/>
      <c r="I205" s="582"/>
      <c r="J205" s="519"/>
      <c r="K205" s="135" t="str">
        <f>U277</f>
        <v>mGy/min</v>
      </c>
      <c r="L205" s="135" t="str">
        <f>V277</f>
        <v>mGy/min</v>
      </c>
      <c r="M205" s="584"/>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618"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618"/>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618"/>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618"/>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618"/>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618"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445</v>
      </c>
      <c r="I220" s="547" t="str">
        <f>IF(T291="","",T291)</f>
        <v/>
      </c>
      <c r="J220" s="323"/>
      <c r="K220" s="525" t="s">
        <v>446</v>
      </c>
      <c r="L220" s="547" t="str">
        <f>IF(W291="","",W291)</f>
        <v/>
      </c>
      <c r="M220" s="327"/>
      <c r="O220" s="618"/>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618"/>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455</v>
      </c>
      <c r="G222" s="323"/>
      <c r="H222" s="323"/>
      <c r="I222" s="379" t="s">
        <v>272</v>
      </c>
      <c r="J222" s="323" t="s">
        <v>455</v>
      </c>
      <c r="K222" s="323"/>
      <c r="L222" s="323"/>
      <c r="M222" s="327"/>
      <c r="O222" s="618"/>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456</v>
      </c>
      <c r="G223" s="323"/>
      <c r="H223" s="380" t="s">
        <v>273</v>
      </c>
      <c r="I223" s="374" t="s">
        <v>228</v>
      </c>
      <c r="J223" s="563" t="s">
        <v>456</v>
      </c>
      <c r="K223" s="323"/>
      <c r="L223" s="323"/>
      <c r="M223" s="327"/>
      <c r="O223" s="618"/>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IF(T295="","",T295)</f>
        <v/>
      </c>
      <c r="F224" s="376" t="str">
        <f>IF(Q295="","",Q295)</f>
        <v/>
      </c>
      <c r="G224" s="323"/>
      <c r="H224" s="381">
        <f>IF(O304="","",O304)</f>
        <v>80</v>
      </c>
      <c r="I224" s="376" t="str">
        <f>IF(P304="","",P304)</f>
        <v/>
      </c>
      <c r="J224" s="376" t="str">
        <f>IF(Q304="","",Q304)</f>
        <v/>
      </c>
      <c r="K224" s="323"/>
      <c r="L224" s="323"/>
      <c r="M224" s="327"/>
      <c r="O224" s="618"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IF(T296="","",T296)</f>
        <v/>
      </c>
      <c r="F225" s="376" t="str">
        <f t="shared" ref="F225:F227" si="37">IF(Q296="","",Q296)</f>
        <v/>
      </c>
      <c r="G225" s="323"/>
      <c r="H225" s="323"/>
      <c r="I225" s="376" t="str">
        <f t="shared" ref="I225:J232" si="38">IF(P305="","",P305)</f>
        <v/>
      </c>
      <c r="J225" s="376" t="str">
        <f t="shared" si="38"/>
        <v/>
      </c>
      <c r="K225" s="323"/>
      <c r="L225" s="323"/>
      <c r="M225" s="327"/>
      <c r="O225" s="618"/>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IF(T297="","",T297)</f>
        <v/>
      </c>
      <c r="F226" s="376" t="str">
        <f t="shared" si="37"/>
        <v/>
      </c>
      <c r="G226" s="323"/>
      <c r="H226" s="323"/>
      <c r="I226" s="376" t="str">
        <f t="shared" si="38"/>
        <v/>
      </c>
      <c r="J226" s="376" t="str">
        <f t="shared" si="38"/>
        <v/>
      </c>
      <c r="K226" s="323"/>
      <c r="L226" s="323"/>
      <c r="M226" s="327"/>
      <c r="O226" s="618"/>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IF(T298="","",T298)</f>
        <v/>
      </c>
      <c r="F227" s="376" t="str">
        <f t="shared" si="37"/>
        <v/>
      </c>
      <c r="G227" s="323"/>
      <c r="H227" s="323"/>
      <c r="I227" s="376" t="str">
        <f t="shared" si="38"/>
        <v/>
      </c>
      <c r="J227" s="376" t="str">
        <f t="shared" si="38"/>
        <v/>
      </c>
      <c r="K227" s="323"/>
      <c r="L227" s="323"/>
      <c r="M227" s="327"/>
      <c r="O227" s="618"/>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T299</f>
        <v/>
      </c>
      <c r="F228" s="323"/>
      <c r="G228" s="323"/>
      <c r="H228" s="323"/>
      <c r="I228" s="383" t="str">
        <f t="shared" si="38"/>
        <v/>
      </c>
      <c r="J228" s="383" t="str">
        <f t="shared" si="38"/>
        <v/>
      </c>
      <c r="K228" s="323"/>
      <c r="L228" s="323"/>
      <c r="M228" s="327"/>
      <c r="O228" s="618"/>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8"/>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8"/>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8"/>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8"/>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619"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619"/>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619"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619"/>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IF(OR(O252=0,O253=0),"",SQRT((O252^2)/(O253^2)))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620" t="s">
        <v>313</v>
      </c>
      <c r="R257" s="620"/>
      <c r="S257" s="1" t="s">
        <v>314</v>
      </c>
      <c r="T257" s="620" t="s">
        <v>315</v>
      </c>
      <c r="U257" s="620"/>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450</v>
      </c>
      <c r="R266" s="528"/>
      <c r="T266" s="2" t="s">
        <v>318</v>
      </c>
      <c r="U266" s="529"/>
      <c r="W266" s="2" t="s">
        <v>451</v>
      </c>
      <c r="X266" s="529"/>
      <c r="Y266" s="14"/>
      <c r="AB266" s="71"/>
      <c r="AD266" s="71"/>
    </row>
    <row r="267" spans="1:30" ht="14.1" customHeight="1" thickTop="1" thickBot="1" x14ac:dyDescent="0.3">
      <c r="A267" s="3">
        <v>3</v>
      </c>
      <c r="B267" s="298"/>
      <c r="C267" s="324" t="s">
        <v>319</v>
      </c>
      <c r="D267" s="299"/>
      <c r="E267" s="299"/>
      <c r="F267" s="299"/>
      <c r="G267" s="299"/>
      <c r="H267" s="526" t="s">
        <v>450</v>
      </c>
      <c r="I267" s="527" t="str">
        <f>IF(V100="","",V100)</f>
        <v>Radcal 90-2123</v>
      </c>
      <c r="J267" s="526" t="s">
        <v>318</v>
      </c>
      <c r="K267" s="533">
        <f>IF(V101="","",V101)</f>
        <v>43670</v>
      </c>
      <c r="L267" s="526" t="s">
        <v>451</v>
      </c>
      <c r="M267" s="534">
        <f>IF(V102="","",V102)</f>
        <v>44036</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612" t="str">
        <f>Q107</f>
        <v>Auto 1</v>
      </c>
      <c r="F269" s="613"/>
      <c r="G269" s="613"/>
      <c r="H269" s="613" t="str">
        <f>T107</f>
        <v/>
      </c>
      <c r="I269" s="613"/>
      <c r="J269" s="613"/>
      <c r="K269" s="614" t="str">
        <f>W107</f>
        <v xml:space="preserve">Auto </v>
      </c>
      <c r="L269" s="614"/>
      <c r="M269" s="615"/>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02"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02"/>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02"/>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02"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02"/>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02"/>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16" t="s">
        <v>262</v>
      </c>
      <c r="P276" s="617" t="s">
        <v>263</v>
      </c>
      <c r="R276" s="617" t="str">
        <f>"Ind AK @ Ref Pt ("&amp;T257&amp;")"</f>
        <v>Ind AK @ Ref Pt (mGy)</v>
      </c>
      <c r="S276" s="617"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602"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16"/>
      <c r="P277" s="617"/>
      <c r="Q277" s="1" t="s">
        <v>264</v>
      </c>
      <c r="R277" s="617"/>
      <c r="S277" s="617"/>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602"/>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02"/>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02"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602"/>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602"/>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02"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602"/>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02"/>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445</v>
      </c>
      <c r="T291" s="520"/>
      <c r="U291" s="223"/>
      <c r="V291" s="2" t="s">
        <v>446</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7" t="s">
        <v>328</v>
      </c>
      <c r="Q293" s="607"/>
      <c r="R293" s="607"/>
      <c r="S293" s="607"/>
      <c r="T293" s="22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60" t="s">
        <v>454</v>
      </c>
      <c r="R294" s="1" t="s">
        <v>149</v>
      </c>
      <c r="S294" s="1" t="s">
        <v>330</v>
      </c>
      <c r="T294" s="223" t="s">
        <v>331</v>
      </c>
      <c r="U294" s="223"/>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246"/>
      <c r="T295" s="538" t="str">
        <f>IF(OR(O295="",P295=""),"",IF(AND(O295&gt;0,P295&gt;0),(P295-O295)/O295,""))</f>
        <v/>
      </c>
      <c r="U295" s="223"/>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50"/>
      <c r="T296" s="539" t="str">
        <f>IF(OR(O296="",P296=""),"",IF(AND(O296&gt;0,P296&gt;0),(P296-O296)/O296,""))</f>
        <v/>
      </c>
      <c r="U296" s="223"/>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50"/>
      <c r="T297" s="539" t="str">
        <f>IF(OR(O297="",P297=""),"",IF(AND(O297&gt;0,P297&gt;0),(P297-O297)/O297,""))</f>
        <v/>
      </c>
      <c r="U297" s="223"/>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6"/>
      <c r="T298" s="540" t="str">
        <f>IF(OR(O298="",P298=""),"",IF(AND(O298&gt;0,P298&gt;0),(P298-O298)/O298,""))</f>
        <v/>
      </c>
      <c r="U298" s="223"/>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Q299" s="223"/>
      <c r="R299" s="223"/>
      <c r="S299" s="1" t="s">
        <v>180</v>
      </c>
      <c r="T299" s="235" t="str">
        <f>IF(T295="","",IF(AND(ABS(MAX(T295:T298))&lt;=0.05,ABS(MIN(T295:T298))&lt;=0.05),"YES","NO"))</f>
        <v/>
      </c>
      <c r="U299" s="223"/>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7" t="s">
        <v>328</v>
      </c>
      <c r="Q302" s="607"/>
      <c r="R302" s="607"/>
      <c r="S302" s="607"/>
      <c r="T302" s="223"/>
      <c r="U302" s="223"/>
      <c r="V302" s="223"/>
      <c r="W302" s="223"/>
      <c r="X302" s="223"/>
      <c r="Y302" s="224"/>
      <c r="AB302" s="28"/>
      <c r="AC302" s="29" t="str">
        <f>IF(AB302&lt;&gt;AD302,"Change","")</f>
        <v/>
      </c>
      <c r="AD302" s="30" t="str">
        <f>IF(Q435="","",Q435)</f>
        <v/>
      </c>
    </row>
    <row r="303" spans="1:30" ht="14.1" customHeight="1" thickBot="1" x14ac:dyDescent="0.3">
      <c r="A303" s="3">
        <v>39</v>
      </c>
      <c r="B303" s="301"/>
      <c r="C303" s="585"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60" t="s">
        <v>454</v>
      </c>
      <c r="R303" s="1" t="s">
        <v>149</v>
      </c>
      <c r="S303" s="1" t="s">
        <v>330</v>
      </c>
      <c r="T303" s="223"/>
      <c r="U303" s="223"/>
      <c r="V303" s="223"/>
      <c r="W303" s="223"/>
      <c r="X303" s="223"/>
      <c r="Y303" s="224"/>
      <c r="AB303" s="71"/>
      <c r="AD303" s="71"/>
    </row>
    <row r="304" spans="1:30" ht="14.1" customHeight="1" thickBot="1" x14ac:dyDescent="0.3">
      <c r="A304" s="3">
        <v>40</v>
      </c>
      <c r="B304" s="301"/>
      <c r="C304" s="586"/>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69" t="str">
        <f>IF(Q296="","",Q296)</f>
        <v/>
      </c>
      <c r="R304" s="169" t="str">
        <f>IF(R296="","",R296)</f>
        <v/>
      </c>
      <c r="S304" s="238" t="str">
        <f>IF(S296="","",S296)</f>
        <v/>
      </c>
      <c r="T304" s="223"/>
      <c r="U304" s="223"/>
      <c r="V304" s="223"/>
      <c r="W304" s="223"/>
      <c r="X304" s="223"/>
      <c r="Y304" s="224"/>
      <c r="AB304" s="28"/>
      <c r="AC304" s="29" t="str">
        <f>IF(AB304&lt;&gt;AD304,"Change","")</f>
        <v/>
      </c>
      <c r="AD304" s="30" t="str">
        <f>IF(Q437="","",Q437)</f>
        <v/>
      </c>
    </row>
    <row r="305" spans="1:30" ht="14.1" customHeight="1" x14ac:dyDescent="0.25">
      <c r="A305" s="3">
        <v>41</v>
      </c>
      <c r="B305" s="301"/>
      <c r="C305" s="586"/>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9"/>
      <c r="T305" s="223"/>
      <c r="U305" s="223"/>
      <c r="V305" s="223"/>
      <c r="W305" s="223"/>
      <c r="X305" s="223"/>
      <c r="Y305" s="224"/>
      <c r="AB305" s="71"/>
      <c r="AD305" s="71"/>
    </row>
    <row r="306" spans="1:30" ht="14.1" customHeight="1" x14ac:dyDescent="0.25">
      <c r="A306" s="3">
        <v>42</v>
      </c>
      <c r="B306" s="301"/>
      <c r="C306" s="586"/>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9"/>
      <c r="T306" s="223"/>
      <c r="U306" s="223"/>
      <c r="V306" s="223"/>
      <c r="W306" s="223"/>
      <c r="X306" s="223"/>
      <c r="Y306" s="224"/>
      <c r="AB306" s="28"/>
      <c r="AC306" s="29" t="str">
        <f>IF(AB306&lt;&gt;AD306,"Change","")</f>
        <v/>
      </c>
      <c r="AD306" s="30" t="str">
        <f>IF(Q439="","",Q439)</f>
        <v/>
      </c>
    </row>
    <row r="307" spans="1:30" ht="14.1" customHeight="1" thickBot="1" x14ac:dyDescent="0.3">
      <c r="A307" s="3">
        <v>43</v>
      </c>
      <c r="B307" s="301"/>
      <c r="C307" s="608"/>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9"/>
      <c r="T307" s="223"/>
      <c r="U307" s="223"/>
      <c r="V307" s="223"/>
      <c r="W307" s="223"/>
      <c r="X307" s="223"/>
      <c r="Y307" s="224"/>
      <c r="AB307" s="71"/>
      <c r="AD307" s="71"/>
    </row>
    <row r="308" spans="1:30" ht="14.1" customHeight="1" thickBot="1" x14ac:dyDescent="0.3">
      <c r="A308" s="3">
        <v>44</v>
      </c>
      <c r="B308" s="301"/>
      <c r="C308" s="585"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4"/>
      <c r="T308" s="223"/>
      <c r="U308" s="223"/>
      <c r="V308" s="223"/>
      <c r="W308" s="223"/>
      <c r="X308" s="223"/>
      <c r="Y308" s="224"/>
      <c r="AB308" s="28"/>
      <c r="AC308" s="29" t="str">
        <f>IF(AB308&lt;&gt;AD308,"Change","")</f>
        <v/>
      </c>
      <c r="AD308" s="30" t="str">
        <f>IF(Q441="","",Q441)</f>
        <v/>
      </c>
    </row>
    <row r="309" spans="1:30" ht="14.1" customHeight="1" x14ac:dyDescent="0.25">
      <c r="A309" s="3">
        <v>45</v>
      </c>
      <c r="B309" s="301"/>
      <c r="C309" s="586"/>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Q309" s="240" t="str">
        <f>IF(Q304="","",AVERAGE(Q304:Q308))</f>
        <v/>
      </c>
      <c r="R309" s="223"/>
      <c r="S309" s="223"/>
      <c r="T309" s="223"/>
      <c r="U309" s="223"/>
      <c r="V309" s="223"/>
      <c r="W309" s="223"/>
      <c r="X309" s="223"/>
      <c r="Y309" s="224"/>
      <c r="AB309" s="71"/>
      <c r="AD309" s="17"/>
    </row>
    <row r="310" spans="1:30" ht="14.1" customHeight="1" x14ac:dyDescent="0.25">
      <c r="A310" s="3">
        <v>46</v>
      </c>
      <c r="B310" s="301"/>
      <c r="C310" s="586"/>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Q310" s="241" t="str">
        <f>IF(Q304="","",STDEV(Q304:Q308))</f>
        <v/>
      </c>
      <c r="R310" s="223"/>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586"/>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Q311" s="564" t="str">
        <f>IF(Q309="","",IF(Q309&gt;0,Q310/Q309,""))</f>
        <v/>
      </c>
      <c r="R311" s="223"/>
      <c r="S311" s="223"/>
      <c r="T311" s="223"/>
      <c r="U311" s="223"/>
      <c r="V311" s="223"/>
      <c r="W311" s="223"/>
      <c r="X311" s="223"/>
      <c r="Y311" s="224"/>
      <c r="AB311" s="71"/>
      <c r="AD311" s="17"/>
    </row>
    <row r="312" spans="1:30" ht="14.1" customHeight="1" thickBot="1" x14ac:dyDescent="0.3">
      <c r="A312" s="3">
        <v>48</v>
      </c>
      <c r="B312" s="301"/>
      <c r="C312" s="587"/>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Q312" s="565"/>
      <c r="R312" s="223"/>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09"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586"/>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586"/>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586"/>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587"/>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459</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610" t="s">
        <v>339</v>
      </c>
      <c r="W319" s="610"/>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1"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2"/>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611" t="s">
        <v>348</v>
      </c>
      <c r="R329" s="611"/>
      <c r="S329" s="611"/>
      <c r="T329" s="611"/>
      <c r="U329" s="611"/>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43670</v>
      </c>
      <c r="L333" s="526" t="str">
        <f t="shared" si="71"/>
        <v>Calibration due:</v>
      </c>
      <c r="M333" s="534">
        <f t="shared" si="71"/>
        <v>44036</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612" t="str">
        <f>Q139</f>
        <v>Auto 1</v>
      </c>
      <c r="F335" s="613"/>
      <c r="G335" s="613"/>
      <c r="H335" s="613" t="str">
        <f>T139</f>
        <v/>
      </c>
      <c r="I335" s="613"/>
      <c r="J335" s="613"/>
      <c r="K335" s="614" t="str">
        <f>W139</f>
        <v xml:space="preserve">Auto </v>
      </c>
      <c r="L335" s="614"/>
      <c r="M335" s="615"/>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602"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602"/>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602"/>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602"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602"/>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602"/>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602"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02"/>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602"/>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602"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602"/>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02"/>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02"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602"/>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602"/>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3" t="str">
        <f>IF(OR(P358="",P359=""),"",(ABS(P358)+ABS(P359))/$O$355)</f>
        <v/>
      </c>
      <c r="R358" s="604"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3"/>
      <c r="R359" s="603"/>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4" t="str">
        <f>IF(OR(P360="",P361=""),"",(ABS(P360)+ABS(P361))/$O$355)</f>
        <v/>
      </c>
      <c r="R360" s="604"/>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4"/>
      <c r="R361" s="604"/>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5"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6"/>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6"/>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6"/>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6"/>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585"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586"/>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586"/>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586"/>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587"/>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588"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589"/>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589"/>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589"/>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590"/>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1"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2"/>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593" t="s">
        <v>394</v>
      </c>
      <c r="I399" s="593"/>
      <c r="J399" s="593" t="s">
        <v>395</v>
      </c>
      <c r="K399" s="593"/>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594" t="s">
        <v>401</v>
      </c>
      <c r="E413" s="594"/>
      <c r="F413" s="594"/>
      <c r="G413" s="594"/>
      <c r="H413" s="594"/>
      <c r="I413" s="594" t="s">
        <v>402</v>
      </c>
      <c r="J413" s="594"/>
      <c r="K413" s="594"/>
      <c r="L413" s="594"/>
      <c r="M413" s="595"/>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596" t="str">
        <f t="shared" si="95"/>
        <v/>
      </c>
      <c r="G442" s="598"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597"/>
      <c r="G443" s="599"/>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597" t="str">
        <f>Q360</f>
        <v/>
      </c>
      <c r="G444" s="599"/>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01"/>
      <c r="G445" s="600"/>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10:G10"/>
    <mergeCell ref="K10:L10"/>
    <mergeCell ref="F11:G11"/>
    <mergeCell ref="K11:L11"/>
    <mergeCell ref="F12:G12"/>
    <mergeCell ref="K12:L12"/>
    <mergeCell ref="F13:G13"/>
    <mergeCell ref="K13:L13"/>
    <mergeCell ref="F16:G16"/>
    <mergeCell ref="K16:L16"/>
    <mergeCell ref="F17:G17"/>
    <mergeCell ref="K17:L17"/>
    <mergeCell ref="F18:G18"/>
    <mergeCell ref="K18:L18"/>
    <mergeCell ref="K19:L19"/>
    <mergeCell ref="F21:G21"/>
    <mergeCell ref="F22:G22"/>
    <mergeCell ref="K22:L22"/>
    <mergeCell ref="K23:L23"/>
    <mergeCell ref="F24:G24"/>
    <mergeCell ref="K24:L24"/>
    <mergeCell ref="F25:G25"/>
    <mergeCell ref="F26:G26"/>
    <mergeCell ref="K27:L27"/>
    <mergeCell ref="F28:G28"/>
    <mergeCell ref="K28:L28"/>
    <mergeCell ref="F29:G29"/>
    <mergeCell ref="F30:G30"/>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T181:U181"/>
    <mergeCell ref="O190:O194"/>
    <mergeCell ref="O195:O199"/>
    <mergeCell ref="O200:O204"/>
    <mergeCell ref="F40:G40"/>
    <mergeCell ref="K40:L40"/>
    <mergeCell ref="F41:G41"/>
    <mergeCell ref="F42:G42"/>
    <mergeCell ref="L69:M69"/>
    <mergeCell ref="Q107:S107"/>
    <mergeCell ref="T107:V107"/>
    <mergeCell ref="O214:O218"/>
    <mergeCell ref="O219:O223"/>
    <mergeCell ref="O224:O228"/>
    <mergeCell ref="O240:O241"/>
    <mergeCell ref="O242:O243"/>
    <mergeCell ref="Q257:R257"/>
    <mergeCell ref="T257:U257"/>
    <mergeCell ref="E269:G269"/>
    <mergeCell ref="H269:J269"/>
    <mergeCell ref="K269:M26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Q358:Q359"/>
    <mergeCell ref="R358:R361"/>
    <mergeCell ref="Q360:Q361"/>
    <mergeCell ref="C366:C370"/>
    <mergeCell ref="P293:S293"/>
    <mergeCell ref="P302:S302"/>
    <mergeCell ref="C303:C307"/>
    <mergeCell ref="C308:C312"/>
    <mergeCell ref="C313:C317"/>
    <mergeCell ref="D413:H413"/>
    <mergeCell ref="I413:M413"/>
    <mergeCell ref="F442:F443"/>
    <mergeCell ref="G442:G445"/>
    <mergeCell ref="F444:F445"/>
    <mergeCell ref="C337:C339"/>
    <mergeCell ref="C340:C342"/>
    <mergeCell ref="C343:C345"/>
    <mergeCell ref="C346:C348"/>
    <mergeCell ref="C349:C351"/>
    <mergeCell ref="E204:E205"/>
    <mergeCell ref="F204:F205"/>
    <mergeCell ref="H204:H205"/>
    <mergeCell ref="I204:I205"/>
    <mergeCell ref="M204:M205"/>
    <mergeCell ref="C371:C375"/>
    <mergeCell ref="C376:C380"/>
    <mergeCell ref="C388:C389"/>
    <mergeCell ref="H399:I399"/>
    <mergeCell ref="J399:K399"/>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T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T295:T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43670</v>
      </c>
      <c r="L3" s="530" t="str">
        <f>Fluoro!L267</f>
        <v>Calibration due:</v>
      </c>
      <c r="M3" s="573">
        <f>Fluoro!M267</f>
        <v>44036</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613" t="str">
        <f>Fluoro!E269</f>
        <v>Auto 1</v>
      </c>
      <c r="F5" s="613">
        <f>Fluoro!F269</f>
        <v>0</v>
      </c>
      <c r="G5" s="613">
        <f>Fluoro!G269</f>
        <v>0</v>
      </c>
      <c r="H5" s="613" t="str">
        <f>Fluoro!H269</f>
        <v/>
      </c>
      <c r="I5" s="613">
        <f>Fluoro!I269</f>
        <v>0</v>
      </c>
      <c r="J5" s="613">
        <f>Fluoro!J269</f>
        <v>0</v>
      </c>
      <c r="K5" s="614" t="str">
        <f>Fluoro!K269</f>
        <v xml:space="preserve">Auto </v>
      </c>
      <c r="L5" s="614">
        <f>Fluoro!L269</f>
        <v>0</v>
      </c>
      <c r="M5" s="614">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3"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3">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3">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3"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3">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3">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3"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3">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3">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3"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3">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3">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3"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3">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3">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43670</v>
      </c>
      <c r="L35" s="226" t="str">
        <f>Fluoro!L267</f>
        <v>Calibration due:</v>
      </c>
      <c r="M35" s="576">
        <f>Fluoro!M267</f>
        <v>44036</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613" t="str">
        <f>Fluoro!E335</f>
        <v>Auto 1</v>
      </c>
      <c r="F37" s="613">
        <f>Fluoro!F335</f>
        <v>0</v>
      </c>
      <c r="G37" s="613">
        <f>Fluoro!G335</f>
        <v>0</v>
      </c>
      <c r="H37" s="613" t="str">
        <f>Fluoro!H335</f>
        <v/>
      </c>
      <c r="I37" s="613">
        <f>Fluoro!I335</f>
        <v>0</v>
      </c>
      <c r="J37" s="613">
        <f>Fluoro!J335</f>
        <v>0</v>
      </c>
      <c r="K37" s="614" t="str">
        <f>Fluoro!K335</f>
        <v xml:space="preserve">Auto </v>
      </c>
      <c r="L37" s="614">
        <f>Fluoro!L335</f>
        <v>0</v>
      </c>
      <c r="M37" s="614">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3"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3">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3">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3"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3">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3">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3"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3">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3">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3"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3">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3">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3"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3">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3">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2"/>
      <c r="D60"/>
      <c r="E60"/>
      <c r="F60"/>
      <c r="G60"/>
      <c r="H60"/>
      <c r="I60"/>
      <c r="J60"/>
      <c r="K60"/>
      <c r="L60"/>
      <c r="M60" s="570"/>
    </row>
    <row r="61" spans="1:13" ht="14.1" customHeight="1" x14ac:dyDescent="0.25">
      <c r="A61" s="3">
        <v>61</v>
      </c>
      <c r="B61" s="10"/>
      <c r="C61" s="632"/>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2"/>
      <c r="D102"/>
      <c r="E102"/>
      <c r="F102"/>
      <c r="G102"/>
      <c r="H102"/>
      <c r="I102"/>
      <c r="J102"/>
      <c r="K102"/>
      <c r="L102"/>
      <c r="M102"/>
    </row>
    <row r="103" spans="1:13" ht="14.1" customHeight="1" x14ac:dyDescent="0.25">
      <c r="A103"/>
      <c r="B103"/>
      <c r="C103" s="632"/>
      <c r="D103"/>
      <c r="E103"/>
      <c r="F103"/>
      <c r="G103"/>
      <c r="H103"/>
      <c r="I103"/>
      <c r="J103"/>
      <c r="K103"/>
      <c r="L103"/>
      <c r="M103"/>
    </row>
    <row r="104" spans="1:13" ht="14.1" customHeight="1" x14ac:dyDescent="0.25">
      <c r="A104"/>
      <c r="B104"/>
      <c r="C104" s="632"/>
      <c r="D104"/>
      <c r="E104"/>
      <c r="F104"/>
      <c r="G104"/>
      <c r="H104"/>
      <c r="I104"/>
      <c r="J104"/>
      <c r="K104"/>
      <c r="L104"/>
      <c r="M104"/>
    </row>
    <row r="105" spans="1:13" ht="14.1" customHeight="1" x14ac:dyDescent="0.25">
      <c r="A105"/>
      <c r="B105"/>
      <c r="C105" s="632"/>
      <c r="D105"/>
      <c r="E105"/>
      <c r="F105"/>
      <c r="G105"/>
      <c r="H105"/>
      <c r="I105"/>
      <c r="J105"/>
      <c r="K105"/>
      <c r="L105"/>
      <c r="M105"/>
    </row>
    <row r="106" spans="1:13" ht="14.1" customHeight="1" x14ac:dyDescent="0.25">
      <c r="A106"/>
      <c r="B106"/>
      <c r="C106" s="632"/>
      <c r="D106"/>
      <c r="E106"/>
      <c r="F106"/>
      <c r="G106"/>
      <c r="H106"/>
      <c r="I106"/>
      <c r="J106"/>
      <c r="K106"/>
      <c r="L106"/>
      <c r="M106"/>
    </row>
    <row r="107" spans="1:13" ht="14.1" customHeight="1" x14ac:dyDescent="0.25">
      <c r="A107"/>
      <c r="B107"/>
      <c r="C107" s="632"/>
      <c r="D107"/>
      <c r="E107"/>
      <c r="F107"/>
      <c r="G107"/>
      <c r="H107"/>
      <c r="I107"/>
      <c r="J107"/>
      <c r="K107"/>
      <c r="L107"/>
      <c r="M107"/>
    </row>
    <row r="108" spans="1:13" ht="14.1" customHeight="1" x14ac:dyDescent="0.25">
      <c r="A108"/>
      <c r="B108"/>
      <c r="C108" s="632"/>
      <c r="D108"/>
      <c r="E108"/>
      <c r="F108"/>
      <c r="G108"/>
      <c r="H108"/>
      <c r="I108"/>
      <c r="J108"/>
      <c r="K108"/>
      <c r="L108"/>
      <c r="M108"/>
    </row>
    <row r="109" spans="1:13" ht="14.1" customHeight="1" x14ac:dyDescent="0.25">
      <c r="A109"/>
      <c r="B109"/>
      <c r="C109" s="632"/>
      <c r="D109"/>
      <c r="E109"/>
      <c r="F109"/>
      <c r="G109"/>
      <c r="H109"/>
      <c r="I109"/>
      <c r="J109"/>
      <c r="K109"/>
      <c r="L109"/>
      <c r="M109"/>
    </row>
    <row r="110" spans="1:13" ht="14.1" customHeight="1" x14ac:dyDescent="0.25">
      <c r="A110"/>
      <c r="B110"/>
      <c r="C110" s="632"/>
      <c r="D110"/>
      <c r="E110"/>
      <c r="F110"/>
      <c r="G110"/>
      <c r="H110"/>
      <c r="I110"/>
      <c r="J110"/>
      <c r="K110"/>
      <c r="L110"/>
      <c r="M110"/>
    </row>
    <row r="111" spans="1:13" ht="14.1" customHeight="1" x14ac:dyDescent="0.25">
      <c r="A111"/>
      <c r="B111"/>
      <c r="C111" s="632"/>
      <c r="D111"/>
      <c r="E111"/>
      <c r="F111"/>
      <c r="G111"/>
      <c r="H111"/>
      <c r="I111"/>
      <c r="J111"/>
      <c r="K111"/>
      <c r="L111"/>
      <c r="M111"/>
    </row>
    <row r="112" spans="1:13" ht="14.1" customHeight="1" x14ac:dyDescent="0.25">
      <c r="A112"/>
      <c r="B112"/>
      <c r="C112" s="632"/>
      <c r="D112"/>
      <c r="E112"/>
      <c r="F112"/>
      <c r="G112"/>
      <c r="H112"/>
      <c r="I112"/>
      <c r="J112"/>
      <c r="K112"/>
      <c r="L112"/>
      <c r="M112"/>
    </row>
    <row r="113" spans="1:13" ht="14.1" customHeight="1" x14ac:dyDescent="0.25">
      <c r="A113"/>
      <c r="B113"/>
      <c r="C113" s="632"/>
      <c r="D113"/>
      <c r="E113"/>
      <c r="F113"/>
      <c r="G113"/>
      <c r="H113"/>
      <c r="I113"/>
      <c r="J113"/>
      <c r="K113"/>
      <c r="L113"/>
      <c r="M113"/>
    </row>
    <row r="114" spans="1:13" ht="14.1" customHeight="1" x14ac:dyDescent="0.25">
      <c r="A114"/>
      <c r="B114"/>
      <c r="C114" s="632"/>
      <c r="D114"/>
      <c r="E114"/>
      <c r="F114"/>
      <c r="G114"/>
      <c r="H114"/>
      <c r="I114"/>
      <c r="J114"/>
      <c r="K114"/>
      <c r="L114"/>
      <c r="M114"/>
    </row>
    <row r="115" spans="1:13" ht="14.1" customHeight="1" x14ac:dyDescent="0.25">
      <c r="A115"/>
      <c r="B115"/>
      <c r="C115" s="632"/>
      <c r="D115"/>
      <c r="E115"/>
      <c r="F115"/>
      <c r="G115"/>
      <c r="H115"/>
      <c r="I115"/>
      <c r="J115"/>
      <c r="K115"/>
      <c r="L115"/>
      <c r="M115"/>
    </row>
    <row r="116" spans="1:13" ht="14.1" customHeight="1" x14ac:dyDescent="0.25">
      <c r="A116"/>
      <c r="B116"/>
      <c r="C116" s="632"/>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2"/>
      <c r="D124"/>
      <c r="E124"/>
      <c r="F124"/>
      <c r="G124"/>
      <c r="H124"/>
      <c r="I124"/>
      <c r="J124"/>
      <c r="K124"/>
      <c r="L124"/>
      <c r="M124"/>
    </row>
    <row r="125" spans="1:13" ht="14.1" customHeight="1" x14ac:dyDescent="0.25">
      <c r="A125"/>
      <c r="B125"/>
      <c r="C125" s="632"/>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E5:G5"/>
    <mergeCell ref="H5:J5"/>
    <mergeCell ref="K5:M5"/>
    <mergeCell ref="C7:C9"/>
    <mergeCell ref="C10:C12"/>
    <mergeCell ref="E37:G37"/>
    <mergeCell ref="H37:J37"/>
    <mergeCell ref="K37:M37"/>
    <mergeCell ref="C13:C15"/>
    <mergeCell ref="C16:C18"/>
    <mergeCell ref="C19:C21"/>
    <mergeCell ref="C102:C106"/>
    <mergeCell ref="C107:C111"/>
    <mergeCell ref="C112:C116"/>
    <mergeCell ref="C124:C125"/>
    <mergeCell ref="C39:C41"/>
    <mergeCell ref="C42:C44"/>
    <mergeCell ref="C45:C47"/>
    <mergeCell ref="C48:C50"/>
    <mergeCell ref="C51:C53"/>
    <mergeCell ref="C60:C61"/>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zoomScale="75" zoomScaleNormal="75" workbookViewId="0">
      <selection sqref="A1:B1"/>
    </sheetView>
  </sheetViews>
  <sheetFormatPr defaultRowHeight="15.75" x14ac:dyDescent="0.25"/>
  <cols>
    <col min="1" max="28" width="10.625" style="1" customWidth="1"/>
  </cols>
  <sheetData>
    <row r="1" spans="1:28" ht="12.75" customHeight="1" x14ac:dyDescent="0.2">
      <c r="A1" s="634" t="s">
        <v>406</v>
      </c>
      <c r="B1" s="634"/>
      <c r="N1" s="278"/>
      <c r="O1" s="607" t="str">
        <f>Fluoro!O105</f>
        <v>Patient Entrance Exposure Rate (Fluoroscopy)*</v>
      </c>
      <c r="P1" s="607"/>
      <c r="Q1" s="607"/>
      <c r="R1" s="607" t="s">
        <v>407</v>
      </c>
      <c r="S1" s="607"/>
      <c r="T1" s="607"/>
      <c r="V1" s="278"/>
      <c r="W1" s="607" t="str">
        <f>Fluoro!O137</f>
        <v>Patient Entrance Exposure Rate – Digital Acquisition</v>
      </c>
      <c r="X1" s="607"/>
      <c r="Y1" s="607"/>
      <c r="Z1" s="607" t="s">
        <v>407</v>
      </c>
      <c r="AA1" s="607"/>
      <c r="AB1" s="607"/>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4" t="s">
        <v>410</v>
      </c>
      <c r="B7" s="634"/>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7" t="s">
        <v>420</v>
      </c>
      <c r="F75" s="607"/>
      <c r="I75" s="607" t="s">
        <v>421</v>
      </c>
      <c r="J75" s="607"/>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43</vt:i4>
      </vt:variant>
    </vt:vector>
  </HeadingPairs>
  <TitlesOfParts>
    <vt:vector size="48"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ExpChartRDA</vt:lpstr>
      <vt:lpstr>ExpChartRFluoro</vt:lpstr>
      <vt:lpstr>Fluoro!EXPHIGH</vt:lpstr>
      <vt:lpstr>Fluoro!EXPLOW</vt:lpstr>
      <vt:lpstr>Fluoro!flocm_in</vt:lpstr>
      <vt:lpstr>Huttner</vt:lpstr>
      <vt:lpstr>Fluoro!HVL</vt:lpstr>
      <vt:lpstr>Fluoro!HVLPage</vt:lpstr>
      <vt:lpstr>Fluoro!ImgQualityPage</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2020-06-25T17:56:54Z</dcterms:modified>
  <dc:language>en-US</dc:language>
</cp:coreProperties>
</file>