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524F0C31-C77B-4C0A-9250-A9A8F20BE32D}" xr6:coauthVersionLast="45" xr6:coauthVersionMax="45" xr10:uidLastSave="{00000000-0000-0000-0000-000000000000}"/>
  <bookViews>
    <workbookView xWindow="-120" yWindow="-120" windowWidth="20730" windowHeight="11760"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T228" i="6" l="1"/>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L295" i="6"/>
  <c r="E293" i="6"/>
  <c r="H307" i="6"/>
  <c r="H306" i="6"/>
  <c r="E307" i="6"/>
  <c r="Q338" i="6"/>
  <c r="Q367" i="6"/>
  <c r="Q352" i="6"/>
  <c r="Q326" i="6"/>
  <c r="X374" i="6"/>
  <c r="L313" i="6" s="1"/>
  <c r="X359" i="6"/>
  <c r="L299" i="6" s="1"/>
  <c r="X357" i="6"/>
  <c r="L297" i="6" s="1"/>
  <c r="G310" i="6"/>
  <c r="F310" i="6"/>
  <c r="G313" i="6"/>
  <c r="F313" i="6"/>
  <c r="E313" i="6"/>
  <c r="G312" i="6"/>
  <c r="F312" i="6"/>
  <c r="E312" i="6"/>
  <c r="G311" i="6"/>
  <c r="F311" i="6"/>
  <c r="E311" i="6"/>
  <c r="E310" i="6"/>
  <c r="H293" i="6"/>
  <c r="E292" i="6"/>
  <c r="E306"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T375" i="6"/>
  <c r="T376" i="6" s="1"/>
  <c r="H315" i="6" s="1"/>
  <c r="L309" i="6"/>
  <c r="S360" i="6"/>
  <c r="S361" i="6" s="1"/>
  <c r="G301" i="6" s="1"/>
  <c r="R360" i="6"/>
  <c r="F300" i="6" s="1"/>
  <c r="Q360" i="6"/>
  <c r="E300" i="6" s="1"/>
  <c r="I299" i="6"/>
  <c r="T359" i="6"/>
  <c r="H299" i="6" s="1"/>
  <c r="I298" i="6"/>
  <c r="T358" i="6"/>
  <c r="H298" i="6" s="1"/>
  <c r="I297" i="6"/>
  <c r="T357" i="6"/>
  <c r="T360" i="6" s="1"/>
  <c r="T361" i="6" s="1"/>
  <c r="H301" i="6" s="1"/>
  <c r="I296" i="6"/>
  <c r="T356" i="6"/>
  <c r="H296" i="6" s="1"/>
  <c r="Q361" i="6" l="1"/>
  <c r="E301" i="6" s="1"/>
  <c r="H297" i="6"/>
  <c r="U375" i="6"/>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E283" i="6" l="1"/>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M475" i="6" l="1"/>
  <c r="D6" i="1"/>
  <c r="D11" i="3"/>
  <c r="D10" i="3"/>
  <c r="D6" i="3"/>
  <c r="U268" i="6"/>
  <c r="F243" i="6" s="1"/>
  <c r="K6" i="3"/>
  <c r="K10" i="3"/>
  <c r="K12" i="6"/>
  <c r="D7" i="3"/>
  <c r="I174" i="6"/>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<sst xmlns="http://schemas.openxmlformats.org/spreadsheetml/2006/main" count="2831" uniqueCount="794">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</sst>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7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workbookViewId="0">
      <selection activeCell="D9" sqref="D9"/>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75" t="s">
        <v>400</v>
      </c>
      <c r="B1" s="675"/>
      <c r="C1" s="675"/>
      <c r="D1" s="675"/>
      <c r="E1" s="675"/>
      <c r="F1" s="675"/>
      <c r="G1" s="675"/>
      <c r="H1" s="675"/>
      <c r="I1" s="675"/>
      <c r="J1" s="675"/>
      <c r="K1" s="675"/>
      <c r="L1" s="675"/>
      <c r="M1" s="675"/>
      <c r="N1" s="675"/>
    </row>
    <row r="2" spans="1:15" ht="26.25">
      <c r="A2" s="675" t="s">
        <v>632</v>
      </c>
      <c r="B2" s="675"/>
      <c r="C2" s="675"/>
      <c r="D2" s="675"/>
      <c r="E2" s="675"/>
      <c r="F2" s="675"/>
      <c r="G2" s="675"/>
      <c r="H2" s="675"/>
      <c r="I2" s="675"/>
      <c r="J2" s="675"/>
      <c r="K2" s="675"/>
      <c r="L2" s="675"/>
      <c r="M2" s="675"/>
      <c r="N2" s="675"/>
    </row>
    <row r="3" spans="1:15" ht="16.5" customHeight="1">
      <c r="A3" s="32"/>
      <c r="B3" s="32"/>
      <c r="C3" s="32"/>
      <c r="D3" s="32"/>
      <c r="E3" s="32"/>
      <c r="F3" s="32"/>
      <c r="G3" s="32"/>
      <c r="H3" s="32"/>
      <c r="I3" s="32"/>
      <c r="J3" s="32"/>
      <c r="K3" s="32"/>
      <c r="L3" s="32"/>
      <c r="M3" s="32"/>
      <c r="N3" s="32"/>
    </row>
    <row r="4" spans="1:15" ht="16.5" customHeight="1">
      <c r="A4" s="33" t="s">
        <v>401</v>
      </c>
      <c r="B4" s="33"/>
      <c r="C4" s="676" t="s">
        <v>695</v>
      </c>
      <c r="D4" s="677"/>
      <c r="E4" s="677"/>
      <c r="F4" s="677"/>
      <c r="G4" s="677"/>
      <c r="H4" s="678"/>
      <c r="I4" s="34"/>
      <c r="J4" s="35" t="s">
        <v>402</v>
      </c>
      <c r="K4" s="679"/>
      <c r="L4" s="680"/>
      <c r="M4" s="680"/>
      <c r="N4" s="681"/>
    </row>
    <row r="5" spans="1:15" ht="16.5" customHeight="1">
      <c r="A5" s="33" t="s">
        <v>403</v>
      </c>
      <c r="B5" s="33"/>
      <c r="C5" s="676" t="s">
        <v>696</v>
      </c>
      <c r="D5" s="677"/>
      <c r="E5" s="677"/>
      <c r="F5" s="677"/>
      <c r="G5" s="677"/>
      <c r="H5" s="678"/>
      <c r="I5" s="34"/>
      <c r="J5" s="35" t="s">
        <v>404</v>
      </c>
      <c r="K5" s="679">
        <f>Sheet1!P7</f>
        <v>0</v>
      </c>
      <c r="L5" s="680"/>
      <c r="M5" s="680"/>
      <c r="N5" s="681"/>
    </row>
    <row r="6" spans="1:15" ht="16.5" customHeight="1">
      <c r="A6" s="33" t="s">
        <v>405</v>
      </c>
      <c r="B6" s="33"/>
      <c r="C6" s="33"/>
      <c r="D6" s="676" t="str">
        <f>Sheet1!X7</f>
        <v>Eugene Mah</v>
      </c>
      <c r="E6" s="677"/>
      <c r="F6" s="677"/>
      <c r="G6" s="677"/>
      <c r="H6" s="678"/>
      <c r="I6" s="34"/>
      <c r="J6" s="35" t="s">
        <v>406</v>
      </c>
      <c r="K6" s="676"/>
      <c r="L6" s="677"/>
      <c r="M6" s="677"/>
      <c r="N6" s="678"/>
    </row>
    <row r="7" spans="1:15" ht="16.5" customHeight="1">
      <c r="A7" s="33" t="s">
        <v>407</v>
      </c>
      <c r="B7" s="33"/>
      <c r="C7" s="33"/>
      <c r="D7" s="676" t="s">
        <v>408</v>
      </c>
      <c r="E7" s="677"/>
      <c r="F7" s="677"/>
      <c r="G7" s="677"/>
      <c r="H7" s="678"/>
      <c r="I7" s="34"/>
      <c r="J7" s="35" t="s">
        <v>409</v>
      </c>
      <c r="K7" s="676" t="s">
        <v>626</v>
      </c>
      <c r="L7" s="677"/>
      <c r="M7" s="677"/>
      <c r="N7" s="678"/>
    </row>
    <row r="8" spans="1:15" ht="16.5" customHeight="1">
      <c r="A8" s="33" t="s">
        <v>410</v>
      </c>
      <c r="B8" s="33"/>
      <c r="C8" s="33"/>
      <c r="D8" s="682" t="str">
        <f>Sheet1!K12</f>
        <v/>
      </c>
      <c r="E8" s="683"/>
      <c r="F8" s="683"/>
      <c r="G8" s="683"/>
      <c r="H8" s="684"/>
      <c r="I8" s="34"/>
      <c r="J8" s="35" t="s">
        <v>411</v>
      </c>
      <c r="K8" s="676" t="str">
        <f>Sheet1!R14</f>
        <v/>
      </c>
      <c r="L8" s="677"/>
      <c r="M8" s="677"/>
      <c r="N8" s="678"/>
    </row>
    <row r="9" spans="1:15" ht="11.25" customHeight="1">
      <c r="A9" s="36"/>
      <c r="K9" s="37"/>
      <c r="L9" s="37"/>
      <c r="M9" s="37"/>
      <c r="N9" s="37"/>
      <c r="O9" s="37"/>
    </row>
    <row r="10" spans="1:15" s="33" customFormat="1" ht="16.5" customHeight="1">
      <c r="A10" s="36" t="s">
        <v>633</v>
      </c>
      <c r="D10" s="686" t="s">
        <v>697</v>
      </c>
      <c r="E10" s="687"/>
      <c r="F10" s="687"/>
      <c r="G10" s="687"/>
      <c r="H10" s="688"/>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9" t="s">
        <v>414</v>
      </c>
      <c r="E12" s="689"/>
      <c r="F12" s="689"/>
      <c r="G12" s="689" t="s">
        <v>409</v>
      </c>
      <c r="H12" s="689"/>
      <c r="I12" s="689" t="s">
        <v>8</v>
      </c>
      <c r="J12" s="689"/>
      <c r="K12" s="689" t="s">
        <v>412</v>
      </c>
      <c r="L12" s="689"/>
      <c r="M12" s="689"/>
      <c r="N12" s="689"/>
    </row>
    <row r="13" spans="1:15" ht="16.5" customHeight="1" thickTop="1">
      <c r="A13" s="33"/>
      <c r="B13" s="33"/>
      <c r="C13" s="40" t="s">
        <v>415</v>
      </c>
      <c r="D13" s="690" t="s">
        <v>670</v>
      </c>
      <c r="E13" s="691"/>
      <c r="F13" s="692"/>
      <c r="G13" s="690" t="s">
        <v>671</v>
      </c>
      <c r="H13" s="692"/>
      <c r="I13" s="693"/>
      <c r="J13" s="694"/>
      <c r="K13" s="690" t="s">
        <v>672</v>
      </c>
      <c r="L13" s="691"/>
      <c r="M13" s="691"/>
      <c r="N13" s="692"/>
    </row>
    <row r="14" spans="1:15" ht="16.5" customHeight="1">
      <c r="C14" s="40" t="s">
        <v>416</v>
      </c>
      <c r="D14" s="695" t="s">
        <v>670</v>
      </c>
      <c r="E14" s="696"/>
      <c r="F14" s="697"/>
      <c r="G14" s="695" t="s">
        <v>673</v>
      </c>
      <c r="H14" s="697"/>
      <c r="I14" s="686"/>
      <c r="J14" s="688"/>
      <c r="K14" s="695" t="s">
        <v>674</v>
      </c>
      <c r="L14" s="696"/>
      <c r="M14" s="696"/>
      <c r="N14" s="697"/>
    </row>
    <row r="15" spans="1:15" s="41" customFormat="1" ht="36" customHeight="1">
      <c r="A15" s="698" t="s">
        <v>635</v>
      </c>
      <c r="B15" s="698"/>
      <c r="C15" s="698"/>
      <c r="D15" s="698"/>
      <c r="E15" s="698"/>
      <c r="F15" s="698"/>
      <c r="G15" s="698"/>
      <c r="H15" s="698"/>
      <c r="I15" s="698"/>
      <c r="J15" s="698"/>
      <c r="K15" s="698"/>
      <c r="L15" s="698"/>
      <c r="M15" s="698"/>
      <c r="N15" s="698"/>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5" t="s">
        <v>419</v>
      </c>
      <c r="B19" s="685"/>
      <c r="C19" s="685"/>
      <c r="D19" s="685"/>
      <c r="E19" s="685"/>
      <c r="F19" s="685"/>
      <c r="G19" s="685"/>
      <c r="H19" s="685"/>
      <c r="I19" s="685"/>
      <c r="J19" s="685"/>
      <c r="K19" s="685"/>
      <c r="L19" s="685"/>
      <c r="M19" s="685"/>
      <c r="N19" s="685"/>
    </row>
    <row r="20" spans="1:15" ht="15" customHeight="1">
      <c r="A20" s="701" t="s">
        <v>420</v>
      </c>
      <c r="B20" s="701"/>
      <c r="C20" s="701"/>
      <c r="D20" s="701"/>
      <c r="E20" s="701"/>
      <c r="F20" s="701"/>
      <c r="G20" s="701"/>
      <c r="H20" s="701"/>
      <c r="I20" s="701"/>
      <c r="J20" s="701"/>
      <c r="K20" s="701"/>
      <c r="L20" s="701"/>
      <c r="M20" s="701"/>
      <c r="N20" s="701"/>
    </row>
    <row r="21" spans="1:15" ht="15" customHeight="1">
      <c r="M21" s="702" t="s">
        <v>421</v>
      </c>
      <c r="N21" s="702"/>
    </row>
    <row r="22" spans="1:15" ht="15.75" customHeight="1">
      <c r="A22" s="58" t="s">
        <v>422</v>
      </c>
      <c r="B22" s="33"/>
      <c r="C22" s="33"/>
      <c r="D22" s="33"/>
      <c r="E22" s="33"/>
      <c r="F22" s="59"/>
      <c r="G22" s="59"/>
      <c r="H22" s="33"/>
      <c r="I22" s="33"/>
      <c r="J22" s="33"/>
      <c r="K22" s="33"/>
      <c r="L22" s="33"/>
      <c r="M22" s="699"/>
      <c r="N22" s="700"/>
    </row>
    <row r="23" spans="1:15" ht="15.75" customHeight="1">
      <c r="A23" s="58" t="s">
        <v>423</v>
      </c>
      <c r="B23" s="33"/>
      <c r="C23" s="33"/>
      <c r="D23" s="33"/>
      <c r="E23" s="33"/>
      <c r="F23" s="59"/>
      <c r="G23" s="59"/>
      <c r="H23" s="33"/>
      <c r="I23" s="33"/>
      <c r="J23" s="33"/>
      <c r="K23" s="33"/>
      <c r="L23" s="33"/>
      <c r="M23" s="699"/>
      <c r="N23" s="700"/>
    </row>
    <row r="24" spans="1:15" ht="15.75" customHeight="1">
      <c r="A24" s="58" t="s">
        <v>424</v>
      </c>
      <c r="B24" s="33"/>
      <c r="C24" s="33"/>
      <c r="D24" s="33"/>
      <c r="E24" s="33"/>
      <c r="F24" s="59"/>
      <c r="G24" s="59"/>
      <c r="H24" s="33"/>
      <c r="I24" s="33"/>
      <c r="J24" s="34"/>
      <c r="K24" s="34"/>
      <c r="L24" s="34"/>
      <c r="M24" s="699"/>
      <c r="N24" s="700"/>
    </row>
    <row r="25" spans="1:15" ht="15.75" customHeight="1">
      <c r="A25" s="58" t="s">
        <v>425</v>
      </c>
      <c r="B25" s="33"/>
      <c r="C25" s="33"/>
      <c r="D25" s="33"/>
      <c r="E25" s="33"/>
      <c r="F25" s="59"/>
      <c r="G25" s="59"/>
      <c r="H25" s="33"/>
      <c r="I25" s="33"/>
      <c r="J25" s="33"/>
      <c r="K25" s="33"/>
      <c r="L25" s="33"/>
      <c r="M25" s="699"/>
      <c r="N25" s="700"/>
    </row>
    <row r="26" spans="1:15" ht="15.75" customHeight="1">
      <c r="A26" s="58" t="s">
        <v>426</v>
      </c>
      <c r="B26" s="33"/>
      <c r="C26" s="33"/>
      <c r="D26" s="33"/>
      <c r="E26" s="33"/>
      <c r="F26" s="59"/>
      <c r="G26" s="59"/>
      <c r="H26" s="33"/>
      <c r="I26" s="33"/>
      <c r="J26" s="33"/>
      <c r="K26" s="33"/>
      <c r="L26" s="33"/>
      <c r="M26" s="699"/>
      <c r="N26" s="700"/>
    </row>
    <row r="27" spans="1:15" ht="15.75" customHeight="1">
      <c r="A27" s="58" t="s">
        <v>427</v>
      </c>
      <c r="B27" s="33"/>
      <c r="C27" s="33"/>
      <c r="D27" s="33"/>
      <c r="E27" s="33"/>
      <c r="F27" s="59"/>
      <c r="G27" s="59"/>
      <c r="H27" s="33"/>
      <c r="I27" s="33"/>
      <c r="J27" s="33"/>
      <c r="K27" s="33"/>
      <c r="L27" s="33"/>
      <c r="M27" s="699"/>
      <c r="N27" s="700"/>
    </row>
    <row r="28" spans="1:15" ht="15.75" customHeight="1">
      <c r="A28" s="58" t="s">
        <v>639</v>
      </c>
      <c r="B28" s="33"/>
      <c r="C28" s="33"/>
      <c r="D28" s="33"/>
      <c r="E28" s="33"/>
      <c r="F28" s="59"/>
      <c r="G28" s="59"/>
      <c r="H28" s="33"/>
      <c r="I28" s="33"/>
      <c r="J28" s="33"/>
      <c r="K28" s="33"/>
      <c r="L28" s="33"/>
      <c r="M28" s="699"/>
      <c r="N28" s="700"/>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99"/>
      <c r="N30" s="700"/>
    </row>
    <row r="31" spans="1:15" ht="15.75" customHeight="1">
      <c r="A31" s="33"/>
      <c r="B31" s="62" t="s">
        <v>642</v>
      </c>
      <c r="C31" s="63"/>
      <c r="D31" s="64"/>
      <c r="E31" s="64"/>
      <c r="F31" s="65"/>
      <c r="G31" s="65"/>
      <c r="H31" s="64"/>
      <c r="I31" s="64"/>
      <c r="J31" s="64"/>
      <c r="K31" s="143" t="str">
        <f>Sheet1!X312</f>
        <v/>
      </c>
      <c r="L31" s="62" t="s">
        <v>324</v>
      </c>
      <c r="M31" s="699"/>
      <c r="N31" s="700"/>
    </row>
    <row r="32" spans="1:15" ht="15.75" customHeight="1">
      <c r="A32" s="33" t="s">
        <v>428</v>
      </c>
      <c r="B32" s="33"/>
      <c r="C32" s="33"/>
      <c r="D32" s="33"/>
      <c r="E32" s="33"/>
      <c r="F32" s="59"/>
      <c r="G32" s="59"/>
      <c r="H32" s="33"/>
      <c r="I32" s="33"/>
      <c r="J32" s="33"/>
      <c r="K32" s="33"/>
      <c r="L32" s="33"/>
      <c r="M32" s="699"/>
      <c r="N32" s="700"/>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99"/>
      <c r="N34" s="700"/>
    </row>
    <row r="35" spans="1:14" ht="15.75" customHeight="1">
      <c r="C35" s="63" t="s">
        <v>644</v>
      </c>
      <c r="D35" s="62"/>
      <c r="E35" s="62"/>
      <c r="F35" s="70"/>
      <c r="G35" s="71" t="str">
        <f>IF(Sheet1!T490="","",Sheet1!T490)</f>
        <v/>
      </c>
      <c r="H35" s="71" t="str">
        <f>IF(Sheet1!T491="","",Sheet1!T491)</f>
        <v/>
      </c>
      <c r="I35" s="71" t="str">
        <f>IF(Sheet1!T492="","",Sheet1!T492)</f>
        <v/>
      </c>
      <c r="L35" s="37"/>
      <c r="M35" s="699"/>
      <c r="N35" s="700"/>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99"/>
      <c r="N37" s="700"/>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99"/>
      <c r="N39" s="700"/>
    </row>
    <row r="40" spans="1:14" ht="15.75" customHeight="1">
      <c r="A40" s="33" t="s">
        <v>650</v>
      </c>
      <c r="B40" s="33"/>
      <c r="C40" s="33"/>
      <c r="D40" s="33"/>
      <c r="E40" s="33"/>
      <c r="F40" s="33"/>
      <c r="G40" s="33"/>
      <c r="H40" s="33"/>
      <c r="I40" s="33"/>
      <c r="J40" s="33"/>
      <c r="K40" s="33"/>
      <c r="L40" s="33"/>
      <c r="M40" s="699"/>
      <c r="N40" s="700"/>
    </row>
    <row r="41" spans="1:14" ht="15.75" customHeight="1">
      <c r="A41" s="33" t="s">
        <v>651</v>
      </c>
      <c r="B41" s="33"/>
      <c r="C41" s="33"/>
      <c r="D41" s="33"/>
      <c r="E41" s="33"/>
      <c r="F41" s="33"/>
      <c r="G41" s="33"/>
      <c r="H41" s="33"/>
      <c r="I41" s="33"/>
      <c r="J41" s="33"/>
      <c r="K41" s="33"/>
      <c r="L41" s="33"/>
      <c r="M41" s="699"/>
      <c r="N41" s="700"/>
    </row>
    <row r="42" spans="1:14" ht="15.75" customHeight="1">
      <c r="A42" s="33" t="s">
        <v>652</v>
      </c>
      <c r="B42" s="33"/>
      <c r="C42" s="33"/>
      <c r="D42" s="33"/>
      <c r="E42" s="33"/>
      <c r="F42" s="33"/>
      <c r="G42" s="33"/>
      <c r="H42" s="33"/>
      <c r="I42" s="33"/>
      <c r="J42" s="33"/>
      <c r="K42" s="33"/>
      <c r="L42" s="33"/>
      <c r="M42" s="699"/>
      <c r="N42" s="700"/>
    </row>
    <row r="43" spans="1:14" ht="15.75" customHeight="1">
      <c r="A43" s="58" t="s">
        <v>653</v>
      </c>
      <c r="B43" s="58"/>
      <c r="C43" s="58"/>
      <c r="D43" s="58"/>
      <c r="E43" s="58"/>
      <c r="F43" s="58"/>
      <c r="G43" s="58"/>
      <c r="H43" s="58"/>
      <c r="I43" s="58"/>
      <c r="J43" s="58"/>
      <c r="K43" s="58"/>
      <c r="L43" s="33"/>
      <c r="M43" s="699"/>
      <c r="N43" s="704"/>
    </row>
    <row r="44" spans="1:14" ht="15.75" customHeight="1">
      <c r="A44" s="33" t="s">
        <v>654</v>
      </c>
      <c r="B44" s="33"/>
      <c r="C44" s="33"/>
      <c r="D44" s="33"/>
      <c r="E44" s="33"/>
      <c r="F44" s="33"/>
      <c r="G44" s="33"/>
      <c r="H44" s="33"/>
      <c r="I44" s="33"/>
      <c r="J44" s="33"/>
      <c r="K44" s="33"/>
      <c r="L44" s="33"/>
      <c r="M44" s="699"/>
      <c r="N44" s="700"/>
    </row>
    <row r="45" spans="1:14" ht="15.75" customHeight="1">
      <c r="A45" s="33" t="s">
        <v>655</v>
      </c>
      <c r="B45" s="33"/>
      <c r="C45" s="33"/>
      <c r="D45" s="33"/>
      <c r="E45" s="33"/>
      <c r="F45" s="33"/>
      <c r="G45" s="33"/>
      <c r="H45" s="33"/>
      <c r="I45" s="33"/>
      <c r="J45" s="33"/>
      <c r="K45" s="33"/>
      <c r="L45" s="33"/>
      <c r="M45" s="699"/>
      <c r="N45" s="700"/>
    </row>
    <row r="46" spans="1:14" ht="15.75" customHeight="1">
      <c r="A46" s="33" t="s">
        <v>656</v>
      </c>
      <c r="B46" s="33"/>
      <c r="C46" s="33"/>
      <c r="D46" s="33"/>
      <c r="E46" s="33"/>
      <c r="F46" s="33"/>
      <c r="G46" s="33"/>
      <c r="H46" s="33"/>
      <c r="I46" s="33"/>
      <c r="J46" s="33"/>
      <c r="K46" s="33"/>
      <c r="L46" s="33"/>
      <c r="M46" s="699"/>
      <c r="N46" s="700"/>
    </row>
    <row r="47" spans="1:14" ht="15.75" customHeight="1">
      <c r="A47" s="33"/>
      <c r="B47" s="33"/>
      <c r="C47" s="33"/>
      <c r="D47" s="33"/>
      <c r="E47" s="33"/>
      <c r="F47" s="33"/>
      <c r="G47" s="33"/>
      <c r="H47" s="33"/>
      <c r="I47" s="33"/>
      <c r="J47" s="33"/>
      <c r="K47" s="33"/>
      <c r="L47" s="33"/>
      <c r="M47" s="72"/>
      <c r="N47" s="72"/>
    </row>
    <row r="48" spans="1:14" ht="15.75" customHeight="1">
      <c r="A48" s="703" t="s">
        <v>657</v>
      </c>
      <c r="B48" s="703"/>
      <c r="C48" s="703"/>
      <c r="D48" s="703"/>
      <c r="E48" s="703"/>
      <c r="F48" s="703"/>
      <c r="G48" s="703"/>
      <c r="H48" s="703"/>
      <c r="I48" s="703"/>
      <c r="J48" s="703"/>
      <c r="K48" s="703"/>
      <c r="L48" s="703"/>
      <c r="M48" s="703"/>
      <c r="N48" s="703"/>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73" priority="7" stopIfTrue="1" operator="equal">
      <formula>"Fail"</formula>
    </cfRule>
  </conditionalFormatting>
  <conditionalFormatting sqref="M41:N41">
    <cfRule type="cellIs" dxfId="172" priority="6" stopIfTrue="1" operator="equal">
      <formula>"Fail"</formula>
    </cfRule>
  </conditionalFormatting>
  <conditionalFormatting sqref="M34:N34">
    <cfRule type="cellIs" dxfId="171" priority="5" stopIfTrue="1" operator="equal">
      <formula>"Fail"</formula>
    </cfRule>
  </conditionalFormatting>
  <conditionalFormatting sqref="M31:N31">
    <cfRule type="cellIs" dxfId="170" priority="2" stopIfTrue="1" operator="equal">
      <formula>"Fail"</formula>
    </cfRule>
  </conditionalFormatting>
  <conditionalFormatting sqref="M35:N35">
    <cfRule type="cellIs" dxfId="169" priority="4" stopIfTrue="1" operator="equal">
      <formula>"Fail"</formula>
    </cfRule>
  </conditionalFormatting>
  <conditionalFormatting sqref="M30:N30">
    <cfRule type="cellIs" dxfId="168" priority="3" stopIfTrue="1" operator="equal">
      <formula>"Fail"</formula>
    </cfRule>
  </conditionalFormatting>
  <conditionalFormatting sqref="M46:N46">
    <cfRule type="cellIs" dxfId="167"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2"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8" t="s">
        <v>400</v>
      </c>
      <c r="B1" s="708"/>
      <c r="C1" s="708"/>
      <c r="D1" s="708"/>
      <c r="E1" s="708"/>
      <c r="F1" s="708"/>
      <c r="G1" s="708"/>
      <c r="H1" s="708"/>
      <c r="I1" s="708"/>
      <c r="J1" s="708"/>
      <c r="K1" s="708"/>
      <c r="L1" s="708"/>
    </row>
    <row r="2" spans="1:12" ht="18" customHeight="1">
      <c r="A2" s="709" t="s">
        <v>658</v>
      </c>
      <c r="B2" s="710"/>
      <c r="C2" s="710"/>
      <c r="D2" s="710"/>
      <c r="E2" s="710"/>
      <c r="F2" s="710"/>
      <c r="G2" s="710"/>
      <c r="H2" s="710"/>
      <c r="I2" s="710"/>
      <c r="J2" s="710"/>
      <c r="K2" s="710"/>
      <c r="L2" s="710"/>
    </row>
    <row r="3" spans="1:12" ht="15.75" customHeight="1"/>
    <row r="4" spans="1:12" ht="24" customHeight="1">
      <c r="A4" s="711" t="s">
        <v>435</v>
      </c>
      <c r="B4" s="711"/>
      <c r="C4" s="711"/>
      <c r="D4" s="711"/>
      <c r="E4" s="711"/>
      <c r="F4" s="711"/>
      <c r="G4" s="711"/>
      <c r="H4" s="711"/>
      <c r="I4" s="711"/>
      <c r="J4" s="711"/>
      <c r="K4" s="711"/>
      <c r="L4" s="711"/>
    </row>
    <row r="5" spans="1:12" ht="42" customHeight="1">
      <c r="A5" s="712" t="s">
        <v>659</v>
      </c>
      <c r="B5" s="712"/>
      <c r="C5" s="712"/>
      <c r="D5" s="712"/>
      <c r="E5" s="712"/>
      <c r="F5" s="712"/>
      <c r="G5" s="712"/>
      <c r="H5" s="712"/>
      <c r="I5" s="712"/>
      <c r="J5" s="712"/>
      <c r="K5" s="712"/>
      <c r="L5" s="712"/>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13"/>
      <c r="K8" s="713"/>
      <c r="L8" s="713"/>
    </row>
    <row r="9" spans="1:12" ht="15" customHeight="1">
      <c r="A9" s="37"/>
      <c r="E9" s="37"/>
      <c r="H9" s="83" t="s">
        <v>436</v>
      </c>
      <c r="I9" s="54"/>
      <c r="J9" s="714" t="s">
        <v>421</v>
      </c>
      <c r="K9" s="714"/>
      <c r="L9" s="714"/>
    </row>
    <row r="10" spans="1:12" ht="15.75" customHeight="1">
      <c r="A10" s="84" t="s">
        <v>437</v>
      </c>
      <c r="B10" s="85" t="s">
        <v>662</v>
      </c>
      <c r="H10" s="86" t="s">
        <v>438</v>
      </c>
      <c r="J10" s="705"/>
      <c r="K10" s="706"/>
      <c r="L10" s="707"/>
    </row>
    <row r="11" spans="1:12" ht="15.75" customHeight="1">
      <c r="A11" s="87" t="s">
        <v>439</v>
      </c>
      <c r="B11" s="85" t="s">
        <v>440</v>
      </c>
      <c r="H11" s="86" t="s">
        <v>438</v>
      </c>
      <c r="J11" s="705"/>
      <c r="K11" s="706"/>
      <c r="L11" s="707"/>
    </row>
    <row r="12" spans="1:12" ht="15.75" customHeight="1">
      <c r="A12" s="87" t="s">
        <v>441</v>
      </c>
      <c r="B12" s="85" t="s">
        <v>173</v>
      </c>
      <c r="H12" s="86" t="s">
        <v>438</v>
      </c>
      <c r="J12" s="705"/>
      <c r="K12" s="706"/>
      <c r="L12" s="707"/>
    </row>
    <row r="13" spans="1:12" ht="15.75" customHeight="1">
      <c r="A13" s="87" t="s">
        <v>442</v>
      </c>
      <c r="B13" s="85" t="s">
        <v>443</v>
      </c>
      <c r="H13" s="86" t="s">
        <v>438</v>
      </c>
      <c r="J13" s="705"/>
      <c r="K13" s="706"/>
      <c r="L13" s="707"/>
    </row>
    <row r="14" spans="1:12" ht="15.75" customHeight="1">
      <c r="A14" s="87" t="s">
        <v>444</v>
      </c>
      <c r="B14" s="85" t="s">
        <v>445</v>
      </c>
      <c r="H14" s="86" t="s">
        <v>438</v>
      </c>
      <c r="J14" s="705"/>
      <c r="K14" s="706"/>
      <c r="L14" s="707"/>
    </row>
    <row r="15" spans="1:12" ht="15.75" customHeight="1">
      <c r="A15" s="87" t="s">
        <v>446</v>
      </c>
      <c r="B15" s="85" t="s">
        <v>447</v>
      </c>
      <c r="H15" s="86" t="s">
        <v>438</v>
      </c>
      <c r="J15" s="705"/>
      <c r="K15" s="706"/>
      <c r="L15" s="707"/>
    </row>
    <row r="16" spans="1:12" ht="15.75" customHeight="1">
      <c r="A16" s="87" t="s">
        <v>448</v>
      </c>
      <c r="B16" s="88" t="s">
        <v>164</v>
      </c>
      <c r="H16" s="86" t="s">
        <v>449</v>
      </c>
      <c r="J16" s="705"/>
      <c r="K16" s="706"/>
      <c r="L16" s="707"/>
    </row>
    <row r="17" spans="1:12" ht="15.75" customHeight="1">
      <c r="A17" s="87" t="s">
        <v>450</v>
      </c>
      <c r="B17" s="88" t="s">
        <v>451</v>
      </c>
      <c r="H17" s="86" t="s">
        <v>452</v>
      </c>
      <c r="J17" s="705"/>
      <c r="K17" s="706"/>
      <c r="L17" s="707"/>
    </row>
    <row r="18" spans="1:12" ht="15.75" customHeight="1">
      <c r="A18" s="84" t="s">
        <v>453</v>
      </c>
      <c r="B18" s="85" t="s">
        <v>454</v>
      </c>
      <c r="H18" s="86" t="s">
        <v>455</v>
      </c>
      <c r="J18" s="705"/>
      <c r="K18" s="706"/>
      <c r="L18" s="707"/>
    </row>
    <row r="19" spans="1:12" ht="15.75" customHeight="1">
      <c r="A19" s="84" t="s">
        <v>456</v>
      </c>
      <c r="B19" s="85" t="s">
        <v>457</v>
      </c>
      <c r="H19" s="89" t="s">
        <v>458</v>
      </c>
      <c r="J19" s="705"/>
      <c r="K19" s="706"/>
      <c r="L19" s="707"/>
    </row>
    <row r="20" spans="1:12" ht="15.75" customHeight="1">
      <c r="A20" s="90" t="s">
        <v>459</v>
      </c>
      <c r="B20" s="85" t="s">
        <v>663</v>
      </c>
      <c r="C20" s="64"/>
      <c r="D20" s="64"/>
      <c r="E20" s="64"/>
      <c r="F20" s="64"/>
      <c r="G20" s="64"/>
      <c r="H20" s="91" t="s">
        <v>458</v>
      </c>
      <c r="J20" s="705"/>
      <c r="K20" s="706"/>
      <c r="L20" s="707"/>
    </row>
    <row r="21" spans="1:12" ht="15.75" customHeight="1">
      <c r="A21" s="84" t="s">
        <v>460</v>
      </c>
      <c r="B21" s="85" t="s">
        <v>664</v>
      </c>
      <c r="H21" s="89" t="s">
        <v>665</v>
      </c>
      <c r="J21" s="705"/>
      <c r="K21" s="706"/>
      <c r="L21" s="707"/>
    </row>
    <row r="22" spans="1:12" ht="15.75" customHeight="1">
      <c r="A22" s="84" t="s">
        <v>666</v>
      </c>
      <c r="B22" s="85" t="s">
        <v>667</v>
      </c>
      <c r="H22" s="86" t="s">
        <v>668</v>
      </c>
      <c r="J22" s="705"/>
      <c r="K22" s="706"/>
      <c r="L22" s="707"/>
    </row>
    <row r="23" spans="1:12" ht="15.75" customHeight="1"/>
    <row r="24" spans="1:12" ht="24" customHeight="1">
      <c r="A24" s="715" t="s">
        <v>461</v>
      </c>
      <c r="B24" s="715"/>
      <c r="C24" s="715"/>
      <c r="D24" s="715"/>
      <c r="E24" s="715"/>
      <c r="F24" s="715"/>
      <c r="G24" s="715"/>
      <c r="H24" s="715"/>
      <c r="I24" s="715"/>
      <c r="J24" s="715"/>
      <c r="K24" s="715"/>
      <c r="L24" s="715"/>
    </row>
    <row r="25" spans="1:12" ht="15" customHeight="1"/>
    <row r="26" spans="1:12" ht="241.5" customHeight="1">
      <c r="A26" s="716"/>
      <c r="B26" s="717"/>
      <c r="C26" s="717"/>
      <c r="D26" s="717"/>
      <c r="E26" s="717"/>
      <c r="F26" s="717"/>
      <c r="G26" s="717"/>
      <c r="H26" s="717"/>
      <c r="I26" s="717"/>
      <c r="J26" s="717"/>
      <c r="K26" s="717"/>
      <c r="L26" s="718"/>
    </row>
    <row r="27" spans="1:12" ht="15" customHeight="1" thickBot="1"/>
    <row r="28" spans="1:12" ht="204.75" customHeight="1" thickBot="1">
      <c r="A28" s="719" t="s">
        <v>669</v>
      </c>
      <c r="B28" s="720"/>
      <c r="C28" s="720"/>
      <c r="D28" s="720"/>
      <c r="E28" s="720"/>
      <c r="F28" s="720"/>
      <c r="G28" s="720"/>
      <c r="H28" s="720"/>
      <c r="I28" s="720"/>
      <c r="J28" s="720"/>
      <c r="K28" s="720"/>
      <c r="L28" s="721"/>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6" priority="2" stopIfTrue="1" operator="equal">
      <formula>"Fail"</formula>
    </cfRule>
  </conditionalFormatting>
  <conditionalFormatting sqref="J21:L21">
    <cfRule type="cellIs" dxfId="165"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75" t="s">
        <v>767</v>
      </c>
      <c r="B1" s="675"/>
      <c r="C1" s="675"/>
      <c r="D1" s="675"/>
      <c r="E1" s="675"/>
      <c r="F1" s="675"/>
      <c r="G1" s="675"/>
      <c r="H1" s="675"/>
      <c r="I1" s="675"/>
      <c r="J1" s="675"/>
      <c r="K1" s="675"/>
      <c r="L1" s="675"/>
      <c r="M1" s="675"/>
    </row>
    <row r="2" spans="1:14" ht="26.25">
      <c r="A2" s="675" t="s">
        <v>766</v>
      </c>
      <c r="B2" s="675"/>
      <c r="C2" s="675"/>
      <c r="D2" s="675"/>
      <c r="E2" s="675"/>
      <c r="F2" s="675"/>
      <c r="G2" s="675"/>
      <c r="H2" s="675"/>
      <c r="I2" s="675"/>
      <c r="J2" s="675"/>
      <c r="K2" s="675"/>
      <c r="L2" s="675"/>
      <c r="M2" s="675"/>
    </row>
    <row r="3" spans="1:14" ht="15" customHeight="1">
      <c r="A3" s="631"/>
      <c r="B3" s="631"/>
      <c r="C3" s="631"/>
      <c r="D3" s="631"/>
      <c r="E3" s="631"/>
      <c r="F3" s="631"/>
      <c r="G3" s="631"/>
      <c r="H3" s="631"/>
      <c r="I3" s="631"/>
      <c r="J3" s="631"/>
      <c r="K3" s="631"/>
      <c r="L3" s="631"/>
      <c r="M3" s="631"/>
    </row>
    <row r="4" spans="1:14" ht="18" customHeight="1">
      <c r="A4" s="33" t="s">
        <v>401</v>
      </c>
      <c r="B4" s="33"/>
      <c r="C4" s="676" t="s">
        <v>695</v>
      </c>
      <c r="D4" s="677"/>
      <c r="E4" s="677"/>
      <c r="F4" s="677"/>
      <c r="G4" s="677"/>
      <c r="H4" s="678"/>
      <c r="I4" s="34"/>
      <c r="J4" s="35" t="s">
        <v>402</v>
      </c>
      <c r="K4" s="735"/>
      <c r="L4" s="736"/>
      <c r="M4" s="737"/>
    </row>
    <row r="5" spans="1:14" ht="18" customHeight="1">
      <c r="A5" s="33" t="s">
        <v>403</v>
      </c>
      <c r="B5" s="33"/>
      <c r="C5" s="676" t="s">
        <v>696</v>
      </c>
      <c r="D5" s="677"/>
      <c r="E5" s="677"/>
      <c r="F5" s="677"/>
      <c r="G5" s="677"/>
      <c r="H5" s="678"/>
      <c r="I5" s="34"/>
      <c r="J5" s="35" t="s">
        <v>404</v>
      </c>
      <c r="K5" s="735">
        <f>Sheet1!P7</f>
        <v>0</v>
      </c>
      <c r="L5" s="736"/>
      <c r="M5" s="737"/>
    </row>
    <row r="6" spans="1:14" ht="18" customHeight="1">
      <c r="A6" s="33" t="s">
        <v>407</v>
      </c>
      <c r="B6" s="33"/>
      <c r="C6" s="33"/>
      <c r="D6" s="728" t="str">
        <f>Sheet1!R17</f>
        <v/>
      </c>
      <c r="E6" s="729"/>
      <c r="F6" s="729"/>
      <c r="G6" s="729"/>
      <c r="H6" s="730"/>
      <c r="I6" s="34"/>
      <c r="J6" s="35" t="s">
        <v>409</v>
      </c>
      <c r="K6" s="728" t="str">
        <f>Sheet1!R18</f>
        <v/>
      </c>
      <c r="L6" s="729"/>
      <c r="M6" s="730"/>
    </row>
    <row r="7" spans="1:14" ht="18" customHeight="1">
      <c r="A7" s="33" t="s">
        <v>410</v>
      </c>
      <c r="B7" s="33"/>
      <c r="C7" s="33"/>
      <c r="D7" s="731" t="str">
        <f>Sheet1!V12</f>
        <v/>
      </c>
      <c r="E7" s="732"/>
      <c r="F7" s="732"/>
      <c r="G7" s="732"/>
      <c r="H7" s="733"/>
      <c r="I7" s="34"/>
      <c r="J7" s="35" t="s">
        <v>411</v>
      </c>
      <c r="K7" s="725" t="str">
        <f>Sheet1!R14</f>
        <v/>
      </c>
      <c r="L7" s="726"/>
      <c r="M7" s="727"/>
    </row>
    <row r="8" spans="1:14" ht="18" customHeight="1">
      <c r="A8" s="33" t="s">
        <v>765</v>
      </c>
      <c r="B8" s="33"/>
      <c r="C8" s="33"/>
      <c r="D8" s="699" t="s">
        <v>569</v>
      </c>
      <c r="E8" s="734"/>
      <c r="F8" s="734"/>
      <c r="G8" s="734"/>
      <c r="H8" s="700"/>
      <c r="I8" s="34"/>
      <c r="J8" s="35" t="s">
        <v>764</v>
      </c>
      <c r="K8" s="725" t="s">
        <v>569</v>
      </c>
      <c r="L8" s="726"/>
      <c r="M8" s="727"/>
    </row>
    <row r="9" spans="1:14" ht="18" customHeight="1">
      <c r="A9" s="33" t="s">
        <v>763</v>
      </c>
      <c r="B9" s="33"/>
      <c r="C9" s="33"/>
      <c r="D9" s="699" t="s">
        <v>569</v>
      </c>
      <c r="E9" s="734"/>
      <c r="F9" s="734"/>
      <c r="G9" s="734"/>
      <c r="H9" s="700"/>
      <c r="I9" s="34"/>
      <c r="J9" s="35" t="s">
        <v>409</v>
      </c>
      <c r="K9" s="725" t="s">
        <v>569</v>
      </c>
      <c r="L9" s="726"/>
      <c r="M9" s="727"/>
    </row>
    <row r="10" spans="1:14" ht="18" customHeight="1">
      <c r="A10" s="33" t="s">
        <v>762</v>
      </c>
      <c r="B10" s="33"/>
      <c r="C10" s="33"/>
      <c r="D10" s="699" t="str">
        <f>Sheet1!R17</f>
        <v/>
      </c>
      <c r="E10" s="734"/>
      <c r="F10" s="734"/>
      <c r="G10" s="734"/>
      <c r="H10" s="700"/>
      <c r="I10" s="34"/>
      <c r="J10" s="35" t="s">
        <v>409</v>
      </c>
      <c r="K10" s="725" t="str">
        <f>Sheet1!R18</f>
        <v/>
      </c>
      <c r="L10" s="726"/>
      <c r="M10" s="727"/>
    </row>
    <row r="11" spans="1:14" ht="18" customHeight="1">
      <c r="A11" s="33" t="s">
        <v>405</v>
      </c>
      <c r="B11" s="33"/>
      <c r="C11" s="33"/>
      <c r="D11" s="699" t="str">
        <f>Sheet1!X7</f>
        <v>Eugene Mah</v>
      </c>
      <c r="E11" s="734"/>
      <c r="F11" s="734"/>
      <c r="G11" s="734"/>
      <c r="H11" s="700"/>
      <c r="I11" s="34"/>
      <c r="J11" s="35" t="s">
        <v>406</v>
      </c>
      <c r="K11" s="725"/>
      <c r="L11" s="726"/>
      <c r="M11" s="727"/>
    </row>
    <row r="12" spans="1:14" ht="18" customHeight="1">
      <c r="A12" s="33"/>
      <c r="B12" s="33"/>
      <c r="C12" s="34"/>
      <c r="D12" s="654"/>
      <c r="E12" s="654"/>
      <c r="F12" s="654"/>
      <c r="G12" s="654"/>
      <c r="H12" s="654"/>
      <c r="I12" s="34"/>
      <c r="J12" s="653"/>
      <c r="K12" s="652"/>
      <c r="L12" s="652"/>
      <c r="M12" s="652"/>
      <c r="N12" s="37"/>
    </row>
    <row r="13" spans="1:14" ht="18" customHeight="1">
      <c r="A13" s="685" t="s">
        <v>419</v>
      </c>
      <c r="B13" s="685"/>
      <c r="C13" s="685"/>
      <c r="D13" s="685"/>
      <c r="E13" s="685"/>
      <c r="F13" s="685"/>
      <c r="G13" s="685"/>
      <c r="H13" s="685"/>
      <c r="I13" s="685"/>
      <c r="J13" s="685"/>
      <c r="K13" s="685"/>
      <c r="L13" s="685"/>
      <c r="M13" s="685"/>
    </row>
    <row r="14" spans="1:14" ht="18" customHeight="1">
      <c r="M14" s="630" t="s">
        <v>421</v>
      </c>
    </row>
    <row r="15" spans="1:14" ht="18" customHeight="1">
      <c r="A15" s="33" t="s">
        <v>761</v>
      </c>
      <c r="B15" s="33"/>
      <c r="C15" s="42"/>
      <c r="D15" s="33"/>
      <c r="E15" s="33"/>
      <c r="F15" s="59"/>
      <c r="G15" s="59"/>
      <c r="H15" s="33"/>
      <c r="I15" s="33"/>
      <c r="J15" s="33"/>
      <c r="K15" s="33"/>
      <c r="L15" s="33"/>
      <c r="M15" s="671"/>
    </row>
    <row r="16" spans="1:14" ht="18" customHeight="1">
      <c r="A16" s="33" t="s">
        <v>423</v>
      </c>
      <c r="B16" s="33"/>
      <c r="C16" s="33"/>
      <c r="D16" s="33"/>
      <c r="E16" s="33"/>
      <c r="F16" s="59"/>
      <c r="G16" s="59"/>
      <c r="H16" s="33"/>
      <c r="I16" s="33"/>
      <c r="J16" s="33"/>
      <c r="K16" s="33"/>
      <c r="L16" s="33"/>
      <c r="M16" s="651"/>
    </row>
    <row r="17" spans="1:14" ht="18" customHeight="1">
      <c r="A17" s="42"/>
      <c r="B17" s="42"/>
      <c r="C17" s="60" t="s">
        <v>760</v>
      </c>
      <c r="D17" s="42"/>
      <c r="E17" s="42"/>
      <c r="F17" s="649"/>
      <c r="G17" s="649"/>
      <c r="H17" s="42"/>
      <c r="I17" s="42"/>
      <c r="J17" s="42"/>
      <c r="K17" s="42"/>
      <c r="L17" s="42"/>
      <c r="M17" s="671"/>
    </row>
    <row r="18" spans="1:14" ht="18" customHeight="1">
      <c r="A18" s="42"/>
      <c r="B18" s="42"/>
      <c r="C18" s="60" t="s">
        <v>759</v>
      </c>
      <c r="D18" s="42"/>
      <c r="E18" s="42"/>
      <c r="F18" s="649"/>
      <c r="G18" s="649"/>
      <c r="H18" s="42"/>
      <c r="I18" s="42"/>
      <c r="J18" s="42"/>
      <c r="K18" s="42"/>
      <c r="L18" s="42"/>
      <c r="M18" s="671"/>
    </row>
    <row r="19" spans="1:14" ht="18" customHeight="1">
      <c r="A19" s="33" t="s">
        <v>758</v>
      </c>
      <c r="B19" s="33"/>
      <c r="C19" s="33"/>
      <c r="D19" s="33"/>
      <c r="E19" s="33"/>
      <c r="F19" s="59"/>
      <c r="G19" s="59"/>
      <c r="H19" s="33"/>
      <c r="I19" s="33"/>
      <c r="J19" s="34"/>
      <c r="K19" s="34"/>
      <c r="L19" s="34"/>
      <c r="M19" s="650"/>
      <c r="N19" s="37"/>
    </row>
    <row r="20" spans="1:14" ht="18" customHeight="1">
      <c r="A20" s="42"/>
      <c r="B20" s="42"/>
      <c r="C20" s="60" t="s">
        <v>757</v>
      </c>
      <c r="D20" s="42"/>
      <c r="E20" s="42"/>
      <c r="F20" s="649"/>
      <c r="G20" s="649"/>
      <c r="H20" s="42"/>
      <c r="I20" s="42"/>
      <c r="J20" s="42"/>
      <c r="K20" s="42"/>
      <c r="L20" s="42"/>
      <c r="M20" s="671" t="s">
        <v>569</v>
      </c>
    </row>
    <row r="21" spans="1:14" ht="18" customHeight="1">
      <c r="A21" s="42"/>
      <c r="B21" s="42"/>
      <c r="C21" s="60" t="s">
        <v>756</v>
      </c>
      <c r="D21" s="42"/>
      <c r="E21" s="42"/>
      <c r="F21" s="649"/>
      <c r="G21" s="649"/>
      <c r="H21" s="42"/>
      <c r="I21" s="42"/>
      <c r="J21" s="42"/>
      <c r="K21" s="42"/>
      <c r="L21" s="42"/>
      <c r="M21" s="671"/>
    </row>
    <row r="22" spans="1:14" ht="18" customHeight="1">
      <c r="A22" s="33" t="s">
        <v>425</v>
      </c>
      <c r="B22" s="33"/>
      <c r="C22" s="33"/>
      <c r="D22" s="33"/>
      <c r="E22" s="33"/>
      <c r="F22" s="59"/>
      <c r="G22" s="59"/>
      <c r="H22" s="33"/>
      <c r="I22" s="33"/>
      <c r="J22" s="33"/>
      <c r="K22" s="33"/>
      <c r="L22" s="33"/>
      <c r="M22" s="648"/>
    </row>
    <row r="23" spans="1:14" ht="18" customHeight="1">
      <c r="A23" s="33"/>
      <c r="B23" s="33"/>
      <c r="C23" s="60" t="s">
        <v>755</v>
      </c>
      <c r="D23" s="33"/>
      <c r="E23" s="33"/>
      <c r="F23" s="59"/>
      <c r="G23" s="59"/>
      <c r="H23" s="33"/>
      <c r="I23" s="33"/>
      <c r="J23" s="33"/>
      <c r="K23" s="33"/>
      <c r="L23" s="33"/>
      <c r="M23" s="671"/>
    </row>
    <row r="24" spans="1:14" ht="18" customHeight="1">
      <c r="A24" s="33"/>
      <c r="B24" s="33"/>
      <c r="C24" s="60" t="s">
        <v>754</v>
      </c>
      <c r="D24" s="33"/>
      <c r="E24" s="33"/>
      <c r="F24" s="59"/>
      <c r="G24" s="59"/>
      <c r="H24" s="33"/>
      <c r="I24" s="33"/>
      <c r="J24" s="33"/>
      <c r="K24" s="33"/>
      <c r="L24" s="33"/>
      <c r="M24" s="671"/>
    </row>
    <row r="25" spans="1:14" ht="18" customHeight="1">
      <c r="A25" s="33" t="s">
        <v>753</v>
      </c>
      <c r="B25" s="33"/>
      <c r="C25" s="33"/>
      <c r="D25" s="33"/>
      <c r="E25" s="33"/>
      <c r="F25" s="59"/>
      <c r="G25" s="59"/>
      <c r="H25" s="33"/>
      <c r="I25" s="33"/>
      <c r="J25" s="33"/>
      <c r="K25" s="33"/>
      <c r="L25" s="33"/>
      <c r="M25" s="648"/>
    </row>
    <row r="26" spans="1:14" ht="18" customHeight="1">
      <c r="A26" s="33"/>
      <c r="B26" s="33"/>
      <c r="C26" s="60" t="s">
        <v>752</v>
      </c>
      <c r="D26" s="33"/>
      <c r="E26" s="33"/>
      <c r="F26" s="59"/>
      <c r="G26" s="59"/>
      <c r="H26" s="33"/>
      <c r="I26" s="33"/>
      <c r="J26" s="33"/>
      <c r="K26" s="33"/>
      <c r="L26" s="33"/>
      <c r="M26" s="671"/>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671"/>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671"/>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47"/>
      <c r="L32" s="62"/>
      <c r="M32" s="671"/>
    </row>
    <row r="33" spans="1:13" ht="18" customHeight="1">
      <c r="A33" s="33"/>
      <c r="B33" s="33"/>
      <c r="C33" s="60" t="s">
        <v>745</v>
      </c>
      <c r="F33" s="61"/>
      <c r="G33" s="61"/>
      <c r="K33" s="672" t="str">
        <f>Sheet1!X358</f>
        <v/>
      </c>
      <c r="L33" s="62" t="s">
        <v>324</v>
      </c>
      <c r="M33" s="671"/>
    </row>
    <row r="34" spans="1:13" ht="18" customHeight="1">
      <c r="A34" s="33" t="s">
        <v>744</v>
      </c>
      <c r="B34" s="33"/>
      <c r="C34" s="33"/>
      <c r="D34" s="33"/>
      <c r="E34" s="33"/>
      <c r="F34" s="59"/>
      <c r="G34" s="59"/>
      <c r="H34" s="33"/>
      <c r="I34" s="33"/>
      <c r="J34" s="33"/>
      <c r="K34" s="33"/>
      <c r="L34" s="33"/>
      <c r="M34" s="646"/>
    </row>
    <row r="35" spans="1:13" ht="18" customHeight="1">
      <c r="A35" s="33"/>
      <c r="B35" s="33"/>
      <c r="C35" s="60" t="s">
        <v>743</v>
      </c>
      <c r="D35" s="644"/>
      <c r="E35" s="644"/>
      <c r="F35" s="645"/>
      <c r="G35" s="645"/>
      <c r="H35" s="644"/>
      <c r="I35" s="644"/>
      <c r="J35" s="644"/>
      <c r="K35" s="34"/>
      <c r="L35" s="34"/>
      <c r="M35" s="671"/>
    </row>
    <row r="36" spans="1:13" ht="18" customHeight="1">
      <c r="A36" s="33"/>
      <c r="B36" s="33"/>
      <c r="C36" s="60" t="s">
        <v>742</v>
      </c>
      <c r="D36" s="644" t="s">
        <v>741</v>
      </c>
      <c r="F36" s="645"/>
      <c r="G36" s="645"/>
      <c r="H36" s="644"/>
      <c r="I36" s="644"/>
      <c r="J36" s="644" t="s">
        <v>740</v>
      </c>
      <c r="L36" s="34"/>
    </row>
    <row r="37" spans="1:13" ht="18" customHeight="1">
      <c r="A37" s="33"/>
      <c r="B37" s="33"/>
      <c r="C37" s="60" t="s">
        <v>739</v>
      </c>
      <c r="D37" s="42"/>
      <c r="E37" s="42"/>
      <c r="F37" s="67"/>
      <c r="G37" s="67" t="s">
        <v>430</v>
      </c>
      <c r="H37" s="673">
        <f>Sheet1!V490</f>
        <v>0</v>
      </c>
      <c r="I37" s="67" t="s">
        <v>431</v>
      </c>
      <c r="J37" s="673">
        <f>Sheet1!V491</f>
        <v>0</v>
      </c>
      <c r="K37" s="67" t="s">
        <v>432</v>
      </c>
      <c r="L37" s="673">
        <f>Sheet1!V492</f>
        <v>0</v>
      </c>
      <c r="M37" s="643"/>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671"/>
    </row>
    <row r="40" spans="1:13" ht="12" customHeight="1">
      <c r="A40" s="33"/>
      <c r="B40" s="33"/>
      <c r="C40" s="42"/>
      <c r="D40" s="33"/>
      <c r="E40" s="33"/>
      <c r="F40" s="59"/>
      <c r="G40" s="59"/>
      <c r="H40" s="33"/>
      <c r="I40" s="33"/>
      <c r="J40" s="33"/>
      <c r="K40" s="33"/>
      <c r="L40" s="33"/>
      <c r="M40" s="33"/>
    </row>
    <row r="41" spans="1:13" ht="36" customHeight="1">
      <c r="A41" s="33"/>
      <c r="B41" s="33"/>
      <c r="C41" s="722" t="s">
        <v>736</v>
      </c>
      <c r="D41" s="723"/>
      <c r="E41" s="723"/>
      <c r="F41" s="723"/>
      <c r="G41" s="723"/>
      <c r="H41" s="723"/>
      <c r="I41" s="723"/>
      <c r="J41" s="723"/>
      <c r="K41" s="723"/>
      <c r="L41" s="723"/>
      <c r="M41" s="724"/>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671"/>
    </row>
    <row r="44" spans="1:13" ht="18" customHeight="1"/>
    <row r="45" spans="1:13" ht="18" customHeight="1">
      <c r="A45" s="703" t="s">
        <v>657</v>
      </c>
      <c r="B45" s="703"/>
      <c r="C45" s="703"/>
      <c r="D45" s="703"/>
      <c r="E45" s="703"/>
      <c r="F45" s="703"/>
      <c r="G45" s="703"/>
      <c r="H45" s="703"/>
      <c r="I45" s="703"/>
      <c r="J45" s="703"/>
      <c r="K45" s="703"/>
      <c r="L45" s="703"/>
      <c r="M45" s="703"/>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164" priority="2" operator="equal">
      <formula>"Fail"</formula>
    </cfRule>
  </conditionalFormatting>
  <conditionalFormatting sqref="K33">
    <cfRule type="cellIs" dxfId="163"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8" t="s">
        <v>767</v>
      </c>
      <c r="B1" s="708"/>
      <c r="C1" s="708"/>
      <c r="D1" s="708"/>
      <c r="E1" s="708"/>
      <c r="F1" s="708"/>
      <c r="G1" s="708"/>
      <c r="H1" s="708"/>
      <c r="I1" s="708"/>
      <c r="J1" s="708"/>
    </row>
    <row r="2" spans="1:10" ht="26.25">
      <c r="A2" s="675" t="s">
        <v>788</v>
      </c>
      <c r="B2" s="738"/>
      <c r="C2" s="738"/>
      <c r="D2" s="738"/>
      <c r="E2" s="738"/>
      <c r="F2" s="738"/>
      <c r="G2" s="738"/>
      <c r="H2" s="738"/>
      <c r="I2" s="738"/>
      <c r="J2" s="738"/>
    </row>
    <row r="5" spans="1:10" ht="23.25">
      <c r="A5" s="663" t="s">
        <v>787</v>
      </c>
      <c r="B5" s="662"/>
      <c r="C5" s="661"/>
      <c r="D5" s="661"/>
      <c r="E5" s="661"/>
      <c r="F5" s="661"/>
      <c r="G5" s="661"/>
      <c r="H5" s="661"/>
      <c r="I5" s="661"/>
      <c r="J5" s="660"/>
    </row>
    <row r="6" spans="1:10" ht="23.25" customHeight="1">
      <c r="J6" s="632"/>
    </row>
    <row r="7" spans="1:10" ht="15.75" customHeight="1">
      <c r="A7" s="37"/>
      <c r="E7" s="37"/>
      <c r="H7" s="659" t="s">
        <v>786</v>
      </c>
      <c r="J7" s="632" t="s">
        <v>421</v>
      </c>
    </row>
    <row r="8" spans="1:10" ht="18" customHeight="1">
      <c r="A8" s="84" t="s">
        <v>437</v>
      </c>
      <c r="B8" s="657" t="s">
        <v>785</v>
      </c>
      <c r="H8" s="86" t="s">
        <v>782</v>
      </c>
      <c r="J8" s="670"/>
    </row>
    <row r="9" spans="1:10" ht="18" customHeight="1">
      <c r="A9" s="84" t="s">
        <v>439</v>
      </c>
      <c r="B9" s="657" t="s">
        <v>784</v>
      </c>
      <c r="H9" s="86" t="s">
        <v>782</v>
      </c>
      <c r="J9" s="670" t="s">
        <v>569</v>
      </c>
    </row>
    <row r="10" spans="1:10" ht="18" customHeight="1">
      <c r="A10" s="84" t="s">
        <v>441</v>
      </c>
      <c r="B10" s="657" t="s">
        <v>783</v>
      </c>
      <c r="H10" s="86" t="s">
        <v>782</v>
      </c>
      <c r="J10" s="670" t="s">
        <v>569</v>
      </c>
    </row>
    <row r="11" spans="1:10" ht="18" customHeight="1">
      <c r="A11" s="87" t="s">
        <v>442</v>
      </c>
      <c r="B11" s="657" t="s">
        <v>781</v>
      </c>
      <c r="H11" s="86" t="s">
        <v>438</v>
      </c>
      <c r="J11" s="670"/>
    </row>
    <row r="12" spans="1:10" ht="18" customHeight="1">
      <c r="A12" s="84" t="s">
        <v>444</v>
      </c>
      <c r="B12" s="657" t="s">
        <v>780</v>
      </c>
      <c r="H12" s="86" t="s">
        <v>438</v>
      </c>
      <c r="J12" s="670" t="s">
        <v>569</v>
      </c>
    </row>
    <row r="13" spans="1:10" ht="18" customHeight="1">
      <c r="A13" s="87" t="s">
        <v>446</v>
      </c>
      <c r="B13" s="657" t="s">
        <v>779</v>
      </c>
      <c r="H13" s="86" t="s">
        <v>438</v>
      </c>
      <c r="J13" s="670"/>
    </row>
    <row r="14" spans="1:10" ht="18" customHeight="1">
      <c r="A14" s="84" t="s">
        <v>448</v>
      </c>
      <c r="B14" s="658" t="s">
        <v>778</v>
      </c>
      <c r="H14" s="86" t="s">
        <v>452</v>
      </c>
      <c r="J14" s="670" t="s">
        <v>569</v>
      </c>
    </row>
    <row r="15" spans="1:10" ht="18" customHeight="1">
      <c r="A15" s="84" t="s">
        <v>450</v>
      </c>
      <c r="B15" s="658" t="s">
        <v>451</v>
      </c>
      <c r="H15" s="86" t="s">
        <v>452</v>
      </c>
      <c r="J15" s="670"/>
    </row>
    <row r="16" spans="1:10" ht="18" customHeight="1">
      <c r="A16" s="84" t="s">
        <v>453</v>
      </c>
      <c r="B16" s="657" t="s">
        <v>777</v>
      </c>
      <c r="H16" s="86" t="s">
        <v>455</v>
      </c>
      <c r="J16" s="670" t="s">
        <v>569</v>
      </c>
    </row>
    <row r="17" spans="1:10" ht="18" customHeight="1">
      <c r="A17" s="84" t="s">
        <v>456</v>
      </c>
      <c r="B17" s="657" t="s">
        <v>457</v>
      </c>
      <c r="H17" s="89" t="s">
        <v>458</v>
      </c>
      <c r="I17" s="37"/>
      <c r="J17" s="670"/>
    </row>
    <row r="18" spans="1:10" ht="18" customHeight="1">
      <c r="A18" s="84" t="s">
        <v>459</v>
      </c>
      <c r="B18" s="657" t="s">
        <v>776</v>
      </c>
      <c r="H18" s="89" t="s">
        <v>458</v>
      </c>
      <c r="J18" s="670"/>
    </row>
    <row r="19" spans="1:10" ht="18" customHeight="1">
      <c r="A19" s="84" t="s">
        <v>460</v>
      </c>
      <c r="B19" s="657" t="s">
        <v>775</v>
      </c>
      <c r="H19" s="89" t="s">
        <v>458</v>
      </c>
      <c r="J19" s="670" t="s">
        <v>569</v>
      </c>
    </row>
    <row r="20" spans="1:10" ht="18" customHeight="1">
      <c r="A20" s="84" t="s">
        <v>666</v>
      </c>
      <c r="B20" s="657" t="s">
        <v>774</v>
      </c>
      <c r="H20" s="86" t="s">
        <v>458</v>
      </c>
      <c r="J20" s="670" t="s">
        <v>569</v>
      </c>
    </row>
    <row r="21" spans="1:10" ht="18" customHeight="1">
      <c r="A21" s="87" t="s">
        <v>773</v>
      </c>
      <c r="B21" s="657" t="s">
        <v>772</v>
      </c>
      <c r="H21" s="86" t="s">
        <v>771</v>
      </c>
      <c r="J21" s="670" t="s">
        <v>569</v>
      </c>
    </row>
    <row r="22" spans="1:10" ht="18" customHeight="1">
      <c r="A22" s="87" t="s">
        <v>770</v>
      </c>
      <c r="B22" s="657" t="s">
        <v>769</v>
      </c>
      <c r="H22" s="86" t="s">
        <v>768</v>
      </c>
      <c r="J22" s="670" t="s">
        <v>566</v>
      </c>
    </row>
    <row r="23" spans="1:10" ht="18" customHeight="1"/>
    <row r="24" spans="1:10" ht="23.25" customHeight="1">
      <c r="A24" s="656" t="s">
        <v>461</v>
      </c>
      <c r="B24" s="655"/>
      <c r="C24" s="655"/>
      <c r="D24" s="655"/>
      <c r="E24" s="655"/>
      <c r="F24" s="655"/>
      <c r="G24" s="655"/>
      <c r="H24" s="655"/>
      <c r="I24" s="655"/>
      <c r="J24" s="655"/>
    </row>
    <row r="25" spans="1:10" ht="8.25" customHeight="1"/>
    <row r="26" spans="1:10" ht="266.25" customHeight="1">
      <c r="A26" s="722" t="s">
        <v>179</v>
      </c>
      <c r="B26" s="739"/>
      <c r="C26" s="739"/>
      <c r="D26" s="739"/>
      <c r="E26" s="739"/>
      <c r="F26" s="739"/>
      <c r="G26" s="739"/>
      <c r="H26" s="739"/>
      <c r="I26" s="739"/>
      <c r="J26" s="740"/>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2"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56" t="s">
        <v>462</v>
      </c>
      <c r="B1" s="757"/>
      <c r="C1" s="757"/>
      <c r="D1" s="757"/>
      <c r="E1" s="757"/>
    </row>
    <row r="2" spans="1:5" ht="18" customHeight="1">
      <c r="A2" s="92"/>
      <c r="B2" s="92"/>
      <c r="C2" s="92"/>
      <c r="D2" s="92"/>
      <c r="E2" s="92"/>
    </row>
    <row r="3" spans="1:5" ht="16.5" customHeight="1">
      <c r="A3" s="93" t="s">
        <v>463</v>
      </c>
      <c r="B3" s="758" t="str">
        <f>'QC Test Summary-Hologic'!C4</f>
        <v>HCC Breast Imaging Program</v>
      </c>
      <c r="C3" s="758"/>
      <c r="D3" s="758"/>
      <c r="E3" s="758"/>
    </row>
    <row r="4" spans="1:5" ht="16.5" customHeight="1">
      <c r="A4" s="93" t="s">
        <v>464</v>
      </c>
      <c r="B4" s="759" t="str">
        <f>Sheet1!R17</f>
        <v/>
      </c>
      <c r="C4" s="759"/>
      <c r="D4" s="612" t="s">
        <v>23</v>
      </c>
      <c r="E4" s="613" t="str">
        <f>Sheet1!R18</f>
        <v/>
      </c>
    </row>
    <row r="5" spans="1:5" ht="16.5" customHeight="1">
      <c r="A5" s="93" t="s">
        <v>465</v>
      </c>
      <c r="B5" s="759" t="str">
        <f>Sheet1!V18</f>
        <v/>
      </c>
      <c r="C5" s="759"/>
      <c r="D5" s="612" t="s">
        <v>466</v>
      </c>
      <c r="E5" s="614" t="str">
        <f>Sheet1!V17</f>
        <v/>
      </c>
    </row>
    <row r="6" spans="1:5" ht="16.5" customHeight="1">
      <c r="A6" s="93" t="s">
        <v>467</v>
      </c>
      <c r="B6" s="759" t="str">
        <f>Sheet1!X7</f>
        <v>Eugene Mah</v>
      </c>
      <c r="C6" s="759"/>
      <c r="D6" s="612" t="s">
        <v>468</v>
      </c>
      <c r="E6" s="615" t="str">
        <f>Sheet1!R14</f>
        <v/>
      </c>
    </row>
    <row r="7" spans="1:5" ht="16.5" customHeight="1">
      <c r="A7" s="93" t="s">
        <v>469</v>
      </c>
      <c r="B7" s="759"/>
      <c r="C7" s="759"/>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55" t="s">
        <v>475</v>
      </c>
      <c r="B10" s="98" t="s">
        <v>476</v>
      </c>
      <c r="C10" s="99" t="s">
        <v>712</v>
      </c>
      <c r="D10" s="100" t="s">
        <v>477</v>
      </c>
      <c r="E10" s="101"/>
    </row>
    <row r="11" spans="1:5" ht="25.5" customHeight="1" thickBot="1">
      <c r="A11" s="751"/>
      <c r="B11" s="102" t="s">
        <v>478</v>
      </c>
      <c r="C11" s="114" t="s">
        <v>479</v>
      </c>
      <c r="D11" s="103" t="s">
        <v>477</v>
      </c>
      <c r="E11" s="104"/>
    </row>
    <row r="12" spans="1:5" ht="33.75" customHeight="1">
      <c r="A12" s="746" t="s">
        <v>480</v>
      </c>
      <c r="B12" s="105" t="s">
        <v>481</v>
      </c>
      <c r="C12" s="106" t="s">
        <v>482</v>
      </c>
      <c r="D12" s="107" t="s">
        <v>483</v>
      </c>
      <c r="E12" s="108"/>
    </row>
    <row r="13" spans="1:5" ht="33.75" customHeight="1">
      <c r="A13" s="747"/>
      <c r="B13" s="109" t="s">
        <v>484</v>
      </c>
      <c r="C13" s="110" t="s">
        <v>710</v>
      </c>
      <c r="D13" s="111" t="s">
        <v>483</v>
      </c>
      <c r="E13" s="112"/>
    </row>
    <row r="14" spans="1:5" ht="34.5" customHeight="1" thickBot="1">
      <c r="A14" s="748"/>
      <c r="B14" s="113" t="s">
        <v>485</v>
      </c>
      <c r="C14" s="114" t="s">
        <v>486</v>
      </c>
      <c r="D14" s="103" t="s">
        <v>477</v>
      </c>
      <c r="E14" s="115"/>
    </row>
    <row r="15" spans="1:5" ht="33.75">
      <c r="A15" s="749" t="s">
        <v>487</v>
      </c>
      <c r="B15" s="116" t="s">
        <v>488</v>
      </c>
      <c r="C15" s="117" t="s">
        <v>711</v>
      </c>
      <c r="D15" s="107" t="s">
        <v>477</v>
      </c>
      <c r="E15" s="118"/>
    </row>
    <row r="16" spans="1:5" ht="54.75" customHeight="1" thickBot="1">
      <c r="A16" s="750"/>
      <c r="B16" s="102" t="s">
        <v>489</v>
      </c>
      <c r="C16" s="119" t="s">
        <v>490</v>
      </c>
      <c r="D16" s="103" t="s">
        <v>491</v>
      </c>
      <c r="E16" s="120"/>
    </row>
    <row r="17" spans="1:5" ht="33.75" customHeight="1">
      <c r="A17" s="741" t="s">
        <v>492</v>
      </c>
      <c r="B17" s="121" t="s">
        <v>493</v>
      </c>
      <c r="C17" s="106" t="s">
        <v>713</v>
      </c>
      <c r="D17" s="107" t="s">
        <v>477</v>
      </c>
      <c r="E17" s="122"/>
    </row>
    <row r="18" spans="1:5" ht="33.75" customHeight="1" thickBot="1">
      <c r="A18" s="751"/>
      <c r="B18" s="123" t="s">
        <v>494</v>
      </c>
      <c r="C18" s="124" t="s">
        <v>495</v>
      </c>
      <c r="D18" s="103" t="s">
        <v>477</v>
      </c>
      <c r="E18" s="104"/>
    </row>
    <row r="19" spans="1:5" ht="33.75">
      <c r="A19" s="752" t="s">
        <v>496</v>
      </c>
      <c r="B19" s="121" t="s">
        <v>497</v>
      </c>
      <c r="C19" s="106" t="s">
        <v>498</v>
      </c>
      <c r="D19" s="107" t="s">
        <v>477</v>
      </c>
      <c r="E19" s="122"/>
    </row>
    <row r="20" spans="1:5" ht="33.75" customHeight="1">
      <c r="A20" s="753"/>
      <c r="B20" s="125" t="s">
        <v>499</v>
      </c>
      <c r="C20" s="126" t="s">
        <v>500</v>
      </c>
      <c r="D20" s="100" t="s">
        <v>477</v>
      </c>
      <c r="E20" s="127"/>
    </row>
    <row r="21" spans="1:5" ht="54.75" customHeight="1" thickBot="1">
      <c r="A21" s="754"/>
      <c r="B21" s="123" t="s">
        <v>501</v>
      </c>
      <c r="C21" s="124" t="s">
        <v>502</v>
      </c>
      <c r="D21" s="103" t="s">
        <v>477</v>
      </c>
      <c r="E21" s="104"/>
    </row>
    <row r="22" spans="1:5" ht="33.75" customHeight="1">
      <c r="A22" s="741" t="s">
        <v>503</v>
      </c>
      <c r="B22" s="121" t="s">
        <v>504</v>
      </c>
      <c r="C22" s="106" t="s">
        <v>505</v>
      </c>
      <c r="D22" s="107" t="s">
        <v>477</v>
      </c>
      <c r="E22" s="122"/>
    </row>
    <row r="23" spans="1:5" ht="25.5" customHeight="1" thickBot="1">
      <c r="A23" s="751"/>
      <c r="B23" s="102" t="s">
        <v>506</v>
      </c>
      <c r="C23" s="114" t="s">
        <v>507</v>
      </c>
      <c r="D23" s="103" t="s">
        <v>477</v>
      </c>
      <c r="E23" s="120"/>
    </row>
    <row r="24" spans="1:5" ht="33.75">
      <c r="A24" s="752" t="s">
        <v>508</v>
      </c>
      <c r="B24" s="121" t="s">
        <v>509</v>
      </c>
      <c r="C24" s="106" t="s">
        <v>510</v>
      </c>
      <c r="D24" s="107" t="s">
        <v>477</v>
      </c>
      <c r="E24" s="122"/>
    </row>
    <row r="25" spans="1:5" ht="45.75" customHeight="1">
      <c r="A25" s="753"/>
      <c r="B25" s="125" t="s">
        <v>511</v>
      </c>
      <c r="C25" s="110" t="s">
        <v>512</v>
      </c>
      <c r="D25" s="100" t="s">
        <v>491</v>
      </c>
      <c r="E25" s="127"/>
    </row>
    <row r="26" spans="1:5" ht="46.5" customHeight="1">
      <c r="A26" s="753"/>
      <c r="B26" s="128" t="s">
        <v>513</v>
      </c>
      <c r="C26" s="110" t="s">
        <v>514</v>
      </c>
      <c r="D26" s="100" t="s">
        <v>477</v>
      </c>
      <c r="E26" s="127"/>
    </row>
    <row r="27" spans="1:5" ht="22.5">
      <c r="A27" s="753"/>
      <c r="B27" s="128" t="s">
        <v>515</v>
      </c>
      <c r="C27" s="110" t="s">
        <v>516</v>
      </c>
      <c r="D27" s="100" t="s">
        <v>477</v>
      </c>
      <c r="E27" s="127"/>
    </row>
    <row r="28" spans="1:5" ht="23.25" thickBot="1">
      <c r="A28" s="754"/>
      <c r="B28" s="129" t="s">
        <v>517</v>
      </c>
      <c r="C28" s="114" t="s">
        <v>518</v>
      </c>
      <c r="D28" s="103" t="s">
        <v>477</v>
      </c>
      <c r="E28" s="120"/>
    </row>
    <row r="29" spans="1:5" ht="22.5">
      <c r="A29" s="741" t="s">
        <v>519</v>
      </c>
      <c r="B29" s="130" t="s">
        <v>520</v>
      </c>
      <c r="C29" s="106" t="s">
        <v>521</v>
      </c>
      <c r="D29" s="107" t="s">
        <v>477</v>
      </c>
      <c r="E29" s="122"/>
    </row>
    <row r="30" spans="1:5" ht="54.75" customHeight="1">
      <c r="A30" s="742"/>
      <c r="B30" s="128" t="s">
        <v>522</v>
      </c>
      <c r="C30" s="110" t="s">
        <v>523</v>
      </c>
      <c r="D30" s="100" t="s">
        <v>477</v>
      </c>
      <c r="E30" s="127"/>
    </row>
    <row r="31" spans="1:5" ht="34.5" thickBot="1">
      <c r="A31" s="743"/>
      <c r="B31" s="129" t="s">
        <v>524</v>
      </c>
      <c r="C31" s="114" t="s">
        <v>525</v>
      </c>
      <c r="D31" s="103" t="s">
        <v>477</v>
      </c>
      <c r="E31" s="120"/>
    </row>
    <row r="32" spans="1:5" ht="46.5" customHeight="1">
      <c r="A32" s="741" t="s">
        <v>526</v>
      </c>
      <c r="B32" s="130" t="s">
        <v>527</v>
      </c>
      <c r="C32" s="106" t="s">
        <v>528</v>
      </c>
      <c r="D32" s="107" t="s">
        <v>483</v>
      </c>
      <c r="E32" s="122"/>
    </row>
    <row r="33" spans="1:5" ht="66.75" customHeight="1">
      <c r="A33" s="742"/>
      <c r="B33" s="128" t="s">
        <v>529</v>
      </c>
      <c r="C33" s="110" t="s">
        <v>676</v>
      </c>
      <c r="D33" s="111" t="s">
        <v>483</v>
      </c>
      <c r="E33" s="127"/>
    </row>
    <row r="34" spans="1:5" ht="34.5" thickBot="1">
      <c r="A34" s="743"/>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4" t="s">
        <v>682</v>
      </c>
      <c r="B40" s="745"/>
      <c r="C40" s="745"/>
      <c r="D40" s="745"/>
      <c r="E40" s="745"/>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opLeftCell="A7" zoomScaleNormal="100" workbookViewId="0">
      <selection activeCell="K12" sqref="K12:L12"/>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793</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66" t="str">
        <f>IF(R10="","",R10)</f>
        <v/>
      </c>
      <c r="G10" s="766"/>
      <c r="H10" s="149"/>
      <c r="I10" s="149"/>
      <c r="J10" s="165" t="s">
        <v>11</v>
      </c>
      <c r="K10" s="766" t="str">
        <f>IF(V10="","",V10)</f>
        <v/>
      </c>
      <c r="L10" s="766"/>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67" t="str">
        <f>IF(R11="","",R11)</f>
        <v/>
      </c>
      <c r="G11" s="767"/>
      <c r="H11" s="149"/>
      <c r="I11" s="149"/>
      <c r="J11" s="165" t="s">
        <v>13</v>
      </c>
      <c r="K11" s="766" t="str">
        <f>IF(V11="","",V11)</f>
        <v/>
      </c>
      <c r="L11" s="766"/>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67" t="str">
        <f>IF(R12="","",R12)</f>
        <v/>
      </c>
      <c r="G12" s="767"/>
      <c r="H12" s="149"/>
      <c r="I12" s="149"/>
      <c r="J12" s="165" t="s">
        <v>15</v>
      </c>
      <c r="K12" s="768" t="str">
        <f>IF(V12="","",V12)</f>
        <v/>
      </c>
      <c r="L12" s="768"/>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67" t="str">
        <f>IF(R13="","",R13)</f>
        <v/>
      </c>
      <c r="G13" s="767"/>
      <c r="H13" s="149"/>
      <c r="I13" s="149"/>
      <c r="J13" s="165" t="s">
        <v>17</v>
      </c>
      <c r="K13" s="766" t="str">
        <f>IF(V13="","",V13)</f>
        <v/>
      </c>
      <c r="L13" s="766"/>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66" t="str">
        <f>IF(R17="","",R17)</f>
        <v/>
      </c>
      <c r="G16" s="766"/>
      <c r="H16" s="149"/>
      <c r="I16" s="149"/>
      <c r="J16" s="165" t="s">
        <v>22</v>
      </c>
      <c r="K16" s="768" t="str">
        <f>IF(V17="","",V17)</f>
        <v/>
      </c>
      <c r="L16" s="768"/>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66" t="str">
        <f>IF(R18="","",R18)</f>
        <v/>
      </c>
      <c r="G17" s="766"/>
      <c r="H17" s="149"/>
      <c r="I17" s="149"/>
      <c r="J17" s="165" t="s">
        <v>24</v>
      </c>
      <c r="K17" s="766" t="str">
        <f>IF(V18="","",V18)</f>
        <v/>
      </c>
      <c r="L17" s="766"/>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66" t="str">
        <f>IF(R19="","",R19)</f>
        <v/>
      </c>
      <c r="G18" s="766"/>
      <c r="H18" s="149"/>
      <c r="I18" s="149"/>
      <c r="J18" s="165" t="s">
        <v>26</v>
      </c>
      <c r="K18" s="766" t="str">
        <f>IF(V19="","",V19)</f>
        <v/>
      </c>
      <c r="L18" s="766"/>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66" t="str">
        <f>IF(R22="","",R22)</f>
        <v/>
      </c>
      <c r="G21" s="766"/>
      <c r="H21" s="149"/>
      <c r="I21" s="149"/>
      <c r="J21" s="165" t="s">
        <v>29</v>
      </c>
      <c r="K21" s="766" t="str">
        <f>IF(V21="","",V21)</f>
        <v/>
      </c>
      <c r="L21" s="766"/>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68" t="str">
        <f>IF(R23="","",R23)</f>
        <v/>
      </c>
      <c r="G22" s="768"/>
      <c r="H22" s="149"/>
      <c r="I22" s="149"/>
      <c r="J22" s="165"/>
      <c r="K22" s="766" t="str">
        <f>IF(V22="","",V22)</f>
        <v/>
      </c>
      <c r="L22" s="766"/>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66" t="str">
        <f>IF(V24="","",V24)</f>
        <v/>
      </c>
      <c r="L23" s="766"/>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66" t="str">
        <f>IF(R25="","",R25)</f>
        <v/>
      </c>
      <c r="G24" s="766"/>
      <c r="H24" s="149"/>
      <c r="I24" s="149"/>
      <c r="J24" s="149"/>
      <c r="K24" s="766" t="str">
        <f>IF(V25="","",V25)</f>
        <v/>
      </c>
      <c r="L24" s="766"/>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66" t="str">
        <f>IF(R26="","",R26)</f>
        <v/>
      </c>
      <c r="G25" s="766"/>
      <c r="H25" s="149"/>
      <c r="I25" s="149"/>
      <c r="J25" s="210"/>
      <c r="K25" s="766" t="str">
        <f>IF(V26="","",V26)</f>
        <v/>
      </c>
      <c r="L25" s="766"/>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66" t="str">
        <f>IF(R27="","",R27)</f>
        <v/>
      </c>
      <c r="G26" s="766"/>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66" t="str">
        <f>IF(V28="","",V28)</f>
        <v/>
      </c>
      <c r="L27" s="766"/>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66" t="str">
        <f>IF(R29="","",R29)</f>
        <v/>
      </c>
      <c r="G28" s="766"/>
      <c r="H28" s="149"/>
      <c r="I28" s="210"/>
      <c r="J28" s="165" t="s">
        <v>35</v>
      </c>
      <c r="K28" s="766" t="str">
        <f>IF(V29="","",V29)</f>
        <v/>
      </c>
      <c r="L28" s="766"/>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66" t="str">
        <f>IF(R30="","",R30)</f>
        <v/>
      </c>
      <c r="G29" s="766"/>
      <c r="H29" s="149"/>
      <c r="I29" s="202" t="s">
        <v>36</v>
      </c>
      <c r="J29" s="165" t="s">
        <v>37</v>
      </c>
      <c r="K29" s="766" t="str">
        <f>IF(V32="","",V32)</f>
        <v/>
      </c>
      <c r="L29" s="766"/>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66" t="str">
        <f>IF(R31="","",R31)</f>
        <v/>
      </c>
      <c r="G30" s="766"/>
      <c r="H30" s="149"/>
      <c r="I30" s="149"/>
      <c r="J30" s="165" t="s">
        <v>38</v>
      </c>
      <c r="K30" s="766" t="str">
        <f>IF(V33="","",V33)</f>
        <v/>
      </c>
      <c r="L30" s="766"/>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789</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69" t="s">
        <v>42</v>
      </c>
      <c r="E35" s="769"/>
      <c r="F35" s="769"/>
      <c r="G35" s="770" t="s">
        <v>43</v>
      </c>
      <c r="H35" s="770"/>
      <c r="I35" s="770"/>
      <c r="J35" s="769" t="s">
        <v>44</v>
      </c>
      <c r="K35" s="769"/>
      <c r="L35" s="769"/>
      <c r="M35" s="195"/>
      <c r="N35" s="149"/>
      <c r="O35" s="668"/>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69"/>
      <c r="E36" s="769"/>
      <c r="F36" s="769"/>
      <c r="G36" s="770"/>
      <c r="H36" s="770"/>
      <c r="I36" s="770"/>
      <c r="J36" s="769"/>
      <c r="K36" s="769"/>
      <c r="L36" s="769"/>
      <c r="M36" s="195"/>
      <c r="N36" s="149"/>
      <c r="O36" s="216"/>
      <c r="P36" s="171" t="s">
        <v>791</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792</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71" t="s">
        <v>61</v>
      </c>
      <c r="M44" s="771"/>
      <c r="N44" s="149"/>
      <c r="O44" s="214"/>
      <c r="P44" s="669"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792</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69" t="s">
        <v>42</v>
      </c>
      <c r="Q97" s="769"/>
      <c r="R97" s="769"/>
      <c r="S97" s="770" t="s">
        <v>43</v>
      </c>
      <c r="T97" s="770"/>
      <c r="U97" s="770"/>
      <c r="V97" s="769" t="s">
        <v>44</v>
      </c>
      <c r="W97" s="769"/>
      <c r="X97" s="769"/>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69"/>
      <c r="Q98" s="769"/>
      <c r="R98" s="769"/>
      <c r="S98" s="770"/>
      <c r="T98" s="770"/>
      <c r="U98" s="770"/>
      <c r="V98" s="769"/>
      <c r="W98" s="769"/>
      <c r="X98" s="769"/>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69" t="s">
        <v>42</v>
      </c>
      <c r="Q105" s="769"/>
      <c r="R105" s="769"/>
      <c r="S105" s="770" t="s">
        <v>43</v>
      </c>
      <c r="T105" s="770"/>
      <c r="U105" s="770"/>
      <c r="V105" s="769" t="s">
        <v>44</v>
      </c>
      <c r="W105" s="769"/>
      <c r="X105" s="769"/>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9"/>
      <c r="Q106" s="769"/>
      <c r="R106" s="769"/>
      <c r="S106" s="770"/>
      <c r="T106" s="770"/>
      <c r="U106" s="770"/>
      <c r="V106" s="769"/>
      <c r="W106" s="769"/>
      <c r="X106" s="769"/>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72" t="s">
        <v>185</v>
      </c>
      <c r="Q167" s="772"/>
      <c r="R167" s="772"/>
      <c r="S167" s="772"/>
      <c r="T167" s="318"/>
      <c r="U167" s="772" t="s">
        <v>186</v>
      </c>
      <c r="V167" s="772"/>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73" t="s">
        <v>191</v>
      </c>
      <c r="V168" s="773"/>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74" t="str">
        <f>IF(OR(R166=2,R166=3),"NA",IF(OR(P169="",Q169="",R169="",S169=""),"",AVERAGE(P169:S169)))</f>
        <v/>
      </c>
      <c r="V169" s="774"/>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72" t="s">
        <v>185</v>
      </c>
      <c r="E172" s="772"/>
      <c r="F172" s="772"/>
      <c r="G172" s="772"/>
      <c r="H172" s="318"/>
      <c r="I172" s="772" t="s">
        <v>186</v>
      </c>
      <c r="J172" s="772"/>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73" t="s">
        <v>191</v>
      </c>
      <c r="J173" s="773"/>
      <c r="K173" s="149"/>
      <c r="L173" s="149"/>
      <c r="M173" s="195"/>
      <c r="N173" s="149"/>
      <c r="O173" s="159"/>
      <c r="P173" s="775" t="s">
        <v>194</v>
      </c>
      <c r="Q173" s="762" t="s">
        <v>195</v>
      </c>
      <c r="R173" s="762"/>
      <c r="S173" s="762"/>
      <c r="T173" s="325" t="s">
        <v>698</v>
      </c>
      <c r="U173" s="765"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9" t="str">
        <f>IF(U169="","",U169)</f>
        <v/>
      </c>
      <c r="J174" s="779"/>
      <c r="K174" s="149"/>
      <c r="L174" s="165" t="s">
        <v>178</v>
      </c>
      <c r="M174" s="328" t="str">
        <f>IF(Y169="","",Y169)</f>
        <v/>
      </c>
      <c r="N174" s="149"/>
      <c r="O174" s="159"/>
      <c r="P174" s="775" t="s">
        <v>194</v>
      </c>
      <c r="Q174" s="325" t="s">
        <v>197</v>
      </c>
      <c r="R174" s="329" t="s">
        <v>198</v>
      </c>
      <c r="S174" s="329" t="s">
        <v>199</v>
      </c>
      <c r="T174" s="325" t="s">
        <v>200</v>
      </c>
      <c r="U174" s="765"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80" t="s">
        <v>216</v>
      </c>
      <c r="E179" s="780"/>
      <c r="F179" s="780"/>
      <c r="G179" s="780"/>
      <c r="H179" s="780"/>
      <c r="I179" s="780"/>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75" t="s">
        <v>194</v>
      </c>
      <c r="E180" s="762" t="s">
        <v>195</v>
      </c>
      <c r="F180" s="762"/>
      <c r="G180" s="762"/>
      <c r="H180" s="325" t="s">
        <v>698</v>
      </c>
      <c r="I180" s="781"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75" t="s">
        <v>194</v>
      </c>
      <c r="E181" s="325" t="s">
        <v>197</v>
      </c>
      <c r="F181" s="329" t="s">
        <v>198</v>
      </c>
      <c r="G181" s="329" t="s">
        <v>199</v>
      </c>
      <c r="H181" s="325" t="s">
        <v>200</v>
      </c>
      <c r="I181" s="781" t="s">
        <v>200</v>
      </c>
      <c r="J181" s="239"/>
      <c r="K181" s="239"/>
      <c r="L181" s="239"/>
      <c r="M181" s="195"/>
      <c r="N181" s="149"/>
      <c r="O181" s="344"/>
      <c r="P181" s="760" t="s">
        <v>207</v>
      </c>
      <c r="Q181" s="761"/>
      <c r="R181" s="761"/>
      <c r="S181" s="761"/>
      <c r="T181" s="761"/>
      <c r="U181" s="762"/>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64" t="s">
        <v>195</v>
      </c>
      <c r="R182" s="761"/>
      <c r="S182" s="762"/>
      <c r="T182" s="539" t="s">
        <v>698</v>
      </c>
      <c r="U182" s="765"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65"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80" t="s">
        <v>221</v>
      </c>
      <c r="E189" s="780"/>
      <c r="F189" s="780"/>
      <c r="G189" s="780"/>
      <c r="H189" s="780"/>
      <c r="I189" s="780"/>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65"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65"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63" t="s">
        <v>207</v>
      </c>
      <c r="Q204" s="763"/>
      <c r="R204" s="763"/>
      <c r="S204" s="763"/>
      <c r="T204" s="763"/>
      <c r="U204" s="763"/>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64" t="s">
        <v>195</v>
      </c>
      <c r="R205" s="761"/>
      <c r="S205" s="762"/>
      <c r="T205" s="539" t="s">
        <v>698</v>
      </c>
      <c r="U205" s="765"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65"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78" t="s">
        <v>258</v>
      </c>
      <c r="E259" s="778"/>
      <c r="F259" s="210"/>
      <c r="G259" s="778" t="s">
        <v>259</v>
      </c>
      <c r="H259" s="778"/>
      <c r="I259" s="149"/>
      <c r="J259" s="210"/>
      <c r="K259" s="783" t="s">
        <v>260</v>
      </c>
      <c r="L259" s="783"/>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61" t="str">
        <f>IF($O$33=1,AB263,Z263)</f>
        <v>Selenia</v>
      </c>
      <c r="Y263" s="782"/>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1"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IF(X363="","",X363)</f>
        <v/>
      </c>
      <c r="M302" s="626"/>
      <c r="N302" s="149"/>
      <c r="O302" s="159"/>
      <c r="P302" s="664"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674" t="str">
        <f>IF(X364="","",X364)</f>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8">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8"/>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26"/>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IF(X378="","",X378)</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IF(X379="","",X379)</f>
        <v/>
      </c>
      <c r="M317" s="626"/>
      <c r="N317" s="149"/>
      <c r="O317" s="159"/>
      <c r="P317" s="664"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78" t="s">
        <v>259</v>
      </c>
      <c r="E320" s="778"/>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6">IF(V488="","",V488)</f>
        <v/>
      </c>
      <c r="E323" s="397" t="str">
        <f t="shared" ref="E323:E327" si="117">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6"/>
        <v/>
      </c>
      <c r="E324" s="397" t="str">
        <f t="shared" si="117"/>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6"/>
        <v/>
      </c>
      <c r="E325" s="397" t="str">
        <f t="shared" si="117"/>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6"/>
        <v/>
      </c>
      <c r="E326" s="397" t="str">
        <f t="shared" si="117"/>
        <v/>
      </c>
      <c r="F326" s="625"/>
      <c r="G326" s="625"/>
      <c r="H326" s="625"/>
      <c r="I326" s="625"/>
      <c r="J326" s="625"/>
      <c r="K326" s="625"/>
      <c r="L326" s="625"/>
      <c r="M326" s="626"/>
      <c r="N326" s="149"/>
      <c r="O326" s="344"/>
      <c r="P326" s="165" t="s">
        <v>267</v>
      </c>
      <c r="Q326" s="640" t="str">
        <f>IF(Q292="","",Q292)</f>
        <v/>
      </c>
      <c r="R326" s="239"/>
      <c r="S326" s="165" t="s">
        <v>175</v>
      </c>
      <c r="T326" s="640" t="str">
        <f>IF(T291="","",T291)</f>
        <v/>
      </c>
      <c r="U326" s="239"/>
      <c r="V326" s="239"/>
      <c r="W326" s="239"/>
      <c r="X326" s="239"/>
      <c r="Y326" s="324"/>
    </row>
    <row r="327" spans="1:25" ht="16.5" thickBot="1">
      <c r="A327" s="145">
        <v>55</v>
      </c>
      <c r="B327" s="624"/>
      <c r="C327" s="165" t="s">
        <v>277</v>
      </c>
      <c r="D327" s="251" t="str">
        <f t="shared" si="116"/>
        <v/>
      </c>
      <c r="E327" s="408" t="str">
        <f t="shared" si="117"/>
        <v/>
      </c>
      <c r="F327" s="625"/>
      <c r="G327" s="625"/>
      <c r="H327" s="625"/>
      <c r="I327" s="625"/>
      <c r="J327" s="625"/>
      <c r="K327" s="625"/>
      <c r="L327" s="625"/>
      <c r="M327" s="626"/>
      <c r="N327" s="149"/>
      <c r="O327" s="344"/>
      <c r="P327" s="239"/>
      <c r="Q327" s="239"/>
      <c r="R327" s="239"/>
      <c r="S327" s="165" t="s">
        <v>265</v>
      </c>
      <c r="T327" s="640"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0" t="str">
        <f>IF(Q307="","",Q307)</f>
        <v/>
      </c>
      <c r="R338" s="239"/>
      <c r="S338" s="165" t="s">
        <v>175</v>
      </c>
      <c r="T338" s="640"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0"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9">
        <f>$Q$291</f>
        <v>0</v>
      </c>
      <c r="R352" s="149"/>
      <c r="S352" s="165" t="s">
        <v>175</v>
      </c>
      <c r="T352" s="387"/>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0">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1">IF(Q310="","",Q310)</f>
        <v/>
      </c>
      <c r="F362" s="197" t="str">
        <f t="shared" si="121"/>
        <v/>
      </c>
      <c r="G362" s="197" t="str">
        <f t="shared" si="121"/>
        <v/>
      </c>
      <c r="H362" s="430" t="str">
        <f t="shared" si="121"/>
        <v/>
      </c>
      <c r="I362" s="198" t="str">
        <f t="shared" si="121"/>
        <v/>
      </c>
      <c r="J362" s="149"/>
      <c r="K362" s="165" t="s">
        <v>278</v>
      </c>
      <c r="L362" s="285" t="str">
        <f t="shared" si="120"/>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1"/>
        <v/>
      </c>
      <c r="F363" s="206" t="str">
        <f t="shared" si="121"/>
        <v/>
      </c>
      <c r="G363" s="206" t="str">
        <f t="shared" si="121"/>
        <v/>
      </c>
      <c r="H363" s="433" t="str">
        <f t="shared" si="121"/>
        <v/>
      </c>
      <c r="I363" s="208" t="str">
        <f t="shared" si="121"/>
        <v/>
      </c>
      <c r="J363" s="149"/>
      <c r="K363" s="165" t="s">
        <v>280</v>
      </c>
      <c r="L363" s="434" t="str">
        <f t="shared" si="120"/>
        <v/>
      </c>
      <c r="M363" s="240"/>
      <c r="N363" s="149"/>
      <c r="O363" s="159"/>
      <c r="P363" s="664"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1"/>
        <v/>
      </c>
      <c r="F364" s="206" t="str">
        <f t="shared" si="121"/>
        <v/>
      </c>
      <c r="G364" s="206" t="str">
        <f t="shared" si="121"/>
        <v/>
      </c>
      <c r="H364" s="433" t="str">
        <f t="shared" si="121"/>
        <v/>
      </c>
      <c r="I364" s="208" t="str">
        <f t="shared" si="121"/>
        <v/>
      </c>
      <c r="J364" s="149"/>
      <c r="K364" s="165" t="s">
        <v>281</v>
      </c>
      <c r="L364" s="285" t="str">
        <f t="shared" si="120"/>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1"/>
        <v/>
      </c>
      <c r="F365" s="252" t="str">
        <f t="shared" si="121"/>
        <v/>
      </c>
      <c r="G365" s="252" t="str">
        <f t="shared" si="121"/>
        <v/>
      </c>
      <c r="H365" s="437" t="str">
        <f t="shared" si="121"/>
        <v/>
      </c>
      <c r="I365" s="253" t="str">
        <f t="shared" si="121"/>
        <v/>
      </c>
      <c r="J365" s="149"/>
      <c r="K365" s="165" t="s">
        <v>282</v>
      </c>
      <c r="L365" s="285" t="str">
        <f t="shared" si="120"/>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1"/>
        <v/>
      </c>
      <c r="F366" s="206" t="str">
        <f t="shared" si="121"/>
        <v/>
      </c>
      <c r="G366" s="396" t="str">
        <f t="shared" si="121"/>
        <v/>
      </c>
      <c r="H366" s="433" t="str">
        <f t="shared" si="121"/>
        <v/>
      </c>
      <c r="I366" s="208" t="str">
        <f t="shared" si="121"/>
        <v/>
      </c>
      <c r="J366" s="149"/>
      <c r="K366" s="165" t="s">
        <v>284</v>
      </c>
      <c r="L366" s="438" t="str">
        <f t="shared" si="120"/>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1"/>
        <v/>
      </c>
      <c r="F367" s="361" t="str">
        <f t="shared" si="121"/>
        <v/>
      </c>
      <c r="G367" s="361" t="str">
        <f t="shared" si="121"/>
        <v/>
      </c>
      <c r="H367" s="361" t="str">
        <f t="shared" si="121"/>
        <v/>
      </c>
      <c r="I367" s="363" t="str">
        <f t="shared" si="121"/>
        <v/>
      </c>
      <c r="J367" s="149"/>
      <c r="K367" s="149"/>
      <c r="L367" s="149"/>
      <c r="M367" s="240"/>
      <c r="N367" s="149"/>
      <c r="O367" s="159"/>
      <c r="P367" s="165" t="s">
        <v>264</v>
      </c>
      <c r="Q367" s="619">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84" t="str">
        <f>O325&amp;" "&amp;P326&amp;" "&amp;Q326</f>
        <v xml:space="preserve">Combo Mode 2D Target/Filter: </v>
      </c>
      <c r="F373" s="784"/>
      <c r="G373" s="784"/>
      <c r="H373" s="784"/>
      <c r="I373" s="784"/>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2">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3">IF(Q330="","",Q330)</f>
        <v/>
      </c>
      <c r="F376" s="197" t="str">
        <f t="shared" si="123"/>
        <v/>
      </c>
      <c r="G376" s="197" t="str">
        <f t="shared" si="123"/>
        <v/>
      </c>
      <c r="H376" s="430" t="str">
        <f t="shared" si="123"/>
        <v/>
      </c>
      <c r="I376" s="198" t="str">
        <f t="shared" si="123"/>
        <v/>
      </c>
      <c r="J376" s="239"/>
      <c r="K376" s="165" t="s">
        <v>278</v>
      </c>
      <c r="L376" s="284" t="str">
        <f t="shared" si="122"/>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3"/>
        <v/>
      </c>
      <c r="F377" s="206" t="str">
        <f t="shared" si="123"/>
        <v/>
      </c>
      <c r="G377" s="206" t="str">
        <f t="shared" si="123"/>
        <v/>
      </c>
      <c r="H377" s="433" t="str">
        <f t="shared" si="123"/>
        <v/>
      </c>
      <c r="I377" s="208" t="str">
        <f t="shared" si="123"/>
        <v/>
      </c>
      <c r="J377" s="239"/>
      <c r="K377" s="165" t="s">
        <v>280</v>
      </c>
      <c r="L377" s="284" t="str">
        <f t="shared" si="122"/>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3"/>
        <v/>
      </c>
      <c r="F378" s="206" t="str">
        <f t="shared" si="123"/>
        <v/>
      </c>
      <c r="G378" s="206" t="str">
        <f t="shared" si="123"/>
        <v/>
      </c>
      <c r="H378" s="433" t="str">
        <f t="shared" si="123"/>
        <v/>
      </c>
      <c r="I378" s="208" t="str">
        <f t="shared" si="123"/>
        <v/>
      </c>
      <c r="J378" s="239"/>
      <c r="K378" s="165" t="s">
        <v>281</v>
      </c>
      <c r="L378" s="284" t="str">
        <f t="shared" si="122"/>
        <v/>
      </c>
      <c r="M378" s="240"/>
      <c r="N378" s="149"/>
      <c r="O378" s="159"/>
      <c r="P378" s="664"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3"/>
        <v/>
      </c>
      <c r="F379" s="252" t="str">
        <f t="shared" si="123"/>
        <v/>
      </c>
      <c r="G379" s="252" t="str">
        <f t="shared" si="123"/>
        <v/>
      </c>
      <c r="H379" s="437" t="str">
        <f t="shared" si="123"/>
        <v/>
      </c>
      <c r="I379" s="253" t="str">
        <f t="shared" si="123"/>
        <v/>
      </c>
      <c r="J379" s="239"/>
      <c r="K379" s="316" t="s">
        <v>282</v>
      </c>
      <c r="L379" s="284" t="str">
        <f t="shared" si="122"/>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3"/>
        <v/>
      </c>
      <c r="F380" s="206" t="str">
        <f t="shared" si="123"/>
        <v/>
      </c>
      <c r="G380" s="396" t="str">
        <f t="shared" si="123"/>
        <v/>
      </c>
      <c r="H380" s="433" t="str">
        <f t="shared" si="123"/>
        <v/>
      </c>
      <c r="I380" s="208" t="str">
        <f t="shared" si="123"/>
        <v/>
      </c>
      <c r="J380" s="239"/>
      <c r="K380" s="165" t="s">
        <v>284</v>
      </c>
      <c r="L380" s="438" t="str">
        <f t="shared" si="122"/>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3"/>
        <v/>
      </c>
      <c r="F381" s="361" t="str">
        <f t="shared" si="123"/>
        <v/>
      </c>
      <c r="G381" s="361" t="str">
        <f t="shared" si="123"/>
        <v/>
      </c>
      <c r="H381" s="361" t="str">
        <f t="shared" si="123"/>
        <v/>
      </c>
      <c r="I381" s="363" t="str">
        <f t="shared" si="123"/>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85" t="str">
        <f>O337&amp;" "&amp;P338&amp;" "&amp;Q338</f>
        <v xml:space="preserve">Combo Mode 3D Target/Filter: </v>
      </c>
      <c r="F384" s="785"/>
      <c r="G384" s="785"/>
      <c r="H384" s="785"/>
      <c r="I384" s="785"/>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4">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5">IF(Q342="","",Q342)</f>
        <v/>
      </c>
      <c r="F387" s="197" t="str">
        <f t="shared" si="125"/>
        <v/>
      </c>
      <c r="G387" s="197" t="str">
        <f t="shared" si="125"/>
        <v/>
      </c>
      <c r="H387" s="430" t="str">
        <f t="shared" si="125"/>
        <v/>
      </c>
      <c r="I387" s="446" t="str">
        <f t="shared" si="125"/>
        <v/>
      </c>
      <c r="J387" s="239"/>
      <c r="K387" s="165" t="s">
        <v>278</v>
      </c>
      <c r="L387" s="284" t="str">
        <f t="shared" si="124"/>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6">IF(V387="","",V387/S387)</f>
        <v/>
      </c>
      <c r="X387" s="396" t="str">
        <f t="shared" ref="X387:X393" si="127">IF(OR(V387="",U387=""),"",V387/(U387/1000))</f>
        <v/>
      </c>
      <c r="Y387" s="161"/>
    </row>
    <row r="388" spans="1:25">
      <c r="A388" s="145">
        <v>48</v>
      </c>
      <c r="B388" s="371"/>
      <c r="C388" s="239"/>
      <c r="D388" s="239"/>
      <c r="E388" s="432" t="str">
        <f t="shared" si="125"/>
        <v/>
      </c>
      <c r="F388" s="206" t="str">
        <f t="shared" si="125"/>
        <v/>
      </c>
      <c r="G388" s="206" t="str">
        <f t="shared" si="125"/>
        <v/>
      </c>
      <c r="H388" s="433" t="str">
        <f t="shared" si="125"/>
        <v/>
      </c>
      <c r="I388" s="447" t="str">
        <f t="shared" si="125"/>
        <v/>
      </c>
      <c r="J388" s="239"/>
      <c r="K388" s="165" t="s">
        <v>280</v>
      </c>
      <c r="L388" s="284" t="str">
        <f t="shared" si="124"/>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6"/>
        <v/>
      </c>
      <c r="X388" s="396" t="str">
        <f t="shared" si="127"/>
        <v/>
      </c>
      <c r="Y388" s="161"/>
    </row>
    <row r="389" spans="1:25">
      <c r="A389" s="145">
        <v>49</v>
      </c>
      <c r="B389" s="371"/>
      <c r="C389" s="239"/>
      <c r="D389" s="239"/>
      <c r="E389" s="432" t="str">
        <f t="shared" si="125"/>
        <v/>
      </c>
      <c r="F389" s="206" t="str">
        <f t="shared" si="125"/>
        <v/>
      </c>
      <c r="G389" s="206" t="str">
        <f t="shared" si="125"/>
        <v/>
      </c>
      <c r="H389" s="433" t="str">
        <f t="shared" si="125"/>
        <v/>
      </c>
      <c r="I389" s="447" t="str">
        <f t="shared" si="125"/>
        <v/>
      </c>
      <c r="J389" s="239"/>
      <c r="K389" s="165" t="s">
        <v>281</v>
      </c>
      <c r="L389" s="284" t="str">
        <f t="shared" si="124"/>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6"/>
        <v/>
      </c>
      <c r="X389" s="396" t="str">
        <f t="shared" si="127"/>
        <v/>
      </c>
      <c r="Y389" s="161"/>
    </row>
    <row r="390" spans="1:25" ht="16.5" thickBot="1">
      <c r="A390" s="145">
        <v>50</v>
      </c>
      <c r="B390" s="371"/>
      <c r="C390" s="239"/>
      <c r="D390" s="239"/>
      <c r="E390" s="436" t="str">
        <f t="shared" si="125"/>
        <v/>
      </c>
      <c r="F390" s="252" t="str">
        <f t="shared" si="125"/>
        <v/>
      </c>
      <c r="G390" s="252" t="str">
        <f t="shared" si="125"/>
        <v/>
      </c>
      <c r="H390" s="437" t="str">
        <f t="shared" si="125"/>
        <v/>
      </c>
      <c r="I390" s="448" t="str">
        <f t="shared" si="125"/>
        <v/>
      </c>
      <c r="J390" s="239"/>
      <c r="K390" s="316" t="s">
        <v>282</v>
      </c>
      <c r="L390" s="284" t="str">
        <f t="shared" si="124"/>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6"/>
        <v/>
      </c>
      <c r="X390" s="396" t="str">
        <f t="shared" si="127"/>
        <v/>
      </c>
      <c r="Y390" s="161"/>
    </row>
    <row r="391" spans="1:25">
      <c r="A391" s="145">
        <v>51</v>
      </c>
      <c r="B391" s="371"/>
      <c r="C391" s="239"/>
      <c r="D391" s="165" t="s">
        <v>246</v>
      </c>
      <c r="E391" s="432" t="str">
        <f t="shared" si="125"/>
        <v/>
      </c>
      <c r="F391" s="206" t="str">
        <f t="shared" si="125"/>
        <v/>
      </c>
      <c r="G391" s="396" t="str">
        <f t="shared" si="125"/>
        <v/>
      </c>
      <c r="H391" s="433" t="str">
        <f t="shared" si="125"/>
        <v/>
      </c>
      <c r="I391" s="447" t="str">
        <f t="shared" si="125"/>
        <v/>
      </c>
      <c r="J391" s="239"/>
      <c r="K391" s="165" t="s">
        <v>284</v>
      </c>
      <c r="L391" s="438" t="str">
        <f t="shared" si="124"/>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6"/>
        <v/>
      </c>
      <c r="X391" s="396" t="str">
        <f t="shared" si="127"/>
        <v/>
      </c>
      <c r="Y391" s="161"/>
    </row>
    <row r="392" spans="1:25" ht="16.5" thickBot="1">
      <c r="A392" s="145">
        <v>52</v>
      </c>
      <c r="B392" s="371"/>
      <c r="C392" s="239"/>
      <c r="D392" s="165" t="s">
        <v>286</v>
      </c>
      <c r="E392" s="360" t="str">
        <f t="shared" si="125"/>
        <v/>
      </c>
      <c r="F392" s="361" t="str">
        <f t="shared" si="125"/>
        <v/>
      </c>
      <c r="G392" s="361" t="str">
        <f t="shared" si="125"/>
        <v/>
      </c>
      <c r="H392" s="361" t="str">
        <f t="shared" si="125"/>
        <v/>
      </c>
      <c r="I392" s="450" t="str">
        <f t="shared" si="125"/>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6"/>
        <v/>
      </c>
      <c r="X392" s="396" t="str">
        <f t="shared" si="127"/>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6"/>
        <v/>
      </c>
      <c r="X393" s="396" t="str">
        <f t="shared" si="127"/>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28">IF(V398="","",V398/S398)</f>
        <v/>
      </c>
      <c r="X398" s="396" t="str">
        <f t="shared" ref="X398:X403" si="129">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28"/>
        <v/>
      </c>
      <c r="X399" s="396" t="str">
        <f t="shared" si="129"/>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28"/>
        <v/>
      </c>
      <c r="X400" s="396" t="str">
        <f t="shared" si="129"/>
        <v/>
      </c>
      <c r="Y400" s="161"/>
    </row>
    <row r="401" spans="1:25" ht="16.5" thickBot="1">
      <c r="A401" s="145">
        <v>61</v>
      </c>
      <c r="B401" s="193"/>
      <c r="C401" s="149"/>
      <c r="D401" s="165" t="s">
        <v>176</v>
      </c>
      <c r="E401" s="292">
        <f>IF(Q500="","",Q500)</f>
        <v>0</v>
      </c>
      <c r="F401" s="149"/>
      <c r="G401" s="165" t="s">
        <v>312</v>
      </c>
      <c r="H401" s="456" t="e">
        <f t="shared" ref="H401:K402" si="130">IF(T503="","",T503)</f>
        <v>#DIV/0!</v>
      </c>
      <c r="I401" s="207" t="str">
        <f t="shared" si="130"/>
        <v/>
      </c>
      <c r="J401" s="346" t="e">
        <f t="shared" si="130"/>
        <v>#DIV/0!</v>
      </c>
      <c r="K401" s="457" t="e">
        <f t="shared" si="130"/>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28"/>
        <v/>
      </c>
      <c r="X401" s="396" t="str">
        <f t="shared" si="129"/>
        <v/>
      </c>
      <c r="Y401" s="161"/>
    </row>
    <row r="402" spans="1:25" ht="16.5" thickBot="1">
      <c r="A402" s="145">
        <v>62</v>
      </c>
      <c r="B402" s="193"/>
      <c r="C402" s="149"/>
      <c r="D402" s="165" t="s">
        <v>29</v>
      </c>
      <c r="E402" s="292" t="str">
        <f>IF(Q501="","",Q501)</f>
        <v/>
      </c>
      <c r="F402" s="149"/>
      <c r="G402" s="165" t="s">
        <v>314</v>
      </c>
      <c r="H402" s="456" t="e">
        <f t="shared" si="130"/>
        <v>#DIV/0!</v>
      </c>
      <c r="I402" s="207" t="str">
        <f t="shared" si="130"/>
        <v/>
      </c>
      <c r="J402" s="346" t="e">
        <f t="shared" si="130"/>
        <v>#DIV/0!</v>
      </c>
      <c r="K402" s="206" t="str">
        <f t="shared" si="130"/>
        <v>NA</v>
      </c>
      <c r="L402" s="149"/>
      <c r="M402" s="195"/>
      <c r="N402" s="149"/>
      <c r="O402" s="159"/>
      <c r="P402" s="206" t="str">
        <f>IF(AK38="","",AK38)</f>
        <v/>
      </c>
      <c r="Q402" s="206" t="str">
        <f>IF(AL38="","",AL38)</f>
        <v/>
      </c>
      <c r="R402" s="206">
        <f>IF(AH38="","",AH38)</f>
        <v>36</v>
      </c>
      <c r="S402" s="206">
        <f>IF(AI38="","",AI38)</f>
        <v>50</v>
      </c>
      <c r="T402" s="396" t="str">
        <f t="shared" ref="T402:V403" si="131">IF(AM38="","",AM38)</f>
        <v/>
      </c>
      <c r="U402" s="207" t="str">
        <f t="shared" si="131"/>
        <v/>
      </c>
      <c r="V402" s="396" t="str">
        <f t="shared" si="131"/>
        <v/>
      </c>
      <c r="W402" s="433" t="str">
        <f t="shared" si="128"/>
        <v/>
      </c>
      <c r="X402" s="396" t="str">
        <f t="shared" si="129"/>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1"/>
        <v/>
      </c>
      <c r="U403" s="207" t="str">
        <f t="shared" si="131"/>
        <v/>
      </c>
      <c r="V403" s="396" t="str">
        <f t="shared" si="131"/>
        <v/>
      </c>
      <c r="W403" s="433" t="str">
        <f t="shared" si="128"/>
        <v/>
      </c>
      <c r="X403" s="396" t="str">
        <f t="shared" si="129"/>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76" t="str">
        <f>IF(T382="","",T382)</f>
        <v/>
      </c>
      <c r="J411" s="776"/>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77" t="str">
        <f>IF(T383="","",T383)</f>
        <v/>
      </c>
      <c r="J412" s="777"/>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2">IF(R387="","",R387)</f>
        <v>24</v>
      </c>
      <c r="D419" s="396" t="str">
        <f t="shared" ref="D419:D425" si="133">IF(T387="","",T387)</f>
        <v/>
      </c>
      <c r="E419" s="346" t="str">
        <f t="shared" ref="E419:E425" si="134">IF(OR(C419="",D419=""),"",IF(AND(C419&gt;0,D419&gt;0),(D419-C419)/C419,""))</f>
        <v/>
      </c>
      <c r="F419" s="149"/>
      <c r="G419" s="206">
        <f t="shared" ref="G419:G424" si="135">IF(R398="","",R398)</f>
        <v>28</v>
      </c>
      <c r="H419" s="396" t="str">
        <f t="shared" ref="H419:H424" si="136">IF(T398="","",T398)</f>
        <v/>
      </c>
      <c r="I419" s="346" t="str">
        <f t="shared" ref="I419:I424" si="137">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38">IF(AH16="","",AH16)</f>
        <v>28</v>
      </c>
      <c r="S419" s="206">
        <f t="shared" si="138"/>
        <v>50</v>
      </c>
      <c r="T419" s="396" t="str">
        <f t="shared" ref="T419:V422" si="139">IF(AM16="","",AM16)</f>
        <v/>
      </c>
      <c r="U419" s="207" t="str">
        <f t="shared" si="139"/>
        <v/>
      </c>
      <c r="V419" s="396" t="str">
        <f t="shared" si="139"/>
        <v/>
      </c>
      <c r="W419" s="433" t="str">
        <f>IF(V419="","",V419/S419)</f>
        <v/>
      </c>
      <c r="X419" s="396" t="str">
        <f>IF(OR(V419="",U419=""),"",V419/(U419/1000))</f>
        <v/>
      </c>
      <c r="Y419" s="161"/>
    </row>
    <row r="420" spans="1:25">
      <c r="A420" s="145">
        <v>12</v>
      </c>
      <c r="B420" s="193"/>
      <c r="C420" s="206">
        <f t="shared" si="132"/>
        <v>25</v>
      </c>
      <c r="D420" s="396" t="str">
        <f t="shared" si="133"/>
        <v/>
      </c>
      <c r="E420" s="346" t="str">
        <f t="shared" si="134"/>
        <v/>
      </c>
      <c r="F420" s="149"/>
      <c r="G420" s="206">
        <f t="shared" si="135"/>
        <v>30</v>
      </c>
      <c r="H420" s="396" t="str">
        <f t="shared" si="136"/>
        <v/>
      </c>
      <c r="I420" s="346" t="str">
        <f t="shared" si="137"/>
        <v/>
      </c>
      <c r="J420" s="239"/>
      <c r="K420" s="206">
        <f>IF(R409="","",R409)</f>
        <v>30</v>
      </c>
      <c r="L420" s="396" t="str">
        <f>IF(T409="","",T409)</f>
        <v/>
      </c>
      <c r="M420" s="467" t="str">
        <f>IF(OR(K420="",L420=""),"",IF(AND(K420&gt;0,L420&gt;0),(L420-K420)/K420,""))</f>
        <v/>
      </c>
      <c r="N420" s="149"/>
      <c r="O420" s="159"/>
      <c r="P420" s="206" t="str">
        <f>IF($AK$16="","",$AK$16)</f>
        <v/>
      </c>
      <c r="Q420" s="206" t="str">
        <f>IF($AL$16="","",$AL$16)</f>
        <v/>
      </c>
      <c r="R420" s="206">
        <f t="shared" si="138"/>
        <v>28</v>
      </c>
      <c r="S420" s="206">
        <f t="shared" si="138"/>
        <v>50</v>
      </c>
      <c r="T420" s="396" t="str">
        <f t="shared" si="139"/>
        <v/>
      </c>
      <c r="U420" s="207" t="str">
        <f t="shared" si="139"/>
        <v/>
      </c>
      <c r="V420" s="396" t="str">
        <f t="shared" si="139"/>
        <v/>
      </c>
      <c r="W420" s="433" t="str">
        <f>IF(V420="","",V420/S420)</f>
        <v/>
      </c>
      <c r="X420" s="396" t="str">
        <f>IF(OR(V420="",U420=""),"",V420/(U420/1000))</f>
        <v/>
      </c>
      <c r="Y420" s="161"/>
    </row>
    <row r="421" spans="1:25">
      <c r="A421" s="145">
        <v>13</v>
      </c>
      <c r="B421" s="193"/>
      <c r="C421" s="206">
        <f t="shared" si="132"/>
        <v>26</v>
      </c>
      <c r="D421" s="396" t="str">
        <f t="shared" si="133"/>
        <v/>
      </c>
      <c r="E421" s="346" t="str">
        <f t="shared" si="134"/>
        <v/>
      </c>
      <c r="F421" s="149"/>
      <c r="G421" s="206">
        <f t="shared" si="135"/>
        <v>32</v>
      </c>
      <c r="H421" s="396" t="str">
        <f t="shared" si="136"/>
        <v/>
      </c>
      <c r="I421" s="346" t="str">
        <f t="shared" si="137"/>
        <v/>
      </c>
      <c r="J421" s="239"/>
      <c r="K421" s="206">
        <f>IF(R410="","",R410)</f>
        <v>32</v>
      </c>
      <c r="L421" s="396" t="str">
        <f>IF(T410="","",T410)</f>
        <v/>
      </c>
      <c r="M421" s="467" t="str">
        <f>IF(OR(K421="",L421=""),"",IF(AND(K421&gt;0,L421&gt;0),(L421-K421)/K421,""))</f>
        <v/>
      </c>
      <c r="N421" s="149"/>
      <c r="O421" s="159"/>
      <c r="P421" s="206" t="str">
        <f>IF($AK$16="","",$AK$16)</f>
        <v/>
      </c>
      <c r="Q421" s="206" t="str">
        <f>IF($AL$16="","",$AL$16)</f>
        <v/>
      </c>
      <c r="R421" s="206">
        <f t="shared" si="138"/>
        <v>28</v>
      </c>
      <c r="S421" s="206">
        <f t="shared" si="138"/>
        <v>50</v>
      </c>
      <c r="T421" s="396" t="str">
        <f t="shared" si="139"/>
        <v/>
      </c>
      <c r="U421" s="207" t="str">
        <f t="shared" si="139"/>
        <v/>
      </c>
      <c r="V421" s="396" t="str">
        <f t="shared" si="139"/>
        <v/>
      </c>
      <c r="W421" s="433" t="str">
        <f>IF(V421="","",V421/S421)</f>
        <v/>
      </c>
      <c r="X421" s="396" t="str">
        <f>IF(OR(V421="",U421=""),"",V421/(U421/1000))</f>
        <v/>
      </c>
      <c r="Y421" s="161"/>
    </row>
    <row r="422" spans="1:25">
      <c r="A422" s="145">
        <v>14</v>
      </c>
      <c r="B422" s="193"/>
      <c r="C422" s="206">
        <f t="shared" si="132"/>
        <v>28</v>
      </c>
      <c r="D422" s="396" t="str">
        <f t="shared" si="133"/>
        <v/>
      </c>
      <c r="E422" s="346" t="str">
        <f t="shared" si="134"/>
        <v/>
      </c>
      <c r="F422" s="149"/>
      <c r="G422" s="206">
        <f t="shared" si="135"/>
        <v>34</v>
      </c>
      <c r="H422" s="396" t="str">
        <f t="shared" si="136"/>
        <v/>
      </c>
      <c r="I422" s="346" t="str">
        <f t="shared" si="137"/>
        <v/>
      </c>
      <c r="J422" s="239"/>
      <c r="K422" s="206">
        <f>IF(R411="","",R411)</f>
        <v>34</v>
      </c>
      <c r="L422" s="396" t="str">
        <f>IF(T411="","",T411)</f>
        <v/>
      </c>
      <c r="M422" s="467" t="str">
        <f>IF(OR(K422="",L422=""),"",IF(AND(K422&gt;0,L422&gt;0),(L422-K422)/K422,""))</f>
        <v/>
      </c>
      <c r="N422" s="149"/>
      <c r="O422" s="159"/>
      <c r="P422" s="206" t="str">
        <f>IF($AK$16="","",$AK$16)</f>
        <v/>
      </c>
      <c r="Q422" s="206" t="str">
        <f>IF($AL$16="","",$AL$16)</f>
        <v/>
      </c>
      <c r="R422" s="206">
        <f t="shared" si="138"/>
        <v>28</v>
      </c>
      <c r="S422" s="206">
        <f t="shared" si="138"/>
        <v>50</v>
      </c>
      <c r="T422" s="478" t="str">
        <f t="shared" si="139"/>
        <v/>
      </c>
      <c r="U422" s="479" t="str">
        <f t="shared" si="139"/>
        <v/>
      </c>
      <c r="V422" s="478" t="str">
        <f t="shared" si="139"/>
        <v/>
      </c>
      <c r="W422" s="480" t="str">
        <f>IF(V422="","",V422/S422)</f>
        <v/>
      </c>
      <c r="X422" s="478" t="str">
        <f>IF(OR(V422="",U422=""),"",V422/(U422/1000))</f>
        <v/>
      </c>
      <c r="Y422" s="161"/>
    </row>
    <row r="423" spans="1:25">
      <c r="A423" s="145">
        <v>15</v>
      </c>
      <c r="B423" s="193"/>
      <c r="C423" s="206">
        <f t="shared" si="132"/>
        <v>30</v>
      </c>
      <c r="D423" s="396" t="str">
        <f t="shared" si="133"/>
        <v/>
      </c>
      <c r="E423" s="346" t="str">
        <f t="shared" si="134"/>
        <v/>
      </c>
      <c r="F423" s="149"/>
      <c r="G423" s="206">
        <f t="shared" si="135"/>
        <v>36</v>
      </c>
      <c r="H423" s="396" t="str">
        <f t="shared" si="136"/>
        <v/>
      </c>
      <c r="I423" s="346" t="str">
        <f t="shared" si="137"/>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2"/>
        <v>32</v>
      </c>
      <c r="D424" s="396" t="str">
        <f t="shared" si="133"/>
        <v/>
      </c>
      <c r="E424" s="346" t="str">
        <f t="shared" si="134"/>
        <v/>
      </c>
      <c r="F424" s="149"/>
      <c r="G424" s="206">
        <f t="shared" si="135"/>
        <v>38</v>
      </c>
      <c r="H424" s="396" t="str">
        <f t="shared" si="136"/>
        <v/>
      </c>
      <c r="I424" s="346" t="str">
        <f t="shared" si="137"/>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2"/>
        <v>34</v>
      </c>
      <c r="D425" s="396" t="str">
        <f t="shared" si="133"/>
        <v/>
      </c>
      <c r="E425" s="346" t="str">
        <f t="shared" si="134"/>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0">IF(T419="","",T419)</f>
        <v/>
      </c>
      <c r="E435" s="396" t="str">
        <f t="shared" ref="E435:G441" si="141">IF(V419="","",V419)</f>
        <v/>
      </c>
      <c r="F435" s="433" t="str">
        <f t="shared" si="141"/>
        <v/>
      </c>
      <c r="G435" s="396" t="str">
        <f t="shared" si="141"/>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2">IF(AM20="","",AM20)</f>
        <v/>
      </c>
      <c r="U435" s="207" t="str">
        <f t="shared" si="142"/>
        <v/>
      </c>
      <c r="V435" s="396" t="str">
        <f t="shared" si="142"/>
        <v/>
      </c>
      <c r="W435" s="433" t="str">
        <f>IF(V435="","",V435/S435)</f>
        <v/>
      </c>
      <c r="X435" s="396" t="str">
        <f>IF(OR(V435="",U435=""),"",V435/(U435/1000))</f>
        <v/>
      </c>
      <c r="Y435" s="161"/>
    </row>
    <row r="436" spans="1:25">
      <c r="A436" s="145">
        <v>28</v>
      </c>
      <c r="B436" s="193"/>
      <c r="C436" s="149"/>
      <c r="D436" s="396" t="str">
        <f t="shared" si="140"/>
        <v/>
      </c>
      <c r="E436" s="396" t="str">
        <f t="shared" si="141"/>
        <v/>
      </c>
      <c r="F436" s="433" t="str">
        <f t="shared" si="141"/>
        <v/>
      </c>
      <c r="G436" s="396" t="str">
        <f t="shared" si="141"/>
        <v/>
      </c>
      <c r="H436" s="149"/>
      <c r="I436" s="210"/>
      <c r="J436" s="210"/>
      <c r="K436" s="149"/>
      <c r="L436" s="149"/>
      <c r="M436" s="195"/>
      <c r="N436" s="149"/>
      <c r="O436" s="159"/>
      <c r="P436" s="206" t="str">
        <f>IF(AK21="","",AK21)</f>
        <v/>
      </c>
      <c r="Q436" s="206" t="str">
        <f>IF(AL21="","",AL21)</f>
        <v/>
      </c>
      <c r="R436" s="206">
        <f>IF(AH21="","",AH21)</f>
        <v>28</v>
      </c>
      <c r="S436" s="206">
        <f>IF(AI21="","",AI21)</f>
        <v>300</v>
      </c>
      <c r="T436" s="396" t="str">
        <f t="shared" si="142"/>
        <v/>
      </c>
      <c r="U436" s="207" t="str">
        <f t="shared" si="142"/>
        <v/>
      </c>
      <c r="V436" s="396" t="str">
        <f t="shared" si="142"/>
        <v/>
      </c>
      <c r="W436" s="433" t="str">
        <f>IF(V436="","",V436/S436)</f>
        <v/>
      </c>
      <c r="X436" s="396" t="str">
        <f>IF(OR(V436="",U436=""),"",V436/(U436/1000))</f>
        <v/>
      </c>
      <c r="Y436" s="161"/>
    </row>
    <row r="437" spans="1:25">
      <c r="A437" s="145">
        <v>29</v>
      </c>
      <c r="B437" s="193"/>
      <c r="C437" s="149"/>
      <c r="D437" s="396" t="str">
        <f t="shared" si="140"/>
        <v/>
      </c>
      <c r="E437" s="396" t="str">
        <f t="shared" si="141"/>
        <v/>
      </c>
      <c r="F437" s="433" t="str">
        <f t="shared" si="141"/>
        <v/>
      </c>
      <c r="G437" s="396" t="str">
        <f t="shared" si="141"/>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0"/>
        <v/>
      </c>
      <c r="E438" s="396" t="str">
        <f t="shared" si="141"/>
        <v/>
      </c>
      <c r="F438" s="433" t="str">
        <f t="shared" si="141"/>
        <v/>
      </c>
      <c r="G438" s="396" t="str">
        <f t="shared" si="141"/>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0"/>
        <v/>
      </c>
      <c r="E439" s="396" t="str">
        <f t="shared" si="141"/>
        <v/>
      </c>
      <c r="F439" s="433" t="str">
        <f t="shared" si="141"/>
        <v/>
      </c>
      <c r="G439" s="396" t="str">
        <f t="shared" si="141"/>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0"/>
        <v/>
      </c>
      <c r="E440" s="396" t="str">
        <f t="shared" si="141"/>
        <v/>
      </c>
      <c r="F440" s="433" t="str">
        <f t="shared" si="141"/>
        <v/>
      </c>
      <c r="G440" s="396" t="str">
        <f t="shared" si="141"/>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0"/>
        <v/>
      </c>
      <c r="E441" s="346" t="str">
        <f t="shared" si="141"/>
        <v/>
      </c>
      <c r="F441" s="346" t="str">
        <f t="shared" si="141"/>
        <v/>
      </c>
      <c r="G441" s="346" t="str">
        <f t="shared" si="141"/>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3">IF(OR(Q445="",Q446=""),"",ABS(Q446-Q445)/Q445)</f>
        <v/>
      </c>
      <c r="R448" s="500" t="str">
        <f t="shared" si="143"/>
        <v/>
      </c>
      <c r="S448" s="500" t="str">
        <f t="shared" si="143"/>
        <v/>
      </c>
      <c r="T448" s="500" t="str">
        <f t="shared" si="143"/>
        <v/>
      </c>
      <c r="U448" s="500" t="str">
        <f t="shared" si="143"/>
        <v/>
      </c>
      <c r="V448" s="500" t="str">
        <f t="shared" si="143"/>
        <v/>
      </c>
      <c r="W448" s="500" t="str">
        <f t="shared" si="143"/>
        <v/>
      </c>
      <c r="X448" s="501" t="str">
        <f t="shared" si="143"/>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4">IF($Q$441=1,Q443/100+0.03,Q443/100)</f>
        <v>0.27</v>
      </c>
      <c r="R449" s="502">
        <f t="shared" si="144"/>
        <v>0.28000000000000003</v>
      </c>
      <c r="S449" s="502">
        <f t="shared" si="144"/>
        <v>0.31000000000000005</v>
      </c>
      <c r="T449" s="502">
        <f t="shared" si="144"/>
        <v>0.35</v>
      </c>
      <c r="U449" s="502">
        <f t="shared" si="144"/>
        <v>0.31000000000000005</v>
      </c>
      <c r="V449" s="502">
        <f t="shared" si="144"/>
        <v>0.32999999999999996</v>
      </c>
      <c r="W449" s="502">
        <f t="shared" si="144"/>
        <v>0.35</v>
      </c>
      <c r="X449" s="503">
        <f t="shared" si="144"/>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5">IF(S433="","",S433)</f>
        <v>20</v>
      </c>
      <c r="D451" s="396" t="str">
        <f t="shared" si="145"/>
        <v/>
      </c>
      <c r="E451" s="396" t="str">
        <f t="shared" ref="E451:G454" si="146">IF(V433="","",V433)</f>
        <v/>
      </c>
      <c r="F451" s="433" t="str">
        <f t="shared" si="146"/>
        <v/>
      </c>
      <c r="G451" s="396" t="str">
        <f t="shared" si="146"/>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5"/>
        <v>50</v>
      </c>
      <c r="D452" s="396" t="str">
        <f t="shared" si="145"/>
        <v/>
      </c>
      <c r="E452" s="396" t="str">
        <f t="shared" si="146"/>
        <v/>
      </c>
      <c r="F452" s="433" t="str">
        <f t="shared" si="146"/>
        <v/>
      </c>
      <c r="G452" s="396" t="str">
        <f t="shared" si="146"/>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5"/>
        <v>100</v>
      </c>
      <c r="D453" s="396" t="str">
        <f t="shared" si="145"/>
        <v/>
      </c>
      <c r="E453" s="396" t="str">
        <f t="shared" si="146"/>
        <v/>
      </c>
      <c r="F453" s="433" t="str">
        <f t="shared" si="146"/>
        <v/>
      </c>
      <c r="G453" s="396" t="str">
        <f t="shared" si="146"/>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5"/>
        <v>300</v>
      </c>
      <c r="D454" s="396" t="str">
        <f t="shared" si="145"/>
        <v/>
      </c>
      <c r="E454" s="396" t="str">
        <f t="shared" si="146"/>
        <v/>
      </c>
      <c r="F454" s="433" t="str">
        <f t="shared" si="146"/>
        <v/>
      </c>
      <c r="G454" s="396" t="str">
        <f t="shared" si="146"/>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47">Q443</f>
        <v>24</v>
      </c>
      <c r="E460" s="228">
        <f t="shared" si="147"/>
        <v>25</v>
      </c>
      <c r="F460" s="228">
        <f t="shared" si="147"/>
        <v>28</v>
      </c>
      <c r="G460" s="228">
        <f t="shared" si="147"/>
        <v>32</v>
      </c>
      <c r="H460" s="228">
        <f t="shared" si="147"/>
        <v>28</v>
      </c>
      <c r="I460" s="228">
        <f t="shared" si="147"/>
        <v>30</v>
      </c>
      <c r="J460" s="228">
        <f t="shared" si="147"/>
        <v>32</v>
      </c>
      <c r="K460" s="228">
        <f t="shared" si="147"/>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48">IF(Q447="","",Q447)</f>
        <v/>
      </c>
      <c r="E461" s="487" t="str">
        <f t="shared" si="148"/>
        <v/>
      </c>
      <c r="F461" s="487" t="str">
        <f t="shared" si="148"/>
        <v/>
      </c>
      <c r="G461" s="487" t="str">
        <f t="shared" si="148"/>
        <v/>
      </c>
      <c r="H461" s="487" t="str">
        <f t="shared" si="148"/>
        <v/>
      </c>
      <c r="I461" s="487" t="str">
        <f t="shared" si="148"/>
        <v/>
      </c>
      <c r="J461" s="487" t="str">
        <f t="shared" si="148"/>
        <v/>
      </c>
      <c r="K461" s="198" t="str">
        <f t="shared" si="148"/>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48"/>
        <v/>
      </c>
      <c r="E462" s="361" t="str">
        <f t="shared" si="148"/>
        <v/>
      </c>
      <c r="F462" s="361" t="str">
        <f t="shared" si="148"/>
        <v/>
      </c>
      <c r="G462" s="361" t="str">
        <f t="shared" si="148"/>
        <v/>
      </c>
      <c r="H462" s="361" t="str">
        <f t="shared" si="148"/>
        <v/>
      </c>
      <c r="I462" s="361" t="str">
        <f t="shared" si="148"/>
        <v/>
      </c>
      <c r="J462" s="361" t="str">
        <f t="shared" si="148"/>
        <v/>
      </c>
      <c r="K462" s="363" t="str">
        <f t="shared" si="148"/>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49">Q449</f>
        <v>0.27</v>
      </c>
      <c r="E463" s="487">
        <f t="shared" si="149"/>
        <v>0.28000000000000003</v>
      </c>
      <c r="F463" s="487">
        <f t="shared" si="149"/>
        <v>0.31000000000000005</v>
      </c>
      <c r="G463" s="487">
        <f t="shared" si="149"/>
        <v>0.35</v>
      </c>
      <c r="H463" s="487">
        <f t="shared" si="149"/>
        <v>0.31000000000000005</v>
      </c>
      <c r="I463" s="487">
        <f t="shared" si="149"/>
        <v>0.32999999999999996</v>
      </c>
      <c r="J463" s="487">
        <f t="shared" si="149"/>
        <v>0.35</v>
      </c>
      <c r="K463" s="198">
        <f t="shared" si="149"/>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49"/>
        <v>0.36</v>
      </c>
      <c r="E464" s="407">
        <f t="shared" si="149"/>
        <v>0.37</v>
      </c>
      <c r="F464" s="407">
        <f t="shared" si="149"/>
        <v>0.4</v>
      </c>
      <c r="G464" s="407">
        <f t="shared" si="149"/>
        <v>0.44</v>
      </c>
      <c r="H464" s="407">
        <f t="shared" si="149"/>
        <v>0.47000000000000003</v>
      </c>
      <c r="I464" s="407">
        <f t="shared" si="149"/>
        <v>0.49</v>
      </c>
      <c r="J464" s="407">
        <f t="shared" si="149"/>
        <v>0.51</v>
      </c>
      <c r="K464" s="253">
        <f t="shared" si="149"/>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49"/>
        <v/>
      </c>
      <c r="E465" s="368" t="str">
        <f t="shared" si="149"/>
        <v/>
      </c>
      <c r="F465" s="368" t="str">
        <f t="shared" si="149"/>
        <v/>
      </c>
      <c r="G465" s="368" t="str">
        <f t="shared" si="149"/>
        <v/>
      </c>
      <c r="H465" s="368" t="str">
        <f t="shared" si="149"/>
        <v/>
      </c>
      <c r="I465" s="368" t="str">
        <f t="shared" si="149"/>
        <v/>
      </c>
      <c r="J465" s="368" t="str">
        <f t="shared" si="149"/>
        <v/>
      </c>
      <c r="K465" s="370" t="str">
        <f t="shared" si="149"/>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0">IF(Q460="","",Q460)</f>
        <v/>
      </c>
      <c r="E469" s="487" t="str">
        <f t="shared" si="150"/>
        <v/>
      </c>
      <c r="F469" s="487" t="str">
        <f t="shared" si="150"/>
        <v/>
      </c>
      <c r="G469" s="487" t="str">
        <f t="shared" si="150"/>
        <v/>
      </c>
      <c r="H469" s="487" t="str">
        <f t="shared" si="150"/>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0"/>
        <v/>
      </c>
      <c r="E470" s="361" t="str">
        <f t="shared" si="150"/>
        <v/>
      </c>
      <c r="F470" s="361" t="str">
        <f t="shared" si="150"/>
        <v/>
      </c>
      <c r="G470" s="361" t="str">
        <f t="shared" si="150"/>
        <v/>
      </c>
      <c r="H470" s="361" t="str">
        <f t="shared" si="150"/>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0"/>
        <v>0.31000000000000005</v>
      </c>
      <c r="E471" s="487">
        <f t="shared" si="150"/>
        <v>0.32999999999999996</v>
      </c>
      <c r="F471" s="487">
        <f t="shared" si="150"/>
        <v>0.35</v>
      </c>
      <c r="G471" s="487">
        <f t="shared" si="150"/>
        <v>0.37</v>
      </c>
      <c r="H471" s="487">
        <f t="shared" si="150"/>
        <v>0.41000000000000003</v>
      </c>
      <c r="I471" s="149"/>
      <c r="J471" s="149"/>
      <c r="K471" s="149"/>
      <c r="L471" s="149"/>
      <c r="M471" s="195"/>
      <c r="O471" s="159"/>
      <c r="P471" s="165" t="s">
        <v>175</v>
      </c>
      <c r="Q471" s="206">
        <f>T291</f>
        <v>0</v>
      </c>
      <c r="R471" s="385" t="str">
        <f t="shared" ref="R471:R476" si="151">IF(AB101="","",AB101)</f>
        <v/>
      </c>
      <c r="S471" s="149"/>
      <c r="T471" s="165" t="s">
        <v>269</v>
      </c>
      <c r="U471" s="280"/>
      <c r="V471" s="385" t="str">
        <f>IF(AB107="","",AB107)</f>
        <v/>
      </c>
      <c r="W471" s="149"/>
      <c r="X471" s="149"/>
      <c r="Y471" s="161"/>
    </row>
    <row r="472" spans="1:25" ht="16.5" thickBot="1">
      <c r="A472" s="145">
        <v>64</v>
      </c>
      <c r="B472" s="193"/>
      <c r="C472" s="489" t="s">
        <v>340</v>
      </c>
      <c r="D472" s="407">
        <f t="shared" si="150"/>
        <v>0.4</v>
      </c>
      <c r="E472" s="407">
        <f t="shared" si="150"/>
        <v>0.42</v>
      </c>
      <c r="F472" s="407">
        <f t="shared" si="150"/>
        <v>0.44</v>
      </c>
      <c r="G472" s="407">
        <f t="shared" si="150"/>
        <v>0.46</v>
      </c>
      <c r="H472" s="407">
        <f t="shared" si="150"/>
        <v>0.57000000000000006</v>
      </c>
      <c r="I472" s="149"/>
      <c r="J472" s="149"/>
      <c r="K472" s="149"/>
      <c r="L472" s="149"/>
      <c r="M472" s="195"/>
      <c r="O472" s="159"/>
      <c r="P472" s="165" t="s">
        <v>176</v>
      </c>
      <c r="Q472" s="206">
        <f>Q298</f>
        <v>0</v>
      </c>
      <c r="R472" s="385" t="str">
        <f t="shared" si="151"/>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1"/>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1"/>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1"/>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1"/>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2">IF(AB111="","",AB111)</f>
        <v/>
      </c>
      <c r="R487" s="393"/>
      <c r="S487" s="521" t="str">
        <f t="shared" ref="S487:S492" si="153">IF(AB117="","",AB117)</f>
        <v/>
      </c>
      <c r="T487" s="393"/>
      <c r="U487" s="521" t="str">
        <f t="shared" ref="U487:U492" si="154">IF(AB123="","",AB123)</f>
        <v/>
      </c>
      <c r="V487" s="393"/>
      <c r="W487" s="521" t="str">
        <f>IF(AB129="","",AB129)</f>
        <v/>
      </c>
      <c r="X487" s="393"/>
      <c r="Y487" s="521" t="str">
        <f>IF(AB135="","",AB135)</f>
        <v/>
      </c>
    </row>
    <row r="488" spans="15:25">
      <c r="O488" s="323" t="s">
        <v>176</v>
      </c>
      <c r="P488" s="205">
        <f>Q298</f>
        <v>0</v>
      </c>
      <c r="Q488" s="521" t="str">
        <f t="shared" si="152"/>
        <v/>
      </c>
      <c r="R488" s="393"/>
      <c r="S488" s="521" t="str">
        <f t="shared" si="153"/>
        <v/>
      </c>
      <c r="T488" s="393"/>
      <c r="U488" s="521" t="str">
        <f t="shared" si="154"/>
        <v/>
      </c>
      <c r="V488" s="393"/>
      <c r="W488" s="521" t="str">
        <f t="shared" ref="W488:W492" si="155">IF(AB130="","",AB130)</f>
        <v/>
      </c>
      <c r="X488" s="393"/>
      <c r="Y488" s="521" t="str">
        <f t="shared" ref="Y488:Y492" si="156">IF(AB136="","",AB136)</f>
        <v/>
      </c>
    </row>
    <row r="489" spans="15:25">
      <c r="O489" s="323" t="s">
        <v>177</v>
      </c>
      <c r="P489" s="205">
        <f>R298</f>
        <v>0</v>
      </c>
      <c r="Q489" s="521" t="str">
        <f t="shared" si="152"/>
        <v/>
      </c>
      <c r="R489" s="393"/>
      <c r="S489" s="521" t="str">
        <f t="shared" si="153"/>
        <v/>
      </c>
      <c r="T489" s="393"/>
      <c r="U489" s="521" t="str">
        <f t="shared" si="154"/>
        <v/>
      </c>
      <c r="V489" s="393"/>
      <c r="W489" s="521" t="str">
        <f t="shared" si="155"/>
        <v/>
      </c>
      <c r="X489" s="393"/>
      <c r="Y489" s="521" t="str">
        <f t="shared" si="156"/>
        <v/>
      </c>
    </row>
    <row r="490" spans="15:25">
      <c r="O490" s="323" t="s">
        <v>269</v>
      </c>
      <c r="P490" s="393"/>
      <c r="Q490" s="521" t="str">
        <f t="shared" si="152"/>
        <v/>
      </c>
      <c r="R490" s="393"/>
      <c r="S490" s="521" t="str">
        <f t="shared" si="153"/>
        <v/>
      </c>
      <c r="T490" s="393"/>
      <c r="U490" s="521" t="str">
        <f t="shared" si="154"/>
        <v/>
      </c>
      <c r="V490" s="393"/>
      <c r="W490" s="521" t="str">
        <f t="shared" si="155"/>
        <v/>
      </c>
      <c r="X490" s="393"/>
      <c r="Y490" s="521" t="str">
        <f t="shared" si="156"/>
        <v/>
      </c>
    </row>
    <row r="491" spans="15:25">
      <c r="O491" s="323" t="s">
        <v>272</v>
      </c>
      <c r="P491" s="393"/>
      <c r="Q491" s="521" t="str">
        <f t="shared" si="152"/>
        <v/>
      </c>
      <c r="R491" s="393"/>
      <c r="S491" s="521" t="str">
        <f t="shared" si="153"/>
        <v/>
      </c>
      <c r="T491" s="393"/>
      <c r="U491" s="521" t="str">
        <f t="shared" si="154"/>
        <v/>
      </c>
      <c r="V491" s="393"/>
      <c r="W491" s="521" t="str">
        <f t="shared" si="155"/>
        <v/>
      </c>
      <c r="X491" s="393"/>
      <c r="Y491" s="521" t="str">
        <f t="shared" si="156"/>
        <v/>
      </c>
    </row>
    <row r="492" spans="15:25" ht="16.5" thickBot="1">
      <c r="O492" s="323" t="s">
        <v>277</v>
      </c>
      <c r="P492" s="402"/>
      <c r="Q492" s="522" t="str">
        <f t="shared" si="152"/>
        <v/>
      </c>
      <c r="R492" s="402"/>
      <c r="S492" s="522" t="str">
        <f t="shared" si="153"/>
        <v/>
      </c>
      <c r="T492" s="402"/>
      <c r="U492" s="522" t="str">
        <f t="shared" si="154"/>
        <v/>
      </c>
      <c r="V492" s="402"/>
      <c r="W492" s="522" t="str">
        <f t="shared" si="155"/>
        <v/>
      </c>
      <c r="X492" s="402"/>
      <c r="Y492" s="522" t="str">
        <f t="shared" si="156"/>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1" priority="170" operator="lessThan">
      <formula>0.02</formula>
    </cfRule>
    <cfRule type="cellIs" dxfId="160" priority="171" operator="greaterThan">
      <formula>0.02</formula>
    </cfRule>
  </conditionalFormatting>
  <conditionalFormatting sqref="P207:U210">
    <cfRule type="cellIs" dxfId="159" priority="167" operator="between">
      <formula>0.02</formula>
      <formula>-0.02</formula>
    </cfRule>
    <cfRule type="cellIs" dxfId="158" priority="168" operator="lessThan">
      <formula>-0.02</formula>
    </cfRule>
    <cfRule type="cellIs" dxfId="157" priority="169" operator="greaterThan">
      <formula>0.02</formula>
    </cfRule>
  </conditionalFormatting>
  <conditionalFormatting sqref="P211:U211">
    <cfRule type="cellIs" dxfId="156" priority="164" operator="lessThan">
      <formula>-0.01</formula>
    </cfRule>
    <cfRule type="cellIs" dxfId="155" priority="165" operator="greaterThan">
      <formula>0.01</formula>
    </cfRule>
    <cfRule type="cellIs" dxfId="154" priority="166" operator="between">
      <formula>-0.01</formula>
      <formula>0.01</formula>
    </cfRule>
  </conditionalFormatting>
  <conditionalFormatting sqref="W236:W243">
    <cfRule type="cellIs" dxfId="153" priority="162" operator="lessThan">
      <formula>0.1</formula>
    </cfRule>
    <cfRule type="cellIs" dxfId="152" priority="163" operator="greaterThan">
      <formula>0.1</formula>
    </cfRule>
  </conditionalFormatting>
  <conditionalFormatting sqref="W251:W257">
    <cfRule type="cellIs" dxfId="151" priority="160" operator="lessThan">
      <formula>0.1</formula>
    </cfRule>
    <cfRule type="cellIs" dxfId="150" priority="161" operator="greaterThan">
      <formula>0.1</formula>
    </cfRule>
  </conditionalFormatting>
  <conditionalFormatting sqref="V265">
    <cfRule type="cellIs" dxfId="149" priority="73" operator="notBetween">
      <formula>$X$265</formula>
      <formula>$Y$265</formula>
    </cfRule>
    <cfRule type="cellIs" dxfId="148" priority="159" operator="between">
      <formula>$X$265</formula>
      <formula>$Y$265</formula>
    </cfRule>
  </conditionalFormatting>
  <conditionalFormatting sqref="V266">
    <cfRule type="cellIs" dxfId="147" priority="72" operator="notBetween">
      <formula>$X$266</formula>
      <formula>$Y$266</formula>
    </cfRule>
    <cfRule type="cellIs" dxfId="146" priority="158" operator="between">
      <formula>$X$266</formula>
      <formula>$Y$266</formula>
    </cfRule>
  </conditionalFormatting>
  <conditionalFormatting sqref="V267">
    <cfRule type="cellIs" dxfId="145" priority="71" operator="notBetween">
      <formula>$X$267</formula>
      <formula>$Y$267</formula>
    </cfRule>
    <cfRule type="cellIs" dxfId="144" priority="157" operator="between">
      <formula>$X$267</formula>
      <formula>$Y$267</formula>
    </cfRule>
  </conditionalFormatting>
  <conditionalFormatting sqref="V269">
    <cfRule type="cellIs" dxfId="143" priority="70" operator="notBetween">
      <formula>$X$269</formula>
      <formula>$Y$269</formula>
    </cfRule>
    <cfRule type="cellIs" dxfId="142" priority="156" operator="between">
      <formula>$X$269</formula>
      <formula>$Y$269</formula>
    </cfRule>
  </conditionalFormatting>
  <conditionalFormatting sqref="V270">
    <cfRule type="cellIs" dxfId="141" priority="69" operator="notBetween">
      <formula>$X$270</formula>
      <formula>$Y$270</formula>
    </cfRule>
    <cfRule type="cellIs" dxfId="140" priority="155" operator="between">
      <formula>$X$270</formula>
      <formula>$Y$270</formula>
    </cfRule>
  </conditionalFormatting>
  <conditionalFormatting sqref="V271">
    <cfRule type="cellIs" dxfId="139" priority="68" operator="notBetween">
      <formula>$X$271</formula>
      <formula>$Y$271</formula>
    </cfRule>
    <cfRule type="cellIs" dxfId="138" priority="154" operator="between">
      <formula>$X$271</formula>
      <formula>$Y$271</formula>
    </cfRule>
  </conditionalFormatting>
  <conditionalFormatting sqref="V272">
    <cfRule type="cellIs" dxfId="137" priority="67" operator="notBetween">
      <formula>$X$272</formula>
      <formula>$Y$272</formula>
    </cfRule>
    <cfRule type="cellIs" dxfId="136" priority="153" operator="between">
      <formula>$X$272</formula>
      <formula>$Y$272</formula>
    </cfRule>
  </conditionalFormatting>
  <conditionalFormatting sqref="X297 X312 X332 X344">
    <cfRule type="cellIs" dxfId="135" priority="152" operator="greaterThan">
      <formula>3</formula>
    </cfRule>
  </conditionalFormatting>
  <conditionalFormatting sqref="X302">
    <cfRule type="cellIs" dxfId="134" priority="86" operator="lessThan">
      <formula>0.15</formula>
    </cfRule>
    <cfRule type="cellIs" dxfId="133" priority="151" operator="greaterThan">
      <formula>0.15</formula>
    </cfRule>
  </conditionalFormatting>
  <conditionalFormatting sqref="X349">
    <cfRule type="cellIs" dxfId="132" priority="150" operator="greaterThan">
      <formula>3</formula>
    </cfRule>
  </conditionalFormatting>
  <conditionalFormatting sqref="T425:X425">
    <cfRule type="cellIs" dxfId="131" priority="147" operator="lessThan">
      <formula>-0.02</formula>
    </cfRule>
    <cfRule type="cellIs" dxfId="130" priority="148" operator="greaterThan">
      <formula>0.02</formula>
    </cfRule>
    <cfRule type="cellIs" dxfId="129" priority="149" operator="between">
      <formula>0.02</formula>
      <formula>-0.02</formula>
    </cfRule>
  </conditionalFormatting>
  <conditionalFormatting sqref="W437">
    <cfRule type="cellIs" dxfId="128" priority="145" operator="lessThan">
      <formula>0.1</formula>
    </cfRule>
    <cfRule type="cellIs" dxfId="127" priority="146" operator="greaterThan">
      <formula>0.1</formula>
    </cfRule>
  </conditionalFormatting>
  <conditionalFormatting sqref="U471 P490 R490 Q481:R481 U481:V481">
    <cfRule type="cellIs" dxfId="126" priority="130" operator="lessThan">
      <formula>5</formula>
    </cfRule>
    <cfRule type="cellIs" dxfId="125" priority="131" operator="greaterThanOrEqual">
      <formula>5</formula>
    </cfRule>
  </conditionalFormatting>
  <conditionalFormatting sqref="U472 Q482:R482 U482:V482 P491 R491">
    <cfRule type="cellIs" dxfId="124" priority="128" operator="lessThan">
      <formula>4</formula>
    </cfRule>
    <cfRule type="cellIs" dxfId="123" priority="129" operator="greaterThanOrEqual">
      <formula>4</formula>
    </cfRule>
  </conditionalFormatting>
  <conditionalFormatting sqref="U473 Q483:R483 U483:V483 P492 R492">
    <cfRule type="cellIs" dxfId="122" priority="126" operator="lessThan">
      <formula>4</formula>
    </cfRule>
    <cfRule type="cellIs" dxfId="121" priority="127" operator="greaterThanOrEqual">
      <formula>4</formula>
    </cfRule>
  </conditionalFormatting>
  <conditionalFormatting sqref="T490">
    <cfRule type="cellIs" dxfId="120" priority="124" operator="lessThan">
      <formula>4</formula>
    </cfRule>
    <cfRule type="cellIs" dxfId="119" priority="125" operator="greaterThanOrEqual">
      <formula>4</formula>
    </cfRule>
  </conditionalFormatting>
  <conditionalFormatting sqref="T491:T492">
    <cfRule type="cellIs" dxfId="118" priority="122" operator="lessThan">
      <formula>3</formula>
    </cfRule>
    <cfRule type="cellIs" dxfId="117" priority="123" operator="greaterThanOrEqual">
      <formula>3</formula>
    </cfRule>
  </conditionalFormatting>
  <conditionalFormatting sqref="T503">
    <cfRule type="cellIs" dxfId="116" priority="120" operator="lessThan">
      <formula>40</formula>
    </cfRule>
    <cfRule type="cellIs" dxfId="115" priority="121" operator="greaterThanOrEqual">
      <formula>40</formula>
    </cfRule>
  </conditionalFormatting>
  <conditionalFormatting sqref="V504">
    <cfRule type="cellIs" dxfId="114" priority="117" operator="lessThan">
      <formula>-0.15</formula>
    </cfRule>
    <cfRule type="cellIs" dxfId="113" priority="118" operator="greaterThan">
      <formula>0.15</formula>
    </cfRule>
    <cfRule type="cellIs" dxfId="112" priority="119" operator="between">
      <formula>0.15</formula>
      <formula>-0.15</formula>
    </cfRule>
  </conditionalFormatting>
  <conditionalFormatting sqref="T387">
    <cfRule type="cellIs" dxfId="111" priority="114" operator="between">
      <formula>$R$387*0.95</formula>
      <formula>$R$387*1.05</formula>
    </cfRule>
  </conditionalFormatting>
  <conditionalFormatting sqref="T388">
    <cfRule type="cellIs" dxfId="110" priority="113" operator="between">
      <formula>$R$388*0.95</formula>
      <formula>$R$388*1.05</formula>
    </cfRule>
  </conditionalFormatting>
  <conditionalFormatting sqref="T389">
    <cfRule type="cellIs" dxfId="109" priority="112" operator="between">
      <formula>$R$389*0.95</formula>
      <formula>$R$389*1.05</formula>
    </cfRule>
  </conditionalFormatting>
  <conditionalFormatting sqref="T390">
    <cfRule type="cellIs" dxfId="108" priority="111" operator="between">
      <formula>$R$390*0.95</formula>
      <formula>$R$390*1.05</formula>
    </cfRule>
  </conditionalFormatting>
  <conditionalFormatting sqref="T391">
    <cfRule type="cellIs" dxfId="107" priority="110" operator="between">
      <formula>$R$391*0.95</formula>
      <formula>$R$391*1.05</formula>
    </cfRule>
  </conditionalFormatting>
  <conditionalFormatting sqref="T392">
    <cfRule type="cellIs" dxfId="106" priority="109" operator="between">
      <formula>$R$392*0.95</formula>
      <formula>$R$392*1.05</formula>
    </cfRule>
  </conditionalFormatting>
  <conditionalFormatting sqref="T393">
    <cfRule type="cellIs" dxfId="105" priority="108" operator="between">
      <formula>$R$393*0.95</formula>
      <formula>$R$393*1.05</formula>
    </cfRule>
  </conditionalFormatting>
  <conditionalFormatting sqref="T398">
    <cfRule type="cellIs" dxfId="104" priority="107" operator="between">
      <formula>$R$398*0.95</formula>
      <formula>$R$398*1.05</formula>
    </cfRule>
  </conditionalFormatting>
  <conditionalFormatting sqref="T399">
    <cfRule type="cellIs" dxfId="103" priority="106" operator="between">
      <formula>$R$399*0.95</formula>
      <formula>$R$399*1.05</formula>
    </cfRule>
  </conditionalFormatting>
  <conditionalFormatting sqref="T400">
    <cfRule type="cellIs" dxfId="102" priority="105" operator="between">
      <formula>$R$400*0.95</formula>
      <formula>$R$400*1.05</formula>
    </cfRule>
  </conditionalFormatting>
  <conditionalFormatting sqref="T401">
    <cfRule type="cellIs" dxfId="101" priority="104" operator="between">
      <formula>$R$401*0.95</formula>
      <formula>$R$401*1.05</formula>
    </cfRule>
  </conditionalFormatting>
  <conditionalFormatting sqref="T402">
    <cfRule type="cellIs" dxfId="100" priority="103" operator="between">
      <formula>$R$402*0.95</formula>
      <formula>$R$402*1.05</formula>
    </cfRule>
  </conditionalFormatting>
  <conditionalFormatting sqref="T403">
    <cfRule type="cellIs" dxfId="99" priority="102" operator="between">
      <formula>$R$403*0.95</formula>
      <formula>$R$403*1.05</formula>
    </cfRule>
  </conditionalFormatting>
  <conditionalFormatting sqref="T408">
    <cfRule type="cellIs" dxfId="98" priority="101" operator="between">
      <formula>$R$408*0.95</formula>
      <formula>$R$408*1.05</formula>
    </cfRule>
  </conditionalFormatting>
  <conditionalFormatting sqref="T409">
    <cfRule type="cellIs" dxfId="97" priority="100" operator="between">
      <formula>$R$409*0.95</formula>
      <formula>$R$409*1.05</formula>
    </cfRule>
  </conditionalFormatting>
  <conditionalFormatting sqref="T410">
    <cfRule type="cellIs" dxfId="96" priority="99" operator="between">
      <formula>$R$410*0.95</formula>
      <formula>$R$410*1.05</formula>
    </cfRule>
  </conditionalFormatting>
  <conditionalFormatting sqref="T411">
    <cfRule type="cellIs" dxfId="95" priority="98" operator="between">
      <formula>$R$411*0.95</formula>
      <formula>$R$411*1.05</formula>
    </cfRule>
  </conditionalFormatting>
  <conditionalFormatting sqref="T412">
    <cfRule type="cellIs" dxfId="94" priority="97" operator="between">
      <formula>$R$412*0.95</formula>
      <formula>$R$412*1.05</formula>
    </cfRule>
  </conditionalFormatting>
  <conditionalFormatting sqref="R123:R130">
    <cfRule type="cellIs" dxfId="93" priority="94" operator="lessThan">
      <formula>-0.5</formula>
    </cfRule>
    <cfRule type="cellIs" dxfId="92" priority="95" operator="greaterThan">
      <formula>0.5</formula>
    </cfRule>
    <cfRule type="cellIs" dxfId="91" priority="96" operator="between">
      <formula>0.5</formula>
      <formula>-0.5</formula>
    </cfRule>
  </conditionalFormatting>
  <conditionalFormatting sqref="U169:V169">
    <cfRule type="cellIs" dxfId="90" priority="92" operator="lessThan">
      <formula>160</formula>
    </cfRule>
    <cfRule type="cellIs" dxfId="89" priority="93" operator="greaterThan">
      <formula>160</formula>
    </cfRule>
  </conditionalFormatting>
  <conditionalFormatting sqref="Q142:V142">
    <cfRule type="cellIs" dxfId="88" priority="59" operator="equal">
      <formula>"NO"</formula>
    </cfRule>
    <cfRule type="cellIs" dxfId="87" priority="60" operator="equal">
      <formula>"YES"</formula>
    </cfRule>
    <cfRule type="cellIs" dxfId="86" priority="90" operator="equal">
      <formula>"Fail"</formula>
    </cfRule>
    <cfRule type="cellIs" dxfId="85" priority="91" operator="equal">
      <formula>"Pass"</formula>
    </cfRule>
  </conditionalFormatting>
  <conditionalFormatting sqref="Q227:T227">
    <cfRule type="cellIs" dxfId="84" priority="88" operator="equal">
      <formula>"Fail"</formula>
    </cfRule>
    <cfRule type="cellIs" dxfId="83" priority="89" operator="equal">
      <formula>"Pass"</formula>
    </cfRule>
  </conditionalFormatting>
  <conditionalFormatting sqref="X297 X312 X332 X344 X349">
    <cfRule type="cellIs" dxfId="82" priority="87" operator="lessThan">
      <formula>3</formula>
    </cfRule>
  </conditionalFormatting>
  <conditionalFormatting sqref="Q451:X451 Q464:U464">
    <cfRule type="cellIs" dxfId="81" priority="84" operator="equal">
      <formula>"Fail"</formula>
    </cfRule>
    <cfRule type="cellIs" dxfId="80" priority="85" operator="equal">
      <formula>"Pass"</formula>
    </cfRule>
  </conditionalFormatting>
  <conditionalFormatting sqref="Q154:V154">
    <cfRule type="cellIs" dxfId="79" priority="82" operator="lessThan">
      <formula>0.07</formula>
    </cfRule>
    <cfRule type="cellIs" dxfId="78" priority="83" operator="greaterThan">
      <formula>0.07</formula>
    </cfRule>
  </conditionalFormatting>
  <conditionalFormatting sqref="Q155:V155">
    <cfRule type="cellIs" dxfId="77" priority="80" operator="equal">
      <formula>"YES"</formula>
    </cfRule>
    <cfRule type="cellIs" dxfId="76" priority="81" operator="equal">
      <formula>"NO"</formula>
    </cfRule>
  </conditionalFormatting>
  <conditionalFormatting sqref="X317">
    <cfRule type="cellIs" dxfId="75" priority="78" operator="lessThan">
      <formula>0.15</formula>
    </cfRule>
    <cfRule type="cellIs" dxfId="74" priority="79" operator="greaterThan">
      <formula>0.15</formula>
    </cfRule>
  </conditionalFormatting>
  <conditionalFormatting sqref="X336">
    <cfRule type="cellIs" dxfId="73" priority="76" operator="lessThan">
      <formula>0.15</formula>
    </cfRule>
    <cfRule type="cellIs" dxfId="72" priority="77" operator="greaterThan">
      <formula>0.15</formula>
    </cfRule>
  </conditionalFormatting>
  <conditionalFormatting sqref="X348">
    <cfRule type="cellIs" dxfId="71" priority="74" operator="lessThan">
      <formula>0.15</formula>
    </cfRule>
    <cfRule type="cellIs" dxfId="70" priority="75" operator="greaterThan">
      <formula>0.15</formula>
    </cfRule>
  </conditionalFormatting>
  <conditionalFormatting sqref="L52:L64 L45:L50">
    <cfRule type="cellIs" dxfId="69" priority="66" operator="equal">
      <formula>"TBD"</formula>
    </cfRule>
  </conditionalFormatting>
  <conditionalFormatting sqref="M52:M64 M45:M50">
    <cfRule type="cellIs" dxfId="68" priority="65" operator="equal">
      <formula>"NO"</formula>
    </cfRule>
  </conditionalFormatting>
  <conditionalFormatting sqref="L72:L104">
    <cfRule type="cellIs" dxfId="67" priority="64" operator="equal">
      <formula>"TBD"</formula>
    </cfRule>
  </conditionalFormatting>
  <conditionalFormatting sqref="M72:M104">
    <cfRule type="cellIs" dxfId="66" priority="63" operator="equal">
      <formula>"NO"</formula>
    </cfRule>
  </conditionalFormatting>
  <conditionalFormatting sqref="M174 K142">
    <cfRule type="cellIs" dxfId="65" priority="62" operator="equal">
      <formula>"Fail"</formula>
    </cfRule>
  </conditionalFormatting>
  <conditionalFormatting sqref="E165:J165">
    <cfRule type="cellIs" dxfId="64" priority="61" operator="equal">
      <formula>"NO"</formula>
    </cfRule>
  </conditionalFormatting>
  <conditionalFormatting sqref="E167:J167">
    <cfRule type="cellIs" dxfId="63" priority="58" operator="equal">
      <formula>"NO"</formula>
    </cfRule>
  </conditionalFormatting>
  <conditionalFormatting sqref="I174:J174">
    <cfRule type="cellIs" dxfId="62" priority="57" operator="lessThan">
      <formula>160</formula>
    </cfRule>
  </conditionalFormatting>
  <conditionalFormatting sqref="Y169">
    <cfRule type="cellIs" dxfId="61" priority="55" operator="equal">
      <formula>"Fail"</formula>
    </cfRule>
    <cfRule type="cellIs" dxfId="60" priority="56" operator="equal">
      <formula>"Pass"</formula>
    </cfRule>
  </conditionalFormatting>
  <conditionalFormatting sqref="D188:I188 D195:I195">
    <cfRule type="cellIs" dxfId="59" priority="54" operator="equal">
      <formula>"NO"</formula>
    </cfRule>
  </conditionalFormatting>
  <conditionalFormatting sqref="W258 W244">
    <cfRule type="cellIs" dxfId="58" priority="51" operator="equal">
      <formula>"Fail"</formula>
    </cfRule>
    <cfRule type="cellIs" dxfId="57" priority="52" operator="equal">
      <formula>"Pass"</formula>
    </cfRule>
  </conditionalFormatting>
  <conditionalFormatting sqref="K253 J233 J219">
    <cfRule type="cellIs" dxfId="56" priority="50" operator="equal">
      <formula>"Fail"</formula>
    </cfRule>
  </conditionalFormatting>
  <conditionalFormatting sqref="L350 L364 L378 L389">
    <cfRule type="cellIs" dxfId="55" priority="49" operator="greaterThan">
      <formula>3</formula>
    </cfRule>
  </conditionalFormatting>
  <conditionalFormatting sqref="W503:W504">
    <cfRule type="cellIs" dxfId="54" priority="47" operator="equal">
      <formula>"Fail"</formula>
    </cfRule>
    <cfRule type="cellIs" dxfId="53" priority="48" operator="equal">
      <formula>"Pass"</formula>
    </cfRule>
  </conditionalFormatting>
  <conditionalFormatting sqref="K401:K402">
    <cfRule type="cellIs" dxfId="52" priority="46" operator="equal">
      <formula>"Fail"</formula>
    </cfRule>
  </conditionalFormatting>
  <conditionalFormatting sqref="E426 I426 M426 D442:G442 D465:K465 D473:H473">
    <cfRule type="cellIs" dxfId="51" priority="45" operator="equal">
      <formula>"Fail"</formula>
    </cfRule>
  </conditionalFormatting>
  <conditionalFormatting sqref="W288">
    <cfRule type="cellIs" dxfId="50" priority="38" operator="equal">
      <formula>"Fail"</formula>
    </cfRule>
    <cfRule type="cellIs" dxfId="49" priority="39" operator="equal">
      <formula>"Pass"</formula>
    </cfRule>
  </conditionalFormatting>
  <conditionalFormatting sqref="W281:W287">
    <cfRule type="cellIs" dxfId="48" priority="42" operator="lessThan">
      <formula>0.1</formula>
    </cfRule>
    <cfRule type="cellIs" dxfId="47" priority="43" operator="greaterThan">
      <formula>0.1</formula>
    </cfRule>
  </conditionalFormatting>
  <conditionalFormatting sqref="J288">
    <cfRule type="cellIs" dxfId="46" priority="36" operator="equal">
      <formula>"Fail"</formula>
    </cfRule>
  </conditionalFormatting>
  <conditionalFormatting sqref="J211:J218 J226:J232 J281:J287">
    <cfRule type="cellIs" dxfId="45" priority="35" operator="greaterThan">
      <formula>0.1</formula>
    </cfRule>
  </conditionalFormatting>
  <conditionalFormatting sqref="J219 J233 J288">
    <cfRule type="cellIs" dxfId="44" priority="34" operator="equal">
      <formula>"Fail"</formula>
    </cfRule>
  </conditionalFormatting>
  <conditionalFormatting sqref="I240:I242 I244:I247">
    <cfRule type="cellIs" dxfId="43" priority="32" operator="equal">
      <formula>"Fail"</formula>
    </cfRule>
  </conditionalFormatting>
  <conditionalFormatting sqref="X358">
    <cfRule type="cellIs" dxfId="42" priority="31" operator="greaterThan">
      <formula>3</formula>
    </cfRule>
  </conditionalFormatting>
  <conditionalFormatting sqref="X363">
    <cfRule type="cellIs" dxfId="41" priority="28" operator="lessThan">
      <formula>0.15</formula>
    </cfRule>
    <cfRule type="cellIs" dxfId="40" priority="30" operator="greaterThan">
      <formula>0.15</formula>
    </cfRule>
  </conditionalFormatting>
  <conditionalFormatting sqref="X358">
    <cfRule type="cellIs" dxfId="39" priority="29" operator="lessThan">
      <formula>3</formula>
    </cfRule>
  </conditionalFormatting>
  <conditionalFormatting sqref="X373">
    <cfRule type="cellIs" dxfId="38" priority="27" operator="greaterThan">
      <formula>3</formula>
    </cfRule>
  </conditionalFormatting>
  <conditionalFormatting sqref="X378">
    <cfRule type="cellIs" dxfId="37" priority="24" operator="lessThan">
      <formula>0.15</formula>
    </cfRule>
    <cfRule type="cellIs" dxfId="36" priority="26" operator="greaterThan">
      <formula>0.15</formula>
    </cfRule>
  </conditionalFormatting>
  <conditionalFormatting sqref="X373">
    <cfRule type="cellIs" dxfId="35" priority="25" operator="lessThan">
      <formula>3</formula>
    </cfRule>
  </conditionalFormatting>
  <conditionalFormatting sqref="L298">
    <cfRule type="cellIs" dxfId="34" priority="23" operator="greaterThan">
      <formula>3</formula>
    </cfRule>
  </conditionalFormatting>
  <conditionalFormatting sqref="L312">
    <cfRule type="cellIs" dxfId="33" priority="22" operator="greaterThan">
      <formula>3</formula>
    </cfRule>
  </conditionalFormatting>
  <conditionalFormatting sqref="V490">
    <cfRule type="cellIs" dxfId="32" priority="20" operator="lessThan">
      <formula>4</formula>
    </cfRule>
    <cfRule type="cellIs" dxfId="31" priority="21" operator="greaterThanOrEqual">
      <formula>4</formula>
    </cfRule>
  </conditionalFormatting>
  <conditionalFormatting sqref="V491:V492">
    <cfRule type="cellIs" dxfId="30" priority="18" operator="lessThan">
      <formula>3</formula>
    </cfRule>
    <cfRule type="cellIs" dxfId="29" priority="19" operator="greaterThanOrEqual">
      <formula>3</formula>
    </cfRule>
  </conditionalFormatting>
  <conditionalFormatting sqref="X490">
    <cfRule type="cellIs" dxfId="28" priority="16" operator="lessThan">
      <formula>4</formula>
    </cfRule>
    <cfRule type="cellIs" dxfId="27" priority="17" operator="greaterThanOrEqual">
      <formula>4</formula>
    </cfRule>
  </conditionalFormatting>
  <conditionalFormatting sqref="X491:X492">
    <cfRule type="cellIs" dxfId="26" priority="14" operator="lessThan">
      <formula>3</formula>
    </cfRule>
    <cfRule type="cellIs" dxfId="25" priority="15" operator="greaterThanOrEqual">
      <formula>3</formula>
    </cfRule>
  </conditionalFormatting>
  <conditionalFormatting sqref="O277:Y289">
    <cfRule type="expression" dxfId="24" priority="13">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3" priority="12">
      <formula>$O$35=2</formula>
    </cfRule>
  </conditionalFormatting>
  <conditionalFormatting sqref="V486:Y492">
    <cfRule type="expression" dxfId="22" priority="11">
      <formula>$O$35=2</formula>
    </cfRule>
  </conditionalFormatting>
  <conditionalFormatting sqref="O247:Y259">
    <cfRule type="expression" dxfId="21" priority="10">
      <formula>$O$33=2</formula>
    </cfRule>
  </conditionalFormatting>
  <conditionalFormatting sqref="O305:Y328 O329:W329 Y329 O330:Y350">
    <cfRule type="expression" dxfId="20" priority="9">
      <formula>$O$33=2</formula>
    </cfRule>
  </conditionalFormatting>
  <conditionalFormatting sqref="T486:U492">
    <cfRule type="expression" dxfId="19" priority="8">
      <formula>$O$33=2</formula>
    </cfRule>
  </conditionalFormatting>
  <conditionalFormatting sqref="R486:S492">
    <cfRule type="expression" dxfId="18" priority="7">
      <formula>$O$34=2</formula>
    </cfRule>
  </conditionalFormatting>
  <conditionalFormatting sqref="P243:W243">
    <cfRule type="expression" dxfId="17" priority="6">
      <formula>$O$34=2</formula>
    </cfRule>
  </conditionalFormatting>
  <conditionalFormatting sqref="X370">
    <cfRule type="expression" dxfId="16" priority="5">
      <formula>$O$33=2</formula>
    </cfRule>
  </conditionalFormatting>
  <conditionalFormatting sqref="U356">
    <cfRule type="expression" dxfId="15" priority="4">
      <formula>$O$33=2</formula>
    </cfRule>
  </conditionalFormatting>
  <conditionalFormatting sqref="U371">
    <cfRule type="expression" dxfId="14" priority="3">
      <formula>$O$33=2</formula>
    </cfRule>
  </conditionalFormatting>
  <conditionalFormatting sqref="T367:T368">
    <cfRule type="expression" dxfId="13" priority="2">
      <formula>$O$33=2</formula>
    </cfRule>
  </conditionalFormatting>
  <conditionalFormatting sqref="Q368">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00"/>
  <sheetViews>
    <sheetView workbookViewId="0"/>
  </sheetViews>
  <sheetFormatPr defaultRowHeight="15.75"/>
  <sheetData>
    <row r="1" spans="1:30">
      <c r="A1" t="s">
        <v>574</v>
      </c>
      <c r="K1" t="s">
        <v>575</v>
      </c>
      <c r="U1" t="s">
        <v>576</v>
      </c>
    </row>
    <row r="2" spans="1:30" ht="16.5" thickBot="1">
      <c r="B2" s="786" t="s">
        <v>48</v>
      </c>
      <c r="C2" s="786"/>
      <c r="D2" s="786"/>
      <c r="E2" s="786"/>
      <c r="F2" s="786"/>
      <c r="G2" s="786"/>
      <c r="H2" s="786"/>
      <c r="I2" s="786"/>
      <c r="J2" s="786"/>
      <c r="L2" s="786" t="s">
        <v>48</v>
      </c>
      <c r="M2" s="786"/>
      <c r="N2" s="786"/>
      <c r="O2" s="786"/>
      <c r="P2" s="786"/>
      <c r="Q2" s="786"/>
      <c r="R2" s="786"/>
      <c r="S2" s="786"/>
      <c r="T2" s="786"/>
      <c r="V2" s="786" t="s">
        <v>48</v>
      </c>
      <c r="W2" s="786"/>
      <c r="X2" s="786"/>
      <c r="Y2" s="786"/>
      <c r="Z2" s="786"/>
      <c r="AA2" s="786"/>
      <c r="AB2" s="786"/>
      <c r="AC2" s="786"/>
      <c r="AD2" s="786"/>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7" t="s">
        <v>48</v>
      </c>
      <c r="C26" s="787"/>
      <c r="D26" s="787"/>
      <c r="E26" s="787"/>
      <c r="F26" s="787"/>
      <c r="G26" s="787"/>
      <c r="H26" s="787"/>
      <c r="I26" s="787"/>
      <c r="J26" s="787"/>
      <c r="K26" s="787"/>
      <c r="L26" s="787"/>
      <c r="M26" s="788"/>
      <c r="N26" s="15"/>
      <c r="O26" s="787" t="s">
        <v>48</v>
      </c>
      <c r="P26" s="787"/>
      <c r="Q26" s="787"/>
      <c r="R26" s="787"/>
      <c r="S26" s="787"/>
      <c r="T26" s="787"/>
      <c r="U26" s="787"/>
      <c r="V26" s="787"/>
      <c r="W26" s="787"/>
      <c r="X26" s="787"/>
      <c r="Y26" s="787"/>
      <c r="Z26" s="787"/>
      <c r="AA26" s="788"/>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66">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66">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7">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7" t="s">
        <v>48</v>
      </c>
      <c r="C51" s="787"/>
      <c r="D51" s="787"/>
      <c r="E51" s="787"/>
      <c r="F51" s="787"/>
      <c r="G51" s="787"/>
      <c r="H51" s="787"/>
      <c r="I51" s="787"/>
      <c r="J51" s="787"/>
      <c r="K51" s="787"/>
      <c r="L51" s="787"/>
      <c r="M51" s="787"/>
      <c r="N51" s="787"/>
      <c r="O51" s="787"/>
      <c r="P51" s="787"/>
      <c r="Q51" s="787"/>
      <c r="R51" s="787"/>
      <c r="S51" s="787"/>
      <c r="T51" s="787"/>
      <c r="U51" s="787"/>
      <c r="V51" s="787"/>
      <c r="W51" s="787"/>
      <c r="X51" s="787"/>
      <c r="Y51" s="787"/>
      <c r="Z51" s="788"/>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790</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65"/>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86" t="s">
        <v>434</v>
      </c>
      <c r="H104" s="786"/>
      <c r="I104" s="786"/>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86" t="s">
        <v>706</v>
      </c>
      <c r="C180" s="786"/>
      <c r="E180" s="786" t="s">
        <v>707</v>
      </c>
      <c r="F180" s="786"/>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2021-10-22T16:58:49Z</dcterms:modified>
</cp:coreProperties>
</file>