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k_vanderwijst_uu_nl/Documents/Documents/Andere projecten/Planetary boundaries/planetary_boundaries/data/"/>
    </mc:Choice>
  </mc:AlternateContent>
  <xr:revisionPtr revIDLastSave="0" documentId="8_{0B74E633-C4E0-0B42-8B4D-29D5BB70F5F7}" xr6:coauthVersionLast="47" xr6:coauthVersionMax="47" xr10:uidLastSave="{00000000-0000-0000-0000-000000000000}"/>
  <bookViews>
    <workbookView xWindow="-120" yWindow="760" windowWidth="19420" windowHeight="11620" activeTab="3" xr2:uid="{E8644350-9DA0-49DE-A583-BAA66682161B}"/>
  </bookViews>
  <sheets>
    <sheet name="Variables PB" sheetId="1" r:id="rId1"/>
    <sheet name="ValforCalc" sheetId="4" r:id="rId2"/>
    <sheet name="PB_limits" sheetId="2" r:id="rId3"/>
    <sheet name="Values in Figures" sheetId="3" r:id="rId4"/>
    <sheet name="Pressures" sheetId="5" r:id="rId5"/>
  </sheets>
  <definedNames>
    <definedName name="_xlnm._FilterDatabase" localSheetId="2" hidden="1">PB_limits!$A$1:$I$65</definedName>
    <definedName name="_xlnm._FilterDatabase" localSheetId="3" hidden="1">'Values in Figures'!$A$1:$H$46</definedName>
    <definedName name="_xlnm._FilterDatabase" localSheetId="0" hidden="1">'Variables PB'!$A$1:$J$55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2" l="1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J55" i="4"/>
  <c r="I55" i="4"/>
  <c r="H55" i="4"/>
  <c r="G55" i="4"/>
  <c r="F55" i="4"/>
  <c r="J54" i="4"/>
  <c r="I54" i="4"/>
  <c r="H54" i="4"/>
  <c r="G54" i="4"/>
  <c r="F54" i="4"/>
  <c r="J53" i="4"/>
  <c r="I53" i="4"/>
  <c r="H53" i="4"/>
  <c r="G53" i="4"/>
  <c r="F53" i="4"/>
  <c r="J52" i="4"/>
  <c r="I52" i="4"/>
  <c r="H52" i="4"/>
  <c r="G52" i="4"/>
  <c r="F52" i="4"/>
  <c r="J51" i="4"/>
  <c r="I51" i="4"/>
  <c r="H51" i="4"/>
  <c r="G51" i="4"/>
  <c r="F51" i="4"/>
  <c r="J50" i="4"/>
  <c r="I50" i="4"/>
  <c r="H50" i="4"/>
  <c r="G50" i="4"/>
  <c r="F50" i="4"/>
  <c r="J49" i="4"/>
  <c r="I49" i="4"/>
  <c r="H49" i="4"/>
  <c r="G49" i="4"/>
  <c r="F49" i="4"/>
  <c r="J48" i="4"/>
  <c r="I48" i="4"/>
  <c r="H48" i="4"/>
  <c r="G48" i="4"/>
  <c r="F48" i="4"/>
  <c r="J47" i="4"/>
  <c r="I47" i="4"/>
  <c r="H47" i="4"/>
  <c r="G47" i="4"/>
  <c r="F47" i="4"/>
  <c r="G54" i="3" l="1"/>
  <c r="I56" i="2"/>
  <c r="H56" i="2"/>
  <c r="G56" i="2"/>
  <c r="G55" i="3" s="1"/>
  <c r="I55" i="2"/>
  <c r="H55" i="2"/>
  <c r="G55" i="2"/>
  <c r="F54" i="3" s="1"/>
  <c r="I54" i="2"/>
  <c r="H54" i="2"/>
  <c r="G54" i="2"/>
  <c r="I53" i="2"/>
  <c r="H53" i="2"/>
  <c r="G53" i="2"/>
  <c r="I52" i="2"/>
  <c r="H52" i="2"/>
  <c r="G52" i="2"/>
  <c r="E51" i="3" s="1"/>
  <c r="I51" i="2"/>
  <c r="H51" i="2"/>
  <c r="G51" i="2"/>
  <c r="E50" i="3" s="1"/>
  <c r="I50" i="2"/>
  <c r="H50" i="2"/>
  <c r="G50" i="2"/>
  <c r="E49" i="3" s="1"/>
  <c r="I49" i="2"/>
  <c r="G48" i="3" s="1"/>
  <c r="H49" i="2"/>
  <c r="G49" i="2"/>
  <c r="D48" i="3" s="1"/>
  <c r="I48" i="2"/>
  <c r="H48" i="2"/>
  <c r="G48" i="2"/>
  <c r="D47" i="3" s="1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3" i="2"/>
  <c r="H3" i="2"/>
  <c r="G3" i="2"/>
  <c r="I6" i="2"/>
  <c r="H6" i="2"/>
  <c r="G6" i="2"/>
  <c r="I10" i="2"/>
  <c r="H10" i="2"/>
  <c r="G10" i="2"/>
  <c r="I11" i="2"/>
  <c r="H11" i="2"/>
  <c r="G11" i="2"/>
  <c r="I4" i="2"/>
  <c r="H4" i="2"/>
  <c r="G4" i="2"/>
  <c r="I9" i="2"/>
  <c r="H9" i="2"/>
  <c r="G9" i="2"/>
  <c r="I8" i="2"/>
  <c r="H8" i="2"/>
  <c r="G8" i="2"/>
  <c r="I7" i="2"/>
  <c r="H7" i="2"/>
  <c r="G7" i="2"/>
  <c r="I5" i="2"/>
  <c r="H5" i="2"/>
  <c r="G5" i="2"/>
  <c r="J46" i="4"/>
  <c r="I46" i="4"/>
  <c r="H46" i="4"/>
  <c r="G46" i="4"/>
  <c r="F46" i="4"/>
  <c r="J45" i="4"/>
  <c r="I45" i="4"/>
  <c r="H45" i="4"/>
  <c r="G45" i="4"/>
  <c r="F45" i="4"/>
  <c r="J44" i="4"/>
  <c r="I44" i="4"/>
  <c r="H44" i="4"/>
  <c r="G44" i="4"/>
  <c r="F44" i="4"/>
  <c r="J43" i="4"/>
  <c r="H43" i="3" s="1"/>
  <c r="I43" i="4"/>
  <c r="H43" i="4"/>
  <c r="G43" i="4"/>
  <c r="F43" i="4"/>
  <c r="J42" i="4"/>
  <c r="I42" i="4"/>
  <c r="H42" i="4"/>
  <c r="G42" i="4"/>
  <c r="F42" i="4"/>
  <c r="J41" i="4"/>
  <c r="I41" i="4"/>
  <c r="H41" i="4"/>
  <c r="G41" i="4"/>
  <c r="F41" i="4"/>
  <c r="J40" i="4"/>
  <c r="I40" i="4"/>
  <c r="H40" i="4"/>
  <c r="G40" i="4"/>
  <c r="F40" i="4"/>
  <c r="J39" i="4"/>
  <c r="H39" i="3" s="1"/>
  <c r="I39" i="4"/>
  <c r="G39" i="3" s="1"/>
  <c r="H39" i="4"/>
  <c r="F39" i="3" s="1"/>
  <c r="G39" i="4"/>
  <c r="E39" i="3" s="1"/>
  <c r="F39" i="4"/>
  <c r="D39" i="3" s="1"/>
  <c r="J38" i="4"/>
  <c r="I38" i="4"/>
  <c r="H38" i="4"/>
  <c r="G38" i="4"/>
  <c r="F38" i="4"/>
  <c r="J37" i="4"/>
  <c r="I37" i="4"/>
  <c r="H37" i="4"/>
  <c r="G37" i="4"/>
  <c r="F37" i="4"/>
  <c r="J36" i="4"/>
  <c r="I36" i="4"/>
  <c r="H36" i="4"/>
  <c r="G36" i="4"/>
  <c r="E36" i="3" s="1"/>
  <c r="F36" i="4"/>
  <c r="J35" i="4"/>
  <c r="I35" i="4"/>
  <c r="G35" i="3" s="1"/>
  <c r="H35" i="4"/>
  <c r="G35" i="4"/>
  <c r="E35" i="3" s="1"/>
  <c r="F35" i="4"/>
  <c r="D35" i="3" s="1"/>
  <c r="J34" i="4"/>
  <c r="I34" i="4"/>
  <c r="H34" i="4"/>
  <c r="G34" i="4"/>
  <c r="F34" i="4"/>
  <c r="J33" i="4"/>
  <c r="I33" i="4"/>
  <c r="H33" i="4"/>
  <c r="G33" i="4"/>
  <c r="F33" i="4"/>
  <c r="J32" i="4"/>
  <c r="I32" i="4"/>
  <c r="H32" i="4"/>
  <c r="G32" i="4"/>
  <c r="F32" i="4"/>
  <c r="J31" i="4"/>
  <c r="I31" i="4"/>
  <c r="H31" i="4"/>
  <c r="G31" i="4"/>
  <c r="F31" i="4"/>
  <c r="J30" i="4"/>
  <c r="I30" i="4"/>
  <c r="H30" i="4"/>
  <c r="G30" i="4"/>
  <c r="F30" i="4"/>
  <c r="J29" i="4"/>
  <c r="I29" i="4"/>
  <c r="G29" i="3" s="1"/>
  <c r="H29" i="4"/>
  <c r="G29" i="4"/>
  <c r="F29" i="4"/>
  <c r="J28" i="4"/>
  <c r="I28" i="4"/>
  <c r="H28" i="4"/>
  <c r="G28" i="4"/>
  <c r="F28" i="4"/>
  <c r="J27" i="4"/>
  <c r="H27" i="3" s="1"/>
  <c r="I27" i="4"/>
  <c r="G27" i="3" s="1"/>
  <c r="H27" i="4"/>
  <c r="F27" i="3" s="1"/>
  <c r="G27" i="4"/>
  <c r="E27" i="3" s="1"/>
  <c r="F27" i="4"/>
  <c r="D27" i="3" s="1"/>
  <c r="J26" i="4"/>
  <c r="I26" i="4"/>
  <c r="H26" i="4"/>
  <c r="G26" i="4"/>
  <c r="F26" i="4"/>
  <c r="J25" i="4"/>
  <c r="I25" i="4"/>
  <c r="H25" i="4"/>
  <c r="G25" i="4"/>
  <c r="F25" i="4"/>
  <c r="J24" i="4"/>
  <c r="I24" i="4"/>
  <c r="H24" i="4"/>
  <c r="G24" i="4"/>
  <c r="E24" i="3" s="1"/>
  <c r="F24" i="4"/>
  <c r="J23" i="4"/>
  <c r="I23" i="4"/>
  <c r="G23" i="3" s="1"/>
  <c r="H23" i="4"/>
  <c r="G23" i="4"/>
  <c r="E23" i="3" s="1"/>
  <c r="F23" i="4"/>
  <c r="D23" i="3" s="1"/>
  <c r="J22" i="4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G17" i="3" s="1"/>
  <c r="H17" i="4"/>
  <c r="G17" i="4"/>
  <c r="F17" i="4"/>
  <c r="J16" i="4"/>
  <c r="I16" i="4"/>
  <c r="H16" i="4"/>
  <c r="G16" i="4"/>
  <c r="F16" i="4"/>
  <c r="J15" i="4"/>
  <c r="H15" i="3" s="1"/>
  <c r="I15" i="4"/>
  <c r="G15" i="3" s="1"/>
  <c r="H15" i="4"/>
  <c r="F15" i="3" s="1"/>
  <c r="G15" i="4"/>
  <c r="E15" i="3" s="1"/>
  <c r="F15" i="4"/>
  <c r="D15" i="3" s="1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I11" i="4"/>
  <c r="G11" i="3" s="1"/>
  <c r="H11" i="4"/>
  <c r="G11" i="4"/>
  <c r="E11" i="3" s="1"/>
  <c r="F11" i="4"/>
  <c r="D11" i="3" s="1"/>
  <c r="J10" i="4"/>
  <c r="I10" i="4"/>
  <c r="H10" i="4"/>
  <c r="G10" i="4"/>
  <c r="F10" i="4"/>
  <c r="J9" i="4"/>
  <c r="I9" i="4"/>
  <c r="H9" i="4"/>
  <c r="G9" i="4"/>
  <c r="F9" i="4"/>
  <c r="J5" i="4"/>
  <c r="I5" i="4"/>
  <c r="H5" i="4"/>
  <c r="G5" i="4"/>
  <c r="F5" i="4"/>
  <c r="D5" i="3" s="1"/>
  <c r="J3" i="4"/>
  <c r="I3" i="4"/>
  <c r="H3" i="4"/>
  <c r="G3" i="4"/>
  <c r="F3" i="4"/>
  <c r="J8" i="4"/>
  <c r="I8" i="4"/>
  <c r="H8" i="4"/>
  <c r="G8" i="4"/>
  <c r="F8" i="4"/>
  <c r="J7" i="4"/>
  <c r="I7" i="4"/>
  <c r="H7" i="4"/>
  <c r="G7" i="4"/>
  <c r="F7" i="4"/>
  <c r="D7" i="3" s="1"/>
  <c r="J6" i="4"/>
  <c r="I6" i="4"/>
  <c r="H6" i="4"/>
  <c r="F6" i="3" s="1"/>
  <c r="G6" i="4"/>
  <c r="F6" i="4"/>
  <c r="D6" i="3" s="1"/>
  <c r="J4" i="4"/>
  <c r="I4" i="4"/>
  <c r="H4" i="4"/>
  <c r="G4" i="4"/>
  <c r="F4" i="4"/>
  <c r="J2" i="4"/>
  <c r="I2" i="4"/>
  <c r="H2" i="4"/>
  <c r="G2" i="4"/>
  <c r="F2" i="4"/>
  <c r="E10" i="3" l="1"/>
  <c r="F10" i="3"/>
  <c r="G10" i="3"/>
  <c r="H10" i="3"/>
  <c r="E47" i="3"/>
  <c r="D19" i="3"/>
  <c r="H35" i="3"/>
  <c r="F51" i="3"/>
  <c r="H6" i="3"/>
  <c r="E31" i="3"/>
  <c r="E43" i="3"/>
  <c r="E48" i="3"/>
  <c r="D55" i="3"/>
  <c r="F48" i="3"/>
  <c r="G6" i="3"/>
  <c r="H11" i="3"/>
  <c r="H23" i="3"/>
  <c r="D31" i="3"/>
  <c r="D43" i="3"/>
  <c r="F55" i="3"/>
  <c r="G2" i="3"/>
  <c r="F3" i="3"/>
  <c r="F31" i="3"/>
  <c r="F43" i="3"/>
  <c r="H52" i="3"/>
  <c r="F52" i="3"/>
  <c r="E52" i="3"/>
  <c r="D52" i="3"/>
  <c r="D49" i="3"/>
  <c r="E55" i="3"/>
  <c r="G52" i="3"/>
  <c r="D10" i="3"/>
  <c r="G31" i="3"/>
  <c r="G43" i="3"/>
  <c r="H48" i="3"/>
  <c r="H55" i="3"/>
  <c r="H47" i="3"/>
  <c r="G53" i="3"/>
  <c r="D53" i="3"/>
  <c r="F53" i="3"/>
  <c r="F47" i="3"/>
  <c r="H54" i="3"/>
  <c r="D51" i="3"/>
  <c r="G49" i="3"/>
  <c r="G47" i="3"/>
  <c r="F49" i="3"/>
  <c r="H51" i="3"/>
  <c r="G50" i="3"/>
  <c r="F50" i="3"/>
  <c r="D50" i="3"/>
  <c r="H53" i="3"/>
  <c r="E53" i="3"/>
  <c r="G51" i="3"/>
  <c r="D54" i="3"/>
  <c r="E6" i="3"/>
  <c r="F11" i="3"/>
  <c r="F23" i="3"/>
  <c r="F35" i="3"/>
  <c r="H50" i="3"/>
  <c r="E54" i="3"/>
  <c r="H9" i="3"/>
  <c r="E12" i="3"/>
  <c r="G41" i="3"/>
  <c r="H12" i="3"/>
  <c r="D20" i="3"/>
  <c r="F22" i="3"/>
  <c r="H24" i="3"/>
  <c r="D32" i="3"/>
  <c r="F34" i="3"/>
  <c r="H36" i="3"/>
  <c r="D44" i="3"/>
  <c r="F4" i="3"/>
  <c r="E20" i="3"/>
  <c r="G22" i="3"/>
  <c r="E32" i="3"/>
  <c r="G34" i="3"/>
  <c r="E44" i="3"/>
  <c r="E4" i="3"/>
  <c r="G7" i="3"/>
  <c r="H7" i="3"/>
  <c r="F20" i="3"/>
  <c r="D16" i="3"/>
  <c r="F18" i="3"/>
  <c r="H20" i="3"/>
  <c r="D28" i="3"/>
  <c r="F30" i="3"/>
  <c r="H32" i="3"/>
  <c r="D40" i="3"/>
  <c r="F42" i="3"/>
  <c r="H44" i="3"/>
  <c r="E16" i="3"/>
  <c r="D9" i="3"/>
  <c r="E28" i="3"/>
  <c r="E19" i="3"/>
  <c r="G19" i="3"/>
  <c r="H19" i="3"/>
  <c r="F19" i="3"/>
  <c r="H5" i="3"/>
  <c r="G14" i="3"/>
  <c r="D17" i="3"/>
  <c r="D29" i="3"/>
  <c r="G38" i="3"/>
  <c r="D41" i="3"/>
  <c r="H45" i="3"/>
  <c r="H2" i="3"/>
  <c r="E7" i="3"/>
  <c r="G3" i="3"/>
  <c r="F12" i="3"/>
  <c r="H14" i="3"/>
  <c r="E17" i="3"/>
  <c r="D22" i="3"/>
  <c r="F24" i="3"/>
  <c r="H26" i="3"/>
  <c r="E29" i="3"/>
  <c r="D34" i="3"/>
  <c r="F36" i="3"/>
  <c r="H38" i="3"/>
  <c r="E41" i="3"/>
  <c r="G13" i="3"/>
  <c r="H21" i="3"/>
  <c r="G26" i="3"/>
  <c r="H33" i="3"/>
  <c r="D4" i="3"/>
  <c r="F7" i="3"/>
  <c r="H3" i="3"/>
  <c r="G12" i="3"/>
  <c r="F17" i="3"/>
  <c r="E22" i="3"/>
  <c r="G24" i="3"/>
  <c r="F29" i="3"/>
  <c r="E34" i="3"/>
  <c r="G36" i="3"/>
  <c r="F41" i="3"/>
  <c r="D13" i="3"/>
  <c r="D37" i="3"/>
  <c r="H41" i="3"/>
  <c r="G4" i="3"/>
  <c r="D8" i="3"/>
  <c r="F5" i="3"/>
  <c r="E13" i="3"/>
  <c r="D18" i="3"/>
  <c r="E25" i="3"/>
  <c r="D30" i="3"/>
  <c r="F32" i="3"/>
  <c r="H34" i="3"/>
  <c r="E37" i="3"/>
  <c r="D42" i="3"/>
  <c r="F44" i="3"/>
  <c r="E8" i="3"/>
  <c r="G5" i="3"/>
  <c r="F13" i="3"/>
  <c r="E18" i="3"/>
  <c r="G20" i="3"/>
  <c r="F25" i="3"/>
  <c r="E30" i="3"/>
  <c r="G32" i="3"/>
  <c r="F37" i="3"/>
  <c r="E42" i="3"/>
  <c r="G44" i="3"/>
  <c r="D25" i="3"/>
  <c r="F8" i="3"/>
  <c r="G25" i="3"/>
  <c r="G8" i="3"/>
  <c r="G18" i="3"/>
  <c r="G30" i="3"/>
  <c r="D33" i="3"/>
  <c r="E40" i="3"/>
  <c r="G42" i="3"/>
  <c r="D2" i="3"/>
  <c r="H8" i="3"/>
  <c r="E9" i="3"/>
  <c r="D14" i="3"/>
  <c r="F16" i="3"/>
  <c r="H18" i="3"/>
  <c r="E21" i="3"/>
  <c r="D26" i="3"/>
  <c r="F28" i="3"/>
  <c r="H30" i="3"/>
  <c r="E33" i="3"/>
  <c r="D38" i="3"/>
  <c r="F40" i="3"/>
  <c r="H42" i="3"/>
  <c r="E45" i="3"/>
  <c r="H17" i="3"/>
  <c r="H29" i="3"/>
  <c r="H37" i="3"/>
  <c r="D3" i="3"/>
  <c r="F9" i="3"/>
  <c r="E14" i="3"/>
  <c r="G16" i="3"/>
  <c r="F21" i="3"/>
  <c r="E26" i="3"/>
  <c r="G28" i="3"/>
  <c r="F33" i="3"/>
  <c r="E38" i="3"/>
  <c r="G40" i="3"/>
  <c r="F45" i="3"/>
  <c r="E5" i="3"/>
  <c r="G37" i="3"/>
  <c r="D21" i="3"/>
  <c r="H25" i="3"/>
  <c r="D45" i="3"/>
  <c r="E2" i="3"/>
  <c r="F2" i="3"/>
  <c r="E3" i="3"/>
  <c r="G9" i="3"/>
  <c r="D12" i="3"/>
  <c r="F14" i="3"/>
  <c r="H16" i="3"/>
  <c r="G21" i="3"/>
  <c r="D24" i="3"/>
  <c r="F26" i="3"/>
  <c r="H28" i="3"/>
  <c r="G33" i="3"/>
  <c r="D36" i="3"/>
  <c r="F38" i="3"/>
  <c r="G45" i="3"/>
  <c r="D46" i="3"/>
  <c r="E46" i="3"/>
  <c r="G46" i="3"/>
  <c r="H46" i="3"/>
  <c r="F46" i="3"/>
</calcChain>
</file>

<file path=xl/sharedStrings.xml><?xml version="1.0" encoding="utf-8"?>
<sst xmlns="http://schemas.openxmlformats.org/spreadsheetml/2006/main" count="1178" uniqueCount="58">
  <si>
    <t>Climate change</t>
  </si>
  <si>
    <t>W/m2</t>
  </si>
  <si>
    <t>Stratospheric ozone</t>
  </si>
  <si>
    <t>DU</t>
  </si>
  <si>
    <t>Aerosols</t>
  </si>
  <si>
    <t>Avg. conc</t>
  </si>
  <si>
    <t>Ocean Acidification</t>
  </si>
  <si>
    <t>pH</t>
  </si>
  <si>
    <t>Nitrogen balance</t>
  </si>
  <si>
    <t>Phosphorous balance</t>
  </si>
  <si>
    <t>Freshwater use</t>
  </si>
  <si>
    <t>Land system change</t>
  </si>
  <si>
    <t>Forest area</t>
  </si>
  <si>
    <t>Biodiversity</t>
  </si>
  <si>
    <t>MSA</t>
  </si>
  <si>
    <t>World</t>
  </si>
  <si>
    <t>Scenario</t>
  </si>
  <si>
    <t>SSP1</t>
  </si>
  <si>
    <t>Region</t>
  </si>
  <si>
    <t>PB</t>
  </si>
  <si>
    <t>Variable</t>
  </si>
  <si>
    <t>Unit</t>
  </si>
  <si>
    <t>Radiative forcing</t>
  </si>
  <si>
    <t>UV radiation</t>
  </si>
  <si>
    <t>N-balance in agriculture soils</t>
  </si>
  <si>
    <t>P-balance in agriculture soils</t>
  </si>
  <si>
    <t>billion ha</t>
  </si>
  <si>
    <t>-</t>
  </si>
  <si>
    <t>km3/yr</t>
  </si>
  <si>
    <t>kgN/yr</t>
  </si>
  <si>
    <t>kgP2O5/yr</t>
  </si>
  <si>
    <t>ug/m3</t>
  </si>
  <si>
    <t>SSP2</t>
  </si>
  <si>
    <t>SSP3</t>
  </si>
  <si>
    <t>SSP2_19</t>
  </si>
  <si>
    <t>SSP2_19_Sus</t>
  </si>
  <si>
    <t>Boundaries</t>
  </si>
  <si>
    <t>Upper limit</t>
  </si>
  <si>
    <t>Reference</t>
  </si>
  <si>
    <t>Nitrogen loading</t>
  </si>
  <si>
    <t>Phosphorous loading</t>
  </si>
  <si>
    <t>Calculations</t>
  </si>
  <si>
    <t>Thickness of ozone layer</t>
  </si>
  <si>
    <t>Pressures</t>
  </si>
  <si>
    <t>GHG emissions</t>
  </si>
  <si>
    <t>ODS emissions</t>
  </si>
  <si>
    <t>Aerosol emissions</t>
  </si>
  <si>
    <t>CO2 emissions</t>
  </si>
  <si>
    <t>Fertilizer use</t>
  </si>
  <si>
    <t>Total agr. Area</t>
  </si>
  <si>
    <t>GtCO2-eq</t>
  </si>
  <si>
    <t>Mt BC/yr</t>
  </si>
  <si>
    <t>GtCO2</t>
  </si>
  <si>
    <t>Tg N/yr</t>
  </si>
  <si>
    <t>Tg P/yr</t>
  </si>
  <si>
    <t>million ha</t>
  </si>
  <si>
    <t>SSP2_nexus</t>
  </si>
  <si>
    <t>SSP2_Su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</si>
</sst>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quotePrefix="1" applyFont="1" applyFill="1"/>
    <xf numFmtId="164" fontId="0" fillId="3" borderId="0" xfId="0" applyNumberFormat="1" applyFill="1"/>
    <xf numFmtId="164" fontId="1" fillId="2" borderId="0" xfId="0" applyNumberFormat="1" applyFont="1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164" fontId="2" fillId="5" borderId="0" xfId="0" applyNumberFormat="1" applyFont="1" applyFill="1"/>
    <xf numFmtId="0" fontId="1" fillId="6" borderId="0" xfId="0" applyFont="1" applyFill="1"/>
    <xf numFmtId="0" fontId="1" fillId="7" borderId="0" xfId="0" applyFont="1" applyFill="1"/>
    <xf numFmtId="0" fontId="1" fillId="6" borderId="0" xfId="0" quotePrefix="1" applyFont="1" applyFill="1"/>
    <xf numFmtId="0" fontId="0" fillId="6" borderId="0" xfId="0" applyFill="1"/>
    <xf numFmtId="0" fontId="1" fillId="7" borderId="0" xfId="0" quotePrefix="1" applyFont="1" applyFill="1"/>
    <xf numFmtId="11" fontId="1" fillId="7" borderId="0" xfId="0" applyNumberFormat="1" applyFont="1" applyFill="1"/>
    <xf numFmtId="0" fontId="1" fillId="8" borderId="0" xfId="0" applyFont="1" applyFill="1"/>
    <xf numFmtId="11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F750-2E21-4764-926B-D9412B16F0F9}">
  <sheetPr filterMode="1"/>
  <dimension ref="A1:K55"/>
  <sheetViews>
    <sheetView workbookViewId="0">
      <selection activeCell="G1" sqref="G1"/>
    </sheetView>
  </sheetViews>
  <sheetFormatPr baseColWidth="10" defaultColWidth="8.83203125" defaultRowHeight="15" x14ac:dyDescent="0.2"/>
  <sheetData>
    <row r="1" spans="1:11" x14ac:dyDescent="0.2">
      <c r="A1" s="12" t="s">
        <v>19</v>
      </c>
      <c r="B1" s="12" t="s">
        <v>20</v>
      </c>
      <c r="C1" s="12" t="s">
        <v>18</v>
      </c>
      <c r="D1" s="12" t="s">
        <v>16</v>
      </c>
      <c r="E1" s="12" t="s">
        <v>21</v>
      </c>
      <c r="F1" s="12">
        <v>1970</v>
      </c>
      <c r="G1" s="12">
        <v>2015</v>
      </c>
      <c r="H1" s="12">
        <v>2030</v>
      </c>
      <c r="I1" s="12">
        <v>2050</v>
      </c>
      <c r="J1" s="12">
        <v>2100</v>
      </c>
    </row>
    <row r="2" spans="1:11" hidden="1" x14ac:dyDescent="0.2">
      <c r="A2" s="12" t="s">
        <v>0</v>
      </c>
      <c r="B2" s="12" t="s">
        <v>22</v>
      </c>
      <c r="C2" s="12" t="s">
        <v>15</v>
      </c>
      <c r="D2" s="12" t="s">
        <v>17</v>
      </c>
      <c r="E2" s="12" t="s">
        <v>1</v>
      </c>
      <c r="F2" s="13">
        <v>0.77100000000000002</v>
      </c>
      <c r="G2" s="13">
        <v>2.4077999999999999</v>
      </c>
      <c r="H2" s="13">
        <v>3.1008</v>
      </c>
      <c r="I2" s="13">
        <v>3.6585999999999999</v>
      </c>
      <c r="J2" s="13">
        <v>4.8160999999999996</v>
      </c>
    </row>
    <row r="3" spans="1:11" hidden="1" x14ac:dyDescent="0.2">
      <c r="A3" s="12" t="s">
        <v>2</v>
      </c>
      <c r="B3" s="12" t="s">
        <v>42</v>
      </c>
      <c r="C3" s="12" t="s">
        <v>15</v>
      </c>
      <c r="D3" s="12" t="s">
        <v>17</v>
      </c>
      <c r="E3" s="12" t="s">
        <v>3</v>
      </c>
      <c r="F3" s="13">
        <v>320</v>
      </c>
      <c r="G3" s="13">
        <v>280</v>
      </c>
      <c r="H3" s="13">
        <v>295</v>
      </c>
      <c r="I3" s="13">
        <v>310</v>
      </c>
      <c r="J3" s="13">
        <v>320</v>
      </c>
    </row>
    <row r="4" spans="1:11" hidden="1" x14ac:dyDescent="0.2">
      <c r="A4" s="12" t="s">
        <v>4</v>
      </c>
      <c r="B4" s="12" t="s">
        <v>5</v>
      </c>
      <c r="C4" s="12" t="s">
        <v>15</v>
      </c>
      <c r="D4" s="12" t="s">
        <v>17</v>
      </c>
      <c r="E4" s="12" t="s">
        <v>31</v>
      </c>
      <c r="F4" s="18">
        <v>22</v>
      </c>
      <c r="G4" s="18">
        <v>22.5</v>
      </c>
      <c r="H4" s="18">
        <v>19.7</v>
      </c>
      <c r="I4" s="18">
        <v>16.100000000000001</v>
      </c>
      <c r="J4" s="13"/>
    </row>
    <row r="5" spans="1:11" hidden="1" x14ac:dyDescent="0.2">
      <c r="A5" s="12" t="s">
        <v>6</v>
      </c>
      <c r="B5" s="12" t="s">
        <v>7</v>
      </c>
      <c r="C5" s="12" t="s">
        <v>15</v>
      </c>
      <c r="D5" s="12" t="s">
        <v>17</v>
      </c>
      <c r="E5" s="14" t="s">
        <v>27</v>
      </c>
      <c r="F5" s="13">
        <v>8.1170000000000009</v>
      </c>
      <c r="G5" s="13">
        <v>8.0528999999999993</v>
      </c>
      <c r="H5" s="13">
        <v>8.0218000000000007</v>
      </c>
      <c r="I5" s="13">
        <v>7.9816000000000003</v>
      </c>
      <c r="J5" s="13">
        <v>7.9080000000000004</v>
      </c>
    </row>
    <row r="6" spans="1:11" hidden="1" x14ac:dyDescent="0.2">
      <c r="A6" s="12" t="s">
        <v>8</v>
      </c>
      <c r="B6" s="12" t="s">
        <v>24</v>
      </c>
      <c r="C6" s="12" t="s">
        <v>15</v>
      </c>
      <c r="D6" s="12" t="s">
        <v>17</v>
      </c>
      <c r="E6" s="15" t="s">
        <v>29</v>
      </c>
      <c r="F6" s="13">
        <v>68.750699999999995</v>
      </c>
      <c r="G6" s="13">
        <v>131.4392</v>
      </c>
      <c r="H6" s="13">
        <v>131.50360000000001</v>
      </c>
      <c r="I6" s="13">
        <v>119.09010000000001</v>
      </c>
      <c r="J6" s="13">
        <v>115.99290000000001</v>
      </c>
    </row>
    <row r="7" spans="1:11" hidden="1" x14ac:dyDescent="0.2">
      <c r="A7" s="12" t="s">
        <v>9</v>
      </c>
      <c r="B7" s="12" t="s">
        <v>25</v>
      </c>
      <c r="C7" s="12" t="s">
        <v>15</v>
      </c>
      <c r="D7" s="12" t="s">
        <v>17</v>
      </c>
      <c r="E7" s="15" t="s">
        <v>30</v>
      </c>
      <c r="F7" s="13">
        <v>7.5542999999999996</v>
      </c>
      <c r="G7" s="13">
        <v>11.957599999999999</v>
      </c>
      <c r="H7" s="13">
        <v>11.3332</v>
      </c>
      <c r="I7" s="13">
        <v>9.9929000000000006</v>
      </c>
      <c r="J7" s="13">
        <v>9.7012</v>
      </c>
    </row>
    <row r="8" spans="1:11" hidden="1" x14ac:dyDescent="0.2">
      <c r="A8" s="12" t="s">
        <v>10</v>
      </c>
      <c r="B8" s="12" t="s">
        <v>10</v>
      </c>
      <c r="C8" s="12" t="s">
        <v>15</v>
      </c>
      <c r="D8" s="12" t="s">
        <v>17</v>
      </c>
      <c r="E8" s="12" t="s">
        <v>28</v>
      </c>
      <c r="F8" s="13">
        <v>2294.5540000000001</v>
      </c>
      <c r="G8" s="13">
        <v>3436.2420000000002</v>
      </c>
      <c r="H8" s="13">
        <v>3642.7431000000001</v>
      </c>
      <c r="I8" s="13">
        <v>3545.7611000000002</v>
      </c>
      <c r="J8" s="13">
        <v>2741.5228999999999</v>
      </c>
    </row>
    <row r="9" spans="1:11" hidden="1" x14ac:dyDescent="0.2">
      <c r="A9" s="12" t="s">
        <v>11</v>
      </c>
      <c r="B9" s="12" t="s">
        <v>12</v>
      </c>
      <c r="C9" s="12" t="s">
        <v>15</v>
      </c>
      <c r="D9" s="12" t="s">
        <v>17</v>
      </c>
      <c r="E9" s="12" t="s">
        <v>26</v>
      </c>
      <c r="F9" s="13">
        <v>4.1924999999999999</v>
      </c>
      <c r="G9" s="13">
        <v>3.964</v>
      </c>
      <c r="H9" s="13">
        <v>3.8994</v>
      </c>
      <c r="I9" s="13">
        <v>3.9986000000000002</v>
      </c>
      <c r="J9" s="13">
        <v>4.2172999999999998</v>
      </c>
    </row>
    <row r="10" spans="1:11" x14ac:dyDescent="0.2">
      <c r="A10" s="12" t="s">
        <v>13</v>
      </c>
      <c r="B10" s="12" t="s">
        <v>14</v>
      </c>
      <c r="C10" s="12" t="s">
        <v>15</v>
      </c>
      <c r="D10" s="12" t="s">
        <v>17</v>
      </c>
      <c r="E10" s="14" t="s">
        <v>27</v>
      </c>
      <c r="F10" s="18">
        <v>59.752267600000003</v>
      </c>
      <c r="G10" s="18">
        <v>54.111653570000001</v>
      </c>
      <c r="H10" s="18">
        <v>52.56758928</v>
      </c>
      <c r="I10" s="18">
        <v>51.881808040000003</v>
      </c>
      <c r="J10" s="18">
        <v>49.588924650000003</v>
      </c>
    </row>
    <row r="11" spans="1:11" hidden="1" x14ac:dyDescent="0.2">
      <c r="A11" s="12" t="s">
        <v>0</v>
      </c>
      <c r="B11" s="12" t="s">
        <v>22</v>
      </c>
      <c r="C11" s="12" t="s">
        <v>15</v>
      </c>
      <c r="D11" s="12" t="s">
        <v>32</v>
      </c>
      <c r="E11" s="12" t="s">
        <v>1</v>
      </c>
      <c r="F11" s="13">
        <v>0.77102899999999996</v>
      </c>
      <c r="G11" s="13">
        <v>2.407737</v>
      </c>
      <c r="H11" s="13">
        <v>3.1447440000000002</v>
      </c>
      <c r="I11" s="13">
        <v>3.8856790000000001</v>
      </c>
      <c r="J11" s="13">
        <v>6.0650969999999997</v>
      </c>
      <c r="K11" s="1"/>
    </row>
    <row r="12" spans="1:11" hidden="1" x14ac:dyDescent="0.2">
      <c r="A12" s="12" t="s">
        <v>2</v>
      </c>
      <c r="B12" s="12" t="s">
        <v>42</v>
      </c>
      <c r="C12" s="12" t="s">
        <v>15</v>
      </c>
      <c r="D12" s="12" t="s">
        <v>32</v>
      </c>
      <c r="E12" s="12" t="s">
        <v>3</v>
      </c>
      <c r="F12" s="13">
        <v>320</v>
      </c>
      <c r="G12" s="13">
        <v>280</v>
      </c>
      <c r="H12" s="13">
        <v>295</v>
      </c>
      <c r="I12" s="13">
        <v>310</v>
      </c>
      <c r="J12" s="13">
        <v>320</v>
      </c>
      <c r="K12" s="1"/>
    </row>
    <row r="13" spans="1:11" hidden="1" x14ac:dyDescent="0.2">
      <c r="A13" s="12" t="s">
        <v>4</v>
      </c>
      <c r="B13" s="12" t="s">
        <v>5</v>
      </c>
      <c r="C13" s="12" t="s">
        <v>15</v>
      </c>
      <c r="D13" s="12" t="s">
        <v>32</v>
      </c>
      <c r="E13" s="12" t="s">
        <v>31</v>
      </c>
      <c r="F13" s="18">
        <v>22</v>
      </c>
      <c r="G13" s="18">
        <v>22.5</v>
      </c>
      <c r="H13" s="18">
        <v>21.5</v>
      </c>
      <c r="I13" s="18">
        <v>20.399999999999999</v>
      </c>
      <c r="J13" s="13"/>
      <c r="K13" s="1"/>
    </row>
    <row r="14" spans="1:11" hidden="1" x14ac:dyDescent="0.2">
      <c r="A14" s="12" t="s">
        <v>6</v>
      </c>
      <c r="B14" s="12" t="s">
        <v>7</v>
      </c>
      <c r="C14" s="12" t="s">
        <v>15</v>
      </c>
      <c r="D14" s="12" t="s">
        <v>32</v>
      </c>
      <c r="E14" s="14" t="s">
        <v>27</v>
      </c>
      <c r="F14" s="13">
        <v>8.1170500000000008</v>
      </c>
      <c r="G14" s="13">
        <v>8.0529279999999996</v>
      </c>
      <c r="H14" s="13">
        <v>8.0197780000000005</v>
      </c>
      <c r="I14" s="13">
        <v>7.9678709999999997</v>
      </c>
      <c r="J14" s="13">
        <v>7.8369910000000003</v>
      </c>
      <c r="K14" s="1"/>
    </row>
    <row r="15" spans="1:11" hidden="1" x14ac:dyDescent="0.2">
      <c r="A15" s="12" t="s">
        <v>8</v>
      </c>
      <c r="B15" s="12" t="s">
        <v>24</v>
      </c>
      <c r="C15" s="12" t="s">
        <v>15</v>
      </c>
      <c r="D15" s="12" t="s">
        <v>32</v>
      </c>
      <c r="E15" s="15" t="s">
        <v>29</v>
      </c>
      <c r="F15" s="13">
        <v>68.750671999999994</v>
      </c>
      <c r="G15" s="13">
        <v>131.43899999999999</v>
      </c>
      <c r="H15" s="13">
        <v>157.13999999999999</v>
      </c>
      <c r="I15" s="13">
        <v>179.85499999999999</v>
      </c>
      <c r="J15" s="13">
        <v>195.72499999999999</v>
      </c>
      <c r="K15" s="1"/>
    </row>
    <row r="16" spans="1:11" hidden="1" x14ac:dyDescent="0.2">
      <c r="A16" s="12" t="s">
        <v>9</v>
      </c>
      <c r="B16" s="12" t="s">
        <v>25</v>
      </c>
      <c r="C16" s="12" t="s">
        <v>15</v>
      </c>
      <c r="D16" s="12" t="s">
        <v>32</v>
      </c>
      <c r="E16" s="15" t="s">
        <v>30</v>
      </c>
      <c r="F16" s="13">
        <v>7.554297</v>
      </c>
      <c r="G16" s="13">
        <v>11.957602</v>
      </c>
      <c r="H16" s="13">
        <v>16.101823</v>
      </c>
      <c r="I16" s="13">
        <v>16.217072000000002</v>
      </c>
      <c r="J16" s="13">
        <v>17.487462000000001</v>
      </c>
      <c r="K16" s="1"/>
    </row>
    <row r="17" spans="1:11" hidden="1" x14ac:dyDescent="0.2">
      <c r="A17" s="12" t="s">
        <v>10</v>
      </c>
      <c r="B17" s="12" t="s">
        <v>10</v>
      </c>
      <c r="C17" s="12" t="s">
        <v>15</v>
      </c>
      <c r="D17" s="12" t="s">
        <v>32</v>
      </c>
      <c r="E17" s="12" t="s">
        <v>28</v>
      </c>
      <c r="F17" s="13">
        <v>2294.5540339999998</v>
      </c>
      <c r="G17" s="13">
        <v>3438.9158790000001</v>
      </c>
      <c r="H17" s="13">
        <v>3765.7019679999999</v>
      </c>
      <c r="I17" s="13">
        <v>4051.5490279999999</v>
      </c>
      <c r="J17" s="13">
        <v>4050.9379709999998</v>
      </c>
      <c r="K17" s="1"/>
    </row>
    <row r="18" spans="1:11" hidden="1" x14ac:dyDescent="0.2">
      <c r="A18" s="12" t="s">
        <v>11</v>
      </c>
      <c r="B18" s="12" t="s">
        <v>12</v>
      </c>
      <c r="C18" s="12" t="s">
        <v>15</v>
      </c>
      <c r="D18" s="12" t="s">
        <v>32</v>
      </c>
      <c r="E18" s="12" t="s">
        <v>26</v>
      </c>
      <c r="F18" s="13">
        <v>4.1925160000000004</v>
      </c>
      <c r="G18" s="13">
        <v>3.9639660000000001</v>
      </c>
      <c r="H18" s="13">
        <v>3.8491330000000001</v>
      </c>
      <c r="I18" s="13">
        <v>3.73746</v>
      </c>
      <c r="J18" s="13">
        <v>3.5659679999999998</v>
      </c>
      <c r="K18" s="1"/>
    </row>
    <row r="19" spans="1:11" x14ac:dyDescent="0.2">
      <c r="A19" s="12" t="s">
        <v>13</v>
      </c>
      <c r="B19" s="12" t="s">
        <v>14</v>
      </c>
      <c r="C19" s="12" t="s">
        <v>15</v>
      </c>
      <c r="D19" s="12" t="s">
        <v>32</v>
      </c>
      <c r="E19" s="14" t="s">
        <v>27</v>
      </c>
      <c r="F19" s="18">
        <v>59.752184149999998</v>
      </c>
      <c r="G19" s="18">
        <v>54.111510520000003</v>
      </c>
      <c r="H19" s="18">
        <v>51.763480899999998</v>
      </c>
      <c r="I19" s="18">
        <v>48.197808860000002</v>
      </c>
      <c r="J19" s="18">
        <v>40.509599450000003</v>
      </c>
      <c r="K19" s="1"/>
    </row>
    <row r="20" spans="1:11" hidden="1" x14ac:dyDescent="0.2">
      <c r="A20" s="12" t="s">
        <v>0</v>
      </c>
      <c r="B20" s="12" t="s">
        <v>22</v>
      </c>
      <c r="C20" s="12" t="s">
        <v>15</v>
      </c>
      <c r="D20" s="12" t="s">
        <v>33</v>
      </c>
      <c r="E20" s="12" t="s">
        <v>1</v>
      </c>
      <c r="F20" s="13">
        <v>0.77102899999999996</v>
      </c>
      <c r="G20" s="13">
        <v>2.4079109999999999</v>
      </c>
      <c r="H20" s="13">
        <v>3.1700390000000001</v>
      </c>
      <c r="I20" s="13">
        <v>4.1987040000000002</v>
      </c>
      <c r="J20" s="13">
        <v>6.6353470000000003</v>
      </c>
    </row>
    <row r="21" spans="1:11" hidden="1" x14ac:dyDescent="0.2">
      <c r="A21" s="12" t="s">
        <v>2</v>
      </c>
      <c r="B21" s="12" t="s">
        <v>42</v>
      </c>
      <c r="C21" s="12" t="s">
        <v>15</v>
      </c>
      <c r="D21" s="12" t="s">
        <v>33</v>
      </c>
      <c r="E21" s="12" t="s">
        <v>3</v>
      </c>
      <c r="F21" s="13">
        <v>320</v>
      </c>
      <c r="G21" s="13">
        <v>280</v>
      </c>
      <c r="H21" s="13">
        <v>295</v>
      </c>
      <c r="I21" s="13">
        <v>315</v>
      </c>
      <c r="J21" s="13">
        <v>330</v>
      </c>
    </row>
    <row r="22" spans="1:11" hidden="1" x14ac:dyDescent="0.2">
      <c r="A22" s="12" t="s">
        <v>4</v>
      </c>
      <c r="B22" s="12" t="s">
        <v>5</v>
      </c>
      <c r="C22" s="12" t="s">
        <v>15</v>
      </c>
      <c r="D22" s="12" t="s">
        <v>33</v>
      </c>
      <c r="E22" s="12" t="s">
        <v>31</v>
      </c>
      <c r="F22" s="18">
        <v>22</v>
      </c>
      <c r="G22" s="18">
        <v>22.5</v>
      </c>
      <c r="H22" s="18">
        <v>22.7</v>
      </c>
      <c r="I22" s="18">
        <v>22.2</v>
      </c>
      <c r="J22" s="13"/>
    </row>
    <row r="23" spans="1:11" hidden="1" x14ac:dyDescent="0.2">
      <c r="A23" s="12" t="s">
        <v>6</v>
      </c>
      <c r="B23" s="12" t="s">
        <v>7</v>
      </c>
      <c r="C23" s="12" t="s">
        <v>15</v>
      </c>
      <c r="D23" s="12" t="s">
        <v>33</v>
      </c>
      <c r="E23" s="14" t="s">
        <v>27</v>
      </c>
      <c r="F23" s="13">
        <v>8.1170500000000008</v>
      </c>
      <c r="G23" s="13">
        <v>8.0529279999999996</v>
      </c>
      <c r="H23" s="13">
        <v>8.0185639999999996</v>
      </c>
      <c r="I23" s="13">
        <v>7.960839</v>
      </c>
      <c r="J23" s="13">
        <v>7.799283</v>
      </c>
    </row>
    <row r="24" spans="1:11" hidden="1" x14ac:dyDescent="0.2">
      <c r="A24" s="12" t="s">
        <v>8</v>
      </c>
      <c r="B24" s="12" t="s">
        <v>24</v>
      </c>
      <c r="C24" s="12" t="s">
        <v>15</v>
      </c>
      <c r="D24" s="12" t="s">
        <v>33</v>
      </c>
      <c r="E24" s="15" t="s">
        <v>29</v>
      </c>
      <c r="F24" s="13">
        <v>68.750671999999994</v>
      </c>
      <c r="G24" s="13">
        <v>131.47705999999999</v>
      </c>
      <c r="H24" s="13">
        <v>169.6634</v>
      </c>
      <c r="I24" s="13">
        <v>214.80529999999999</v>
      </c>
      <c r="J24" s="13">
        <v>253.27951999999999</v>
      </c>
    </row>
    <row r="25" spans="1:11" hidden="1" x14ac:dyDescent="0.2">
      <c r="A25" s="12" t="s">
        <v>9</v>
      </c>
      <c r="B25" s="12" t="s">
        <v>25</v>
      </c>
      <c r="C25" s="12" t="s">
        <v>15</v>
      </c>
      <c r="D25" s="12" t="s">
        <v>33</v>
      </c>
      <c r="E25" s="15" t="s">
        <v>30</v>
      </c>
      <c r="F25" s="13">
        <v>7.554297</v>
      </c>
      <c r="G25" s="13">
        <v>11.957784</v>
      </c>
      <c r="H25" s="13">
        <v>18.830838</v>
      </c>
      <c r="I25" s="13">
        <v>20.622433000000001</v>
      </c>
      <c r="J25" s="13">
        <v>24.730767</v>
      </c>
    </row>
    <row r="26" spans="1:11" hidden="1" x14ac:dyDescent="0.2">
      <c r="A26" s="12" t="s">
        <v>10</v>
      </c>
      <c r="B26" s="12" t="s">
        <v>10</v>
      </c>
      <c r="C26" s="12" t="s">
        <v>15</v>
      </c>
      <c r="D26" s="12" t="s">
        <v>33</v>
      </c>
      <c r="E26" s="12" t="s">
        <v>28</v>
      </c>
      <c r="F26" s="13">
        <v>2294.5540339999998</v>
      </c>
      <c r="G26" s="13">
        <v>3440.5181029999999</v>
      </c>
      <c r="H26" s="13">
        <v>3861.4550450000002</v>
      </c>
      <c r="I26" s="13">
        <v>4167.9370319999998</v>
      </c>
      <c r="J26" s="13">
        <v>4609.8588630000004</v>
      </c>
    </row>
    <row r="27" spans="1:11" hidden="1" x14ac:dyDescent="0.2">
      <c r="A27" s="12" t="s">
        <v>11</v>
      </c>
      <c r="B27" s="12" t="s">
        <v>12</v>
      </c>
      <c r="C27" s="12" t="s">
        <v>15</v>
      </c>
      <c r="D27" s="12" t="s">
        <v>33</v>
      </c>
      <c r="E27" s="12" t="s">
        <v>26</v>
      </c>
      <c r="F27" s="13">
        <v>4.1925160000000004</v>
      </c>
      <c r="G27" s="13">
        <v>3.9639679999999999</v>
      </c>
      <c r="H27" s="13">
        <v>3.8300269999999998</v>
      </c>
      <c r="I27" s="13">
        <v>3.6113900000000001</v>
      </c>
      <c r="J27" s="13">
        <v>3.3677440000000001</v>
      </c>
    </row>
    <row r="28" spans="1:11" x14ac:dyDescent="0.2">
      <c r="A28" s="12" t="s">
        <v>13</v>
      </c>
      <c r="B28" s="12" t="s">
        <v>14</v>
      </c>
      <c r="C28" s="12" t="s">
        <v>15</v>
      </c>
      <c r="D28" s="12" t="s">
        <v>33</v>
      </c>
      <c r="E28" s="14" t="s">
        <v>27</v>
      </c>
      <c r="F28" s="18">
        <v>59.752267600000003</v>
      </c>
      <c r="G28" s="18">
        <v>54.109036920000001</v>
      </c>
      <c r="H28" s="18">
        <v>51.418477299999999</v>
      </c>
      <c r="I28" s="18">
        <v>46.699881550000001</v>
      </c>
      <c r="J28" s="18">
        <v>37.253677850000003</v>
      </c>
    </row>
    <row r="29" spans="1:11" hidden="1" x14ac:dyDescent="0.2">
      <c r="A29" s="12" t="s">
        <v>0</v>
      </c>
      <c r="B29" s="12" t="s">
        <v>22</v>
      </c>
      <c r="C29" s="12" t="s">
        <v>15</v>
      </c>
      <c r="D29" s="12" t="s">
        <v>34</v>
      </c>
      <c r="E29" s="12" t="s">
        <v>1</v>
      </c>
      <c r="F29" s="13">
        <v>0.77102899999999996</v>
      </c>
      <c r="G29" s="13">
        <v>2.4077639999999998</v>
      </c>
      <c r="H29" s="13">
        <v>3.075345</v>
      </c>
      <c r="I29" s="13">
        <v>2.6917409999999999</v>
      </c>
      <c r="J29" s="13">
        <v>1.8827579999999999</v>
      </c>
    </row>
    <row r="30" spans="1:11" hidden="1" x14ac:dyDescent="0.2">
      <c r="A30" s="12" t="s">
        <v>2</v>
      </c>
      <c r="B30" s="12" t="s">
        <v>42</v>
      </c>
      <c r="C30" s="12" t="s">
        <v>15</v>
      </c>
      <c r="D30" s="12" t="s">
        <v>34</v>
      </c>
      <c r="E30" s="12" t="s">
        <v>3</v>
      </c>
      <c r="F30" s="13">
        <v>320</v>
      </c>
      <c r="G30" s="13">
        <v>280</v>
      </c>
      <c r="H30" s="13">
        <v>290</v>
      </c>
      <c r="I30" s="13">
        <v>300</v>
      </c>
      <c r="J30" s="13">
        <v>312</v>
      </c>
    </row>
    <row r="31" spans="1:11" hidden="1" x14ac:dyDescent="0.2">
      <c r="A31" s="12" t="s">
        <v>4</v>
      </c>
      <c r="B31" s="12" t="s">
        <v>5</v>
      </c>
      <c r="C31" s="12" t="s">
        <v>15</v>
      </c>
      <c r="D31" s="12" t="s">
        <v>34</v>
      </c>
      <c r="E31" s="12" t="s">
        <v>31</v>
      </c>
      <c r="F31" s="18">
        <v>22</v>
      </c>
      <c r="G31" s="18">
        <v>22.5</v>
      </c>
      <c r="H31" s="18">
        <v>16.399999999999999</v>
      </c>
      <c r="I31" s="18">
        <v>12.5</v>
      </c>
      <c r="J31" s="13"/>
    </row>
    <row r="32" spans="1:11" hidden="1" x14ac:dyDescent="0.2">
      <c r="A32" s="12" t="s">
        <v>6</v>
      </c>
      <c r="B32" s="12" t="s">
        <v>7</v>
      </c>
      <c r="C32" s="12" t="s">
        <v>15</v>
      </c>
      <c r="D32" s="12" t="s">
        <v>34</v>
      </c>
      <c r="E32" s="14" t="s">
        <v>27</v>
      </c>
      <c r="F32" s="13">
        <v>8.1170500000000008</v>
      </c>
      <c r="G32" s="13">
        <v>8.0529279999999996</v>
      </c>
      <c r="H32" s="13">
        <v>8.0294600000000003</v>
      </c>
      <c r="I32" s="13">
        <v>8.0198339999999995</v>
      </c>
      <c r="J32" s="13">
        <v>8.0404820000000008</v>
      </c>
    </row>
    <row r="33" spans="1:10" hidden="1" x14ac:dyDescent="0.2">
      <c r="A33" s="12" t="s">
        <v>8</v>
      </c>
      <c r="B33" s="12" t="s">
        <v>24</v>
      </c>
      <c r="C33" s="12" t="s">
        <v>15</v>
      </c>
      <c r="D33" s="12" t="s">
        <v>34</v>
      </c>
      <c r="E33" s="15" t="s">
        <v>29</v>
      </c>
      <c r="F33" s="13">
        <v>68.750671999999994</v>
      </c>
      <c r="G33" s="13">
        <v>131.43899999999999</v>
      </c>
      <c r="H33" s="13">
        <v>137.078</v>
      </c>
      <c r="I33" s="13">
        <v>131.52000000000001</v>
      </c>
      <c r="J33" s="13">
        <v>131.38999999999999</v>
      </c>
    </row>
    <row r="34" spans="1:10" hidden="1" x14ac:dyDescent="0.2">
      <c r="A34" s="12" t="s">
        <v>9</v>
      </c>
      <c r="B34" s="12" t="s">
        <v>25</v>
      </c>
      <c r="C34" s="12" t="s">
        <v>15</v>
      </c>
      <c r="D34" s="12" t="s">
        <v>34</v>
      </c>
      <c r="E34" s="15" t="s">
        <v>30</v>
      </c>
      <c r="F34" s="13">
        <v>7.554297</v>
      </c>
      <c r="G34" s="13">
        <v>11.957602</v>
      </c>
      <c r="H34" s="13">
        <v>16.234776</v>
      </c>
      <c r="I34" s="13">
        <v>14.845038000000001</v>
      </c>
      <c r="J34" s="13">
        <v>15.577645</v>
      </c>
    </row>
    <row r="35" spans="1:10" hidden="1" x14ac:dyDescent="0.2">
      <c r="A35" s="12" t="s">
        <v>10</v>
      </c>
      <c r="B35" s="12" t="s">
        <v>10</v>
      </c>
      <c r="C35" s="12" t="s">
        <v>15</v>
      </c>
      <c r="D35" s="12" t="s">
        <v>34</v>
      </c>
      <c r="E35" s="12" t="s">
        <v>28</v>
      </c>
      <c r="F35" s="13">
        <v>2294.5540339999998</v>
      </c>
      <c r="G35" s="13">
        <v>3441.23297</v>
      </c>
      <c r="H35" s="13">
        <v>3456.6008999999999</v>
      </c>
      <c r="I35" s="13">
        <v>3721.7558859999999</v>
      </c>
      <c r="J35" s="13">
        <v>4106.6170940000002</v>
      </c>
    </row>
    <row r="36" spans="1:10" hidden="1" x14ac:dyDescent="0.2">
      <c r="A36" s="12" t="s">
        <v>11</v>
      </c>
      <c r="B36" s="12" t="s">
        <v>12</v>
      </c>
      <c r="C36" s="12" t="s">
        <v>15</v>
      </c>
      <c r="D36" s="12" t="s">
        <v>34</v>
      </c>
      <c r="E36" s="12" t="s">
        <v>26</v>
      </c>
      <c r="F36" s="13">
        <v>4.1925160000000004</v>
      </c>
      <c r="G36" s="13">
        <v>3.9639660000000001</v>
      </c>
      <c r="H36" s="13">
        <v>3.9088189999999998</v>
      </c>
      <c r="I36" s="13">
        <v>4.142703</v>
      </c>
      <c r="J36" s="13">
        <v>4.6959989999999996</v>
      </c>
    </row>
    <row r="37" spans="1:10" x14ac:dyDescent="0.2">
      <c r="A37" s="12" t="s">
        <v>13</v>
      </c>
      <c r="B37" s="12" t="s">
        <v>14</v>
      </c>
      <c r="C37" s="12" t="s">
        <v>15</v>
      </c>
      <c r="D37" s="12" t="s">
        <v>34</v>
      </c>
      <c r="E37" s="14" t="s">
        <v>27</v>
      </c>
      <c r="F37" s="18">
        <v>59.752184149999998</v>
      </c>
      <c r="G37" s="18">
        <v>54.111510520000003</v>
      </c>
      <c r="H37" s="18">
        <v>52.280998230000002</v>
      </c>
      <c r="I37" s="18">
        <v>51.698392630000001</v>
      </c>
      <c r="J37" s="18">
        <v>53.087824580000003</v>
      </c>
    </row>
    <row r="38" spans="1:10" hidden="1" x14ac:dyDescent="0.2">
      <c r="A38" s="12" t="s">
        <v>0</v>
      </c>
      <c r="B38" s="12" t="s">
        <v>22</v>
      </c>
      <c r="C38" s="12" t="s">
        <v>15</v>
      </c>
      <c r="D38" s="12" t="s">
        <v>35</v>
      </c>
      <c r="E38" s="12" t="s">
        <v>1</v>
      </c>
      <c r="F38" s="13">
        <v>0.77102899999999996</v>
      </c>
      <c r="G38" s="13">
        <v>2.4077679999999999</v>
      </c>
      <c r="H38" s="13">
        <v>3.083529</v>
      </c>
      <c r="I38" s="13">
        <v>2.704898</v>
      </c>
      <c r="J38" s="13">
        <v>1.835931</v>
      </c>
    </row>
    <row r="39" spans="1:10" hidden="1" x14ac:dyDescent="0.2">
      <c r="A39" s="12" t="s">
        <v>2</v>
      </c>
      <c r="B39" s="12" t="s">
        <v>42</v>
      </c>
      <c r="C39" s="12" t="s">
        <v>15</v>
      </c>
      <c r="D39" s="12" t="s">
        <v>35</v>
      </c>
      <c r="E39" s="12" t="s">
        <v>3</v>
      </c>
      <c r="F39" s="13">
        <v>320</v>
      </c>
      <c r="G39" s="13">
        <v>280</v>
      </c>
      <c r="H39" s="13">
        <v>290</v>
      </c>
      <c r="I39" s="13">
        <v>300</v>
      </c>
      <c r="J39" s="13">
        <v>312</v>
      </c>
    </row>
    <row r="40" spans="1:10" hidden="1" x14ac:dyDescent="0.2">
      <c r="A40" s="12" t="s">
        <v>4</v>
      </c>
      <c r="B40" s="12" t="s">
        <v>5</v>
      </c>
      <c r="C40" s="12" t="s">
        <v>15</v>
      </c>
      <c r="D40" s="12" t="s">
        <v>35</v>
      </c>
      <c r="E40" s="12" t="s">
        <v>31</v>
      </c>
      <c r="F40" s="18">
        <v>22</v>
      </c>
      <c r="G40" s="18">
        <v>22.5</v>
      </c>
      <c r="H40" s="18">
        <v>16.3</v>
      </c>
      <c r="I40" s="18">
        <v>10.3</v>
      </c>
      <c r="J40" s="13"/>
    </row>
    <row r="41" spans="1:10" hidden="1" x14ac:dyDescent="0.2">
      <c r="A41" s="12" t="s">
        <v>6</v>
      </c>
      <c r="B41" s="12" t="s">
        <v>7</v>
      </c>
      <c r="C41" s="12" t="s">
        <v>15</v>
      </c>
      <c r="D41" s="12" t="s">
        <v>35</v>
      </c>
      <c r="E41" s="14" t="s">
        <v>27</v>
      </c>
      <c r="F41" s="13">
        <v>8.1170449999999992</v>
      </c>
      <c r="G41" s="13">
        <v>8.0529279999999996</v>
      </c>
      <c r="H41" s="13">
        <v>8.0276289999999992</v>
      </c>
      <c r="I41" s="13">
        <v>8.0141430000000007</v>
      </c>
      <c r="J41" s="13">
        <v>8.0298940000000005</v>
      </c>
    </row>
    <row r="42" spans="1:10" hidden="1" x14ac:dyDescent="0.2">
      <c r="A42" s="12" t="s">
        <v>8</v>
      </c>
      <c r="B42" s="12" t="s">
        <v>24</v>
      </c>
      <c r="C42" s="12" t="s">
        <v>15</v>
      </c>
      <c r="D42" s="12" t="s">
        <v>35</v>
      </c>
      <c r="E42" s="15" t="s">
        <v>29</v>
      </c>
      <c r="F42" s="13">
        <v>68.750310999999996</v>
      </c>
      <c r="G42" s="13">
        <v>131.48500000000001</v>
      </c>
      <c r="H42" s="13">
        <v>116.66800000000001</v>
      </c>
      <c r="I42" s="13">
        <v>90.126180000000005</v>
      </c>
      <c r="J42" s="13">
        <v>94.789295999999993</v>
      </c>
    </row>
    <row r="43" spans="1:10" hidden="1" x14ac:dyDescent="0.2">
      <c r="A43" s="12" t="s">
        <v>9</v>
      </c>
      <c r="B43" s="12" t="s">
        <v>25</v>
      </c>
      <c r="C43" s="12" t="s">
        <v>15</v>
      </c>
      <c r="D43" s="12" t="s">
        <v>35</v>
      </c>
      <c r="E43" s="15" t="s">
        <v>30</v>
      </c>
      <c r="F43" s="13">
        <v>7.5545</v>
      </c>
      <c r="G43" s="13">
        <v>11.955811000000001</v>
      </c>
      <c r="H43" s="13">
        <v>9.3121360000000006</v>
      </c>
      <c r="I43" s="13">
        <v>4.524019</v>
      </c>
      <c r="J43" s="13">
        <v>7.5928899999999997</v>
      </c>
    </row>
    <row r="44" spans="1:10" hidden="1" x14ac:dyDescent="0.2">
      <c r="A44" s="12" t="s">
        <v>10</v>
      </c>
      <c r="B44" s="12" t="s">
        <v>10</v>
      </c>
      <c r="C44" s="12" t="s">
        <v>15</v>
      </c>
      <c r="D44" s="12" t="s">
        <v>35</v>
      </c>
      <c r="E44" s="12" t="s">
        <v>28</v>
      </c>
      <c r="F44" s="13">
        <v>2289.558094</v>
      </c>
      <c r="G44" s="13">
        <v>3269.0549559999999</v>
      </c>
      <c r="H44" s="13">
        <v>2969.3438850000002</v>
      </c>
      <c r="I44" s="13">
        <v>2866.9910709999999</v>
      </c>
      <c r="J44" s="13">
        <v>2783.2659480000002</v>
      </c>
    </row>
    <row r="45" spans="1:10" hidden="1" x14ac:dyDescent="0.2">
      <c r="A45" s="12" t="s">
        <v>11</v>
      </c>
      <c r="B45" s="12" t="s">
        <v>12</v>
      </c>
      <c r="C45" s="12" t="s">
        <v>15</v>
      </c>
      <c r="D45" s="12" t="s">
        <v>35</v>
      </c>
      <c r="E45" s="12" t="s">
        <v>26</v>
      </c>
      <c r="F45" s="13">
        <v>4.1925160000000004</v>
      </c>
      <c r="G45" s="13">
        <v>3.9619010000000001</v>
      </c>
      <c r="H45" s="13">
        <v>4.1405390000000004</v>
      </c>
      <c r="I45" s="13">
        <v>4.605283</v>
      </c>
      <c r="J45" s="13">
        <v>4.9532249999999998</v>
      </c>
    </row>
    <row r="46" spans="1:10" x14ac:dyDescent="0.2">
      <c r="A46" s="12" t="s">
        <v>13</v>
      </c>
      <c r="B46" s="12" t="s">
        <v>14</v>
      </c>
      <c r="C46" s="12" t="s">
        <v>15</v>
      </c>
      <c r="D46" s="12" t="s">
        <v>35</v>
      </c>
      <c r="E46" s="14" t="s">
        <v>27</v>
      </c>
      <c r="F46" s="18">
        <v>59.752184149999998</v>
      </c>
      <c r="G46" s="18">
        <v>54.102998970000002</v>
      </c>
      <c r="H46" s="18">
        <v>52.867025140000003</v>
      </c>
      <c r="I46" s="18">
        <v>54.01</v>
      </c>
      <c r="J46" s="18">
        <v>53.861504789999998</v>
      </c>
    </row>
    <row r="47" spans="1:10" hidden="1" x14ac:dyDescent="0.2">
      <c r="A47" s="12" t="s">
        <v>0</v>
      </c>
      <c r="B47" s="12" t="s">
        <v>22</v>
      </c>
      <c r="C47" s="12" t="s">
        <v>15</v>
      </c>
      <c r="D47" s="12" t="s">
        <v>56</v>
      </c>
      <c r="E47" s="12" t="s">
        <v>1</v>
      </c>
      <c r="F47" s="18">
        <v>0.77102899999999996</v>
      </c>
      <c r="G47" s="18">
        <v>2.4077389999999999</v>
      </c>
      <c r="H47" s="18">
        <v>3.1114630000000001</v>
      </c>
      <c r="I47" s="18">
        <v>3.6441370000000002</v>
      </c>
      <c r="J47" s="18">
        <v>5.6499290000000002</v>
      </c>
    </row>
    <row r="48" spans="1:10" hidden="1" x14ac:dyDescent="0.2">
      <c r="A48" s="12" t="s">
        <v>2</v>
      </c>
      <c r="B48" s="12" t="s">
        <v>42</v>
      </c>
      <c r="C48" s="12" t="s">
        <v>15</v>
      </c>
      <c r="D48" s="12" t="s">
        <v>56</v>
      </c>
      <c r="E48" s="12" t="s">
        <v>3</v>
      </c>
      <c r="F48" s="18">
        <v>320</v>
      </c>
      <c r="G48" s="18">
        <v>280</v>
      </c>
      <c r="H48" s="18">
        <v>295</v>
      </c>
      <c r="I48" s="18">
        <v>310</v>
      </c>
      <c r="J48" s="18">
        <v>320</v>
      </c>
    </row>
    <row r="49" spans="1:10" hidden="1" x14ac:dyDescent="0.2">
      <c r="A49" s="12" t="s">
        <v>4</v>
      </c>
      <c r="B49" s="12" t="s">
        <v>5</v>
      </c>
      <c r="C49" s="12" t="s">
        <v>15</v>
      </c>
      <c r="D49" s="12" t="s">
        <v>56</v>
      </c>
      <c r="E49" s="12" t="s">
        <v>31</v>
      </c>
      <c r="F49" s="18">
        <v>22</v>
      </c>
      <c r="G49" s="18">
        <v>22.5</v>
      </c>
      <c r="H49" s="18">
        <v>19.600000000000001</v>
      </c>
      <c r="I49" s="18">
        <v>17.399999999999999</v>
      </c>
      <c r="J49" s="18"/>
    </row>
    <row r="50" spans="1:10" hidden="1" x14ac:dyDescent="0.2">
      <c r="A50" s="12" t="s">
        <v>6</v>
      </c>
      <c r="B50" s="12" t="s">
        <v>7</v>
      </c>
      <c r="C50" s="12" t="s">
        <v>15</v>
      </c>
      <c r="D50" s="12" t="s">
        <v>56</v>
      </c>
      <c r="E50" s="14" t="s">
        <v>27</v>
      </c>
      <c r="F50" s="18">
        <v>8.1170449999999992</v>
      </c>
      <c r="G50" s="18">
        <v>8.0529279999999996</v>
      </c>
      <c r="H50" s="18">
        <v>8.0205020000000005</v>
      </c>
      <c r="I50" s="18">
        <v>7.9722799999999996</v>
      </c>
      <c r="J50" s="18">
        <v>7.8511090000000001</v>
      </c>
    </row>
    <row r="51" spans="1:10" hidden="1" x14ac:dyDescent="0.2">
      <c r="A51" s="12" t="s">
        <v>8</v>
      </c>
      <c r="B51" s="12" t="s">
        <v>24</v>
      </c>
      <c r="C51" s="12" t="s">
        <v>15</v>
      </c>
      <c r="D51" s="12" t="s">
        <v>56</v>
      </c>
      <c r="E51" s="15" t="s">
        <v>29</v>
      </c>
      <c r="F51" s="18">
        <v>68.750310999999996</v>
      </c>
      <c r="G51" s="18">
        <v>131.48500000000001</v>
      </c>
      <c r="H51" s="18">
        <v>121.128</v>
      </c>
      <c r="I51" s="18">
        <v>97.189314999999993</v>
      </c>
      <c r="J51" s="18">
        <v>109.438</v>
      </c>
    </row>
    <row r="52" spans="1:10" hidden="1" x14ac:dyDescent="0.2">
      <c r="A52" s="12" t="s">
        <v>9</v>
      </c>
      <c r="B52" s="12" t="s">
        <v>25</v>
      </c>
      <c r="C52" s="12" t="s">
        <v>15</v>
      </c>
      <c r="D52" s="12" t="s">
        <v>56</v>
      </c>
      <c r="E52" s="15" t="s">
        <v>30</v>
      </c>
      <c r="F52" s="18">
        <v>7.5545</v>
      </c>
      <c r="G52" s="18">
        <v>11.955811000000001</v>
      </c>
      <c r="H52" s="18">
        <v>8.8832170000000001</v>
      </c>
      <c r="I52" s="18">
        <v>5.4583110000000001</v>
      </c>
      <c r="J52" s="18">
        <v>8.8417940000000002</v>
      </c>
    </row>
    <row r="53" spans="1:10" hidden="1" x14ac:dyDescent="0.2">
      <c r="A53" s="12" t="s">
        <v>10</v>
      </c>
      <c r="B53" s="12" t="s">
        <v>10</v>
      </c>
      <c r="C53" s="12" t="s">
        <v>15</v>
      </c>
      <c r="D53" s="12" t="s">
        <v>56</v>
      </c>
      <c r="E53" s="12" t="s">
        <v>28</v>
      </c>
      <c r="F53" s="18">
        <v>2289.558094</v>
      </c>
      <c r="G53" s="18">
        <v>3257.352061</v>
      </c>
      <c r="H53" s="18">
        <v>3176.3519240000001</v>
      </c>
      <c r="I53" s="18">
        <v>3220.0418920000002</v>
      </c>
      <c r="J53" s="18">
        <v>2685.2770449999998</v>
      </c>
    </row>
    <row r="54" spans="1:10" hidden="1" x14ac:dyDescent="0.2">
      <c r="A54" s="12" t="s">
        <v>11</v>
      </c>
      <c r="B54" s="12" t="s">
        <v>12</v>
      </c>
      <c r="C54" s="12" t="s">
        <v>15</v>
      </c>
      <c r="D54" s="12" t="s">
        <v>56</v>
      </c>
      <c r="E54" s="12" t="s">
        <v>26</v>
      </c>
      <c r="F54" s="18">
        <v>4.1925160000000004</v>
      </c>
      <c r="G54" s="18">
        <v>3.9619010000000001</v>
      </c>
      <c r="H54" s="18">
        <v>3.9439259999999998</v>
      </c>
      <c r="I54" s="18">
        <v>4.1413520000000004</v>
      </c>
      <c r="J54" s="18">
        <v>4.090122</v>
      </c>
    </row>
    <row r="55" spans="1:10" x14ac:dyDescent="0.2">
      <c r="A55" s="12" t="s">
        <v>13</v>
      </c>
      <c r="B55" s="12" t="s">
        <v>14</v>
      </c>
      <c r="C55" s="12" t="s">
        <v>15</v>
      </c>
      <c r="D55" s="12" t="s">
        <v>56</v>
      </c>
      <c r="E55" s="14" t="s">
        <v>27</v>
      </c>
      <c r="F55" s="18">
        <v>59.752184149999998</v>
      </c>
      <c r="G55" s="18">
        <v>54.102998970000002</v>
      </c>
      <c r="H55" s="18">
        <v>53.15178633</v>
      </c>
      <c r="I55" s="18">
        <v>53.06</v>
      </c>
      <c r="J55" s="18">
        <v>46.55096829</v>
      </c>
    </row>
  </sheetData>
  <autoFilter ref="A1:J55" xr:uid="{68C0F750-2E21-4764-926B-D9412B16F0F9}">
    <filterColumn colId="1">
      <filters>
        <filter val="MS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F91C-1A55-4CAC-B12D-4A67D06D12ED}">
  <dimension ref="A1:J55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2" bestFit="1" customWidth="1"/>
  </cols>
  <sheetData>
    <row r="1" spans="1:10" x14ac:dyDescent="0.2">
      <c r="A1" s="12" t="s">
        <v>19</v>
      </c>
      <c r="B1" s="12" t="s">
        <v>20</v>
      </c>
      <c r="C1" s="12" t="s">
        <v>18</v>
      </c>
      <c r="D1" s="12" t="s">
        <v>16</v>
      </c>
      <c r="E1" s="12" t="s">
        <v>21</v>
      </c>
      <c r="F1" s="12">
        <v>1970</v>
      </c>
      <c r="G1" s="12">
        <v>2015</v>
      </c>
      <c r="H1" s="12">
        <v>2030</v>
      </c>
      <c r="I1" s="12">
        <v>2050</v>
      </c>
      <c r="J1" s="12">
        <v>2100</v>
      </c>
    </row>
    <row r="2" spans="1:10" x14ac:dyDescent="0.2">
      <c r="A2" s="12" t="s">
        <v>0</v>
      </c>
      <c r="B2" s="12" t="s">
        <v>22</v>
      </c>
      <c r="C2" s="12" t="s">
        <v>15</v>
      </c>
      <c r="D2" s="12" t="s">
        <v>17</v>
      </c>
      <c r="E2" s="12" t="s">
        <v>1</v>
      </c>
      <c r="F2" s="13">
        <f>+'Variables PB'!F2</f>
        <v>0.77100000000000002</v>
      </c>
      <c r="G2" s="13">
        <f>+'Variables PB'!G2</f>
        <v>2.4077999999999999</v>
      </c>
      <c r="H2" s="13">
        <f>+'Variables PB'!H2</f>
        <v>3.1008</v>
      </c>
      <c r="I2" s="13">
        <f>+'Variables PB'!I2</f>
        <v>3.6585999999999999</v>
      </c>
      <c r="J2" s="13">
        <f>+'Variables PB'!J2</f>
        <v>4.8160999999999996</v>
      </c>
    </row>
    <row r="3" spans="1:10" x14ac:dyDescent="0.2">
      <c r="A3" s="12" t="s">
        <v>2</v>
      </c>
      <c r="B3" s="12" t="s">
        <v>42</v>
      </c>
      <c r="C3" s="12" t="s">
        <v>15</v>
      </c>
      <c r="D3" s="12" t="s">
        <v>17</v>
      </c>
      <c r="E3" s="12" t="s">
        <v>3</v>
      </c>
      <c r="F3" s="13">
        <f>1/'Variables PB'!F3</f>
        <v>3.1250000000000002E-3</v>
      </c>
      <c r="G3" s="13">
        <f>1/'Variables PB'!G3</f>
        <v>3.5714285714285713E-3</v>
      </c>
      <c r="H3" s="13">
        <f>1/'Variables PB'!H3</f>
        <v>3.3898305084745762E-3</v>
      </c>
      <c r="I3" s="13">
        <f>1/'Variables PB'!I3</f>
        <v>3.2258064516129032E-3</v>
      </c>
      <c r="J3" s="13">
        <f>1/'Variables PB'!J3</f>
        <v>3.1250000000000002E-3</v>
      </c>
    </row>
    <row r="4" spans="1:10" x14ac:dyDescent="0.2">
      <c r="A4" s="12" t="s">
        <v>4</v>
      </c>
      <c r="B4" s="12" t="s">
        <v>5</v>
      </c>
      <c r="C4" s="12" t="s">
        <v>15</v>
      </c>
      <c r="D4" s="12" t="s">
        <v>17</v>
      </c>
      <c r="E4" s="12" t="s">
        <v>31</v>
      </c>
      <c r="F4" s="13">
        <f>+'Variables PB'!F4</f>
        <v>22</v>
      </c>
      <c r="G4" s="13">
        <f>+'Variables PB'!G4</f>
        <v>22.5</v>
      </c>
      <c r="H4" s="13">
        <f>+'Variables PB'!H4</f>
        <v>19.7</v>
      </c>
      <c r="I4" s="13">
        <f>+'Variables PB'!I4</f>
        <v>16.100000000000001</v>
      </c>
      <c r="J4" s="13">
        <f>+'Variables PB'!J4</f>
        <v>0</v>
      </c>
    </row>
    <row r="5" spans="1:10" x14ac:dyDescent="0.2">
      <c r="A5" s="12" t="s">
        <v>6</v>
      </c>
      <c r="B5" s="12" t="s">
        <v>7</v>
      </c>
      <c r="C5" s="12" t="s">
        <v>15</v>
      </c>
      <c r="D5" s="12" t="s">
        <v>17</v>
      </c>
      <c r="E5" s="14" t="s">
        <v>27</v>
      </c>
      <c r="F5" s="13">
        <f>1/'Variables PB'!F5</f>
        <v>0.12319822594554637</v>
      </c>
      <c r="G5" s="13">
        <f>1/'Variables PB'!G5</f>
        <v>0.12417886724037304</v>
      </c>
      <c r="H5" s="13">
        <f>1/'Variables PB'!H5</f>
        <v>0.12466030068064524</v>
      </c>
      <c r="I5" s="13">
        <f>1/'Variables PB'!I5</f>
        <v>0.12528816277438107</v>
      </c>
      <c r="J5" s="13">
        <f>1/'Variables PB'!J5</f>
        <v>0.12645422357106728</v>
      </c>
    </row>
    <row r="6" spans="1:10" x14ac:dyDescent="0.2">
      <c r="A6" s="12" t="s">
        <v>8</v>
      </c>
      <c r="B6" s="12" t="s">
        <v>24</v>
      </c>
      <c r="C6" s="12" t="s">
        <v>15</v>
      </c>
      <c r="D6" s="12" t="s">
        <v>17</v>
      </c>
      <c r="E6" s="15" t="s">
        <v>29</v>
      </c>
      <c r="F6" s="13">
        <f>+'Variables PB'!F6</f>
        <v>68.750699999999995</v>
      </c>
      <c r="G6" s="13">
        <f>+'Variables PB'!G6</f>
        <v>131.4392</v>
      </c>
      <c r="H6" s="13">
        <f>+'Variables PB'!H6</f>
        <v>131.50360000000001</v>
      </c>
      <c r="I6" s="13">
        <f>+'Variables PB'!I6</f>
        <v>119.09010000000001</v>
      </c>
      <c r="J6" s="13">
        <f>+'Variables PB'!J6</f>
        <v>115.99290000000001</v>
      </c>
    </row>
    <row r="7" spans="1:10" x14ac:dyDescent="0.2">
      <c r="A7" s="12" t="s">
        <v>9</v>
      </c>
      <c r="B7" s="12" t="s">
        <v>25</v>
      </c>
      <c r="C7" s="12" t="s">
        <v>15</v>
      </c>
      <c r="D7" s="12" t="s">
        <v>17</v>
      </c>
      <c r="E7" s="15" t="s">
        <v>30</v>
      </c>
      <c r="F7" s="13">
        <f>+'Variables PB'!F7</f>
        <v>7.5542999999999996</v>
      </c>
      <c r="G7" s="13">
        <f>+'Variables PB'!G7</f>
        <v>11.957599999999999</v>
      </c>
      <c r="H7" s="13">
        <f>+'Variables PB'!H7</f>
        <v>11.3332</v>
      </c>
      <c r="I7" s="13">
        <f>+'Variables PB'!I7</f>
        <v>9.9929000000000006</v>
      </c>
      <c r="J7" s="13">
        <f>+'Variables PB'!J7</f>
        <v>9.7012</v>
      </c>
    </row>
    <row r="8" spans="1:10" x14ac:dyDescent="0.2">
      <c r="A8" s="12" t="s">
        <v>10</v>
      </c>
      <c r="B8" s="12" t="s">
        <v>10</v>
      </c>
      <c r="C8" s="12" t="s">
        <v>15</v>
      </c>
      <c r="D8" s="12" t="s">
        <v>17</v>
      </c>
      <c r="E8" s="12" t="s">
        <v>28</v>
      </c>
      <c r="F8" s="13">
        <f>+'Variables PB'!F8</f>
        <v>2294.5540000000001</v>
      </c>
      <c r="G8" s="13">
        <f>+'Variables PB'!G8</f>
        <v>3436.2420000000002</v>
      </c>
      <c r="H8" s="13">
        <f>+'Variables PB'!H8</f>
        <v>3642.7431000000001</v>
      </c>
      <c r="I8" s="13">
        <f>+'Variables PB'!I8</f>
        <v>3545.7611000000002</v>
      </c>
      <c r="J8" s="13">
        <f>+'Variables PB'!J8</f>
        <v>2741.5228999999999</v>
      </c>
    </row>
    <row r="9" spans="1:10" x14ac:dyDescent="0.2">
      <c r="A9" s="12" t="s">
        <v>11</v>
      </c>
      <c r="B9" s="12" t="s">
        <v>12</v>
      </c>
      <c r="C9" s="12" t="s">
        <v>15</v>
      </c>
      <c r="D9" s="12" t="s">
        <v>17</v>
      </c>
      <c r="E9" s="12" t="s">
        <v>26</v>
      </c>
      <c r="F9" s="13">
        <f>1/'Variables PB'!F9*100</f>
        <v>23.85211687537269</v>
      </c>
      <c r="G9" s="13">
        <f>1/'Variables PB'!G9*100</f>
        <v>25.227043390514631</v>
      </c>
      <c r="H9" s="13">
        <f>1/'Variables PB'!H9*100</f>
        <v>25.644971021182744</v>
      </c>
      <c r="I9" s="13">
        <f>1/'Variables PB'!I9*100</f>
        <v>25.008753063572247</v>
      </c>
      <c r="J9" s="13">
        <f>1/'Variables PB'!J9*100</f>
        <v>23.711853555592441</v>
      </c>
    </row>
    <row r="10" spans="1:10" x14ac:dyDescent="0.2">
      <c r="A10" s="12" t="s">
        <v>13</v>
      </c>
      <c r="B10" s="12" t="s">
        <v>14</v>
      </c>
      <c r="C10" s="12" t="s">
        <v>15</v>
      </c>
      <c r="D10" s="12" t="s">
        <v>17</v>
      </c>
      <c r="E10" s="14" t="s">
        <v>27</v>
      </c>
      <c r="F10" s="13">
        <f>100-'Variables PB'!F10</f>
        <v>40.247732399999997</v>
      </c>
      <c r="G10" s="13">
        <f>100-'Variables PB'!G10</f>
        <v>45.888346429999999</v>
      </c>
      <c r="H10" s="13">
        <f>100-'Variables PB'!H10</f>
        <v>47.43241072</v>
      </c>
      <c r="I10" s="13">
        <f>100-'Variables PB'!I10</f>
        <v>48.118191959999997</v>
      </c>
      <c r="J10" s="13">
        <f>100-'Variables PB'!J10</f>
        <v>50.411075349999997</v>
      </c>
    </row>
    <row r="11" spans="1:10" x14ac:dyDescent="0.2">
      <c r="A11" s="12" t="s">
        <v>0</v>
      </c>
      <c r="B11" s="12" t="s">
        <v>22</v>
      </c>
      <c r="C11" s="12" t="s">
        <v>15</v>
      </c>
      <c r="D11" s="12" t="s">
        <v>32</v>
      </c>
      <c r="E11" s="12" t="s">
        <v>1</v>
      </c>
      <c r="F11" s="13">
        <f>+'Variables PB'!F11</f>
        <v>0.77102899999999996</v>
      </c>
      <c r="G11" s="13">
        <f>+'Variables PB'!G11</f>
        <v>2.407737</v>
      </c>
      <c r="H11" s="13">
        <f>+'Variables PB'!H11</f>
        <v>3.1447440000000002</v>
      </c>
      <c r="I11" s="13">
        <f>+'Variables PB'!I11</f>
        <v>3.8856790000000001</v>
      </c>
      <c r="J11" s="13">
        <f>+'Variables PB'!J11</f>
        <v>6.0650969999999997</v>
      </c>
    </row>
    <row r="12" spans="1:10" x14ac:dyDescent="0.2">
      <c r="A12" s="12" t="s">
        <v>2</v>
      </c>
      <c r="B12" s="12" t="s">
        <v>42</v>
      </c>
      <c r="C12" s="12" t="s">
        <v>15</v>
      </c>
      <c r="D12" s="12" t="s">
        <v>32</v>
      </c>
      <c r="E12" s="12" t="s">
        <v>3</v>
      </c>
      <c r="F12" s="13">
        <f>1/'Variables PB'!F12</f>
        <v>3.1250000000000002E-3</v>
      </c>
      <c r="G12" s="13">
        <f>1/'Variables PB'!G12</f>
        <v>3.5714285714285713E-3</v>
      </c>
      <c r="H12" s="13">
        <f>1/'Variables PB'!H12</f>
        <v>3.3898305084745762E-3</v>
      </c>
      <c r="I12" s="13">
        <f>1/'Variables PB'!I12</f>
        <v>3.2258064516129032E-3</v>
      </c>
      <c r="J12" s="13">
        <f>1/'Variables PB'!J12</f>
        <v>3.1250000000000002E-3</v>
      </c>
    </row>
    <row r="13" spans="1:10" x14ac:dyDescent="0.2">
      <c r="A13" s="12" t="s">
        <v>4</v>
      </c>
      <c r="B13" s="12" t="s">
        <v>5</v>
      </c>
      <c r="C13" s="12" t="s">
        <v>15</v>
      </c>
      <c r="D13" s="12" t="s">
        <v>32</v>
      </c>
      <c r="E13" s="12" t="s">
        <v>31</v>
      </c>
      <c r="F13" s="13">
        <f>+'Variables PB'!F13</f>
        <v>22</v>
      </c>
      <c r="G13" s="13">
        <f>+'Variables PB'!G13</f>
        <v>22.5</v>
      </c>
      <c r="H13" s="13">
        <f>+'Variables PB'!H13</f>
        <v>21.5</v>
      </c>
      <c r="I13" s="13">
        <f>+'Variables PB'!I13</f>
        <v>20.399999999999999</v>
      </c>
      <c r="J13" s="13">
        <f>+'Variables PB'!J13</f>
        <v>0</v>
      </c>
    </row>
    <row r="14" spans="1:10" x14ac:dyDescent="0.2">
      <c r="A14" s="12" t="s">
        <v>6</v>
      </c>
      <c r="B14" s="12" t="s">
        <v>7</v>
      </c>
      <c r="C14" s="12" t="s">
        <v>15</v>
      </c>
      <c r="D14" s="12" t="s">
        <v>32</v>
      </c>
      <c r="E14" s="14" t="s">
        <v>27</v>
      </c>
      <c r="F14" s="13">
        <f>1/'Variables PB'!F14</f>
        <v>0.12319746706007724</v>
      </c>
      <c r="G14" s="13">
        <f>1/'Variables PB'!G14</f>
        <v>0.12417843547092437</v>
      </c>
      <c r="H14" s="13">
        <f>1/'Variables PB'!H14</f>
        <v>0.12469173086836069</v>
      </c>
      <c r="I14" s="13">
        <f>1/'Variables PB'!I14</f>
        <v>0.12550403991229275</v>
      </c>
      <c r="J14" s="13">
        <f>1/'Variables PB'!J14</f>
        <v>0.12759999341584033</v>
      </c>
    </row>
    <row r="15" spans="1:10" x14ac:dyDescent="0.2">
      <c r="A15" s="12" t="s">
        <v>8</v>
      </c>
      <c r="B15" s="12" t="s">
        <v>24</v>
      </c>
      <c r="C15" s="12" t="s">
        <v>15</v>
      </c>
      <c r="D15" s="12" t="s">
        <v>32</v>
      </c>
      <c r="E15" s="15" t="s">
        <v>29</v>
      </c>
      <c r="F15" s="13">
        <f>+'Variables PB'!F15</f>
        <v>68.750671999999994</v>
      </c>
      <c r="G15" s="13">
        <f>+'Variables PB'!G15</f>
        <v>131.43899999999999</v>
      </c>
      <c r="H15" s="13">
        <f>+'Variables PB'!H15</f>
        <v>157.13999999999999</v>
      </c>
      <c r="I15" s="13">
        <f>+'Variables PB'!I15</f>
        <v>179.85499999999999</v>
      </c>
      <c r="J15" s="13">
        <f>+'Variables PB'!J15</f>
        <v>195.72499999999999</v>
      </c>
    </row>
    <row r="16" spans="1:10" x14ac:dyDescent="0.2">
      <c r="A16" s="12" t="s">
        <v>9</v>
      </c>
      <c r="B16" s="12" t="s">
        <v>25</v>
      </c>
      <c r="C16" s="12" t="s">
        <v>15</v>
      </c>
      <c r="D16" s="12" t="s">
        <v>32</v>
      </c>
      <c r="E16" s="15" t="s">
        <v>30</v>
      </c>
      <c r="F16" s="13">
        <f>+'Variables PB'!F16</f>
        <v>7.554297</v>
      </c>
      <c r="G16" s="13">
        <f>+'Variables PB'!G16</f>
        <v>11.957602</v>
      </c>
      <c r="H16" s="13">
        <f>+'Variables PB'!H16</f>
        <v>16.101823</v>
      </c>
      <c r="I16" s="13">
        <f>+'Variables PB'!I16</f>
        <v>16.217072000000002</v>
      </c>
      <c r="J16" s="13">
        <f>+'Variables PB'!J16</f>
        <v>17.487462000000001</v>
      </c>
    </row>
    <row r="17" spans="1:10" x14ac:dyDescent="0.2">
      <c r="A17" s="12" t="s">
        <v>10</v>
      </c>
      <c r="B17" s="12" t="s">
        <v>10</v>
      </c>
      <c r="C17" s="12" t="s">
        <v>15</v>
      </c>
      <c r="D17" s="12" t="s">
        <v>32</v>
      </c>
      <c r="E17" s="12" t="s">
        <v>28</v>
      </c>
      <c r="F17" s="13">
        <f>+'Variables PB'!F17</f>
        <v>2294.5540339999998</v>
      </c>
      <c r="G17" s="13">
        <f>+'Variables PB'!G17</f>
        <v>3438.9158790000001</v>
      </c>
      <c r="H17" s="13">
        <f>+'Variables PB'!H17</f>
        <v>3765.7019679999999</v>
      </c>
      <c r="I17" s="13">
        <f>+'Variables PB'!I17</f>
        <v>4051.5490279999999</v>
      </c>
      <c r="J17" s="13">
        <f>+'Variables PB'!J17</f>
        <v>4050.9379709999998</v>
      </c>
    </row>
    <row r="18" spans="1:10" x14ac:dyDescent="0.2">
      <c r="A18" s="12" t="s">
        <v>11</v>
      </c>
      <c r="B18" s="12" t="s">
        <v>12</v>
      </c>
      <c r="C18" s="12" t="s">
        <v>15</v>
      </c>
      <c r="D18" s="12" t="s">
        <v>32</v>
      </c>
      <c r="E18" s="12" t="s">
        <v>26</v>
      </c>
      <c r="F18" s="13">
        <f>1/'Variables PB'!F18*100</f>
        <v>23.852025847963368</v>
      </c>
      <c r="G18" s="13">
        <f>1/'Variables PB'!G18*100</f>
        <v>25.227259769634752</v>
      </c>
      <c r="H18" s="13">
        <f>1/'Variables PB'!H18*100</f>
        <v>25.97987650725501</v>
      </c>
      <c r="I18" s="13">
        <f>1/'Variables PB'!I18*100</f>
        <v>26.756139196138555</v>
      </c>
      <c r="J18" s="13">
        <f>1/'Variables PB'!J18*100</f>
        <v>28.042876436356135</v>
      </c>
    </row>
    <row r="19" spans="1:10" x14ac:dyDescent="0.2">
      <c r="A19" s="12" t="s">
        <v>13</v>
      </c>
      <c r="B19" s="12" t="s">
        <v>14</v>
      </c>
      <c r="C19" s="12" t="s">
        <v>15</v>
      </c>
      <c r="D19" s="12" t="s">
        <v>32</v>
      </c>
      <c r="E19" s="14" t="s">
        <v>27</v>
      </c>
      <c r="F19" s="13">
        <f>100-'Variables PB'!F19</f>
        <v>40.247815850000002</v>
      </c>
      <c r="G19" s="13">
        <f>100-'Variables PB'!G19</f>
        <v>45.888489479999997</v>
      </c>
      <c r="H19" s="13">
        <f>100-'Variables PB'!H19</f>
        <v>48.236519100000002</v>
      </c>
      <c r="I19" s="13">
        <f>100-'Variables PB'!I19</f>
        <v>51.802191139999998</v>
      </c>
      <c r="J19" s="13">
        <f>100-'Variables PB'!J19</f>
        <v>59.490400549999997</v>
      </c>
    </row>
    <row r="20" spans="1:10" x14ac:dyDescent="0.2">
      <c r="A20" s="12" t="s">
        <v>0</v>
      </c>
      <c r="B20" s="12" t="s">
        <v>22</v>
      </c>
      <c r="C20" s="12" t="s">
        <v>15</v>
      </c>
      <c r="D20" s="12" t="s">
        <v>33</v>
      </c>
      <c r="E20" s="12" t="s">
        <v>1</v>
      </c>
      <c r="F20" s="13">
        <f>+'Variables PB'!F20</f>
        <v>0.77102899999999996</v>
      </c>
      <c r="G20" s="13">
        <f>+'Variables PB'!G20</f>
        <v>2.4079109999999999</v>
      </c>
      <c r="H20" s="13">
        <f>+'Variables PB'!H20</f>
        <v>3.1700390000000001</v>
      </c>
      <c r="I20" s="13">
        <f>+'Variables PB'!I20</f>
        <v>4.1987040000000002</v>
      </c>
      <c r="J20" s="13">
        <f>+'Variables PB'!J20</f>
        <v>6.6353470000000003</v>
      </c>
    </row>
    <row r="21" spans="1:10" x14ac:dyDescent="0.2">
      <c r="A21" s="12" t="s">
        <v>2</v>
      </c>
      <c r="B21" s="12" t="s">
        <v>42</v>
      </c>
      <c r="C21" s="12" t="s">
        <v>15</v>
      </c>
      <c r="D21" s="12" t="s">
        <v>33</v>
      </c>
      <c r="E21" s="12" t="s">
        <v>3</v>
      </c>
      <c r="F21" s="13">
        <f>1/'Variables PB'!F21</f>
        <v>3.1250000000000002E-3</v>
      </c>
      <c r="G21" s="13">
        <f>1/'Variables PB'!G21</f>
        <v>3.5714285714285713E-3</v>
      </c>
      <c r="H21" s="13">
        <f>1/'Variables PB'!H21</f>
        <v>3.3898305084745762E-3</v>
      </c>
      <c r="I21" s="13">
        <f>1/'Variables PB'!I21</f>
        <v>3.1746031746031746E-3</v>
      </c>
      <c r="J21" s="13">
        <f>1/'Variables PB'!J21</f>
        <v>3.0303030303030303E-3</v>
      </c>
    </row>
    <row r="22" spans="1:10" x14ac:dyDescent="0.2">
      <c r="A22" s="12" t="s">
        <v>4</v>
      </c>
      <c r="B22" s="12" t="s">
        <v>5</v>
      </c>
      <c r="C22" s="12" t="s">
        <v>15</v>
      </c>
      <c r="D22" s="12" t="s">
        <v>33</v>
      </c>
      <c r="E22" s="12" t="s">
        <v>31</v>
      </c>
      <c r="F22" s="13">
        <f>+'Variables PB'!F22</f>
        <v>22</v>
      </c>
      <c r="G22" s="13">
        <f>+'Variables PB'!G22</f>
        <v>22.5</v>
      </c>
      <c r="H22" s="13">
        <f>+'Variables PB'!H22</f>
        <v>22.7</v>
      </c>
      <c r="I22" s="13">
        <f>+'Variables PB'!I22</f>
        <v>22.2</v>
      </c>
      <c r="J22" s="13">
        <f>+'Variables PB'!J22</f>
        <v>0</v>
      </c>
    </row>
    <row r="23" spans="1:10" x14ac:dyDescent="0.2">
      <c r="A23" s="12" t="s">
        <v>6</v>
      </c>
      <c r="B23" s="12" t="s">
        <v>7</v>
      </c>
      <c r="C23" s="12" t="s">
        <v>15</v>
      </c>
      <c r="D23" s="12" t="s">
        <v>33</v>
      </c>
      <c r="E23" s="14" t="s">
        <v>27</v>
      </c>
      <c r="F23" s="13">
        <f>1/'Variables PB'!F23</f>
        <v>0.12319746706007724</v>
      </c>
      <c r="G23" s="13">
        <f>1/'Variables PB'!G23</f>
        <v>0.12417843547092437</v>
      </c>
      <c r="H23" s="13">
        <f>1/'Variables PB'!H23</f>
        <v>0.12471060903174185</v>
      </c>
      <c r="I23" s="13">
        <f>1/'Variables PB'!I23</f>
        <v>0.12561490064049782</v>
      </c>
      <c r="J23" s="13">
        <f>1/'Variables PB'!J23</f>
        <v>0.12821691429840409</v>
      </c>
    </row>
    <row r="24" spans="1:10" x14ac:dyDescent="0.2">
      <c r="A24" s="12" t="s">
        <v>8</v>
      </c>
      <c r="B24" s="12" t="s">
        <v>24</v>
      </c>
      <c r="C24" s="12" t="s">
        <v>15</v>
      </c>
      <c r="D24" s="12" t="s">
        <v>33</v>
      </c>
      <c r="E24" s="15" t="s">
        <v>29</v>
      </c>
      <c r="F24" s="13">
        <f>+'Variables PB'!F24</f>
        <v>68.750671999999994</v>
      </c>
      <c r="G24" s="13">
        <f>+'Variables PB'!G24</f>
        <v>131.47705999999999</v>
      </c>
      <c r="H24" s="13">
        <f>+'Variables PB'!H24</f>
        <v>169.6634</v>
      </c>
      <c r="I24" s="13">
        <f>+'Variables PB'!I24</f>
        <v>214.80529999999999</v>
      </c>
      <c r="J24" s="13">
        <f>+'Variables PB'!J24</f>
        <v>253.27951999999999</v>
      </c>
    </row>
    <row r="25" spans="1:10" x14ac:dyDescent="0.2">
      <c r="A25" s="12" t="s">
        <v>9</v>
      </c>
      <c r="B25" s="12" t="s">
        <v>25</v>
      </c>
      <c r="C25" s="12" t="s">
        <v>15</v>
      </c>
      <c r="D25" s="12" t="s">
        <v>33</v>
      </c>
      <c r="E25" s="15" t="s">
        <v>30</v>
      </c>
      <c r="F25" s="13">
        <f>+'Variables PB'!F25</f>
        <v>7.554297</v>
      </c>
      <c r="G25" s="13">
        <f>+'Variables PB'!G25</f>
        <v>11.957784</v>
      </c>
      <c r="H25" s="13">
        <f>+'Variables PB'!H25</f>
        <v>18.830838</v>
      </c>
      <c r="I25" s="13">
        <f>+'Variables PB'!I25</f>
        <v>20.622433000000001</v>
      </c>
      <c r="J25" s="13">
        <f>+'Variables PB'!J25</f>
        <v>24.730767</v>
      </c>
    </row>
    <row r="26" spans="1:10" x14ac:dyDescent="0.2">
      <c r="A26" s="12" t="s">
        <v>10</v>
      </c>
      <c r="B26" s="12" t="s">
        <v>10</v>
      </c>
      <c r="C26" s="12" t="s">
        <v>15</v>
      </c>
      <c r="D26" s="12" t="s">
        <v>33</v>
      </c>
      <c r="E26" s="12" t="s">
        <v>28</v>
      </c>
      <c r="F26" s="13">
        <f>+'Variables PB'!F26</f>
        <v>2294.5540339999998</v>
      </c>
      <c r="G26" s="13">
        <f>+'Variables PB'!G26</f>
        <v>3440.5181029999999</v>
      </c>
      <c r="H26" s="13">
        <f>+'Variables PB'!H26</f>
        <v>3861.4550450000002</v>
      </c>
      <c r="I26" s="13">
        <f>+'Variables PB'!I26</f>
        <v>4167.9370319999998</v>
      </c>
      <c r="J26" s="13">
        <f>+'Variables PB'!J26</f>
        <v>4609.8588630000004</v>
      </c>
    </row>
    <row r="27" spans="1:10" x14ac:dyDescent="0.2">
      <c r="A27" s="12" t="s">
        <v>11</v>
      </c>
      <c r="B27" s="12" t="s">
        <v>12</v>
      </c>
      <c r="C27" s="12" t="s">
        <v>15</v>
      </c>
      <c r="D27" s="12" t="s">
        <v>33</v>
      </c>
      <c r="E27" s="12" t="s">
        <v>26</v>
      </c>
      <c r="F27" s="13">
        <f>1/'Variables PB'!F27*100</f>
        <v>23.852025847963368</v>
      </c>
      <c r="G27" s="13">
        <f>1/'Variables PB'!G27*100</f>
        <v>25.227247041348466</v>
      </c>
      <c r="H27" s="13">
        <f>1/'Variables PB'!H27*100</f>
        <v>26.10947651282876</v>
      </c>
      <c r="I27" s="13">
        <f>1/'Variables PB'!I27*100</f>
        <v>27.690169159243393</v>
      </c>
      <c r="J27" s="13">
        <f>1/'Variables PB'!J27*100</f>
        <v>29.693468387145817</v>
      </c>
    </row>
    <row r="28" spans="1:10" x14ac:dyDescent="0.2">
      <c r="A28" s="12" t="s">
        <v>13</v>
      </c>
      <c r="B28" s="12" t="s">
        <v>14</v>
      </c>
      <c r="C28" s="12" t="s">
        <v>15</v>
      </c>
      <c r="D28" s="12" t="s">
        <v>33</v>
      </c>
      <c r="E28" s="14" t="s">
        <v>27</v>
      </c>
      <c r="F28" s="13">
        <f>100-'Variables PB'!F28</f>
        <v>40.247732399999997</v>
      </c>
      <c r="G28" s="13">
        <f>100-'Variables PB'!G28</f>
        <v>45.890963079999999</v>
      </c>
      <c r="H28" s="13">
        <f>100-'Variables PB'!H28</f>
        <v>48.581522700000001</v>
      </c>
      <c r="I28" s="13">
        <f>100-'Variables PB'!I28</f>
        <v>53.300118449999999</v>
      </c>
      <c r="J28" s="13">
        <f>100-'Variables PB'!J28</f>
        <v>62.746322149999997</v>
      </c>
    </row>
    <row r="29" spans="1:10" x14ac:dyDescent="0.2">
      <c r="A29" s="12" t="s">
        <v>0</v>
      </c>
      <c r="B29" s="12" t="s">
        <v>22</v>
      </c>
      <c r="C29" s="12" t="s">
        <v>15</v>
      </c>
      <c r="D29" s="12" t="s">
        <v>34</v>
      </c>
      <c r="E29" s="12" t="s">
        <v>1</v>
      </c>
      <c r="F29" s="13">
        <f>+'Variables PB'!F29</f>
        <v>0.77102899999999996</v>
      </c>
      <c r="G29" s="13">
        <f>+'Variables PB'!G29</f>
        <v>2.4077639999999998</v>
      </c>
      <c r="H29" s="13">
        <f>+'Variables PB'!H29</f>
        <v>3.075345</v>
      </c>
      <c r="I29" s="13">
        <f>+'Variables PB'!I29</f>
        <v>2.6917409999999999</v>
      </c>
      <c r="J29" s="13">
        <f>+'Variables PB'!J29</f>
        <v>1.8827579999999999</v>
      </c>
    </row>
    <row r="30" spans="1:10" x14ac:dyDescent="0.2">
      <c r="A30" s="12" t="s">
        <v>2</v>
      </c>
      <c r="B30" s="12" t="s">
        <v>42</v>
      </c>
      <c r="C30" s="12" t="s">
        <v>15</v>
      </c>
      <c r="D30" s="12" t="s">
        <v>34</v>
      </c>
      <c r="E30" s="12" t="s">
        <v>3</v>
      </c>
      <c r="F30" s="13">
        <f>1/'Variables PB'!F30</f>
        <v>3.1250000000000002E-3</v>
      </c>
      <c r="G30" s="13">
        <f>1/'Variables PB'!G30</f>
        <v>3.5714285714285713E-3</v>
      </c>
      <c r="H30" s="13">
        <f>1/'Variables PB'!H30</f>
        <v>3.4482758620689655E-3</v>
      </c>
      <c r="I30" s="13">
        <f>1/'Variables PB'!I30</f>
        <v>3.3333333333333335E-3</v>
      </c>
      <c r="J30" s="13">
        <f>1/'Variables PB'!J30</f>
        <v>3.205128205128205E-3</v>
      </c>
    </row>
    <row r="31" spans="1:10" x14ac:dyDescent="0.2">
      <c r="A31" s="12" t="s">
        <v>4</v>
      </c>
      <c r="B31" s="12" t="s">
        <v>5</v>
      </c>
      <c r="C31" s="12" t="s">
        <v>15</v>
      </c>
      <c r="D31" s="12" t="s">
        <v>34</v>
      </c>
      <c r="E31" s="12" t="s">
        <v>31</v>
      </c>
      <c r="F31" s="13">
        <f>+'Variables PB'!F31</f>
        <v>22</v>
      </c>
      <c r="G31" s="13">
        <f>+'Variables PB'!G31</f>
        <v>22.5</v>
      </c>
      <c r="H31" s="13">
        <f>+'Variables PB'!H31</f>
        <v>16.399999999999999</v>
      </c>
      <c r="I31" s="13">
        <f>+'Variables PB'!I31</f>
        <v>12.5</v>
      </c>
      <c r="J31" s="13">
        <f>+'Variables PB'!J31</f>
        <v>0</v>
      </c>
    </row>
    <row r="32" spans="1:10" x14ac:dyDescent="0.2">
      <c r="A32" s="12" t="s">
        <v>6</v>
      </c>
      <c r="B32" s="12" t="s">
        <v>7</v>
      </c>
      <c r="C32" s="12" t="s">
        <v>15</v>
      </c>
      <c r="D32" s="12" t="s">
        <v>34</v>
      </c>
      <c r="E32" s="14" t="s">
        <v>27</v>
      </c>
      <c r="F32" s="13">
        <f>1/'Variables PB'!F32</f>
        <v>0.12319746706007724</v>
      </c>
      <c r="G32" s="13">
        <f>1/'Variables PB'!G32</f>
        <v>0.12417843547092437</v>
      </c>
      <c r="H32" s="13">
        <f>1/'Variables PB'!H32</f>
        <v>0.12454137638147521</v>
      </c>
      <c r="I32" s="13">
        <f>1/'Variables PB'!I32</f>
        <v>0.12469086018488663</v>
      </c>
      <c r="J32" s="13">
        <f>1/'Variables PB'!J32</f>
        <v>0.12437065340112693</v>
      </c>
    </row>
    <row r="33" spans="1:10" x14ac:dyDescent="0.2">
      <c r="A33" s="12" t="s">
        <v>8</v>
      </c>
      <c r="B33" s="12" t="s">
        <v>24</v>
      </c>
      <c r="C33" s="12" t="s">
        <v>15</v>
      </c>
      <c r="D33" s="12" t="s">
        <v>34</v>
      </c>
      <c r="E33" s="15" t="s">
        <v>29</v>
      </c>
      <c r="F33" s="13">
        <f>+'Variables PB'!F33</f>
        <v>68.750671999999994</v>
      </c>
      <c r="G33" s="13">
        <f>+'Variables PB'!G33</f>
        <v>131.43899999999999</v>
      </c>
      <c r="H33" s="13">
        <f>+'Variables PB'!H33</f>
        <v>137.078</v>
      </c>
      <c r="I33" s="13">
        <f>+'Variables PB'!I33</f>
        <v>131.52000000000001</v>
      </c>
      <c r="J33" s="13">
        <f>+'Variables PB'!J33</f>
        <v>131.38999999999999</v>
      </c>
    </row>
    <row r="34" spans="1:10" x14ac:dyDescent="0.2">
      <c r="A34" s="12" t="s">
        <v>9</v>
      </c>
      <c r="B34" s="12" t="s">
        <v>25</v>
      </c>
      <c r="C34" s="12" t="s">
        <v>15</v>
      </c>
      <c r="D34" s="12" t="s">
        <v>34</v>
      </c>
      <c r="E34" s="15" t="s">
        <v>30</v>
      </c>
      <c r="F34" s="13">
        <f>+'Variables PB'!F34</f>
        <v>7.554297</v>
      </c>
      <c r="G34" s="13">
        <f>+'Variables PB'!G34</f>
        <v>11.957602</v>
      </c>
      <c r="H34" s="13">
        <f>+'Variables PB'!H34</f>
        <v>16.234776</v>
      </c>
      <c r="I34" s="13">
        <f>+'Variables PB'!I34</f>
        <v>14.845038000000001</v>
      </c>
      <c r="J34" s="13">
        <f>+'Variables PB'!J34</f>
        <v>15.577645</v>
      </c>
    </row>
    <row r="35" spans="1:10" x14ac:dyDescent="0.2">
      <c r="A35" s="12" t="s">
        <v>10</v>
      </c>
      <c r="B35" s="12" t="s">
        <v>10</v>
      </c>
      <c r="C35" s="12" t="s">
        <v>15</v>
      </c>
      <c r="D35" s="12" t="s">
        <v>34</v>
      </c>
      <c r="E35" s="12" t="s">
        <v>28</v>
      </c>
      <c r="F35" s="13">
        <f>+'Variables PB'!F35</f>
        <v>2294.5540339999998</v>
      </c>
      <c r="G35" s="13">
        <f>+'Variables PB'!G35</f>
        <v>3441.23297</v>
      </c>
      <c r="H35" s="13">
        <f>+'Variables PB'!H35</f>
        <v>3456.6008999999999</v>
      </c>
      <c r="I35" s="13">
        <f>+'Variables PB'!I35</f>
        <v>3721.7558859999999</v>
      </c>
      <c r="J35" s="13">
        <f>+'Variables PB'!J35</f>
        <v>4106.6170940000002</v>
      </c>
    </row>
    <row r="36" spans="1:10" x14ac:dyDescent="0.2">
      <c r="A36" s="12" t="s">
        <v>11</v>
      </c>
      <c r="B36" s="12" t="s">
        <v>12</v>
      </c>
      <c r="C36" s="12" t="s">
        <v>15</v>
      </c>
      <c r="D36" s="12" t="s">
        <v>34</v>
      </c>
      <c r="E36" s="12" t="s">
        <v>26</v>
      </c>
      <c r="F36" s="13">
        <f>1/'Variables PB'!F36*100</f>
        <v>23.852025847963368</v>
      </c>
      <c r="G36" s="13">
        <f>1/'Variables PB'!G36*100</f>
        <v>25.227259769634752</v>
      </c>
      <c r="H36" s="13">
        <f>1/'Variables PB'!H36*100</f>
        <v>25.583174866884345</v>
      </c>
      <c r="I36" s="13">
        <f>1/'Variables PB'!I36*100</f>
        <v>24.138829165402395</v>
      </c>
      <c r="J36" s="13">
        <f>1/'Variables PB'!J36*100</f>
        <v>21.294723444361892</v>
      </c>
    </row>
    <row r="37" spans="1:10" x14ac:dyDescent="0.2">
      <c r="A37" s="12" t="s">
        <v>13</v>
      </c>
      <c r="B37" s="12" t="s">
        <v>14</v>
      </c>
      <c r="C37" s="12" t="s">
        <v>15</v>
      </c>
      <c r="D37" s="12" t="s">
        <v>34</v>
      </c>
      <c r="E37" s="14" t="s">
        <v>27</v>
      </c>
      <c r="F37" s="13">
        <f>100-'Variables PB'!F37</f>
        <v>40.247815850000002</v>
      </c>
      <c r="G37" s="13">
        <f>100-'Variables PB'!G37</f>
        <v>45.888489479999997</v>
      </c>
      <c r="H37" s="13">
        <f>100-'Variables PB'!H37</f>
        <v>47.719001769999998</v>
      </c>
      <c r="I37" s="13">
        <f>100-'Variables PB'!I37</f>
        <v>48.301607369999999</v>
      </c>
      <c r="J37" s="13">
        <f>100-'Variables PB'!J37</f>
        <v>46.912175419999997</v>
      </c>
    </row>
    <row r="38" spans="1:10" x14ac:dyDescent="0.2">
      <c r="A38" s="12" t="s">
        <v>0</v>
      </c>
      <c r="B38" s="12" t="s">
        <v>22</v>
      </c>
      <c r="C38" s="12" t="s">
        <v>15</v>
      </c>
      <c r="D38" s="12" t="s">
        <v>35</v>
      </c>
      <c r="E38" s="12" t="s">
        <v>1</v>
      </c>
      <c r="F38" s="13">
        <f>+'Variables PB'!F38</f>
        <v>0.77102899999999996</v>
      </c>
      <c r="G38" s="13">
        <f>+'Variables PB'!G38</f>
        <v>2.4077679999999999</v>
      </c>
      <c r="H38" s="13">
        <f>+'Variables PB'!H38</f>
        <v>3.083529</v>
      </c>
      <c r="I38" s="13">
        <f>+'Variables PB'!I38</f>
        <v>2.704898</v>
      </c>
      <c r="J38" s="13">
        <f>+'Variables PB'!J38</f>
        <v>1.835931</v>
      </c>
    </row>
    <row r="39" spans="1:10" x14ac:dyDescent="0.2">
      <c r="A39" s="12" t="s">
        <v>2</v>
      </c>
      <c r="B39" s="12" t="s">
        <v>42</v>
      </c>
      <c r="C39" s="12" t="s">
        <v>15</v>
      </c>
      <c r="D39" s="12" t="s">
        <v>35</v>
      </c>
      <c r="E39" s="12" t="s">
        <v>3</v>
      </c>
      <c r="F39" s="13">
        <f>1/'Variables PB'!F39</f>
        <v>3.1250000000000002E-3</v>
      </c>
      <c r="G39" s="13">
        <f>1/'Variables PB'!G39</f>
        <v>3.5714285714285713E-3</v>
      </c>
      <c r="H39" s="13">
        <f>1/'Variables PB'!H39</f>
        <v>3.4482758620689655E-3</v>
      </c>
      <c r="I39" s="13">
        <f>1/'Variables PB'!I39</f>
        <v>3.3333333333333335E-3</v>
      </c>
      <c r="J39" s="13">
        <f>1/'Variables PB'!J39</f>
        <v>3.205128205128205E-3</v>
      </c>
    </row>
    <row r="40" spans="1:10" x14ac:dyDescent="0.2">
      <c r="A40" s="12" t="s">
        <v>4</v>
      </c>
      <c r="B40" s="12" t="s">
        <v>5</v>
      </c>
      <c r="C40" s="12" t="s">
        <v>15</v>
      </c>
      <c r="D40" s="12" t="s">
        <v>35</v>
      </c>
      <c r="E40" s="12" t="s">
        <v>31</v>
      </c>
      <c r="F40" s="13">
        <f>+'Variables PB'!F40</f>
        <v>22</v>
      </c>
      <c r="G40" s="13">
        <f>+'Variables PB'!G40</f>
        <v>22.5</v>
      </c>
      <c r="H40" s="13">
        <f>+'Variables PB'!H40</f>
        <v>16.3</v>
      </c>
      <c r="I40" s="13">
        <f>+'Variables PB'!I40</f>
        <v>10.3</v>
      </c>
      <c r="J40" s="13">
        <f>+'Variables PB'!J40</f>
        <v>0</v>
      </c>
    </row>
    <row r="41" spans="1:10" x14ac:dyDescent="0.2">
      <c r="A41" s="12" t="s">
        <v>6</v>
      </c>
      <c r="B41" s="12" t="s">
        <v>7</v>
      </c>
      <c r="C41" s="12" t="s">
        <v>15</v>
      </c>
      <c r="D41" s="12" t="s">
        <v>35</v>
      </c>
      <c r="E41" s="14" t="s">
        <v>27</v>
      </c>
      <c r="F41" s="13">
        <f>1/'Variables PB'!F41</f>
        <v>0.12319754294820345</v>
      </c>
      <c r="G41" s="13">
        <f>1/'Variables PB'!G41</f>
        <v>0.12417843547092437</v>
      </c>
      <c r="H41" s="13">
        <f>1/'Variables PB'!H41</f>
        <v>0.12456978268427703</v>
      </c>
      <c r="I41" s="13">
        <f>1/'Variables PB'!I41</f>
        <v>0.1247794056083102</v>
      </c>
      <c r="J41" s="13">
        <f>1/'Variables PB'!J41</f>
        <v>0.12453464516468087</v>
      </c>
    </row>
    <row r="42" spans="1:10" x14ac:dyDescent="0.2">
      <c r="A42" s="12" t="s">
        <v>8</v>
      </c>
      <c r="B42" s="12" t="s">
        <v>24</v>
      </c>
      <c r="C42" s="12" t="s">
        <v>15</v>
      </c>
      <c r="D42" s="12" t="s">
        <v>35</v>
      </c>
      <c r="E42" s="15" t="s">
        <v>29</v>
      </c>
      <c r="F42" s="13">
        <f>+'Variables PB'!F42</f>
        <v>68.750310999999996</v>
      </c>
      <c r="G42" s="13">
        <f>+'Variables PB'!G42</f>
        <v>131.48500000000001</v>
      </c>
      <c r="H42" s="13">
        <f>+'Variables PB'!H42</f>
        <v>116.66800000000001</v>
      </c>
      <c r="I42" s="13">
        <f>+'Variables PB'!I42</f>
        <v>90.126180000000005</v>
      </c>
      <c r="J42" s="13">
        <f>+'Variables PB'!J42</f>
        <v>94.789295999999993</v>
      </c>
    </row>
    <row r="43" spans="1:10" x14ac:dyDescent="0.2">
      <c r="A43" s="12" t="s">
        <v>9</v>
      </c>
      <c r="B43" s="12" t="s">
        <v>25</v>
      </c>
      <c r="C43" s="12" t="s">
        <v>15</v>
      </c>
      <c r="D43" s="12" t="s">
        <v>35</v>
      </c>
      <c r="E43" s="15" t="s">
        <v>30</v>
      </c>
      <c r="F43" s="13">
        <f>+'Variables PB'!F43</f>
        <v>7.5545</v>
      </c>
      <c r="G43" s="13">
        <f>+'Variables PB'!G43</f>
        <v>11.955811000000001</v>
      </c>
      <c r="H43" s="13">
        <f>+'Variables PB'!H43</f>
        <v>9.3121360000000006</v>
      </c>
      <c r="I43" s="13">
        <f>+'Variables PB'!I43</f>
        <v>4.524019</v>
      </c>
      <c r="J43" s="13">
        <f>+'Variables PB'!J43</f>
        <v>7.5928899999999997</v>
      </c>
    </row>
    <row r="44" spans="1:10" x14ac:dyDescent="0.2">
      <c r="A44" s="12" t="s">
        <v>10</v>
      </c>
      <c r="B44" s="12" t="s">
        <v>10</v>
      </c>
      <c r="C44" s="12" t="s">
        <v>15</v>
      </c>
      <c r="D44" s="12" t="s">
        <v>35</v>
      </c>
      <c r="E44" s="12" t="s">
        <v>28</v>
      </c>
      <c r="F44" s="13">
        <f>+'Variables PB'!F44</f>
        <v>2289.558094</v>
      </c>
      <c r="G44" s="13">
        <f>+'Variables PB'!G44</f>
        <v>3269.0549559999999</v>
      </c>
      <c r="H44" s="13">
        <f>+'Variables PB'!H44</f>
        <v>2969.3438850000002</v>
      </c>
      <c r="I44" s="13">
        <f>+'Variables PB'!I44</f>
        <v>2866.9910709999999</v>
      </c>
      <c r="J44" s="13">
        <f>+'Variables PB'!J44</f>
        <v>2783.2659480000002</v>
      </c>
    </row>
    <row r="45" spans="1:10" x14ac:dyDescent="0.2">
      <c r="A45" s="12" t="s">
        <v>11</v>
      </c>
      <c r="B45" s="12" t="s">
        <v>12</v>
      </c>
      <c r="C45" s="12" t="s">
        <v>15</v>
      </c>
      <c r="D45" s="12" t="s">
        <v>35</v>
      </c>
      <c r="E45" s="12" t="s">
        <v>26</v>
      </c>
      <c r="F45" s="13">
        <f>1/'Variables PB'!F45*100</f>
        <v>23.852025847963368</v>
      </c>
      <c r="G45" s="13">
        <f>1/'Variables PB'!G45*100</f>
        <v>25.240408581637958</v>
      </c>
      <c r="H45" s="13">
        <f>1/'Variables PB'!H45*100</f>
        <v>24.151445017182542</v>
      </c>
      <c r="I45" s="13">
        <f>1/'Variables PB'!I45*100</f>
        <v>21.714192157137791</v>
      </c>
      <c r="J45" s="13">
        <f>1/'Variables PB'!J45*100</f>
        <v>20.188866849375913</v>
      </c>
    </row>
    <row r="46" spans="1:10" x14ac:dyDescent="0.2">
      <c r="A46" s="12" t="s">
        <v>13</v>
      </c>
      <c r="B46" s="12" t="s">
        <v>14</v>
      </c>
      <c r="C46" s="12" t="s">
        <v>15</v>
      </c>
      <c r="D46" s="12" t="s">
        <v>35</v>
      </c>
      <c r="E46" s="14" t="s">
        <v>27</v>
      </c>
      <c r="F46" s="13">
        <f>100-'Variables PB'!F46</f>
        <v>40.247815850000002</v>
      </c>
      <c r="G46" s="13">
        <f>100-'Variables PB'!G46</f>
        <v>45.897001029999998</v>
      </c>
      <c r="H46" s="13">
        <f>100-'Variables PB'!H46</f>
        <v>47.132974859999997</v>
      </c>
      <c r="I46" s="13">
        <f>100-'Variables PB'!I46</f>
        <v>45.99</v>
      </c>
      <c r="J46" s="13">
        <f>100-'Variables PB'!J46</f>
        <v>46.138495210000002</v>
      </c>
    </row>
    <row r="47" spans="1:10" x14ac:dyDescent="0.2">
      <c r="A47" s="12" t="s">
        <v>0</v>
      </c>
      <c r="B47" s="12" t="s">
        <v>22</v>
      </c>
      <c r="C47" s="12" t="s">
        <v>15</v>
      </c>
      <c r="D47" s="12" t="s">
        <v>56</v>
      </c>
      <c r="E47" s="12" t="s">
        <v>1</v>
      </c>
      <c r="F47" s="13">
        <f>+'Variables PB'!F47</f>
        <v>0.77102899999999996</v>
      </c>
      <c r="G47" s="13">
        <f>+'Variables PB'!G47</f>
        <v>2.4077389999999999</v>
      </c>
      <c r="H47" s="13">
        <f>+'Variables PB'!H47</f>
        <v>3.1114630000000001</v>
      </c>
      <c r="I47" s="13">
        <f>+'Variables PB'!I47</f>
        <v>3.6441370000000002</v>
      </c>
      <c r="J47" s="13">
        <f>+'Variables PB'!J47</f>
        <v>5.6499290000000002</v>
      </c>
    </row>
    <row r="48" spans="1:10" x14ac:dyDescent="0.2">
      <c r="A48" s="12" t="s">
        <v>2</v>
      </c>
      <c r="B48" s="12" t="s">
        <v>42</v>
      </c>
      <c r="C48" s="12" t="s">
        <v>15</v>
      </c>
      <c r="D48" s="12" t="s">
        <v>56</v>
      </c>
      <c r="E48" s="12" t="s">
        <v>3</v>
      </c>
      <c r="F48" s="13">
        <f>1/'Variables PB'!F48</f>
        <v>3.1250000000000002E-3</v>
      </c>
      <c r="G48" s="13">
        <f>1/'Variables PB'!G48</f>
        <v>3.5714285714285713E-3</v>
      </c>
      <c r="H48" s="13">
        <f>1/'Variables PB'!H48</f>
        <v>3.3898305084745762E-3</v>
      </c>
      <c r="I48" s="13">
        <f>1/'Variables PB'!I48</f>
        <v>3.2258064516129032E-3</v>
      </c>
      <c r="J48" s="13">
        <f>1/'Variables PB'!J48</f>
        <v>3.1250000000000002E-3</v>
      </c>
    </row>
    <row r="49" spans="1:10" x14ac:dyDescent="0.2">
      <c r="A49" s="12" t="s">
        <v>4</v>
      </c>
      <c r="B49" s="12" t="s">
        <v>5</v>
      </c>
      <c r="C49" s="12" t="s">
        <v>15</v>
      </c>
      <c r="D49" s="12" t="s">
        <v>56</v>
      </c>
      <c r="E49" s="12" t="s">
        <v>31</v>
      </c>
      <c r="F49" s="13">
        <f>+'Variables PB'!F49</f>
        <v>22</v>
      </c>
      <c r="G49" s="13">
        <f>+'Variables PB'!G49</f>
        <v>22.5</v>
      </c>
      <c r="H49" s="13">
        <f>+'Variables PB'!H49</f>
        <v>19.600000000000001</v>
      </c>
      <c r="I49" s="13">
        <f>+'Variables PB'!I49</f>
        <v>17.399999999999999</v>
      </c>
      <c r="J49" s="13">
        <f>+'Variables PB'!J49</f>
        <v>0</v>
      </c>
    </row>
    <row r="50" spans="1:10" x14ac:dyDescent="0.2">
      <c r="A50" s="12" t="s">
        <v>6</v>
      </c>
      <c r="B50" s="12" t="s">
        <v>7</v>
      </c>
      <c r="C50" s="12" t="s">
        <v>15</v>
      </c>
      <c r="D50" s="12" t="s">
        <v>56</v>
      </c>
      <c r="E50" s="14" t="s">
        <v>27</v>
      </c>
      <c r="F50" s="13">
        <f>1/'Variables PB'!F50</f>
        <v>0.12319754294820345</v>
      </c>
      <c r="G50" s="13">
        <f>1/'Variables PB'!G50</f>
        <v>0.12417843547092437</v>
      </c>
      <c r="H50" s="13">
        <f>1/'Variables PB'!H50</f>
        <v>0.12468047511240568</v>
      </c>
      <c r="I50" s="13">
        <f>1/'Variables PB'!I50</f>
        <v>0.12543463099640254</v>
      </c>
      <c r="J50" s="13">
        <f>1/'Variables PB'!J50</f>
        <v>0.12737054090065492</v>
      </c>
    </row>
    <row r="51" spans="1:10" x14ac:dyDescent="0.2">
      <c r="A51" s="12" t="s">
        <v>8</v>
      </c>
      <c r="B51" s="12" t="s">
        <v>24</v>
      </c>
      <c r="C51" s="12" t="s">
        <v>15</v>
      </c>
      <c r="D51" s="12" t="s">
        <v>56</v>
      </c>
      <c r="E51" s="15" t="s">
        <v>29</v>
      </c>
      <c r="F51" s="13">
        <f>+'Variables PB'!F51</f>
        <v>68.750310999999996</v>
      </c>
      <c r="G51" s="13">
        <f>+'Variables PB'!G51</f>
        <v>131.48500000000001</v>
      </c>
      <c r="H51" s="13">
        <f>+'Variables PB'!H51</f>
        <v>121.128</v>
      </c>
      <c r="I51" s="13">
        <f>+'Variables PB'!I51</f>
        <v>97.189314999999993</v>
      </c>
      <c r="J51" s="13">
        <f>+'Variables PB'!J51</f>
        <v>109.438</v>
      </c>
    </row>
    <row r="52" spans="1:10" x14ac:dyDescent="0.2">
      <c r="A52" s="12" t="s">
        <v>9</v>
      </c>
      <c r="B52" s="12" t="s">
        <v>25</v>
      </c>
      <c r="C52" s="12" t="s">
        <v>15</v>
      </c>
      <c r="D52" s="12" t="s">
        <v>56</v>
      </c>
      <c r="E52" s="15" t="s">
        <v>30</v>
      </c>
      <c r="F52" s="13">
        <f>+'Variables PB'!F52</f>
        <v>7.5545</v>
      </c>
      <c r="G52" s="13">
        <f>+'Variables PB'!G52</f>
        <v>11.955811000000001</v>
      </c>
      <c r="H52" s="13">
        <f>+'Variables PB'!H52</f>
        <v>8.8832170000000001</v>
      </c>
      <c r="I52" s="13">
        <f>+'Variables PB'!I52</f>
        <v>5.4583110000000001</v>
      </c>
      <c r="J52" s="13">
        <f>+'Variables PB'!J52</f>
        <v>8.8417940000000002</v>
      </c>
    </row>
    <row r="53" spans="1:10" x14ac:dyDescent="0.2">
      <c r="A53" s="12" t="s">
        <v>10</v>
      </c>
      <c r="B53" s="12" t="s">
        <v>10</v>
      </c>
      <c r="C53" s="12" t="s">
        <v>15</v>
      </c>
      <c r="D53" s="12" t="s">
        <v>56</v>
      </c>
      <c r="E53" s="12" t="s">
        <v>28</v>
      </c>
      <c r="F53" s="13">
        <f>+'Variables PB'!F53</f>
        <v>2289.558094</v>
      </c>
      <c r="G53" s="13">
        <f>+'Variables PB'!G53</f>
        <v>3257.352061</v>
      </c>
      <c r="H53" s="13">
        <f>+'Variables PB'!H53</f>
        <v>3176.3519240000001</v>
      </c>
      <c r="I53" s="13">
        <f>+'Variables PB'!I53</f>
        <v>3220.0418920000002</v>
      </c>
      <c r="J53" s="13">
        <f>+'Variables PB'!J53</f>
        <v>2685.2770449999998</v>
      </c>
    </row>
    <row r="54" spans="1:10" x14ac:dyDescent="0.2">
      <c r="A54" s="12" t="s">
        <v>11</v>
      </c>
      <c r="B54" s="12" t="s">
        <v>12</v>
      </c>
      <c r="C54" s="12" t="s">
        <v>15</v>
      </c>
      <c r="D54" s="12" t="s">
        <v>56</v>
      </c>
      <c r="E54" s="12" t="s">
        <v>26</v>
      </c>
      <c r="F54" s="13">
        <f>1/'Variables PB'!F54*100</f>
        <v>23.852025847963368</v>
      </c>
      <c r="G54" s="13">
        <f>1/'Variables PB'!G54*100</f>
        <v>25.240408581637958</v>
      </c>
      <c r="H54" s="13">
        <f>1/'Variables PB'!H54*100</f>
        <v>25.35544531007935</v>
      </c>
      <c r="I54" s="13">
        <f>1/'Variables PB'!I54*100</f>
        <v>24.146703781760156</v>
      </c>
      <c r="J54" s="13">
        <f>1/'Variables PB'!J54*100</f>
        <v>24.449148460608267</v>
      </c>
    </row>
    <row r="55" spans="1:10" x14ac:dyDescent="0.2">
      <c r="A55" s="12" t="s">
        <v>13</v>
      </c>
      <c r="B55" s="12" t="s">
        <v>14</v>
      </c>
      <c r="C55" s="12" t="s">
        <v>15</v>
      </c>
      <c r="D55" s="12" t="s">
        <v>56</v>
      </c>
      <c r="E55" s="14" t="s">
        <v>27</v>
      </c>
      <c r="F55" s="13">
        <f>100-'Variables PB'!F55</f>
        <v>40.247815850000002</v>
      </c>
      <c r="G55" s="13">
        <f>100-'Variables PB'!G55</f>
        <v>45.897001029999998</v>
      </c>
      <c r="H55" s="13">
        <f>100-'Variables PB'!H55</f>
        <v>46.84821367</v>
      </c>
      <c r="I55" s="13">
        <f>100-'Variables PB'!I55</f>
        <v>46.94</v>
      </c>
      <c r="J55" s="13">
        <f>100-'Variables PB'!J55</f>
        <v>53.44903171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5913-600B-4DAF-BD89-D508133A9829}">
  <sheetPr filterMode="1"/>
  <dimension ref="A1:I73"/>
  <sheetViews>
    <sheetView workbookViewId="0">
      <selection activeCell="E65" sqref="E65"/>
    </sheetView>
  </sheetViews>
  <sheetFormatPr baseColWidth="10" defaultColWidth="8.83203125" defaultRowHeight="15" x14ac:dyDescent="0.2"/>
  <cols>
    <col min="4" max="5" width="9.83203125" bestFit="1" customWidth="1"/>
    <col min="6" max="6" width="9.33203125" bestFit="1" customWidth="1"/>
    <col min="7" max="7" width="12.1640625" bestFit="1" customWidth="1"/>
    <col min="8" max="8" width="9.83203125" bestFit="1" customWidth="1"/>
    <col min="9" max="9" width="9.33203125" bestFit="1" customWidth="1"/>
  </cols>
  <sheetData>
    <row r="1" spans="1:9" x14ac:dyDescent="0.2">
      <c r="A1" s="2"/>
      <c r="B1" s="3"/>
      <c r="C1" s="3"/>
      <c r="D1" s="2" t="s">
        <v>36</v>
      </c>
      <c r="E1" s="2"/>
      <c r="F1" s="2"/>
      <c r="G1" s="3" t="s">
        <v>41</v>
      </c>
      <c r="H1" s="3"/>
      <c r="I1" s="3"/>
    </row>
    <row r="2" spans="1:9" hidden="1" x14ac:dyDescent="0.2">
      <c r="A2" s="3"/>
      <c r="B2" s="3"/>
      <c r="C2" s="3"/>
      <c r="D2" s="3" t="s">
        <v>19</v>
      </c>
      <c r="E2" s="3" t="s">
        <v>37</v>
      </c>
      <c r="F2" s="3" t="s">
        <v>38</v>
      </c>
      <c r="G2" s="3" t="s">
        <v>19</v>
      </c>
      <c r="H2" s="3" t="s">
        <v>37</v>
      </c>
      <c r="I2" s="3" t="s">
        <v>38</v>
      </c>
    </row>
    <row r="3" spans="1:9" hidden="1" x14ac:dyDescent="0.2">
      <c r="A3" s="2" t="s">
        <v>0</v>
      </c>
      <c r="B3" s="4" t="s">
        <v>22</v>
      </c>
      <c r="C3" s="4" t="s">
        <v>1</v>
      </c>
      <c r="D3" s="6">
        <v>1.5</v>
      </c>
      <c r="E3" s="6">
        <v>2.6</v>
      </c>
      <c r="F3" s="6">
        <v>0</v>
      </c>
      <c r="G3" s="7">
        <f>+D3</f>
        <v>1.5</v>
      </c>
      <c r="H3" s="7">
        <f>+E3</f>
        <v>2.6</v>
      </c>
      <c r="I3" s="7">
        <f>+F3</f>
        <v>0</v>
      </c>
    </row>
    <row r="4" spans="1:9" hidden="1" x14ac:dyDescent="0.2">
      <c r="A4" s="2" t="s">
        <v>2</v>
      </c>
      <c r="B4" s="4" t="s">
        <v>42</v>
      </c>
      <c r="C4" s="4" t="s">
        <v>3</v>
      </c>
      <c r="D4" s="7">
        <v>275.5</v>
      </c>
      <c r="E4" s="7">
        <v>261</v>
      </c>
      <c r="F4" s="7">
        <v>330</v>
      </c>
      <c r="G4" s="6">
        <f>1/D4</f>
        <v>3.629764065335753E-3</v>
      </c>
      <c r="H4" s="6">
        <f t="shared" ref="H4:I4" si="0">1/E4</f>
        <v>3.8314176245210726E-3</v>
      </c>
      <c r="I4" s="6">
        <f t="shared" si="0"/>
        <v>3.0303030303030303E-3</v>
      </c>
    </row>
    <row r="5" spans="1:9" hidden="1" x14ac:dyDescent="0.2">
      <c r="A5" s="2" t="s">
        <v>4</v>
      </c>
      <c r="B5" s="4" t="s">
        <v>5</v>
      </c>
      <c r="C5" s="4" t="s">
        <v>31</v>
      </c>
      <c r="D5" s="7">
        <v>10</v>
      </c>
      <c r="E5" s="7">
        <v>25</v>
      </c>
      <c r="F5" s="7">
        <v>4.8</v>
      </c>
      <c r="G5" s="6">
        <f t="shared" ref="G5:G9" si="1">+D5</f>
        <v>10</v>
      </c>
      <c r="H5" s="6">
        <f t="shared" ref="H5:H9" si="2">+E5</f>
        <v>25</v>
      </c>
      <c r="I5" s="6">
        <f t="shared" ref="I5:I9" si="3">+F5</f>
        <v>4.8</v>
      </c>
    </row>
    <row r="6" spans="1:9" hidden="1" x14ac:dyDescent="0.2">
      <c r="A6" s="2" t="s">
        <v>6</v>
      </c>
      <c r="B6" s="4" t="s">
        <v>7</v>
      </c>
      <c r="C6" s="5" t="s">
        <v>27</v>
      </c>
      <c r="D6" s="7">
        <v>8.02</v>
      </c>
      <c r="E6" s="7">
        <v>7.94</v>
      </c>
      <c r="F6" s="7">
        <v>8.1999999999999993</v>
      </c>
      <c r="G6" s="6">
        <f>1/D6</f>
        <v>0.12468827930174564</v>
      </c>
      <c r="H6" s="6">
        <f>1/E6</f>
        <v>0.12594458438287154</v>
      </c>
      <c r="I6" s="6">
        <f>1/F6</f>
        <v>0.12195121951219513</v>
      </c>
    </row>
    <row r="7" spans="1:9" hidden="1" x14ac:dyDescent="0.2">
      <c r="A7" s="2" t="s">
        <v>8</v>
      </c>
      <c r="B7" s="4" t="s">
        <v>24</v>
      </c>
      <c r="C7" s="3" t="s">
        <v>29</v>
      </c>
      <c r="D7" s="7">
        <v>62</v>
      </c>
      <c r="E7" s="7">
        <v>82</v>
      </c>
      <c r="F7" s="7">
        <v>0</v>
      </c>
      <c r="G7" s="6">
        <f t="shared" si="1"/>
        <v>62</v>
      </c>
      <c r="H7" s="6">
        <f t="shared" si="2"/>
        <v>82</v>
      </c>
      <c r="I7" s="6">
        <f t="shared" si="3"/>
        <v>0</v>
      </c>
    </row>
    <row r="8" spans="1:9" hidden="1" x14ac:dyDescent="0.2">
      <c r="A8" s="2" t="s">
        <v>9</v>
      </c>
      <c r="B8" s="4" t="s">
        <v>25</v>
      </c>
      <c r="C8" s="3" t="s">
        <v>30</v>
      </c>
      <c r="D8" s="7">
        <v>6.2</v>
      </c>
      <c r="E8" s="7">
        <v>11.2</v>
      </c>
      <c r="F8" s="7">
        <v>0</v>
      </c>
      <c r="G8" s="6">
        <f t="shared" si="1"/>
        <v>6.2</v>
      </c>
      <c r="H8" s="6">
        <f t="shared" si="2"/>
        <v>11.2</v>
      </c>
      <c r="I8" s="6">
        <f t="shared" si="3"/>
        <v>0</v>
      </c>
    </row>
    <row r="9" spans="1:9" hidden="1" x14ac:dyDescent="0.2">
      <c r="A9" s="2" t="s">
        <v>10</v>
      </c>
      <c r="B9" s="4" t="s">
        <v>10</v>
      </c>
      <c r="C9" s="4" t="s">
        <v>28</v>
      </c>
      <c r="D9" s="7">
        <v>4000</v>
      </c>
      <c r="E9" s="7">
        <v>6000</v>
      </c>
      <c r="F9" s="7">
        <v>0</v>
      </c>
      <c r="G9" s="6">
        <f t="shared" si="1"/>
        <v>4000</v>
      </c>
      <c r="H9" s="6">
        <f t="shared" si="2"/>
        <v>6000</v>
      </c>
      <c r="I9" s="6">
        <f t="shared" si="3"/>
        <v>0</v>
      </c>
    </row>
    <row r="10" spans="1:9" hidden="1" x14ac:dyDescent="0.2">
      <c r="A10" s="2" t="s">
        <v>11</v>
      </c>
      <c r="B10" s="4" t="s">
        <v>12</v>
      </c>
      <c r="C10" s="4" t="s">
        <v>26</v>
      </c>
      <c r="D10" s="7">
        <v>4.7951206449999999</v>
      </c>
      <c r="E10" s="7">
        <v>3.452486865</v>
      </c>
      <c r="F10" s="7">
        <v>6.3934941939999996</v>
      </c>
      <c r="G10" s="6">
        <f>1/D10*100</f>
        <v>20.854532639188687</v>
      </c>
      <c r="H10" s="6">
        <f>1/E10*100</f>
        <v>28.964628660506143</v>
      </c>
      <c r="I10" s="6">
        <f>1/F10*100</f>
        <v>15.640899477760598</v>
      </c>
    </row>
    <row r="11" spans="1:9" x14ac:dyDescent="0.2">
      <c r="A11" s="2" t="s">
        <v>13</v>
      </c>
      <c r="B11" s="4" t="s">
        <v>14</v>
      </c>
      <c r="C11" s="5" t="s">
        <v>27</v>
      </c>
      <c r="D11" s="7">
        <v>90</v>
      </c>
      <c r="E11" s="7">
        <v>60</v>
      </c>
      <c r="F11" s="7">
        <v>5</v>
      </c>
      <c r="G11" s="6">
        <f>100-D11</f>
        <v>10</v>
      </c>
      <c r="H11" s="6">
        <f>100-E11</f>
        <v>40</v>
      </c>
      <c r="I11" s="6">
        <f>100-F11</f>
        <v>95</v>
      </c>
    </row>
    <row r="12" spans="1:9" hidden="1" x14ac:dyDescent="0.2">
      <c r="A12" s="2" t="s">
        <v>0</v>
      </c>
      <c r="B12" s="4" t="s">
        <v>22</v>
      </c>
      <c r="C12" s="4" t="s">
        <v>1</v>
      </c>
      <c r="D12" s="6">
        <v>1.5</v>
      </c>
      <c r="E12" s="6">
        <v>2.6</v>
      </c>
      <c r="F12" s="6">
        <v>0</v>
      </c>
      <c r="G12" s="7">
        <f>+D12</f>
        <v>1.5</v>
      </c>
      <c r="H12" s="7">
        <f>+E12</f>
        <v>2.6</v>
      </c>
      <c r="I12" s="7">
        <f>+F12</f>
        <v>0</v>
      </c>
    </row>
    <row r="13" spans="1:9" hidden="1" x14ac:dyDescent="0.2">
      <c r="A13" s="2" t="s">
        <v>2</v>
      </c>
      <c r="B13" s="4" t="s">
        <v>42</v>
      </c>
      <c r="C13" s="4" t="s">
        <v>3</v>
      </c>
      <c r="D13" s="7">
        <v>275.5</v>
      </c>
      <c r="E13" s="7">
        <v>261</v>
      </c>
      <c r="F13" s="7">
        <v>330</v>
      </c>
      <c r="G13" s="6">
        <f>1/D13</f>
        <v>3.629764065335753E-3</v>
      </c>
      <c r="H13" s="6">
        <f t="shared" ref="H13" si="4">1/E13</f>
        <v>3.8314176245210726E-3</v>
      </c>
      <c r="I13" s="6">
        <f t="shared" ref="I13" si="5">1/F13</f>
        <v>3.0303030303030303E-3</v>
      </c>
    </row>
    <row r="14" spans="1:9" hidden="1" x14ac:dyDescent="0.2">
      <c r="A14" s="2" t="s">
        <v>4</v>
      </c>
      <c r="B14" s="4" t="s">
        <v>5</v>
      </c>
      <c r="C14" s="4" t="s">
        <v>31</v>
      </c>
      <c r="D14" s="7">
        <v>10</v>
      </c>
      <c r="E14" s="7">
        <v>25</v>
      </c>
      <c r="F14" s="7">
        <v>4.8</v>
      </c>
      <c r="G14" s="6">
        <f t="shared" ref="G14" si="6">+D14</f>
        <v>10</v>
      </c>
      <c r="H14" s="6">
        <f t="shared" ref="H14" si="7">+E14</f>
        <v>25</v>
      </c>
      <c r="I14" s="6">
        <f t="shared" ref="I14" si="8">+F14</f>
        <v>4.8</v>
      </c>
    </row>
    <row r="15" spans="1:9" hidden="1" x14ac:dyDescent="0.2">
      <c r="A15" s="2" t="s">
        <v>6</v>
      </c>
      <c r="B15" s="4" t="s">
        <v>7</v>
      </c>
      <c r="C15" s="5" t="s">
        <v>27</v>
      </c>
      <c r="D15" s="7">
        <v>8.02</v>
      </c>
      <c r="E15" s="7">
        <v>7.94</v>
      </c>
      <c r="F15" s="7">
        <v>8.1999999999999993</v>
      </c>
      <c r="G15" s="6">
        <f>1/D15</f>
        <v>0.12468827930174564</v>
      </c>
      <c r="H15" s="6">
        <f>1/E15</f>
        <v>0.12594458438287154</v>
      </c>
      <c r="I15" s="6">
        <f>1/F15</f>
        <v>0.12195121951219513</v>
      </c>
    </row>
    <row r="16" spans="1:9" hidden="1" x14ac:dyDescent="0.2">
      <c r="A16" s="2" t="s">
        <v>8</v>
      </c>
      <c r="B16" s="4" t="s">
        <v>24</v>
      </c>
      <c r="C16" s="3" t="s">
        <v>29</v>
      </c>
      <c r="D16" s="7">
        <v>62</v>
      </c>
      <c r="E16" s="7">
        <v>82</v>
      </c>
      <c r="F16" s="7">
        <v>0</v>
      </c>
      <c r="G16" s="6">
        <f t="shared" ref="G16:G18" si="9">+D16</f>
        <v>62</v>
      </c>
      <c r="H16" s="6">
        <f t="shared" ref="H16:H18" si="10">+E16</f>
        <v>82</v>
      </c>
      <c r="I16" s="6">
        <f t="shared" ref="I16:I18" si="11">+F16</f>
        <v>0</v>
      </c>
    </row>
    <row r="17" spans="1:9" hidden="1" x14ac:dyDescent="0.2">
      <c r="A17" s="2" t="s">
        <v>9</v>
      </c>
      <c r="B17" s="4" t="s">
        <v>25</v>
      </c>
      <c r="C17" s="3" t="s">
        <v>30</v>
      </c>
      <c r="D17" s="7">
        <v>6.2</v>
      </c>
      <c r="E17" s="7">
        <v>11.2</v>
      </c>
      <c r="F17" s="7">
        <v>0</v>
      </c>
      <c r="G17" s="6">
        <f t="shared" si="9"/>
        <v>6.2</v>
      </c>
      <c r="H17" s="6">
        <f t="shared" si="10"/>
        <v>11.2</v>
      </c>
      <c r="I17" s="6">
        <f t="shared" si="11"/>
        <v>0</v>
      </c>
    </row>
    <row r="18" spans="1:9" hidden="1" x14ac:dyDescent="0.2">
      <c r="A18" s="2" t="s">
        <v>10</v>
      </c>
      <c r="B18" s="4" t="s">
        <v>10</v>
      </c>
      <c r="C18" s="4" t="s">
        <v>28</v>
      </c>
      <c r="D18" s="7">
        <v>4000</v>
      </c>
      <c r="E18" s="7">
        <v>6000</v>
      </c>
      <c r="F18" s="7">
        <v>0</v>
      </c>
      <c r="G18" s="6">
        <f t="shared" si="9"/>
        <v>4000</v>
      </c>
      <c r="H18" s="6">
        <f t="shared" si="10"/>
        <v>6000</v>
      </c>
      <c r="I18" s="6">
        <f t="shared" si="11"/>
        <v>0</v>
      </c>
    </row>
    <row r="19" spans="1:9" hidden="1" x14ac:dyDescent="0.2">
      <c r="A19" s="2" t="s">
        <v>11</v>
      </c>
      <c r="B19" s="4" t="s">
        <v>12</v>
      </c>
      <c r="C19" s="4" t="s">
        <v>26</v>
      </c>
      <c r="D19" s="7">
        <v>4.7951206449999999</v>
      </c>
      <c r="E19" s="7">
        <v>3.452486865</v>
      </c>
      <c r="F19" s="7">
        <v>6.3934941939999996</v>
      </c>
      <c r="G19" s="6">
        <f>1/D19*100</f>
        <v>20.854532639188687</v>
      </c>
      <c r="H19" s="6">
        <f>1/E19*100</f>
        <v>28.964628660506143</v>
      </c>
      <c r="I19" s="6">
        <f>1/F19*100</f>
        <v>15.640899477760598</v>
      </c>
    </row>
    <row r="20" spans="1:9" x14ac:dyDescent="0.2">
      <c r="A20" s="2" t="s">
        <v>13</v>
      </c>
      <c r="B20" s="4" t="s">
        <v>14</v>
      </c>
      <c r="C20" s="5" t="s">
        <v>27</v>
      </c>
      <c r="D20" s="7">
        <v>90</v>
      </c>
      <c r="E20" s="7">
        <v>60</v>
      </c>
      <c r="F20" s="7">
        <v>5</v>
      </c>
      <c r="G20" s="6">
        <f>100-D20</f>
        <v>10</v>
      </c>
      <c r="H20" s="6">
        <f>100-E20</f>
        <v>40</v>
      </c>
      <c r="I20" s="6">
        <f>100-F20</f>
        <v>95</v>
      </c>
    </row>
    <row r="21" spans="1:9" hidden="1" x14ac:dyDescent="0.2">
      <c r="A21" s="2" t="s">
        <v>0</v>
      </c>
      <c r="B21" s="4" t="s">
        <v>22</v>
      </c>
      <c r="C21" s="4" t="s">
        <v>1</v>
      </c>
      <c r="D21" s="6">
        <v>1.5</v>
      </c>
      <c r="E21" s="6">
        <v>2.6</v>
      </c>
      <c r="F21" s="6">
        <v>0</v>
      </c>
      <c r="G21" s="7">
        <f>+D21</f>
        <v>1.5</v>
      </c>
      <c r="H21" s="7">
        <f>+E21</f>
        <v>2.6</v>
      </c>
      <c r="I21" s="7">
        <f>+F21</f>
        <v>0</v>
      </c>
    </row>
    <row r="22" spans="1:9" hidden="1" x14ac:dyDescent="0.2">
      <c r="A22" s="2" t="s">
        <v>2</v>
      </c>
      <c r="B22" s="4" t="s">
        <v>42</v>
      </c>
      <c r="C22" s="4" t="s">
        <v>3</v>
      </c>
      <c r="D22" s="7">
        <v>275.5</v>
      </c>
      <c r="E22" s="7">
        <v>261</v>
      </c>
      <c r="F22" s="7">
        <v>330</v>
      </c>
      <c r="G22" s="6">
        <f>1/D22</f>
        <v>3.629764065335753E-3</v>
      </c>
      <c r="H22" s="6">
        <f t="shared" ref="H22" si="12">1/E22</f>
        <v>3.8314176245210726E-3</v>
      </c>
      <c r="I22" s="6">
        <f t="shared" ref="I22" si="13">1/F22</f>
        <v>3.0303030303030303E-3</v>
      </c>
    </row>
    <row r="23" spans="1:9" hidden="1" x14ac:dyDescent="0.2">
      <c r="A23" s="2" t="s">
        <v>4</v>
      </c>
      <c r="B23" s="4" t="s">
        <v>5</v>
      </c>
      <c r="C23" s="4" t="s">
        <v>31</v>
      </c>
      <c r="D23" s="7">
        <v>10</v>
      </c>
      <c r="E23" s="7">
        <v>25</v>
      </c>
      <c r="F23" s="7">
        <v>4.8</v>
      </c>
      <c r="G23" s="6">
        <f t="shared" ref="G23" si="14">+D23</f>
        <v>10</v>
      </c>
      <c r="H23" s="6">
        <f t="shared" ref="H23" si="15">+E23</f>
        <v>25</v>
      </c>
      <c r="I23" s="6">
        <f t="shared" ref="I23" si="16">+F23</f>
        <v>4.8</v>
      </c>
    </row>
    <row r="24" spans="1:9" hidden="1" x14ac:dyDescent="0.2">
      <c r="A24" s="2" t="s">
        <v>6</v>
      </c>
      <c r="B24" s="4" t="s">
        <v>7</v>
      </c>
      <c r="C24" s="5" t="s">
        <v>27</v>
      </c>
      <c r="D24" s="7">
        <v>8.02</v>
      </c>
      <c r="E24" s="7">
        <v>7.94</v>
      </c>
      <c r="F24" s="7">
        <v>8.1999999999999993</v>
      </c>
      <c r="G24" s="6">
        <f>1/D24</f>
        <v>0.12468827930174564</v>
      </c>
      <c r="H24" s="6">
        <f>1/E24</f>
        <v>0.12594458438287154</v>
      </c>
      <c r="I24" s="6">
        <f>1/F24</f>
        <v>0.12195121951219513</v>
      </c>
    </row>
    <row r="25" spans="1:9" hidden="1" x14ac:dyDescent="0.2">
      <c r="A25" s="2" t="s">
        <v>8</v>
      </c>
      <c r="B25" s="4" t="s">
        <v>24</v>
      </c>
      <c r="C25" s="3" t="s">
        <v>29</v>
      </c>
      <c r="D25" s="7">
        <v>62</v>
      </c>
      <c r="E25" s="7">
        <v>82</v>
      </c>
      <c r="F25" s="7">
        <v>0</v>
      </c>
      <c r="G25" s="6">
        <f t="shared" ref="G25:G27" si="17">+D25</f>
        <v>62</v>
      </c>
      <c r="H25" s="6">
        <f t="shared" ref="H25:H27" si="18">+E25</f>
        <v>82</v>
      </c>
      <c r="I25" s="6">
        <f t="shared" ref="I25:I27" si="19">+F25</f>
        <v>0</v>
      </c>
    </row>
    <row r="26" spans="1:9" hidden="1" x14ac:dyDescent="0.2">
      <c r="A26" s="2" t="s">
        <v>9</v>
      </c>
      <c r="B26" s="4" t="s">
        <v>25</v>
      </c>
      <c r="C26" s="3" t="s">
        <v>30</v>
      </c>
      <c r="D26" s="7">
        <v>6.2</v>
      </c>
      <c r="E26" s="7">
        <v>11.2</v>
      </c>
      <c r="F26" s="7">
        <v>0</v>
      </c>
      <c r="G26" s="6">
        <f t="shared" si="17"/>
        <v>6.2</v>
      </c>
      <c r="H26" s="6">
        <f t="shared" si="18"/>
        <v>11.2</v>
      </c>
      <c r="I26" s="6">
        <f t="shared" si="19"/>
        <v>0</v>
      </c>
    </row>
    <row r="27" spans="1:9" hidden="1" x14ac:dyDescent="0.2">
      <c r="A27" s="2" t="s">
        <v>10</v>
      </c>
      <c r="B27" s="4" t="s">
        <v>10</v>
      </c>
      <c r="C27" s="4" t="s">
        <v>28</v>
      </c>
      <c r="D27" s="7">
        <v>4000</v>
      </c>
      <c r="E27" s="7">
        <v>6000</v>
      </c>
      <c r="F27" s="7">
        <v>0</v>
      </c>
      <c r="G27" s="6">
        <f t="shared" si="17"/>
        <v>4000</v>
      </c>
      <c r="H27" s="6">
        <f t="shared" si="18"/>
        <v>6000</v>
      </c>
      <c r="I27" s="6">
        <f t="shared" si="19"/>
        <v>0</v>
      </c>
    </row>
    <row r="28" spans="1:9" hidden="1" x14ac:dyDescent="0.2">
      <c r="A28" s="2" t="s">
        <v>11</v>
      </c>
      <c r="B28" s="4" t="s">
        <v>12</v>
      </c>
      <c r="C28" s="4" t="s">
        <v>26</v>
      </c>
      <c r="D28" s="7">
        <v>4.7951206449999999</v>
      </c>
      <c r="E28" s="7">
        <v>3.452486865</v>
      </c>
      <c r="F28" s="7">
        <v>6.3934941939999996</v>
      </c>
      <c r="G28" s="6">
        <f>1/D28*100</f>
        <v>20.854532639188687</v>
      </c>
      <c r="H28" s="6">
        <f>1/E28*100</f>
        <v>28.964628660506143</v>
      </c>
      <c r="I28" s="6">
        <f>1/F28*100</f>
        <v>15.640899477760598</v>
      </c>
    </row>
    <row r="29" spans="1:9" x14ac:dyDescent="0.2">
      <c r="A29" s="2" t="s">
        <v>13</v>
      </c>
      <c r="B29" s="4" t="s">
        <v>14</v>
      </c>
      <c r="C29" s="5" t="s">
        <v>27</v>
      </c>
      <c r="D29" s="7">
        <v>90</v>
      </c>
      <c r="E29" s="7">
        <v>60</v>
      </c>
      <c r="F29" s="7">
        <v>5</v>
      </c>
      <c r="G29" s="6">
        <f>100-D29</f>
        <v>10</v>
      </c>
      <c r="H29" s="6">
        <f>100-E29</f>
        <v>40</v>
      </c>
      <c r="I29" s="6">
        <f>100-F29</f>
        <v>95</v>
      </c>
    </row>
    <row r="30" spans="1:9" hidden="1" x14ac:dyDescent="0.2">
      <c r="A30" s="2" t="s">
        <v>0</v>
      </c>
      <c r="B30" s="4" t="s">
        <v>22</v>
      </c>
      <c r="C30" s="4" t="s">
        <v>1</v>
      </c>
      <c r="D30" s="6">
        <v>1.5</v>
      </c>
      <c r="E30" s="6">
        <v>2.6</v>
      </c>
      <c r="F30" s="6">
        <v>0</v>
      </c>
      <c r="G30" s="7">
        <f>+D30</f>
        <v>1.5</v>
      </c>
      <c r="H30" s="7">
        <f>+E30</f>
        <v>2.6</v>
      </c>
      <c r="I30" s="7">
        <f>+F30</f>
        <v>0</v>
      </c>
    </row>
    <row r="31" spans="1:9" hidden="1" x14ac:dyDescent="0.2">
      <c r="A31" s="2" t="s">
        <v>2</v>
      </c>
      <c r="B31" s="4" t="s">
        <v>42</v>
      </c>
      <c r="C31" s="4" t="s">
        <v>3</v>
      </c>
      <c r="D31" s="7">
        <v>275.5</v>
      </c>
      <c r="E31" s="7">
        <v>261</v>
      </c>
      <c r="F31" s="7">
        <v>330</v>
      </c>
      <c r="G31" s="6">
        <f>1/D31</f>
        <v>3.629764065335753E-3</v>
      </c>
      <c r="H31" s="6">
        <f t="shared" ref="H31" si="20">1/E31</f>
        <v>3.8314176245210726E-3</v>
      </c>
      <c r="I31" s="6">
        <f t="shared" ref="I31" si="21">1/F31</f>
        <v>3.0303030303030303E-3</v>
      </c>
    </row>
    <row r="32" spans="1:9" hidden="1" x14ac:dyDescent="0.2">
      <c r="A32" s="2" t="s">
        <v>4</v>
      </c>
      <c r="B32" s="4" t="s">
        <v>5</v>
      </c>
      <c r="C32" s="4" t="s">
        <v>31</v>
      </c>
      <c r="D32" s="7">
        <v>10</v>
      </c>
      <c r="E32" s="7">
        <v>25</v>
      </c>
      <c r="F32" s="7">
        <v>4.8</v>
      </c>
      <c r="G32" s="6">
        <f t="shared" ref="G32" si="22">+D32</f>
        <v>10</v>
      </c>
      <c r="H32" s="6">
        <f t="shared" ref="H32" si="23">+E32</f>
        <v>25</v>
      </c>
      <c r="I32" s="6">
        <f t="shared" ref="I32" si="24">+F32</f>
        <v>4.8</v>
      </c>
    </row>
    <row r="33" spans="1:9" hidden="1" x14ac:dyDescent="0.2">
      <c r="A33" s="2" t="s">
        <v>6</v>
      </c>
      <c r="B33" s="4" t="s">
        <v>7</v>
      </c>
      <c r="C33" s="5" t="s">
        <v>27</v>
      </c>
      <c r="D33" s="7">
        <v>8.02</v>
      </c>
      <c r="E33" s="7">
        <v>7.94</v>
      </c>
      <c r="F33" s="7">
        <v>8.1999999999999993</v>
      </c>
      <c r="G33" s="6">
        <f>1/D33</f>
        <v>0.12468827930174564</v>
      </c>
      <c r="H33" s="6">
        <f>1/E33</f>
        <v>0.12594458438287154</v>
      </c>
      <c r="I33" s="6">
        <f>1/F33</f>
        <v>0.12195121951219513</v>
      </c>
    </row>
    <row r="34" spans="1:9" hidden="1" x14ac:dyDescent="0.2">
      <c r="A34" s="2" t="s">
        <v>8</v>
      </c>
      <c r="B34" s="4" t="s">
        <v>24</v>
      </c>
      <c r="C34" s="3" t="s">
        <v>29</v>
      </c>
      <c r="D34" s="7">
        <v>62</v>
      </c>
      <c r="E34" s="7">
        <v>82</v>
      </c>
      <c r="F34" s="7">
        <v>0</v>
      </c>
      <c r="G34" s="6">
        <f t="shared" ref="G34:G36" si="25">+D34</f>
        <v>62</v>
      </c>
      <c r="H34" s="6">
        <f t="shared" ref="H34:H36" si="26">+E34</f>
        <v>82</v>
      </c>
      <c r="I34" s="6">
        <f t="shared" ref="I34:I36" si="27">+F34</f>
        <v>0</v>
      </c>
    </row>
    <row r="35" spans="1:9" hidden="1" x14ac:dyDescent="0.2">
      <c r="A35" s="2" t="s">
        <v>9</v>
      </c>
      <c r="B35" s="4" t="s">
        <v>25</v>
      </c>
      <c r="C35" s="3" t="s">
        <v>30</v>
      </c>
      <c r="D35" s="7">
        <v>6.2</v>
      </c>
      <c r="E35" s="7">
        <v>11.2</v>
      </c>
      <c r="F35" s="7">
        <v>0</v>
      </c>
      <c r="G35" s="6">
        <f t="shared" si="25"/>
        <v>6.2</v>
      </c>
      <c r="H35" s="6">
        <f t="shared" si="26"/>
        <v>11.2</v>
      </c>
      <c r="I35" s="6">
        <f t="shared" si="27"/>
        <v>0</v>
      </c>
    </row>
    <row r="36" spans="1:9" hidden="1" x14ac:dyDescent="0.2">
      <c r="A36" s="2" t="s">
        <v>10</v>
      </c>
      <c r="B36" s="4" t="s">
        <v>10</v>
      </c>
      <c r="C36" s="4" t="s">
        <v>28</v>
      </c>
      <c r="D36" s="7">
        <v>4000</v>
      </c>
      <c r="E36" s="7">
        <v>6000</v>
      </c>
      <c r="F36" s="7">
        <v>0</v>
      </c>
      <c r="G36" s="6">
        <f t="shared" si="25"/>
        <v>4000</v>
      </c>
      <c r="H36" s="6">
        <f t="shared" si="26"/>
        <v>6000</v>
      </c>
      <c r="I36" s="6">
        <f t="shared" si="27"/>
        <v>0</v>
      </c>
    </row>
    <row r="37" spans="1:9" hidden="1" x14ac:dyDescent="0.2">
      <c r="A37" s="2" t="s">
        <v>11</v>
      </c>
      <c r="B37" s="4" t="s">
        <v>12</v>
      </c>
      <c r="C37" s="4" t="s">
        <v>26</v>
      </c>
      <c r="D37" s="7">
        <v>4.7951206449999999</v>
      </c>
      <c r="E37" s="7">
        <v>3.452486865</v>
      </c>
      <c r="F37" s="7">
        <v>6.3934941939999996</v>
      </c>
      <c r="G37" s="6">
        <f>1/D37*100</f>
        <v>20.854532639188687</v>
      </c>
      <c r="H37" s="6">
        <f>1/E37*100</f>
        <v>28.964628660506143</v>
      </c>
      <c r="I37" s="6">
        <f>1/F37*100</f>
        <v>15.640899477760598</v>
      </c>
    </row>
    <row r="38" spans="1:9" x14ac:dyDescent="0.2">
      <c r="A38" s="2" t="s">
        <v>13</v>
      </c>
      <c r="B38" s="4" t="s">
        <v>14</v>
      </c>
      <c r="C38" s="5" t="s">
        <v>27</v>
      </c>
      <c r="D38" s="7">
        <v>90</v>
      </c>
      <c r="E38" s="7">
        <v>60</v>
      </c>
      <c r="F38" s="7">
        <v>5</v>
      </c>
      <c r="G38" s="6">
        <f>100-D38</f>
        <v>10</v>
      </c>
      <c r="H38" s="6">
        <f>100-E38</f>
        <v>40</v>
      </c>
      <c r="I38" s="6">
        <f>100-F38</f>
        <v>95</v>
      </c>
    </row>
    <row r="39" spans="1:9" hidden="1" x14ac:dyDescent="0.2">
      <c r="A39" s="2" t="s">
        <v>0</v>
      </c>
      <c r="B39" s="4" t="s">
        <v>22</v>
      </c>
      <c r="C39" s="4" t="s">
        <v>1</v>
      </c>
      <c r="D39" s="6">
        <v>1.5</v>
      </c>
      <c r="E39" s="6">
        <v>2.6</v>
      </c>
      <c r="F39" s="6">
        <v>0</v>
      </c>
      <c r="G39" s="7">
        <f>+D39</f>
        <v>1.5</v>
      </c>
      <c r="H39" s="7">
        <f>+E39</f>
        <v>2.6</v>
      </c>
      <c r="I39" s="7">
        <f>+F39</f>
        <v>0</v>
      </c>
    </row>
    <row r="40" spans="1:9" hidden="1" x14ac:dyDescent="0.2">
      <c r="A40" s="2" t="s">
        <v>2</v>
      </c>
      <c r="B40" s="4" t="s">
        <v>42</v>
      </c>
      <c r="C40" s="4" t="s">
        <v>3</v>
      </c>
      <c r="D40" s="7">
        <v>275.5</v>
      </c>
      <c r="E40" s="7">
        <v>261</v>
      </c>
      <c r="F40" s="7">
        <v>330</v>
      </c>
      <c r="G40" s="6">
        <f>1/D40</f>
        <v>3.629764065335753E-3</v>
      </c>
      <c r="H40" s="6">
        <f t="shared" ref="H40" si="28">1/E40</f>
        <v>3.8314176245210726E-3</v>
      </c>
      <c r="I40" s="6">
        <f t="shared" ref="I40" si="29">1/F40</f>
        <v>3.0303030303030303E-3</v>
      </c>
    </row>
    <row r="41" spans="1:9" hidden="1" x14ac:dyDescent="0.2">
      <c r="A41" s="2" t="s">
        <v>4</v>
      </c>
      <c r="B41" s="4" t="s">
        <v>5</v>
      </c>
      <c r="C41" s="4" t="s">
        <v>31</v>
      </c>
      <c r="D41" s="7">
        <v>10</v>
      </c>
      <c r="E41" s="7">
        <v>25</v>
      </c>
      <c r="F41" s="7">
        <v>4.8</v>
      </c>
      <c r="G41" s="6">
        <f t="shared" ref="G41" si="30">+D41</f>
        <v>10</v>
      </c>
      <c r="H41" s="6">
        <f t="shared" ref="H41" si="31">+E41</f>
        <v>25</v>
      </c>
      <c r="I41" s="6">
        <f t="shared" ref="I41" si="32">+F41</f>
        <v>4.8</v>
      </c>
    </row>
    <row r="42" spans="1:9" hidden="1" x14ac:dyDescent="0.2">
      <c r="A42" s="2" t="s">
        <v>6</v>
      </c>
      <c r="B42" s="4" t="s">
        <v>7</v>
      </c>
      <c r="C42" s="5" t="s">
        <v>27</v>
      </c>
      <c r="D42" s="7">
        <v>8.02</v>
      </c>
      <c r="E42" s="7">
        <v>7.94</v>
      </c>
      <c r="F42" s="7">
        <v>8.1999999999999993</v>
      </c>
      <c r="G42" s="6">
        <f>1/D42</f>
        <v>0.12468827930174564</v>
      </c>
      <c r="H42" s="6">
        <f>1/E42</f>
        <v>0.12594458438287154</v>
      </c>
      <c r="I42" s="6">
        <f>1/F42</f>
        <v>0.12195121951219513</v>
      </c>
    </row>
    <row r="43" spans="1:9" hidden="1" x14ac:dyDescent="0.2">
      <c r="A43" s="2" t="s">
        <v>8</v>
      </c>
      <c r="B43" s="4" t="s">
        <v>24</v>
      </c>
      <c r="C43" s="3" t="s">
        <v>29</v>
      </c>
      <c r="D43" s="7">
        <v>62</v>
      </c>
      <c r="E43" s="7">
        <v>82</v>
      </c>
      <c r="F43" s="7">
        <v>0</v>
      </c>
      <c r="G43" s="6">
        <f t="shared" ref="G43:G45" si="33">+D43</f>
        <v>62</v>
      </c>
      <c r="H43" s="6">
        <f t="shared" ref="H43:H45" si="34">+E43</f>
        <v>82</v>
      </c>
      <c r="I43" s="6">
        <f t="shared" ref="I43:I45" si="35">+F43</f>
        <v>0</v>
      </c>
    </row>
    <row r="44" spans="1:9" hidden="1" x14ac:dyDescent="0.2">
      <c r="A44" s="2" t="s">
        <v>9</v>
      </c>
      <c r="B44" s="4" t="s">
        <v>25</v>
      </c>
      <c r="C44" s="3" t="s">
        <v>30</v>
      </c>
      <c r="D44" s="7">
        <v>6.2</v>
      </c>
      <c r="E44" s="7">
        <v>11.2</v>
      </c>
      <c r="F44" s="7">
        <v>0</v>
      </c>
      <c r="G44" s="6">
        <f t="shared" si="33"/>
        <v>6.2</v>
      </c>
      <c r="H44" s="6">
        <f t="shared" si="34"/>
        <v>11.2</v>
      </c>
      <c r="I44" s="6">
        <f t="shared" si="35"/>
        <v>0</v>
      </c>
    </row>
    <row r="45" spans="1:9" hidden="1" x14ac:dyDescent="0.2">
      <c r="A45" s="2" t="s">
        <v>10</v>
      </c>
      <c r="B45" s="4" t="s">
        <v>10</v>
      </c>
      <c r="C45" s="4" t="s">
        <v>28</v>
      </c>
      <c r="D45" s="7">
        <v>4000</v>
      </c>
      <c r="E45" s="7">
        <v>6000</v>
      </c>
      <c r="F45" s="7">
        <v>0</v>
      </c>
      <c r="G45" s="6">
        <f t="shared" si="33"/>
        <v>4000</v>
      </c>
      <c r="H45" s="6">
        <f t="shared" si="34"/>
        <v>6000</v>
      </c>
      <c r="I45" s="6">
        <f t="shared" si="35"/>
        <v>0</v>
      </c>
    </row>
    <row r="46" spans="1:9" hidden="1" x14ac:dyDescent="0.2">
      <c r="A46" s="2" t="s">
        <v>11</v>
      </c>
      <c r="B46" s="4" t="s">
        <v>12</v>
      </c>
      <c r="C46" s="4" t="s">
        <v>26</v>
      </c>
      <c r="D46" s="7">
        <v>4.7951206449999999</v>
      </c>
      <c r="E46" s="7">
        <v>3.452486865</v>
      </c>
      <c r="F46" s="7">
        <v>6.3934941939999996</v>
      </c>
      <c r="G46" s="6">
        <f>1/D46*100</f>
        <v>20.854532639188687</v>
      </c>
      <c r="H46" s="6">
        <f>1/E46*100</f>
        <v>28.964628660506143</v>
      </c>
      <c r="I46" s="6">
        <f>1/F46*100</f>
        <v>15.640899477760598</v>
      </c>
    </row>
    <row r="47" spans="1:9" x14ac:dyDescent="0.2">
      <c r="A47" s="2" t="s">
        <v>13</v>
      </c>
      <c r="B47" s="4" t="s">
        <v>14</v>
      </c>
      <c r="C47" s="5" t="s">
        <v>27</v>
      </c>
      <c r="D47" s="7">
        <v>90</v>
      </c>
      <c r="E47" s="7">
        <v>60</v>
      </c>
      <c r="F47" s="7">
        <v>5</v>
      </c>
      <c r="G47" s="6">
        <f>100-D47</f>
        <v>10</v>
      </c>
      <c r="H47" s="6">
        <f>100-E47</f>
        <v>40</v>
      </c>
      <c r="I47" s="6">
        <f>100-F47</f>
        <v>95</v>
      </c>
    </row>
    <row r="48" spans="1:9" hidden="1" x14ac:dyDescent="0.2">
      <c r="A48" s="2" t="s">
        <v>0</v>
      </c>
      <c r="B48" s="4" t="s">
        <v>22</v>
      </c>
      <c r="C48" s="4" t="s">
        <v>1</v>
      </c>
      <c r="D48" s="6">
        <v>1.5</v>
      </c>
      <c r="E48" s="6">
        <v>2.6</v>
      </c>
      <c r="F48" s="6">
        <v>0</v>
      </c>
      <c r="G48" s="7">
        <f>+D48</f>
        <v>1.5</v>
      </c>
      <c r="H48" s="7">
        <f>+E48</f>
        <v>2.6</v>
      </c>
      <c r="I48" s="7">
        <f>+F48</f>
        <v>0</v>
      </c>
    </row>
    <row r="49" spans="1:9" hidden="1" x14ac:dyDescent="0.2">
      <c r="A49" s="2" t="s">
        <v>2</v>
      </c>
      <c r="B49" s="4" t="s">
        <v>23</v>
      </c>
      <c r="C49" s="4" t="s">
        <v>3</v>
      </c>
      <c r="D49" s="7">
        <v>275.5</v>
      </c>
      <c r="E49" s="7">
        <v>261</v>
      </c>
      <c r="F49" s="7">
        <v>330</v>
      </c>
      <c r="G49" s="6">
        <f>1/D49</f>
        <v>3.629764065335753E-3</v>
      </c>
      <c r="H49" s="6">
        <f t="shared" ref="H49" si="36">1/E49</f>
        <v>3.8314176245210726E-3</v>
      </c>
      <c r="I49" s="6">
        <f t="shared" ref="I49" si="37">1/F49</f>
        <v>3.0303030303030303E-3</v>
      </c>
    </row>
    <row r="50" spans="1:9" hidden="1" x14ac:dyDescent="0.2">
      <c r="A50" s="2" t="s">
        <v>4</v>
      </c>
      <c r="B50" s="4" t="s">
        <v>5</v>
      </c>
      <c r="C50" s="4" t="s">
        <v>31</v>
      </c>
      <c r="D50" s="7">
        <v>10</v>
      </c>
      <c r="E50" s="7">
        <v>25</v>
      </c>
      <c r="F50" s="7">
        <v>4.8</v>
      </c>
      <c r="G50" s="6">
        <f t="shared" ref="G50" si="38">+D50</f>
        <v>10</v>
      </c>
      <c r="H50" s="6">
        <f t="shared" ref="H50" si="39">+E50</f>
        <v>25</v>
      </c>
      <c r="I50" s="6">
        <f t="shared" ref="I50" si="40">+F50</f>
        <v>4.8</v>
      </c>
    </row>
    <row r="51" spans="1:9" hidden="1" x14ac:dyDescent="0.2">
      <c r="A51" s="2" t="s">
        <v>6</v>
      </c>
      <c r="B51" s="4" t="s">
        <v>7</v>
      </c>
      <c r="C51" s="5" t="s">
        <v>27</v>
      </c>
      <c r="D51" s="7">
        <v>8.02</v>
      </c>
      <c r="E51" s="7">
        <v>7.94</v>
      </c>
      <c r="F51" s="7">
        <v>8.1999999999999993</v>
      </c>
      <c r="G51" s="6">
        <f>1/D51</f>
        <v>0.12468827930174564</v>
      </c>
      <c r="H51" s="6">
        <f>1/E51</f>
        <v>0.12594458438287154</v>
      </c>
      <c r="I51" s="6">
        <f>1/F51</f>
        <v>0.12195121951219513</v>
      </c>
    </row>
    <row r="52" spans="1:9" hidden="1" x14ac:dyDescent="0.2">
      <c r="A52" s="2" t="s">
        <v>8</v>
      </c>
      <c r="B52" s="4" t="s">
        <v>24</v>
      </c>
      <c r="C52" s="3" t="s">
        <v>29</v>
      </c>
      <c r="D52" s="7">
        <v>62</v>
      </c>
      <c r="E52" s="7">
        <v>82</v>
      </c>
      <c r="F52" s="7">
        <v>0</v>
      </c>
      <c r="G52" s="6">
        <f t="shared" ref="G52:G54" si="41">+D52</f>
        <v>62</v>
      </c>
      <c r="H52" s="6">
        <f t="shared" ref="H52:H54" si="42">+E52</f>
        <v>82</v>
      </c>
      <c r="I52" s="6">
        <f t="shared" ref="I52:I54" si="43">+F52</f>
        <v>0</v>
      </c>
    </row>
    <row r="53" spans="1:9" hidden="1" x14ac:dyDescent="0.2">
      <c r="A53" s="2" t="s">
        <v>9</v>
      </c>
      <c r="B53" s="4" t="s">
        <v>25</v>
      </c>
      <c r="C53" s="3" t="s">
        <v>30</v>
      </c>
      <c r="D53" s="7">
        <v>6.2</v>
      </c>
      <c r="E53" s="7">
        <v>11.2</v>
      </c>
      <c r="F53" s="7">
        <v>0</v>
      </c>
      <c r="G53" s="6">
        <f t="shared" si="41"/>
        <v>6.2</v>
      </c>
      <c r="H53" s="6">
        <f t="shared" si="42"/>
        <v>11.2</v>
      </c>
      <c r="I53" s="6">
        <f t="shared" si="43"/>
        <v>0</v>
      </c>
    </row>
    <row r="54" spans="1:9" hidden="1" x14ac:dyDescent="0.2">
      <c r="A54" s="2" t="s">
        <v>10</v>
      </c>
      <c r="B54" s="4" t="s">
        <v>10</v>
      </c>
      <c r="C54" s="4" t="s">
        <v>28</v>
      </c>
      <c r="D54" s="7">
        <v>4000</v>
      </c>
      <c r="E54" s="7">
        <v>6000</v>
      </c>
      <c r="F54" s="7">
        <v>0</v>
      </c>
      <c r="G54" s="6">
        <f t="shared" si="41"/>
        <v>4000</v>
      </c>
      <c r="H54" s="6">
        <f t="shared" si="42"/>
        <v>6000</v>
      </c>
      <c r="I54" s="6">
        <f t="shared" si="43"/>
        <v>0</v>
      </c>
    </row>
    <row r="55" spans="1:9" hidden="1" x14ac:dyDescent="0.2">
      <c r="A55" s="2" t="s">
        <v>11</v>
      </c>
      <c r="B55" s="4" t="s">
        <v>12</v>
      </c>
      <c r="C55" s="4" t="s">
        <v>26</v>
      </c>
      <c r="D55" s="7">
        <v>4.7951206449999999</v>
      </c>
      <c r="E55" s="7">
        <v>3.452486865</v>
      </c>
      <c r="F55" s="7">
        <v>6.3934941939999996</v>
      </c>
      <c r="G55" s="6">
        <f>1/D55*100</f>
        <v>20.854532639188687</v>
      </c>
      <c r="H55" s="6">
        <f>1/E55*100</f>
        <v>28.964628660506143</v>
      </c>
      <c r="I55" s="6">
        <f>1/F55*100</f>
        <v>15.640899477760598</v>
      </c>
    </row>
    <row r="56" spans="1:9" x14ac:dyDescent="0.2">
      <c r="A56" s="2" t="s">
        <v>13</v>
      </c>
      <c r="B56" s="4" t="s">
        <v>14</v>
      </c>
      <c r="C56" s="5" t="s">
        <v>27</v>
      </c>
      <c r="D56" s="7">
        <v>90</v>
      </c>
      <c r="E56" s="7">
        <v>60</v>
      </c>
      <c r="F56" s="7">
        <v>5</v>
      </c>
      <c r="G56" s="6">
        <f>100-D56</f>
        <v>10</v>
      </c>
      <c r="H56" s="6">
        <f>100-E56</f>
        <v>40</v>
      </c>
      <c r="I56" s="6">
        <f>100-F56</f>
        <v>95</v>
      </c>
    </row>
    <row r="57" spans="1:9" hidden="1" x14ac:dyDescent="0.2">
      <c r="A57" s="2" t="s">
        <v>0</v>
      </c>
      <c r="B57" s="4" t="s">
        <v>22</v>
      </c>
      <c r="C57" s="4" t="s">
        <v>1</v>
      </c>
      <c r="D57" s="6">
        <v>1.5</v>
      </c>
      <c r="E57" s="6">
        <v>2.6</v>
      </c>
      <c r="F57" s="6">
        <v>0</v>
      </c>
      <c r="G57" s="7">
        <f>+D57</f>
        <v>1.5</v>
      </c>
      <c r="H57" s="7">
        <f>+E57</f>
        <v>2.6</v>
      </c>
      <c r="I57" s="7">
        <f>+F57</f>
        <v>0</v>
      </c>
    </row>
    <row r="58" spans="1:9" hidden="1" x14ac:dyDescent="0.2">
      <c r="A58" s="2" t="s">
        <v>2</v>
      </c>
      <c r="B58" s="4" t="s">
        <v>23</v>
      </c>
      <c r="C58" s="4" t="s">
        <v>3</v>
      </c>
      <c r="D58" s="7">
        <v>275.5</v>
      </c>
      <c r="E58" s="7">
        <v>261</v>
      </c>
      <c r="F58" s="7">
        <v>330</v>
      </c>
      <c r="G58" s="6">
        <f>1/D58</f>
        <v>3.629764065335753E-3</v>
      </c>
      <c r="H58" s="6">
        <f t="shared" ref="H58" si="44">1/E58</f>
        <v>3.8314176245210726E-3</v>
      </c>
      <c r="I58" s="6">
        <f t="shared" ref="I58" si="45">1/F58</f>
        <v>3.0303030303030303E-3</v>
      </c>
    </row>
    <row r="59" spans="1:9" hidden="1" x14ac:dyDescent="0.2">
      <c r="A59" s="2" t="s">
        <v>4</v>
      </c>
      <c r="B59" s="4" t="s">
        <v>5</v>
      </c>
      <c r="C59" s="4" t="s">
        <v>31</v>
      </c>
      <c r="D59" s="7">
        <v>10</v>
      </c>
      <c r="E59" s="7">
        <v>25</v>
      </c>
      <c r="F59" s="7">
        <v>4.8</v>
      </c>
      <c r="G59" s="6">
        <f t="shared" ref="G59" si="46">+D59</f>
        <v>10</v>
      </c>
      <c r="H59" s="6">
        <f t="shared" ref="H59" si="47">+E59</f>
        <v>25</v>
      </c>
      <c r="I59" s="6">
        <f t="shared" ref="I59" si="48">+F59</f>
        <v>4.8</v>
      </c>
    </row>
    <row r="60" spans="1:9" hidden="1" x14ac:dyDescent="0.2">
      <c r="A60" s="2" t="s">
        <v>6</v>
      </c>
      <c r="B60" s="4" t="s">
        <v>7</v>
      </c>
      <c r="C60" s="5" t="s">
        <v>27</v>
      </c>
      <c r="D60" s="7">
        <v>8.02</v>
      </c>
      <c r="E60" s="7">
        <v>7.94</v>
      </c>
      <c r="F60" s="7">
        <v>8.1999999999999993</v>
      </c>
      <c r="G60" s="6">
        <f>1/D60</f>
        <v>0.12468827930174564</v>
      </c>
      <c r="H60" s="6">
        <f>1/E60</f>
        <v>0.12594458438287154</v>
      </c>
      <c r="I60" s="6">
        <f>1/F60</f>
        <v>0.12195121951219513</v>
      </c>
    </row>
    <row r="61" spans="1:9" hidden="1" x14ac:dyDescent="0.2">
      <c r="A61" s="2" t="s">
        <v>8</v>
      </c>
      <c r="B61" s="4" t="s">
        <v>24</v>
      </c>
      <c r="C61" s="3" t="s">
        <v>29</v>
      </c>
      <c r="D61" s="7">
        <v>62</v>
      </c>
      <c r="E61" s="7">
        <v>82</v>
      </c>
      <c r="F61" s="7">
        <v>0</v>
      </c>
      <c r="G61" s="6">
        <f t="shared" ref="G61:G63" si="49">+D61</f>
        <v>62</v>
      </c>
      <c r="H61" s="6">
        <f t="shared" ref="H61:H63" si="50">+E61</f>
        <v>82</v>
      </c>
      <c r="I61" s="6">
        <f t="shared" ref="I61:I63" si="51">+F61</f>
        <v>0</v>
      </c>
    </row>
    <row r="62" spans="1:9" hidden="1" x14ac:dyDescent="0.2">
      <c r="A62" s="2" t="s">
        <v>9</v>
      </c>
      <c r="B62" s="4" t="s">
        <v>25</v>
      </c>
      <c r="C62" s="3" t="s">
        <v>30</v>
      </c>
      <c r="D62" s="7">
        <v>6.2</v>
      </c>
      <c r="E62" s="7">
        <v>11.2</v>
      </c>
      <c r="F62" s="7">
        <v>0</v>
      </c>
      <c r="G62" s="6">
        <f t="shared" si="49"/>
        <v>6.2</v>
      </c>
      <c r="H62" s="6">
        <f t="shared" si="50"/>
        <v>11.2</v>
      </c>
      <c r="I62" s="6">
        <f t="shared" si="51"/>
        <v>0</v>
      </c>
    </row>
    <row r="63" spans="1:9" hidden="1" x14ac:dyDescent="0.2">
      <c r="A63" s="2" t="s">
        <v>10</v>
      </c>
      <c r="B63" s="4" t="s">
        <v>10</v>
      </c>
      <c r="C63" s="4" t="s">
        <v>28</v>
      </c>
      <c r="D63" s="7">
        <v>4000</v>
      </c>
      <c r="E63" s="7">
        <v>6000</v>
      </c>
      <c r="F63" s="7">
        <v>0</v>
      </c>
      <c r="G63" s="6">
        <f t="shared" si="49"/>
        <v>4000</v>
      </c>
      <c r="H63" s="6">
        <f t="shared" si="50"/>
        <v>6000</v>
      </c>
      <c r="I63" s="6">
        <f t="shared" si="51"/>
        <v>0</v>
      </c>
    </row>
    <row r="64" spans="1:9" hidden="1" x14ac:dyDescent="0.2">
      <c r="A64" s="2" t="s">
        <v>11</v>
      </c>
      <c r="B64" s="4" t="s">
        <v>12</v>
      </c>
      <c r="C64" s="4" t="s">
        <v>26</v>
      </c>
      <c r="D64" s="7">
        <v>4.7951206449999999</v>
      </c>
      <c r="E64" s="7">
        <v>3.452486865</v>
      </c>
      <c r="F64" s="7">
        <v>6.3934941939999996</v>
      </c>
      <c r="G64" s="6">
        <f>1/D64*100</f>
        <v>20.854532639188687</v>
      </c>
      <c r="H64" s="6">
        <f>1/E64*100</f>
        <v>28.964628660506143</v>
      </c>
      <c r="I64" s="6">
        <f>1/F64*100</f>
        <v>15.640899477760598</v>
      </c>
    </row>
    <row r="65" spans="1:9" x14ac:dyDescent="0.2">
      <c r="A65" s="2" t="s">
        <v>13</v>
      </c>
      <c r="B65" s="4" t="s">
        <v>14</v>
      </c>
      <c r="C65" s="5" t="s">
        <v>27</v>
      </c>
      <c r="D65" s="7">
        <v>90</v>
      </c>
      <c r="E65" s="7">
        <v>60</v>
      </c>
      <c r="F65" s="7">
        <v>5</v>
      </c>
      <c r="G65" s="6">
        <f>100-D65</f>
        <v>10</v>
      </c>
      <c r="H65" s="6">
        <f>100-E65</f>
        <v>40</v>
      </c>
      <c r="I65" s="6">
        <f>100-F65</f>
        <v>95</v>
      </c>
    </row>
    <row r="73" spans="1:9" x14ac:dyDescent="0.2">
      <c r="H73" s="18"/>
    </row>
  </sheetData>
  <autoFilter ref="A1:I65" xr:uid="{2B295913-600B-4DAF-BD89-D508133A9829}">
    <filterColumn colId="1">
      <filters>
        <filter val="MS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DA1-BFCE-45C7-995C-FC06E5AACD4A}">
  <dimension ref="A1:J55"/>
  <sheetViews>
    <sheetView tabSelected="1" workbookViewId="0"/>
  </sheetViews>
  <sheetFormatPr baseColWidth="10" defaultColWidth="8.83203125" defaultRowHeight="15" x14ac:dyDescent="0.2"/>
  <cols>
    <col min="3" max="3" width="10.1640625" customWidth="1"/>
  </cols>
  <sheetData>
    <row r="1" spans="1:10" x14ac:dyDescent="0.2">
      <c r="A1" s="8"/>
      <c r="B1" s="8"/>
      <c r="C1" s="9"/>
      <c r="D1" s="8">
        <v>1970</v>
      </c>
      <c r="E1" s="8">
        <v>2015</v>
      </c>
      <c r="F1" s="8">
        <v>2030</v>
      </c>
      <c r="G1" s="8">
        <v>2050</v>
      </c>
      <c r="H1" s="8">
        <v>2100</v>
      </c>
    </row>
    <row r="2" spans="1:10" x14ac:dyDescent="0.2">
      <c r="A2" s="8" t="s">
        <v>0</v>
      </c>
      <c r="B2" s="10" t="s">
        <v>15</v>
      </c>
      <c r="C2" s="10" t="s">
        <v>17</v>
      </c>
      <c r="D2" s="11">
        <f>+IF((ValforCalc!F2-PB_limits!$G3)/(PB_limits!$H3-PB_limits!$G3)+1&gt;1,(ValforCalc!F2-PB_limits!$G3)/(PB_limits!$H3-PB_limits!$G3)+1,(ValforCalc!F2-PB_limits!$I3)/(PB_limits!$G3-PB_limits!$I3))</f>
        <v>0.51400000000000001</v>
      </c>
      <c r="E2" s="11">
        <f>+IF((ValforCalc!G2-PB_limits!$G3)/(PB_limits!$H3-PB_limits!$G3)+1&gt;1,(ValforCalc!G2-PB_limits!$G3)/(PB_limits!$H3-PB_limits!$G3)+1,(ValforCalc!G2-PB_limits!$I3)/(PB_limits!$G3-PB_limits!$I3))</f>
        <v>1.8252727272727272</v>
      </c>
      <c r="F2" s="11">
        <f>+IF((ValforCalc!H2-PB_limits!$G3)/(PB_limits!$H3-PB_limits!$G3)+1&gt;1,(ValforCalc!H2-PB_limits!$G3)/(PB_limits!$H3-PB_limits!$G3)+1,(ValforCalc!H2-PB_limits!$I3)/(PB_limits!$G3-PB_limits!$I3))</f>
        <v>2.4552727272727273</v>
      </c>
      <c r="G2" s="11">
        <f>+IF((ValforCalc!I2-PB_limits!$G3)/(PB_limits!$H3-PB_limits!$G3)+1&gt;1,(ValforCalc!I2-PB_limits!$G3)/(PB_limits!$H3-PB_limits!$G3)+1,(ValforCalc!I2-PB_limits!$I3)/(PB_limits!$G3-PB_limits!$I3))</f>
        <v>2.9623636363636363</v>
      </c>
      <c r="H2" s="11">
        <f>+IF((ValforCalc!J2-PB_limits!$G3)/(PB_limits!$H3-PB_limits!$G3)+1&gt;1,(ValforCalc!J2-PB_limits!$G3)/(PB_limits!$H3-PB_limits!$G3)+1,(ValforCalc!J2-PB_limits!$I3)/(PB_limits!$G3-PB_limits!$I3))</f>
        <v>4.0146363636363631</v>
      </c>
      <c r="I2" s="1"/>
      <c r="J2" s="1"/>
    </row>
    <row r="3" spans="1:10" x14ac:dyDescent="0.2">
      <c r="A3" s="8" t="s">
        <v>2</v>
      </c>
      <c r="B3" s="10" t="s">
        <v>15</v>
      </c>
      <c r="C3" s="10" t="s">
        <v>17</v>
      </c>
      <c r="D3" s="11">
        <f>+IF((ValforCalc!F3-PB_limits!$G4)/(PB_limits!$H4-PB_limits!$G4)+1&gt;1,(ValforCalc!F3-PB_limits!$G4)/(PB_limits!$H4-PB_limits!$G4)+1,(ValforCalc!F3-PB_limits!$I4)/(PB_limits!$G4-PB_limits!$I4))</f>
        <v>0.15797018348623887</v>
      </c>
      <c r="E3" s="11">
        <f>+IF((ValforCalc!G3-PB_limits!$G4)/(PB_limits!$H4-PB_limits!$G4)+1&gt;1,(ValforCalc!G3-PB_limits!$G4)/(PB_limits!$H4-PB_limits!$G4)+1,(ValforCalc!G3-PB_limits!$I4)/(PB_limits!$G4-PB_limits!$I4))</f>
        <v>0.9026867627785059</v>
      </c>
      <c r="F3" s="11">
        <f>+IF((ValforCalc!H3-PB_limits!$G4)/(PB_limits!$H4-PB_limits!$G4)+1&gt;1,(ValforCalc!H3-PB_limits!$G4)/(PB_limits!$H4-PB_limits!$G4)+1,(ValforCalc!H3-PB_limits!$I4)/(PB_limits!$G4-PB_limits!$I4))</f>
        <v>0.59975120510029545</v>
      </c>
      <c r="G3" s="11">
        <f>+IF((ValforCalc!I3-PB_limits!$G4)/(PB_limits!$H4-PB_limits!$G4)+1&gt;1,(ValforCalc!I3-PB_limits!$G4)/(PB_limits!$H4-PB_limits!$G4)+1,(ValforCalc!I3-PB_limits!$I4)/(PB_limits!$G4-PB_limits!$I4))</f>
        <v>0.3261319917135248</v>
      </c>
      <c r="H3" s="11">
        <f>+IF((ValforCalc!J3-PB_limits!$G4)/(PB_limits!$H4-PB_limits!$G4)+1&gt;1,(ValforCalc!J3-PB_limits!$G4)/(PB_limits!$H4-PB_limits!$G4)+1,(ValforCalc!J3-PB_limits!$I4)/(PB_limits!$G4-PB_limits!$I4))</f>
        <v>0.15797018348623887</v>
      </c>
      <c r="I3" s="1"/>
      <c r="J3" s="1"/>
    </row>
    <row r="4" spans="1:10" x14ac:dyDescent="0.2">
      <c r="A4" s="8" t="s">
        <v>4</v>
      </c>
      <c r="B4" s="10" t="s">
        <v>15</v>
      </c>
      <c r="C4" s="10" t="s">
        <v>17</v>
      </c>
      <c r="D4" s="11">
        <f>+IF((ValforCalc!F4-PB_limits!$G5)/(PB_limits!$H5-PB_limits!$G5)+1&gt;1,(ValforCalc!F4-PB_limits!$G5)/(PB_limits!$H5-PB_limits!$G5)+1,(ValforCalc!F4-PB_limits!$I5)/(PB_limits!$G5-PB_limits!$I5))</f>
        <v>1.8</v>
      </c>
      <c r="E4" s="11">
        <f>+IF((ValforCalc!G4-PB_limits!$G5)/(PB_limits!$H5-PB_limits!$G5)+1&gt;1,(ValforCalc!G4-PB_limits!$G5)/(PB_limits!$H5-PB_limits!$G5)+1,(ValforCalc!G4-PB_limits!$I5)/(PB_limits!$G5-PB_limits!$I5))</f>
        <v>1.8333333333333335</v>
      </c>
      <c r="F4" s="11">
        <f>+IF((ValforCalc!H4-PB_limits!$G5)/(PB_limits!$H5-PB_limits!$G5)+1&gt;1,(ValforCalc!H4-PB_limits!$G5)/(PB_limits!$H5-PB_limits!$G5)+1,(ValforCalc!H4-PB_limits!$I5)/(PB_limits!$G5-PB_limits!$I5))</f>
        <v>1.6466666666666665</v>
      </c>
      <c r="G4" s="11">
        <f>+IF((ValforCalc!I4-PB_limits!$G5)/(PB_limits!$H5-PB_limits!$G5)+1&gt;1,(ValforCalc!I4-PB_limits!$G5)/(PB_limits!$H5-PB_limits!$G5)+1,(ValforCalc!I4-PB_limits!$I5)/(PB_limits!$G5-PB_limits!$I5))</f>
        <v>1.4066666666666667</v>
      </c>
      <c r="H4" s="11"/>
      <c r="I4" s="1"/>
      <c r="J4" s="1"/>
    </row>
    <row r="5" spans="1:10" x14ac:dyDescent="0.2">
      <c r="A5" s="8" t="s">
        <v>6</v>
      </c>
      <c r="B5" s="10" t="s">
        <v>15</v>
      </c>
      <c r="C5" s="10" t="s">
        <v>17</v>
      </c>
      <c r="D5" s="11">
        <f>+IF((ValforCalc!F5-PB_limits!$G6)/(PB_limits!$H6-PB_limits!$G6)+1&gt;1,(ValforCalc!F5-PB_limits!$G6)/(PB_limits!$H6-PB_limits!$G6)+1,(ValforCalc!F5-PB_limits!$I6)/(PB_limits!$G6-PB_limits!$I6))</f>
        <v>0.45560072823839465</v>
      </c>
      <c r="E5" s="11">
        <f>+IF((ValforCalc!G5-PB_limits!$G6)/(PB_limits!$H6-PB_limits!$G6)+1&gt;1,(ValforCalc!G5-PB_limits!$G6)/(PB_limits!$H6-PB_limits!$G6)+1,(ValforCalc!G5-PB_limits!$I6)/(PB_limits!$G6-PB_limits!$I6))</f>
        <v>0.81388347331051181</v>
      </c>
      <c r="F5" s="11">
        <f>+IF((ValforCalc!H5-PB_limits!$G6)/(PB_limits!$H6-PB_limits!$G6)+1&gt;1,(ValforCalc!H5-PB_limits!$G6)/(PB_limits!$H6-PB_limits!$G6)+1,(ValforCalc!H5-PB_limits!$I6)/(PB_limits!$G6-PB_limits!$I6))</f>
        <v>0.98977785534418306</v>
      </c>
      <c r="G5" s="11">
        <f>+IF((ValforCalc!I5-PB_limits!$G6)/(PB_limits!$H6-PB_limits!$G6)+1&gt;1,(ValforCalc!I5-PB_limits!$G6)/(PB_limits!$H6-PB_limits!$G6)+1,(ValforCalc!I5-PB_limits!$I6)/(PB_limits!$G6-PB_limits!$I6))</f>
        <v>1.4774982459657111</v>
      </c>
      <c r="H5" s="11">
        <f>+IF((ValforCalc!J5-PB_limits!$G6)/(PB_limits!$H6-PB_limits!$G6)+1&gt;1,(ValforCalc!J5-PB_limits!$G6)/(PB_limits!$H6-PB_limits!$G6)+1,(ValforCalc!J5-PB_limits!$I6)/(PB_limits!$G6-PB_limits!$I6))</f>
        <v>2.4056651492159897</v>
      </c>
      <c r="I5" s="1"/>
      <c r="J5" s="1"/>
    </row>
    <row r="6" spans="1:10" x14ac:dyDescent="0.2">
      <c r="A6" s="8" t="s">
        <v>8</v>
      </c>
      <c r="B6" s="10" t="s">
        <v>15</v>
      </c>
      <c r="C6" s="10" t="s">
        <v>17</v>
      </c>
      <c r="D6" s="11">
        <f>+IF((ValforCalc!F6-PB_limits!$G7)/(PB_limits!$H7-PB_limits!$G7)+1&gt;2, ValforCalc!F6/PB_limits!$H7,IF((ValforCalc!F6-PB_limits!$G7)/(PB_limits!$H7-PB_limits!$G7)+1&gt;1,(ValforCalc!F6-PB_limits!$G7)/(PB_limits!$H7-PB_limits!$G7)+1,(ValforCalc!F6-PB_limits!$I7)/(PB_limits!$G7-PB_limits!$I7)))</f>
        <v>1.3375349999999997</v>
      </c>
      <c r="E6" s="11">
        <f>+IF((ValforCalc!G6-PB_limits!$G7)/(PB_limits!$H7-PB_limits!$G7)+1&gt;2, 1+ValforCalc!G6/PB_limits!$H7,IF((ValforCalc!G6-PB_limits!$G7)/(PB_limits!$H7-PB_limits!$G7)+1&gt;1,(ValforCalc!G6-PB_limits!$G7)/(PB_limits!$H7-PB_limits!$G7)+1,(ValforCalc!G6-PB_limits!$I7)/(PB_limits!$G7-PB_limits!$I7)))</f>
        <v>2.6029170731707314</v>
      </c>
      <c r="F6" s="11">
        <f>+IF((ValforCalc!H6-PB_limits!$G7)/(PB_limits!$H7-PB_limits!$G7)+1&gt;2, 1+ValforCalc!H6/PB_limits!$H7,IF((ValforCalc!H6-PB_limits!$G7)/(PB_limits!$H7-PB_limits!$G7)+1&gt;1,(ValforCalc!H6-PB_limits!$G7)/(PB_limits!$H7-PB_limits!$G7)+1,(ValforCalc!H6-PB_limits!$I7)/(PB_limits!$G7-PB_limits!$I7)))</f>
        <v>2.6037024390243904</v>
      </c>
      <c r="G6" s="11">
        <f>+IF((ValforCalc!I6-PB_limits!$G7)/(PB_limits!$H7-PB_limits!$G7)+1&gt;2, 1+ValforCalc!I6/PB_limits!$H7,IF((ValforCalc!I6-PB_limits!$G7)/(PB_limits!$H7-PB_limits!$G7)+1&gt;1,(ValforCalc!I6-PB_limits!$G7)/(PB_limits!$H7-PB_limits!$G7)+1,(ValforCalc!I6-PB_limits!$I7)/(PB_limits!$G7-PB_limits!$I7)))</f>
        <v>2.4523182926829268</v>
      </c>
      <c r="H6" s="11">
        <f>+IF((ValforCalc!J6-PB_limits!$G7)/(PB_limits!$H7-PB_limits!$G7)+1&gt;2, 1+ValforCalc!J6/PB_limits!$H7,IF((ValforCalc!J6-PB_limits!$G7)/(PB_limits!$H7-PB_limits!$G7)+1&gt;1,(ValforCalc!J6-PB_limits!$G7)/(PB_limits!$H7-PB_limits!$G7)+1,(ValforCalc!J6-PB_limits!$I7)/(PB_limits!$G7-PB_limits!$I7)))</f>
        <v>2.4145475609756097</v>
      </c>
      <c r="I6" s="1"/>
      <c r="J6" s="1"/>
    </row>
    <row r="7" spans="1:10" x14ac:dyDescent="0.2">
      <c r="A7" s="8" t="s">
        <v>9</v>
      </c>
      <c r="B7" s="10" t="s">
        <v>15</v>
      </c>
      <c r="C7" s="10" t="s">
        <v>17</v>
      </c>
      <c r="D7" s="11">
        <f>+IF((ValforCalc!F7-PB_limits!$G8)/(PB_limits!$H8-PB_limits!$G8)+1&gt;1,(ValforCalc!F7-PB_limits!$G8)/(PB_limits!$H8-PB_limits!$G8)+1,(ValforCalc!F7-PB_limits!$I8)/(PB_limits!$G8-PB_limits!$I8))</f>
        <v>1.2708599999999999</v>
      </c>
      <c r="E7" s="11">
        <f>+IF((ValforCalc!G7-PB_limits!$G8)/(PB_limits!$H8-PB_limits!$G8)+1&gt;2, 1+ValforCalc!G7/PB_limits!$H8,IF((ValforCalc!G7-PB_limits!$G8)/(PB_limits!$H8-PB_limits!$G8)+1&gt;1,(ValforCalc!G7-PB_limits!$G8)/(PB_limits!$H8-PB_limits!$G8)+1,(ValforCalc!G7-PB_limits!$I8)/(PB_limits!$G8-PB_limits!$I8)))</f>
        <v>2.0676428571428573</v>
      </c>
      <c r="F7" s="11">
        <f>+IF((ValforCalc!H7-PB_limits!$G8)/(PB_limits!$H8-PB_limits!$G8)+1&gt;2, 1+ValforCalc!H7/PB_limits!$H8,IF((ValforCalc!H7-PB_limits!$G8)/(PB_limits!$H8-PB_limits!$G8)+1&gt;1,(ValforCalc!H7-PB_limits!$G8)/(PB_limits!$H8-PB_limits!$G8)+1,(ValforCalc!H7-PB_limits!$I8)/(PB_limits!$G8-PB_limits!$I8)))</f>
        <v>2.0118928571428571</v>
      </c>
      <c r="G7" s="11">
        <f>+IF((ValforCalc!I7-PB_limits!$G8)/(PB_limits!$H8-PB_limits!$G8)+1&gt;2, 1+ValforCalc!I7/PB_limits!$H8,IF((ValforCalc!I7-PB_limits!$G8)/(PB_limits!$H8-PB_limits!$G8)+1&gt;1,(ValforCalc!I7-PB_limits!$G8)/(PB_limits!$H8-PB_limits!$G8)+1,(ValforCalc!I7-PB_limits!$I8)/(PB_limits!$G8-PB_limits!$I8)))</f>
        <v>1.7585800000000003</v>
      </c>
      <c r="H7" s="11">
        <f>+IF((ValforCalc!J7-PB_limits!$G8)/(PB_limits!$H8-PB_limits!$G8)+1&gt;2, 1+ValforCalc!J7/PB_limits!$H8,IF((ValforCalc!J7-PB_limits!$G8)/(PB_limits!$H8-PB_limits!$G8)+1&gt;1,(ValforCalc!J7-PB_limits!$G8)/(PB_limits!$H8-PB_limits!$G8)+1,(ValforCalc!J7-PB_limits!$I8)/(PB_limits!$G8-PB_limits!$I8)))</f>
        <v>1.70024</v>
      </c>
      <c r="I7" s="1"/>
      <c r="J7" s="1"/>
    </row>
    <row r="8" spans="1:10" x14ac:dyDescent="0.2">
      <c r="A8" s="8" t="s">
        <v>10</v>
      </c>
      <c r="B8" s="10" t="s">
        <v>15</v>
      </c>
      <c r="C8" s="10" t="s">
        <v>17</v>
      </c>
      <c r="D8" s="11">
        <f>+IF((ValforCalc!F8-PB_limits!$G9)/(PB_limits!$H9-PB_limits!$G9)+1&gt;1,(ValforCalc!F8-PB_limits!$G9)/(PB_limits!$H9-PB_limits!$G9)+1,(ValforCalc!F8-PB_limits!$I9)/(PB_limits!$G9-PB_limits!$I9))</f>
        <v>0.57363850000000005</v>
      </c>
      <c r="E8" s="11">
        <f>+IF((ValforCalc!G8-PB_limits!$G9)/(PB_limits!$H9-PB_limits!$G9)+1&gt;1,(ValforCalc!G8-PB_limits!$G9)/(PB_limits!$H9-PB_limits!$G9)+1,(ValforCalc!G8-PB_limits!$I9)/(PB_limits!$G9-PB_limits!$I9))</f>
        <v>0.8590605</v>
      </c>
      <c r="F8" s="11">
        <f>+IF((ValforCalc!H8-PB_limits!$G9)/(PB_limits!$H9-PB_limits!$G9)+1&gt;1,(ValforCalc!H8-PB_limits!$G9)/(PB_limits!$H9-PB_limits!$G9)+1,(ValforCalc!H8-PB_limits!$I9)/(PB_limits!$G9-PB_limits!$I9))</f>
        <v>0.91068577500000003</v>
      </c>
      <c r="G8" s="11">
        <f>+IF((ValforCalc!I8-PB_limits!$G9)/(PB_limits!$H9-PB_limits!$G9)+1&gt;1,(ValforCalc!I8-PB_limits!$G9)/(PB_limits!$H9-PB_limits!$G9)+1,(ValforCalc!I8-PB_limits!$I9)/(PB_limits!$G9-PB_limits!$I9))</f>
        <v>0.886440275</v>
      </c>
      <c r="H8" s="11">
        <f>+IF((ValforCalc!J8-PB_limits!$G9)/(PB_limits!$H9-PB_limits!$G9)+1&gt;1,(ValforCalc!J8-PB_limits!$G9)/(PB_limits!$H9-PB_limits!$G9)+1,(ValforCalc!J8-PB_limits!$I9)/(PB_limits!$G9-PB_limits!$I9))</f>
        <v>0.68538072500000002</v>
      </c>
      <c r="I8" s="1"/>
      <c r="J8" s="1"/>
    </row>
    <row r="9" spans="1:10" x14ac:dyDescent="0.2">
      <c r="A9" s="8" t="s">
        <v>11</v>
      </c>
      <c r="B9" s="10" t="s">
        <v>15</v>
      </c>
      <c r="C9" s="10" t="s">
        <v>17</v>
      </c>
      <c r="D9" s="11">
        <f>+IF((ValforCalc!F9-PB_limits!$G10)/(PB_limits!$H10-PB_limits!$G10)+1&gt;1,(ValforCalc!F9-PB_limits!$G10)/(PB_limits!$H10-PB_limits!$G10)+1,(ValforCalc!F9-PB_limits!$I10)/(PB_limits!$G10-PB_limits!$I10))</f>
        <v>1.3696114359564706</v>
      </c>
      <c r="E9" s="11">
        <f>+IF((ValforCalc!G9-PB_limits!$G10)/(PB_limits!$H10-PB_limits!$G10)+1&gt;1,(ValforCalc!G9-PB_limits!$G10)/(PB_limits!$H10-PB_limits!$G10)+1,(ValforCalc!G9-PB_limits!$I10)/(PB_limits!$G10-PB_limits!$I10))</f>
        <v>1.5391441408132236</v>
      </c>
      <c r="F9" s="11">
        <f>+IF((ValforCalc!H9-PB_limits!$G10)/(PB_limits!$H10-PB_limits!$G10)+1&gt;1,(ValforCalc!H9-PB_limits!$G10)/(PB_limits!$H10-PB_limits!$G10)+1,(ValforCalc!H9-PB_limits!$I10)/(PB_limits!$G10-PB_limits!$I10))</f>
        <v>1.590675914243475</v>
      </c>
      <c r="G9" s="11">
        <f>+IF((ValforCalc!I9-PB_limits!$G10)/(PB_limits!$H10-PB_limits!$G10)+1&gt;1,(ValforCalc!I9-PB_limits!$G10)/(PB_limits!$H10-PB_limits!$G10)+1,(ValforCalc!I9-PB_limits!$I10)/(PB_limits!$G10-PB_limits!$I10))</f>
        <v>1.5122282662824404</v>
      </c>
      <c r="H9" s="11">
        <f>+IF((ValforCalc!J9-PB_limits!$G10)/(PB_limits!$H10-PB_limits!$G10)+1&gt;1,(ValforCalc!J9-PB_limits!$G10)/(PB_limits!$H10-PB_limits!$G10)+1,(ValforCalc!J9-PB_limits!$I10)/(PB_limits!$G10-PB_limits!$I10))</f>
        <v>1.3523165334779343</v>
      </c>
      <c r="I9" s="1"/>
      <c r="J9" s="1"/>
    </row>
    <row r="10" spans="1:10" x14ac:dyDescent="0.2">
      <c r="A10" s="8" t="s">
        <v>13</v>
      </c>
      <c r="B10" s="10" t="s">
        <v>15</v>
      </c>
      <c r="C10" s="10" t="s">
        <v>17</v>
      </c>
      <c r="D10" s="11">
        <f>+IF((ValforCalc!F10-PB_limits!$G11)/(PB_limits!$H11-PB_limits!$G11)+1&gt;1,(ValforCalc!F10-PB_limits!$G11)/(PB_limits!$H11-PB_limits!$G11)+1,(ValforCalc!F10-PB_limits!$I11)/(PB_limits!$G11-PB_limits!$I11))</f>
        <v>2.0082577466666667</v>
      </c>
      <c r="E10" s="11">
        <f>+IF((ValforCalc!G10-PB_limits!$G11)/(PB_limits!$H11-PB_limits!$G11)+1&gt;1,(ValforCalc!G10-PB_limits!$G11)/(PB_limits!$H11-PB_limits!$G11)+1,(ValforCalc!G10-PB_limits!$I11)/(PB_limits!$G11-PB_limits!$I11))</f>
        <v>2.1962782143333333</v>
      </c>
      <c r="F10" s="11">
        <f>+IF((ValforCalc!H10-PB_limits!$G11)/(PB_limits!$H11-PB_limits!$G11)+1&gt;1,(ValforCalc!H10-PB_limits!$G11)/(PB_limits!$H11-PB_limits!$G11)+1,(ValforCalc!H10-PB_limits!$I11)/(PB_limits!$G11-PB_limits!$I11))</f>
        <v>2.2477470239999997</v>
      </c>
      <c r="G10" s="11">
        <f>+IF((ValforCalc!I10-PB_limits!$G11)/(PB_limits!$H11-PB_limits!$G11)+1&gt;1,(ValforCalc!I10-PB_limits!$G11)/(PB_limits!$H11-PB_limits!$G11)+1,(ValforCalc!I10-PB_limits!$I11)/(PB_limits!$G11-PB_limits!$I11))</f>
        <v>2.2706063986666667</v>
      </c>
      <c r="H10" s="11">
        <f>+IF((ValforCalc!J10-PB_limits!$G11)/(PB_limits!$H11-PB_limits!$G11)+1&gt;1,(ValforCalc!J10-PB_limits!$G11)/(PB_limits!$H11-PB_limits!$G11)+1,(ValforCalc!J10-PB_limits!$I11)/(PB_limits!$G11-PB_limits!$I11))</f>
        <v>2.3470358449999997</v>
      </c>
      <c r="I10" s="1"/>
      <c r="J10" s="1"/>
    </row>
    <row r="11" spans="1:10" x14ac:dyDescent="0.2">
      <c r="A11" s="8" t="s">
        <v>0</v>
      </c>
      <c r="B11" s="10" t="s">
        <v>15</v>
      </c>
      <c r="C11" s="10" t="s">
        <v>32</v>
      </c>
      <c r="D11" s="11">
        <f>+IF((ValforCalc!F11-PB_limits!$G12)/(PB_limits!$H12-PB_limits!$G12)+1&gt;1,(ValforCalc!F11-PB_limits!$G12)/(PB_limits!$H12-PB_limits!$G12)+1,(ValforCalc!F11-PB_limits!$I12)/(PB_limits!$G12-PB_limits!$I12))</f>
        <v>0.51401933333333327</v>
      </c>
      <c r="E11" s="11">
        <f>+IF((ValforCalc!G11-PB_limits!$G12)/(PB_limits!$H12-PB_limits!$G12)+1&gt;1,(ValforCalc!G11-PB_limits!$G12)/(PB_limits!$H12-PB_limits!$G12)+1,(ValforCalc!G11-PB_limits!$I12)/(PB_limits!$G12-PB_limits!$I12))</f>
        <v>1.8252154545454546</v>
      </c>
      <c r="F11" s="11">
        <f>+IF((ValforCalc!H11-PB_limits!$G12)/(PB_limits!$H12-PB_limits!$G12)+1&gt;1,(ValforCalc!H11-PB_limits!$G12)/(PB_limits!$H12-PB_limits!$G12)+1,(ValforCalc!H11-PB_limits!$I12)/(PB_limits!$G12-PB_limits!$I12))</f>
        <v>2.4952218181818182</v>
      </c>
      <c r="G11" s="11">
        <f>+IF((ValforCalc!I11-PB_limits!$G12)/(PB_limits!$H12-PB_limits!$G12)+1&gt;1,(ValforCalc!I11-PB_limits!$G12)/(PB_limits!$H12-PB_limits!$G12)+1,(ValforCalc!I11-PB_limits!$I12)/(PB_limits!$G12-PB_limits!$I12))</f>
        <v>3.1687990909090908</v>
      </c>
      <c r="H11" s="11">
        <f>+IF((ValforCalc!J11-PB_limits!$G12)/(PB_limits!$H12-PB_limits!$G12)+1&gt;1,(ValforCalc!J11-PB_limits!$G12)/(PB_limits!$H12-PB_limits!$G12)+1,(ValforCalc!J11-PB_limits!$I12)/(PB_limits!$G12-PB_limits!$I12))</f>
        <v>5.1500881818181812</v>
      </c>
    </row>
    <row r="12" spans="1:10" x14ac:dyDescent="0.2">
      <c r="A12" s="8" t="s">
        <v>2</v>
      </c>
      <c r="B12" s="10" t="s">
        <v>15</v>
      </c>
      <c r="C12" s="10" t="s">
        <v>32</v>
      </c>
      <c r="D12" s="11">
        <f>+IF((ValforCalc!F12-PB_limits!$G13)/(PB_limits!$H13-PB_limits!$G13)+1&gt;1,(ValforCalc!F12-PB_limits!$G13)/(PB_limits!$H13-PB_limits!$G13)+1,(ValforCalc!F12-PB_limits!$I13)/(PB_limits!$G13-PB_limits!$I13))</f>
        <v>0.15797018348623887</v>
      </c>
      <c r="E12" s="11">
        <f>+IF((ValforCalc!G12-PB_limits!$G13)/(PB_limits!$H13-PB_limits!$G13)+1&gt;1,(ValforCalc!G12-PB_limits!$G13)/(PB_limits!$H13-PB_limits!$G13)+1,(ValforCalc!G12-PB_limits!$I13)/(PB_limits!$G13-PB_limits!$I13))</f>
        <v>0.9026867627785059</v>
      </c>
      <c r="F12" s="11">
        <f>+IF((ValforCalc!H12-PB_limits!$G13)/(PB_limits!$H13-PB_limits!$G13)+1&gt;1,(ValforCalc!H12-PB_limits!$G13)/(PB_limits!$H13-PB_limits!$G13)+1,(ValforCalc!H12-PB_limits!$I13)/(PB_limits!$G13-PB_limits!$I13))</f>
        <v>0.59975120510029545</v>
      </c>
      <c r="G12" s="11">
        <f>+IF((ValforCalc!I12-PB_limits!$G13)/(PB_limits!$H13-PB_limits!$G13)+1&gt;1,(ValforCalc!I12-PB_limits!$G13)/(PB_limits!$H13-PB_limits!$G13)+1,(ValforCalc!I12-PB_limits!$I13)/(PB_limits!$G13-PB_limits!$I13))</f>
        <v>0.3261319917135248</v>
      </c>
      <c r="H12" s="11">
        <f>+IF((ValforCalc!J12-PB_limits!$G13)/(PB_limits!$H13-PB_limits!$G13)+1&gt;1,(ValforCalc!J12-PB_limits!$G13)/(PB_limits!$H13-PB_limits!$G13)+1,(ValforCalc!J12-PB_limits!$I13)/(PB_limits!$G13-PB_limits!$I13))</f>
        <v>0.15797018348623887</v>
      </c>
    </row>
    <row r="13" spans="1:10" x14ac:dyDescent="0.2">
      <c r="A13" s="8" t="s">
        <v>4</v>
      </c>
      <c r="B13" s="10" t="s">
        <v>15</v>
      </c>
      <c r="C13" s="10" t="s">
        <v>32</v>
      </c>
      <c r="D13" s="11">
        <f>+IF((ValforCalc!F13-PB_limits!$G14)/(PB_limits!$H14-PB_limits!$G14)+1&gt;1,(ValforCalc!F13-PB_limits!$G14)/(PB_limits!$H14-PB_limits!$G14)+1,(ValforCalc!F13-PB_limits!$I14)/(PB_limits!$G14-PB_limits!$I14))</f>
        <v>1.8</v>
      </c>
      <c r="E13" s="11">
        <f>+IF((ValforCalc!G13-PB_limits!$G14)/(PB_limits!$H14-PB_limits!$G14)+1&gt;1,(ValforCalc!G13-PB_limits!$G14)/(PB_limits!$H14-PB_limits!$G14)+1,(ValforCalc!G13-PB_limits!$I14)/(PB_limits!$G14-PB_limits!$I14))</f>
        <v>1.8333333333333335</v>
      </c>
      <c r="F13" s="11">
        <f>+IF((ValforCalc!H13-PB_limits!$G14)/(PB_limits!$H14-PB_limits!$G14)+1&gt;1,(ValforCalc!H13-PB_limits!$G14)/(PB_limits!$H14-PB_limits!$G14)+1,(ValforCalc!H13-PB_limits!$I14)/(PB_limits!$G14-PB_limits!$I14))</f>
        <v>1.7666666666666666</v>
      </c>
      <c r="G13" s="11">
        <f>+IF((ValforCalc!I13-PB_limits!$G14)/(PB_limits!$H14-PB_limits!$G14)+1&gt;1,(ValforCalc!I13-PB_limits!$G14)/(PB_limits!$H14-PB_limits!$G14)+1,(ValforCalc!I13-PB_limits!$I14)/(PB_limits!$G14-PB_limits!$I14))</f>
        <v>1.6933333333333334</v>
      </c>
      <c r="H13" s="11"/>
    </row>
    <row r="14" spans="1:10" x14ac:dyDescent="0.2">
      <c r="A14" s="8" t="s">
        <v>6</v>
      </c>
      <c r="B14" s="10" t="s">
        <v>15</v>
      </c>
      <c r="C14" s="10" t="s">
        <v>32</v>
      </c>
      <c r="D14" s="11">
        <f>+IF((ValforCalc!F14-PB_limits!$G15)/(PB_limits!$H15-PB_limits!$G15)+1&gt;1,(ValforCalc!F14-PB_limits!$G15)/(PB_limits!$H15-PB_limits!$G15)+1,(ValforCalc!F14-PB_limits!$I15)/(PB_limits!$G15-PB_limits!$I15))</f>
        <v>0.45532346521621686</v>
      </c>
      <c r="E14" s="11">
        <f>+IF((ValforCalc!G14-PB_limits!$G15)/(PB_limits!$H15-PB_limits!$G15)+1&gt;1,(ValforCalc!G14-PB_limits!$G15)/(PB_limits!$H15-PB_limits!$G15)+1,(ValforCalc!G14-PB_limits!$I15)/(PB_limits!$G15-PB_limits!$I15))</f>
        <v>0.81372572394372222</v>
      </c>
      <c r="F14" s="11">
        <f>+IF((ValforCalc!H14-PB_limits!$G15)/(PB_limits!$H15-PB_limits!$G15)+1&gt;1,(ValforCalc!H14-PB_limits!$G15)/(PB_limits!$H15-PB_limits!$G15)+1,(ValforCalc!H14-PB_limits!$I15)/(PB_limits!$G15-PB_limits!$I15))</f>
        <v>1.0027473952520791</v>
      </c>
      <c r="G14" s="11">
        <f>+IF((ValforCalc!I14-PB_limits!$G15)/(PB_limits!$H15-PB_limits!$G15)+1&gt;1,(ValforCalc!I14-PB_limits!$G15)/(PB_limits!$H15-PB_limits!$G15)+1,(ValforCalc!I14-PB_limits!$I15)/(PB_limits!$G15-PB_limits!$I15))</f>
        <v>1.6493332095863447</v>
      </c>
      <c r="H14" s="11">
        <f>+IF((ValforCalc!J14-PB_limits!$G15)/(PB_limits!$H15-PB_limits!$G15)+1&gt;1,(ValforCalc!J14-PB_limits!$G15)/(PB_limits!$H15-PB_limits!$G15)+1,(ValforCalc!J14-PB_limits!$I15)/(PB_limits!$G15-PB_limits!$I15))</f>
        <v>3.3176807591076671</v>
      </c>
    </row>
    <row r="15" spans="1:10" x14ac:dyDescent="0.2">
      <c r="A15" s="8" t="s">
        <v>8</v>
      </c>
      <c r="B15" s="10" t="s">
        <v>15</v>
      </c>
      <c r="C15" s="10" t="s">
        <v>32</v>
      </c>
      <c r="D15" s="11">
        <f>+IF((ValforCalc!F15-PB_limits!$G16)/(PB_limits!$H16-PB_limits!$G16)+1&gt;2, ValforCalc!F15/PB_limits!$H16,IF((ValforCalc!F15-PB_limits!$G16)/(PB_limits!$H16-PB_limits!$G16)+1&gt;1,(ValforCalc!F15-PB_limits!$G16)/(PB_limits!$H16-PB_limits!$G16)+1,(ValforCalc!F15-PB_limits!$I16)/(PB_limits!$G16-PB_limits!$I16)))</f>
        <v>1.3375335999999998</v>
      </c>
      <c r="E15" s="11">
        <f>+IF((ValforCalc!G15-PB_limits!$G16)/(PB_limits!$H16-PB_limits!$G16)+1&gt;2, 1+ValforCalc!G15/PB_limits!$H16,IF((ValforCalc!G15-PB_limits!$G16)/(PB_limits!$H16-PB_limits!$G16)+1&gt;1,(ValforCalc!G15-PB_limits!$G16)/(PB_limits!$H16-PB_limits!$G16)+1,(ValforCalc!G15-PB_limits!$I16)/(PB_limits!$G16-PB_limits!$I16)))</f>
        <v>2.6029146341463414</v>
      </c>
      <c r="F15" s="11">
        <f>+IF((ValforCalc!H15-PB_limits!$G16)/(PB_limits!$H16-PB_limits!$G16)+1&gt;2, 1+ValforCalc!H15/PB_limits!$H16,IF((ValforCalc!H15-PB_limits!$G16)/(PB_limits!$H16-PB_limits!$G16)+1&gt;1,(ValforCalc!H15-PB_limits!$G16)/(PB_limits!$H16-PB_limits!$G16)+1,(ValforCalc!H15-PB_limits!$I16)/(PB_limits!$G16-PB_limits!$I16)))</f>
        <v>2.9163414634146338</v>
      </c>
      <c r="G15" s="11">
        <f>+IF((ValforCalc!I15-PB_limits!$G16)/(PB_limits!$H16-PB_limits!$G16)+1&gt;2, 1+ValforCalc!I15/PB_limits!$H16,IF((ValforCalc!I15-PB_limits!$G16)/(PB_limits!$H16-PB_limits!$G16)+1&gt;1,(ValforCalc!I15-PB_limits!$G16)/(PB_limits!$H16-PB_limits!$G16)+1,(ValforCalc!I15-PB_limits!$I16)/(PB_limits!$G16-PB_limits!$I16)))</f>
        <v>3.1933536585365854</v>
      </c>
      <c r="H15" s="11">
        <f>+IF((ValforCalc!J15-PB_limits!$G16)/(PB_limits!$H16-PB_limits!$G16)+1&gt;2, 1+ValforCalc!J15/PB_limits!$H16,IF((ValforCalc!J15-PB_limits!$G16)/(PB_limits!$H16-PB_limits!$G16)+1&gt;1,(ValforCalc!J15-PB_limits!$G16)/(PB_limits!$H16-PB_limits!$G16)+1,(ValforCalc!J15-PB_limits!$I16)/(PB_limits!$G16-PB_limits!$I16)))</f>
        <v>3.3868902439024389</v>
      </c>
    </row>
    <row r="16" spans="1:10" x14ac:dyDescent="0.2">
      <c r="A16" s="8" t="s">
        <v>9</v>
      </c>
      <c r="B16" s="10" t="s">
        <v>15</v>
      </c>
      <c r="C16" s="10" t="s">
        <v>32</v>
      </c>
      <c r="D16" s="11">
        <f>+IF((ValforCalc!F16-PB_limits!$G17)/(PB_limits!$H17-PB_limits!$G17)+1&gt;1,(ValforCalc!F16-PB_limits!$G17)/(PB_limits!$H17-PB_limits!$G17)+1,(ValforCalc!F16-PB_limits!$I17)/(PB_limits!$G17-PB_limits!$I17))</f>
        <v>1.2708594</v>
      </c>
      <c r="E16" s="11">
        <f>+IF((ValforCalc!G16-PB_limits!$G17)/(PB_limits!$H17-PB_limits!$G17)+1&gt;2, 1+ValforCalc!G16/PB_limits!$H17,IF((ValforCalc!G16-PB_limits!$G17)/(PB_limits!$H17-PB_limits!$G17)+1&gt;1,(ValforCalc!G16-PB_limits!$G17)/(PB_limits!$H17-PB_limits!$G17)+1,(ValforCalc!G16-PB_limits!$I17)/(PB_limits!$G17-PB_limits!$I17)))</f>
        <v>2.0676430357142856</v>
      </c>
      <c r="F16" s="11">
        <f>+IF((ValforCalc!H16-PB_limits!$G17)/(PB_limits!$H17-PB_limits!$G17)+1&gt;2, 1+ValforCalc!H16/PB_limits!$H17,IF((ValforCalc!H16-PB_limits!$G17)/(PB_limits!$H17-PB_limits!$G17)+1&gt;1,(ValforCalc!H16-PB_limits!$G17)/(PB_limits!$H17-PB_limits!$G17)+1,(ValforCalc!H16-PB_limits!$I17)/(PB_limits!$G17-PB_limits!$I17)))</f>
        <v>2.4376627678571428</v>
      </c>
      <c r="G16" s="11">
        <f>+IF((ValforCalc!I16-PB_limits!$G17)/(PB_limits!$H17-PB_limits!$G17)+1&gt;2, 1+ValforCalc!I16/PB_limits!$H17,IF((ValforCalc!I16-PB_limits!$G17)/(PB_limits!$H17-PB_limits!$G17)+1&gt;1,(ValforCalc!I16-PB_limits!$G17)/(PB_limits!$H17-PB_limits!$G17)+1,(ValforCalc!I16-PB_limits!$I17)/(PB_limits!$G17-PB_limits!$I17)))</f>
        <v>2.4479528571428575</v>
      </c>
      <c r="H16" s="11">
        <f>+IF((ValforCalc!J16-PB_limits!$G17)/(PB_limits!$H17-PB_limits!$G17)+1&gt;2, 1+ValforCalc!J16/PB_limits!$H17,IF((ValforCalc!J16-PB_limits!$G17)/(PB_limits!$H17-PB_limits!$G17)+1&gt;1,(ValforCalc!J16-PB_limits!$G17)/(PB_limits!$H17-PB_limits!$G17)+1,(ValforCalc!J16-PB_limits!$I17)/(PB_limits!$G17-PB_limits!$I17)))</f>
        <v>2.561380535714286</v>
      </c>
    </row>
    <row r="17" spans="1:8" x14ac:dyDescent="0.2">
      <c r="A17" s="8" t="s">
        <v>10</v>
      </c>
      <c r="B17" s="10" t="s">
        <v>15</v>
      </c>
      <c r="C17" s="10" t="s">
        <v>32</v>
      </c>
      <c r="D17" s="11">
        <f>+IF((ValforCalc!F17-PB_limits!$G18)/(PB_limits!$H18-PB_limits!$G18)+1&gt;1,(ValforCalc!F17-PB_limits!$G18)/(PB_limits!$H18-PB_limits!$G18)+1,(ValforCalc!F17-PB_limits!$I18)/(PB_limits!$G18-PB_limits!$I18))</f>
        <v>0.57363850849999998</v>
      </c>
      <c r="E17" s="11">
        <f>+IF((ValforCalc!G17-PB_limits!$G18)/(PB_limits!$H18-PB_limits!$G18)+1&gt;1,(ValforCalc!G17-PB_limits!$G18)/(PB_limits!$H18-PB_limits!$G18)+1,(ValforCalc!G17-PB_limits!$I18)/(PB_limits!$G18-PB_limits!$I18))</f>
        <v>0.85972896975000002</v>
      </c>
      <c r="F17" s="11">
        <f>+IF((ValforCalc!H17-PB_limits!$G18)/(PB_limits!$H18-PB_limits!$G18)+1&gt;1,(ValforCalc!H17-PB_limits!$G18)/(PB_limits!$H18-PB_limits!$G18)+1,(ValforCalc!H17-PB_limits!$I18)/(PB_limits!$G18-PB_limits!$I18))</f>
        <v>0.94142549199999992</v>
      </c>
      <c r="G17" s="11">
        <f>+IF((ValforCalc!I17-PB_limits!$G18)/(PB_limits!$H18-PB_limits!$G18)+1&gt;1,(ValforCalc!I17-PB_limits!$G18)/(PB_limits!$H18-PB_limits!$G18)+1,(ValforCalc!I17-PB_limits!$I18)/(PB_limits!$G18-PB_limits!$I18))</f>
        <v>1.0257745139999999</v>
      </c>
      <c r="H17" s="11">
        <f>+IF((ValforCalc!J17-PB_limits!$G18)/(PB_limits!$H18-PB_limits!$G18)+1&gt;1,(ValforCalc!J17-PB_limits!$G18)/(PB_limits!$H18-PB_limits!$G18)+1,(ValforCalc!J17-PB_limits!$I18)/(PB_limits!$G18-PB_limits!$I18))</f>
        <v>1.0254689854999999</v>
      </c>
    </row>
    <row r="18" spans="1:8" x14ac:dyDescent="0.2">
      <c r="A18" s="8" t="s">
        <v>11</v>
      </c>
      <c r="B18" s="10" t="s">
        <v>15</v>
      </c>
      <c r="C18" s="10" t="s">
        <v>32</v>
      </c>
      <c r="D18" s="11">
        <f>+IF((ValforCalc!F18-PB_limits!$G19)/(PB_limits!$H19-PB_limits!$G19)+1&gt;1,(ValforCalc!F18-PB_limits!$G19)/(PB_limits!$H19-PB_limits!$G19)+1,(ValforCalc!F18-PB_limits!$I19)/(PB_limits!$G19-PB_limits!$I19))</f>
        <v>1.3696002119944999</v>
      </c>
      <c r="E18" s="11">
        <f>+IF((ValforCalc!G18-PB_limits!$G19)/(PB_limits!$H19-PB_limits!$G19)+1&gt;1,(ValforCalc!G18-PB_limits!$G19)/(PB_limits!$H19-PB_limits!$G19)+1,(ValforCalc!G18-PB_limits!$I19)/(PB_limits!$G19-PB_limits!$I19))</f>
        <v>1.5391708210300243</v>
      </c>
      <c r="F18" s="11">
        <f>+IF((ValforCalc!H18-PB_limits!$G19)/(PB_limits!$H19-PB_limits!$G19)+1&gt;1,(ValforCalc!H18-PB_limits!$G19)/(PB_limits!$H19-PB_limits!$G19)+1,(ValforCalc!H18-PB_limits!$I19)/(PB_limits!$G19-PB_limits!$I19))</f>
        <v>1.6319707996791053</v>
      </c>
      <c r="G18" s="11">
        <f>+IF((ValforCalc!I18-PB_limits!$G19)/(PB_limits!$H19-PB_limits!$G19)+1&gt;1,(ValforCalc!I18-PB_limits!$G19)/(PB_limits!$H19-PB_limits!$G19)+1,(ValforCalc!I18-PB_limits!$I19)/(PB_limits!$G19-PB_limits!$I19))</f>
        <v>1.727686397477594</v>
      </c>
      <c r="H18" s="11">
        <f>+IF((ValforCalc!J18-PB_limits!$G19)/(PB_limits!$H19-PB_limits!$G19)+1&gt;1,(ValforCalc!J18-PB_limits!$G19)/(PB_limits!$H19-PB_limits!$G19)+1,(ValforCalc!J18-PB_limits!$I19)/(PB_limits!$G19-PB_limits!$I19))</f>
        <v>1.8863450911398367</v>
      </c>
    </row>
    <row r="19" spans="1:8" x14ac:dyDescent="0.2">
      <c r="A19" s="8" t="s">
        <v>13</v>
      </c>
      <c r="B19" s="10" t="s">
        <v>15</v>
      </c>
      <c r="C19" s="10" t="s">
        <v>32</v>
      </c>
      <c r="D19" s="11">
        <f>+IF((ValforCalc!F19-PB_limits!$G20)/(PB_limits!$H20-PB_limits!$G20)+1&gt;1,(ValforCalc!F19-PB_limits!$G20)/(PB_limits!$H20-PB_limits!$G20)+1,(ValforCalc!F19-PB_limits!$I20)/(PB_limits!$G20-PB_limits!$I20))</f>
        <v>2.0082605283333335</v>
      </c>
      <c r="E19" s="11">
        <f>+IF((ValforCalc!G19-PB_limits!$G20)/(PB_limits!$H20-PB_limits!$G20)+1&gt;1,(ValforCalc!G19-PB_limits!$G20)/(PB_limits!$H20-PB_limits!$G20)+1,(ValforCalc!G19-PB_limits!$I20)/(PB_limits!$G20-PB_limits!$I20))</f>
        <v>2.1962829826666663</v>
      </c>
      <c r="F19" s="11">
        <f>+IF((ValforCalc!H19-PB_limits!$G20)/(PB_limits!$H20-PB_limits!$G20)+1&gt;1,(ValforCalc!H19-PB_limits!$G20)/(PB_limits!$H20-PB_limits!$G20)+1,(ValforCalc!H19-PB_limits!$I20)/(PB_limits!$G20-PB_limits!$I20))</f>
        <v>2.2745506366666666</v>
      </c>
      <c r="G19" s="11">
        <f>+IF((ValforCalc!I19-PB_limits!$G20)/(PB_limits!$H20-PB_limits!$G20)+1&gt;1,(ValforCalc!I19-PB_limits!$G20)/(PB_limits!$H20-PB_limits!$G20)+1,(ValforCalc!I19-PB_limits!$I20)/(PB_limits!$G20-PB_limits!$I20))</f>
        <v>2.3934063713333336</v>
      </c>
      <c r="H19" s="11">
        <f>+IF((ValforCalc!J19-PB_limits!$G20)/(PB_limits!$H20-PB_limits!$G20)+1&gt;1,(ValforCalc!J19-PB_limits!$G20)/(PB_limits!$H20-PB_limits!$G20)+1,(ValforCalc!J19-PB_limits!$I20)/(PB_limits!$G20-PB_limits!$I20))</f>
        <v>2.6496800183333331</v>
      </c>
    </row>
    <row r="20" spans="1:8" x14ac:dyDescent="0.2">
      <c r="A20" s="8" t="s">
        <v>0</v>
      </c>
      <c r="B20" s="10" t="s">
        <v>15</v>
      </c>
      <c r="C20" s="10" t="s">
        <v>33</v>
      </c>
      <c r="D20" s="11">
        <f>+IF((ValforCalc!F20-PB_limits!$G21)/(PB_limits!$H21-PB_limits!$G21)+1&gt;1,(ValforCalc!F20-PB_limits!$G21)/(PB_limits!$H21-PB_limits!$G21)+1,(ValforCalc!F20-PB_limits!$I21)/(PB_limits!$G21-PB_limits!$I21))</f>
        <v>0.51401933333333327</v>
      </c>
      <c r="E20" s="11">
        <f>+IF((ValforCalc!G20-PB_limits!$G21)/(PB_limits!$H21-PB_limits!$G21)+1&gt;1,(ValforCalc!G20-PB_limits!$G21)/(PB_limits!$H21-PB_limits!$G21)+1,(ValforCalc!G20-PB_limits!$I21)/(PB_limits!$G21-PB_limits!$I21))</f>
        <v>1.8253736363636364</v>
      </c>
      <c r="F20" s="11">
        <f>+IF((ValforCalc!H20-PB_limits!$G21)/(PB_limits!$H21-PB_limits!$G21)+1&gt;1,(ValforCalc!H20-PB_limits!$G21)/(PB_limits!$H21-PB_limits!$G21)+1,(ValforCalc!H20-PB_limits!$I21)/(PB_limits!$G21-PB_limits!$I21))</f>
        <v>2.5182172727272727</v>
      </c>
      <c r="G20" s="11">
        <f>+IF((ValforCalc!I20-PB_limits!$G21)/(PB_limits!$H21-PB_limits!$G21)+1&gt;1,(ValforCalc!I20-PB_limits!$G21)/(PB_limits!$H21-PB_limits!$G21)+1,(ValforCalc!I20-PB_limits!$I21)/(PB_limits!$G21-PB_limits!$I21))</f>
        <v>3.4533672727272728</v>
      </c>
      <c r="H20" s="11">
        <f>+IF((ValforCalc!J20-PB_limits!$G21)/(PB_limits!$H21-PB_limits!$G21)+1&gt;1,(ValforCalc!J20-PB_limits!$G21)/(PB_limits!$H21-PB_limits!$G21)+1,(ValforCalc!J20-PB_limits!$I21)/(PB_limits!$G21-PB_limits!$I21))</f>
        <v>5.6684972727272722</v>
      </c>
    </row>
    <row r="21" spans="1:8" x14ac:dyDescent="0.2">
      <c r="A21" s="8" t="s">
        <v>2</v>
      </c>
      <c r="B21" s="10" t="s">
        <v>15</v>
      </c>
      <c r="C21" s="10" t="s">
        <v>33</v>
      </c>
      <c r="D21" s="11">
        <f>+IF((ValforCalc!F21-PB_limits!$G22)/(PB_limits!$H22-PB_limits!$G22)+1&gt;1,(ValforCalc!F21-PB_limits!$G22)/(PB_limits!$H22-PB_limits!$G22)+1,(ValforCalc!F21-PB_limits!$I22)/(PB_limits!$G22-PB_limits!$I22))</f>
        <v>0.15797018348623887</v>
      </c>
      <c r="E21" s="11">
        <f>+IF((ValforCalc!G21-PB_limits!$G22)/(PB_limits!$H22-PB_limits!$G22)+1&gt;1,(ValforCalc!G21-PB_limits!$G22)/(PB_limits!$H22-PB_limits!$G22)+1,(ValforCalc!G21-PB_limits!$I22)/(PB_limits!$G22-PB_limits!$I22))</f>
        <v>0.9026867627785059</v>
      </c>
      <c r="F21" s="11">
        <f>+IF((ValforCalc!H21-PB_limits!$G22)/(PB_limits!$H22-PB_limits!$G22)+1&gt;1,(ValforCalc!H21-PB_limits!$G22)/(PB_limits!$H22-PB_limits!$G22)+1,(ValforCalc!H21-PB_limits!$I22)/(PB_limits!$G22-PB_limits!$I22))</f>
        <v>0.59975120510029545</v>
      </c>
      <c r="G21" s="11">
        <f>+IF((ValforCalc!I21-PB_limits!$G22)/(PB_limits!$H22-PB_limits!$G22)+1&gt;1,(ValforCalc!I21-PB_limits!$G22)/(PB_limits!$H22-PB_limits!$G22)+1,(ValforCalc!I21-PB_limits!$I22)/(PB_limits!$G22-PB_limits!$I22))</f>
        <v>0.2407164700742683</v>
      </c>
      <c r="H21" s="11">
        <f>+IF((ValforCalc!J21-PB_limits!$G22)/(PB_limits!$H22-PB_limits!$G22)+1&gt;1,(ValforCalc!J21-PB_limits!$G22)/(PB_limits!$H22-PB_limits!$G22)+1,(ValforCalc!J21-PB_limits!$I22)/(PB_limits!$G22-PB_limits!$I22))</f>
        <v>0</v>
      </c>
    </row>
    <row r="22" spans="1:8" x14ac:dyDescent="0.2">
      <c r="A22" s="8" t="s">
        <v>4</v>
      </c>
      <c r="B22" s="10" t="s">
        <v>15</v>
      </c>
      <c r="C22" s="10" t="s">
        <v>33</v>
      </c>
      <c r="D22" s="11">
        <f>+IF((ValforCalc!F22-PB_limits!$G23)/(PB_limits!$H23-PB_limits!$G23)+1&gt;1,(ValforCalc!F22-PB_limits!$G23)/(PB_limits!$H23-PB_limits!$G23)+1,(ValforCalc!F22-PB_limits!$I23)/(PB_limits!$G23-PB_limits!$I23))</f>
        <v>1.8</v>
      </c>
      <c r="E22" s="11">
        <f>+IF((ValforCalc!G22-PB_limits!$G23)/(PB_limits!$H23-PB_limits!$G23)+1&gt;1,(ValforCalc!G22-PB_limits!$G23)/(PB_limits!$H23-PB_limits!$G23)+1,(ValforCalc!G22-PB_limits!$I23)/(PB_limits!$G23-PB_limits!$I23))</f>
        <v>1.8333333333333335</v>
      </c>
      <c r="F22" s="11">
        <f>+IF((ValforCalc!H22-PB_limits!$G23)/(PB_limits!$H23-PB_limits!$G23)+1&gt;1,(ValforCalc!H22-PB_limits!$G23)/(PB_limits!$H23-PB_limits!$G23)+1,(ValforCalc!H22-PB_limits!$I23)/(PB_limits!$G23-PB_limits!$I23))</f>
        <v>1.8466666666666667</v>
      </c>
      <c r="G22" s="11">
        <f>+IF((ValforCalc!I22-PB_limits!$G23)/(PB_limits!$H23-PB_limits!$G23)+1&gt;1,(ValforCalc!I22-PB_limits!$G23)/(PB_limits!$H23-PB_limits!$G23)+1,(ValforCalc!I22-PB_limits!$I23)/(PB_limits!$G23-PB_limits!$I23))</f>
        <v>1.8133333333333332</v>
      </c>
      <c r="H22" s="11"/>
    </row>
    <row r="23" spans="1:8" x14ac:dyDescent="0.2">
      <c r="A23" s="8" t="s">
        <v>6</v>
      </c>
      <c r="B23" s="10" t="s">
        <v>15</v>
      </c>
      <c r="C23" s="10" t="s">
        <v>33</v>
      </c>
      <c r="D23" s="11">
        <f>+IF((ValforCalc!F23-PB_limits!$G24)/(PB_limits!$H24-PB_limits!$G24)+1&gt;1,(ValforCalc!F23-PB_limits!$G24)/(PB_limits!$H24-PB_limits!$G24)+1,(ValforCalc!F23-PB_limits!$I24)/(PB_limits!$G24-PB_limits!$I24))</f>
        <v>0.45532346521621686</v>
      </c>
      <c r="E23" s="11">
        <f>+IF((ValforCalc!G23-PB_limits!$G24)/(PB_limits!$H24-PB_limits!$G24)+1&gt;1,(ValforCalc!G23-PB_limits!$G24)/(PB_limits!$H24-PB_limits!$G24)+1,(ValforCalc!G23-PB_limits!$I24)/(PB_limits!$G24-PB_limits!$I24))</f>
        <v>0.81372572394372222</v>
      </c>
      <c r="F23" s="11">
        <f>+IF((ValforCalc!H23-PB_limits!$G24)/(PB_limits!$H24-PB_limits!$G24)+1&gt;1,(ValforCalc!H23-PB_limits!$G24)/(PB_limits!$H24-PB_limits!$G24)+1,(ValforCalc!H23-PB_limits!$I24)/(PB_limits!$G24-PB_limits!$I24))</f>
        <v>1.0177741301310284</v>
      </c>
      <c r="G23" s="11">
        <f>+IF((ValforCalc!I23-PB_limits!$G24)/(PB_limits!$H24-PB_limits!$G24)+1&gt;1,(ValforCalc!I23-PB_limits!$G24)/(PB_limits!$H24-PB_limits!$G24)+1,(ValforCalc!I23-PB_limits!$I24)/(PB_limits!$G24-PB_limits!$I24))</f>
        <v>1.7375766863266575</v>
      </c>
      <c r="H23" s="11">
        <f>+IF((ValforCalc!J23-PB_limits!$G24)/(PB_limits!$H24-PB_limits!$G24)+1&gt;1,(ValforCalc!J23-PB_limits!$G24)/(PB_limits!$H24-PB_limits!$G24)+1,(ValforCalc!J23-PB_limits!$I24)/(PB_limits!$G24-PB_limits!$I24))</f>
        <v>3.8087405278151869</v>
      </c>
    </row>
    <row r="24" spans="1:8" x14ac:dyDescent="0.2">
      <c r="A24" s="8" t="s">
        <v>8</v>
      </c>
      <c r="B24" s="10" t="s">
        <v>15</v>
      </c>
      <c r="C24" s="10" t="s">
        <v>33</v>
      </c>
      <c r="D24" s="11">
        <f>+IF((ValforCalc!F24-PB_limits!$G25)/(PB_limits!$H25-PB_limits!$G25)+1&gt;2, ValforCalc!F24/PB_limits!$H25,IF((ValforCalc!F24-PB_limits!$G25)/(PB_limits!$H25-PB_limits!$G25)+1&gt;1,(ValforCalc!F24-PB_limits!$G25)/(PB_limits!$H25-PB_limits!$G25)+1,(ValforCalc!F24-PB_limits!$I25)/(PB_limits!$G25-PB_limits!$I25)))</f>
        <v>1.3375335999999998</v>
      </c>
      <c r="E24" s="11">
        <f>+IF((ValforCalc!G24-PB_limits!$G25)/(PB_limits!$H25-PB_limits!$G25)+1&gt;2, 1+ValforCalc!G24/PB_limits!$H25,IF((ValforCalc!G24-PB_limits!$G25)/(PB_limits!$H25-PB_limits!$G25)+1&gt;1,(ValforCalc!G24-PB_limits!$G25)/(PB_limits!$H25-PB_limits!$G25)+1,(ValforCalc!G24-PB_limits!$I25)/(PB_limits!$G25-PB_limits!$I25)))</f>
        <v>2.6033787804878048</v>
      </c>
      <c r="F24" s="11">
        <f>+IF((ValforCalc!H24-PB_limits!$G25)/(PB_limits!$H25-PB_limits!$G25)+1&gt;2, 1+ValforCalc!H24/PB_limits!$H25,IF((ValforCalc!H24-PB_limits!$G25)/(PB_limits!$H25-PB_limits!$G25)+1&gt;1,(ValforCalc!H24-PB_limits!$G25)/(PB_limits!$H25-PB_limits!$G25)+1,(ValforCalc!H24-PB_limits!$I25)/(PB_limits!$G25-PB_limits!$I25)))</f>
        <v>3.0690658536585365</v>
      </c>
      <c r="G24" s="11">
        <f>+IF((ValforCalc!I24-PB_limits!$G25)/(PB_limits!$H25-PB_limits!$G25)+1&gt;2, 1+ValforCalc!I24/PB_limits!$H25,IF((ValforCalc!I24-PB_limits!$G25)/(PB_limits!$H25-PB_limits!$G25)+1&gt;1,(ValforCalc!I24-PB_limits!$G25)/(PB_limits!$H25-PB_limits!$G25)+1,(ValforCalc!I24-PB_limits!$I25)/(PB_limits!$G25-PB_limits!$I25)))</f>
        <v>3.6195768292682926</v>
      </c>
      <c r="H24" s="11">
        <f>+IF((ValforCalc!J24-PB_limits!$G25)/(PB_limits!$H25-PB_limits!$G25)+1&gt;2, 1+ValforCalc!J24/PB_limits!$H25,IF((ValforCalc!J24-PB_limits!$G25)/(PB_limits!$H25-PB_limits!$G25)+1&gt;1,(ValforCalc!J24-PB_limits!$G25)/(PB_limits!$H25-PB_limits!$G25)+1,(ValforCalc!J24-PB_limits!$I25)/(PB_limits!$G25-PB_limits!$I25)))</f>
        <v>4.0887746341463416</v>
      </c>
    </row>
    <row r="25" spans="1:8" x14ac:dyDescent="0.2">
      <c r="A25" s="8" t="s">
        <v>9</v>
      </c>
      <c r="B25" s="10" t="s">
        <v>15</v>
      </c>
      <c r="C25" s="10" t="s">
        <v>33</v>
      </c>
      <c r="D25" s="11">
        <f>+IF((ValforCalc!F25-PB_limits!$G26)/(PB_limits!$H26-PB_limits!$G26)+1&gt;1,(ValforCalc!F25-PB_limits!$G26)/(PB_limits!$H26-PB_limits!$G26)+1,(ValforCalc!F25-PB_limits!$I26)/(PB_limits!$G26-PB_limits!$I26))</f>
        <v>1.2708594</v>
      </c>
      <c r="E25" s="11">
        <f>+IF((ValforCalc!G25-PB_limits!$G26)/(PB_limits!$H26-PB_limits!$G26)+1&gt;2, 1+ValforCalc!G25/PB_limits!$H26,IF((ValforCalc!G25-PB_limits!$G26)/(PB_limits!$H26-PB_limits!$G26)+1&gt;1,(ValforCalc!G25-PB_limits!$G26)/(PB_limits!$H26-PB_limits!$G26)+1,(ValforCalc!G25-PB_limits!$I26)/(PB_limits!$G26-PB_limits!$I26)))</f>
        <v>2.0676592857142859</v>
      </c>
      <c r="F25" s="11">
        <f>+IF((ValforCalc!H25-PB_limits!$G26)/(PB_limits!$H26-PB_limits!$G26)+1&gt;2, 1+ValforCalc!H25/PB_limits!$H26,IF((ValforCalc!H25-PB_limits!$G26)/(PB_limits!$H26-PB_limits!$G26)+1&gt;1,(ValforCalc!H25-PB_limits!$G26)/(PB_limits!$H26-PB_limits!$G26)+1,(ValforCalc!H25-PB_limits!$I26)/(PB_limits!$G26-PB_limits!$I26)))</f>
        <v>2.6813248214285714</v>
      </c>
      <c r="G25" s="11">
        <f>+IF((ValforCalc!I25-PB_limits!$G26)/(PB_limits!$H26-PB_limits!$G26)+1&gt;2, 1+ValforCalc!I25/PB_limits!$H26,IF((ValforCalc!I25-PB_limits!$G26)/(PB_limits!$H26-PB_limits!$G26)+1&gt;1,(ValforCalc!I25-PB_limits!$G26)/(PB_limits!$H26-PB_limits!$G26)+1,(ValforCalc!I25-PB_limits!$I26)/(PB_limits!$G26-PB_limits!$I26)))</f>
        <v>2.841288660714286</v>
      </c>
      <c r="H25" s="11">
        <f>+IF((ValforCalc!J25-PB_limits!$G26)/(PB_limits!$H26-PB_limits!$G26)+1&gt;2, 1+ValforCalc!J25/PB_limits!$H26,IF((ValforCalc!J25-PB_limits!$G26)/(PB_limits!$H26-PB_limits!$G26)+1&gt;1,(ValforCalc!J25-PB_limits!$G26)/(PB_limits!$H26-PB_limits!$G26)+1,(ValforCalc!J25-PB_limits!$I26)/(PB_limits!$G26-PB_limits!$I26)))</f>
        <v>3.2081041964285717</v>
      </c>
    </row>
    <row r="26" spans="1:8" x14ac:dyDescent="0.2">
      <c r="A26" s="8" t="s">
        <v>10</v>
      </c>
      <c r="B26" s="10" t="s">
        <v>15</v>
      </c>
      <c r="C26" s="10" t="s">
        <v>33</v>
      </c>
      <c r="D26" s="11">
        <f>+IF((ValforCalc!F26-PB_limits!$G27)/(PB_limits!$H27-PB_limits!$G27)+1&gt;1,(ValforCalc!F26-PB_limits!$G27)/(PB_limits!$H27-PB_limits!$G27)+1,(ValforCalc!F26-PB_limits!$I27)/(PB_limits!$G27-PB_limits!$I27))</f>
        <v>0.57363850849999998</v>
      </c>
      <c r="E26" s="11">
        <f>+IF((ValforCalc!G26-PB_limits!$G27)/(PB_limits!$H27-PB_limits!$G27)+1&gt;1,(ValforCalc!G26-PB_limits!$G27)/(PB_limits!$H27-PB_limits!$G27)+1,(ValforCalc!G26-PB_limits!$I27)/(PB_limits!$G27-PB_limits!$I27))</f>
        <v>0.86012952575000001</v>
      </c>
      <c r="F26" s="11">
        <f>+IF((ValforCalc!H26-PB_limits!$G27)/(PB_limits!$H27-PB_limits!$G27)+1&gt;1,(ValforCalc!H26-PB_limits!$G27)/(PB_limits!$H27-PB_limits!$G27)+1,(ValforCalc!H26-PB_limits!$I27)/(PB_limits!$G27-PB_limits!$I27))</f>
        <v>0.96536376125000001</v>
      </c>
      <c r="G26" s="11">
        <f>+IF((ValforCalc!I26-PB_limits!$G27)/(PB_limits!$H27-PB_limits!$G27)+1&gt;1,(ValforCalc!I26-PB_limits!$G27)/(PB_limits!$H27-PB_limits!$G27)+1,(ValforCalc!I26-PB_limits!$I27)/(PB_limits!$G27-PB_limits!$I27))</f>
        <v>1.0839685159999999</v>
      </c>
      <c r="H26" s="11">
        <f>+IF((ValforCalc!J26-PB_limits!$G27)/(PB_limits!$H27-PB_limits!$G27)+1&gt;1,(ValforCalc!J26-PB_limits!$G27)/(PB_limits!$H27-PB_limits!$G27)+1,(ValforCalc!J26-PB_limits!$I27)/(PB_limits!$G27-PB_limits!$I27))</f>
        <v>1.3049294315000002</v>
      </c>
    </row>
    <row r="27" spans="1:8" x14ac:dyDescent="0.2">
      <c r="A27" s="8" t="s">
        <v>11</v>
      </c>
      <c r="B27" s="10" t="s">
        <v>15</v>
      </c>
      <c r="C27" s="10" t="s">
        <v>33</v>
      </c>
      <c r="D27" s="11">
        <f>+IF((ValforCalc!F27-PB_limits!$G28)/(PB_limits!$H28-PB_limits!$G28)+1&gt;1,(ValforCalc!F27-PB_limits!$G28)/(PB_limits!$H28-PB_limits!$G28)+1,(ValforCalc!F27-PB_limits!$I28)/(PB_limits!$G28-PB_limits!$I28))</f>
        <v>1.3696002119944999</v>
      </c>
      <c r="E27" s="11">
        <f>+IF((ValforCalc!G27-PB_limits!$G28)/(PB_limits!$H28-PB_limits!$G28)+1&gt;1,(ValforCalc!G27-PB_limits!$G28)/(PB_limits!$H28-PB_limits!$G28)+1,(ValforCalc!G27-PB_limits!$I28)/(PB_limits!$G28-PB_limits!$I28))</f>
        <v>1.539169251592837</v>
      </c>
      <c r="F27" s="11">
        <f>+IF((ValforCalc!H27-PB_limits!$G28)/(PB_limits!$H28-PB_limits!$G28)+1&gt;1,(ValforCalc!H27-PB_limits!$G28)/(PB_limits!$H28-PB_limits!$G28)+1,(ValforCalc!H27-PB_limits!$I28)/(PB_limits!$G28-PB_limits!$I28))</f>
        <v>1.6479508824343643</v>
      </c>
      <c r="G27" s="11">
        <f>+IF((ValforCalc!I27-PB_limits!$G28)/(PB_limits!$H28-PB_limits!$G28)+1&gt;1,(ValforCalc!I27-PB_limits!$G28)/(PB_limits!$H28-PB_limits!$G28)+1,(ValforCalc!I27-PB_limits!$I28)/(PB_limits!$G28-PB_limits!$I28))</f>
        <v>1.8428551896410568</v>
      </c>
      <c r="H27" s="11">
        <f>+IF((ValforCalc!J27-PB_limits!$G28)/(PB_limits!$H28-PB_limits!$G28)+1&gt;1,(ValforCalc!J27-PB_limits!$G28)/(PB_limits!$H28-PB_limits!$G28)+1,(ValforCalc!J27-PB_limits!$I28)/(PB_limits!$G28-PB_limits!$I28))</f>
        <v>2.089868199429934</v>
      </c>
    </row>
    <row r="28" spans="1:8" x14ac:dyDescent="0.2">
      <c r="A28" s="8" t="s">
        <v>13</v>
      </c>
      <c r="B28" s="10" t="s">
        <v>15</v>
      </c>
      <c r="C28" s="10" t="s">
        <v>33</v>
      </c>
      <c r="D28" s="11">
        <f>+IF((ValforCalc!F28-PB_limits!$G29)/(PB_limits!$H29-PB_limits!$G29)+1&gt;1,(ValforCalc!F28-PB_limits!$G29)/(PB_limits!$H29-PB_limits!$G29)+1,(ValforCalc!F28-PB_limits!$I29)/(PB_limits!$G29-PB_limits!$I29))</f>
        <v>2.0082577466666667</v>
      </c>
      <c r="E28" s="11">
        <f>+IF((ValforCalc!G28-PB_limits!$G29)/(PB_limits!$H29-PB_limits!$G29)+1&gt;1,(ValforCalc!G28-PB_limits!$G29)/(PB_limits!$H29-PB_limits!$G29)+1,(ValforCalc!G28-PB_limits!$I29)/(PB_limits!$G29-PB_limits!$I29))</f>
        <v>2.1963654359999998</v>
      </c>
      <c r="F28" s="11">
        <f>+IF((ValforCalc!H28-PB_limits!$G29)/(PB_limits!$H29-PB_limits!$G29)+1&gt;1,(ValforCalc!H28-PB_limits!$G29)/(PB_limits!$H29-PB_limits!$G29)+1,(ValforCalc!H28-PB_limits!$I29)/(PB_limits!$G29-PB_limits!$I29))</f>
        <v>2.2860507566666666</v>
      </c>
      <c r="G28" s="11">
        <f>+IF((ValforCalc!I28-PB_limits!$G29)/(PB_limits!$H29-PB_limits!$G29)+1&gt;1,(ValforCalc!I28-PB_limits!$G29)/(PB_limits!$H29-PB_limits!$G29)+1,(ValforCalc!I28-PB_limits!$I29)/(PB_limits!$G29-PB_limits!$I29))</f>
        <v>2.4433372816666665</v>
      </c>
      <c r="H28" s="11">
        <f>+IF((ValforCalc!J28-PB_limits!$G29)/(PB_limits!$H29-PB_limits!$G29)+1&gt;1,(ValforCalc!J28-PB_limits!$G29)/(PB_limits!$H29-PB_limits!$G29)+1,(ValforCalc!J28-PB_limits!$I29)/(PB_limits!$G29-PB_limits!$I29))</f>
        <v>2.7582107383333332</v>
      </c>
    </row>
    <row r="29" spans="1:8" x14ac:dyDescent="0.2">
      <c r="A29" s="8" t="s">
        <v>0</v>
      </c>
      <c r="B29" s="10" t="s">
        <v>15</v>
      </c>
      <c r="C29" s="10" t="s">
        <v>34</v>
      </c>
      <c r="D29" s="11">
        <f>+IF((ValforCalc!F29-PB_limits!$G30)/(PB_limits!$H30-PB_limits!$G30)+1&gt;1,(ValforCalc!F29-PB_limits!$G30)/(PB_limits!$H30-PB_limits!$G30)+1,(ValforCalc!F29-PB_limits!$I30)/(PB_limits!$G30-PB_limits!$I30))</f>
        <v>0.51401933333333327</v>
      </c>
      <c r="E29" s="11">
        <f>+IF((ValforCalc!G29-PB_limits!$G30)/(PB_limits!$H30-PB_limits!$G30)+1&gt;1,(ValforCalc!G29-PB_limits!$G30)/(PB_limits!$H30-PB_limits!$G30)+1,(ValforCalc!G29-PB_limits!$I30)/(PB_limits!$G30-PB_limits!$I30))</f>
        <v>1.8252399999999998</v>
      </c>
      <c r="F29" s="11">
        <f>+IF((ValforCalc!H29-PB_limits!$G30)/(PB_limits!$H30-PB_limits!$G30)+1&gt;1,(ValforCalc!H29-PB_limits!$G30)/(PB_limits!$H30-PB_limits!$G30)+1,(ValforCalc!H29-PB_limits!$I30)/(PB_limits!$G30-PB_limits!$I30))</f>
        <v>2.4321318181818183</v>
      </c>
      <c r="G29" s="11">
        <f>+IF((ValforCalc!I29-PB_limits!$G30)/(PB_limits!$H30-PB_limits!$G30)+1&gt;1,(ValforCalc!I29-PB_limits!$G30)/(PB_limits!$H30-PB_limits!$G30)+1,(ValforCalc!I29-PB_limits!$I30)/(PB_limits!$G30-PB_limits!$I30))</f>
        <v>2.0834009090909089</v>
      </c>
      <c r="H29" s="11">
        <f>+IF((ValforCalc!J29-PB_limits!$G30)/(PB_limits!$H30-PB_limits!$G30)+1&gt;1,(ValforCalc!J29-PB_limits!$G30)/(PB_limits!$H30-PB_limits!$G30)+1,(ValforCalc!J29-PB_limits!$I30)/(PB_limits!$G30-PB_limits!$I30))</f>
        <v>1.347961818181818</v>
      </c>
    </row>
    <row r="30" spans="1:8" x14ac:dyDescent="0.2">
      <c r="A30" s="8" t="s">
        <v>2</v>
      </c>
      <c r="B30" s="10" t="s">
        <v>15</v>
      </c>
      <c r="C30" s="10" t="s">
        <v>34</v>
      </c>
      <c r="D30" s="11">
        <f>+IF((ValforCalc!F30-PB_limits!$G31)/(PB_limits!$H31-PB_limits!$G31)+1&gt;1,(ValforCalc!F30-PB_limits!$G31)/(PB_limits!$H31-PB_limits!$G31)+1,(ValforCalc!F30-PB_limits!$I31)/(PB_limits!$G31-PB_limits!$I31))</f>
        <v>0.15797018348623887</v>
      </c>
      <c r="E30" s="11">
        <f>+IF((ValforCalc!G30-PB_limits!$G31)/(PB_limits!$H31-PB_limits!$G31)+1&gt;1,(ValforCalc!G30-PB_limits!$G31)/(PB_limits!$H31-PB_limits!$G31)+1,(ValforCalc!G30-PB_limits!$I31)/(PB_limits!$G31-PB_limits!$I31))</f>
        <v>0.9026867627785059</v>
      </c>
      <c r="F30" s="11">
        <f>+IF((ValforCalc!H30-PB_limits!$G31)/(PB_limits!$H31-PB_limits!$G31)+1&gt;1,(ValforCalc!H30-PB_limits!$G31)/(PB_limits!$H31-PB_limits!$G31)+1,(ValforCalc!H30-PB_limits!$I31)/(PB_limits!$G31-PB_limits!$I31))</f>
        <v>0.69724770642201839</v>
      </c>
      <c r="G30" s="11">
        <f>+IF((ValforCalc!I30-PB_limits!$G31)/(PB_limits!$H31-PB_limits!$G31)+1&gt;1,(ValforCalc!I30-PB_limits!$G31)/(PB_limits!$H31-PB_limits!$G31)+1,(ValforCalc!I30-PB_limits!$I31)/(PB_limits!$G31-PB_limits!$I31))</f>
        <v>0.5055045871559638</v>
      </c>
      <c r="H30" s="11">
        <f>+IF((ValforCalc!J30-PB_limits!$G31)/(PB_limits!$H31-PB_limits!$G31)+1&gt;1,(ValforCalc!J30-PB_limits!$G31)/(PB_limits!$H31-PB_limits!$G31)+1,(ValforCalc!J30-PB_limits!$I31)/(PB_limits!$G31-PB_limits!$I31))</f>
        <v>0.29163726182074795</v>
      </c>
    </row>
    <row r="31" spans="1:8" x14ac:dyDescent="0.2">
      <c r="A31" s="8" t="s">
        <v>4</v>
      </c>
      <c r="B31" s="10" t="s">
        <v>15</v>
      </c>
      <c r="C31" s="10" t="s">
        <v>34</v>
      </c>
      <c r="D31" s="11">
        <f>+IF((ValforCalc!F31-PB_limits!$G32)/(PB_limits!$H32-PB_limits!$G32)+1&gt;1,(ValforCalc!F31-PB_limits!$G32)/(PB_limits!$H32-PB_limits!$G32)+1,(ValforCalc!F31-PB_limits!$I32)/(PB_limits!$G32-PB_limits!$I32))</f>
        <v>1.8</v>
      </c>
      <c r="E31" s="11">
        <f>+IF((ValforCalc!G31-PB_limits!$G32)/(PB_limits!$H32-PB_limits!$G32)+1&gt;1,(ValforCalc!G31-PB_limits!$G32)/(PB_limits!$H32-PB_limits!$G32)+1,(ValforCalc!G31-PB_limits!$I32)/(PB_limits!$G32-PB_limits!$I32))</f>
        <v>1.8333333333333335</v>
      </c>
      <c r="F31" s="11">
        <f>+IF((ValforCalc!H31-PB_limits!$G32)/(PB_limits!$H32-PB_limits!$G32)+1&gt;1,(ValforCalc!H31-PB_limits!$G32)/(PB_limits!$H32-PB_limits!$G32)+1,(ValforCalc!H31-PB_limits!$I32)/(PB_limits!$G32-PB_limits!$I32))</f>
        <v>1.4266666666666665</v>
      </c>
      <c r="G31" s="11">
        <f>+IF((ValforCalc!I31-PB_limits!$G32)/(PB_limits!$H32-PB_limits!$G32)+1&gt;1,(ValforCalc!I31-PB_limits!$G32)/(PB_limits!$H32-PB_limits!$G32)+1,(ValforCalc!I31-PB_limits!$I32)/(PB_limits!$G32-PB_limits!$I32))</f>
        <v>1.1666666666666667</v>
      </c>
      <c r="H31" s="11"/>
    </row>
    <row r="32" spans="1:8" x14ac:dyDescent="0.2">
      <c r="A32" s="8" t="s">
        <v>6</v>
      </c>
      <c r="B32" s="10" t="s">
        <v>15</v>
      </c>
      <c r="C32" s="10" t="s">
        <v>34</v>
      </c>
      <c r="D32" s="11">
        <f>+IF((ValforCalc!F32-PB_limits!$G33)/(PB_limits!$H33-PB_limits!$G33)+1&gt;1,(ValforCalc!F32-PB_limits!$G33)/(PB_limits!$H33-PB_limits!$G33)+1,(ValforCalc!F32-PB_limits!$I33)/(PB_limits!$G33-PB_limits!$I33))</f>
        <v>0.45532346521621686</v>
      </c>
      <c r="E32" s="11">
        <f>+IF((ValforCalc!G32-PB_limits!$G33)/(PB_limits!$H33-PB_limits!$G33)+1&gt;1,(ValforCalc!G32-PB_limits!$G33)/(PB_limits!$H33-PB_limits!$G33)+1,(ValforCalc!G32-PB_limits!$I33)/(PB_limits!$G33-PB_limits!$I33))</f>
        <v>0.81372572394372222</v>
      </c>
      <c r="F32" s="11">
        <f>+IF((ValforCalc!H32-PB_limits!$G33)/(PB_limits!$H33-PB_limits!$G33)+1&gt;1,(ValforCalc!H32-PB_limits!$G33)/(PB_limits!$H33-PB_limits!$G33)+1,(ValforCalc!H32-PB_limits!$I33)/(PB_limits!$G33-PB_limits!$I33))</f>
        <v>0.94632820195186218</v>
      </c>
      <c r="G32" s="11">
        <f>+IF((ValforCalc!I32-PB_limits!$G33)/(PB_limits!$H33-PB_limits!$G33)+1&gt;1,(ValforCalc!I32-PB_limits!$G33)/(PB_limits!$H33-PB_limits!$G33)+1,(ValforCalc!I32-PB_limits!$I33)/(PB_limits!$G33-PB_limits!$I33))</f>
        <v>1.0020543442669831</v>
      </c>
      <c r="H32" s="11">
        <f>+IF((ValforCalc!J32-PB_limits!$G33)/(PB_limits!$H33-PB_limits!$G33)+1&gt;1,(ValforCalc!J32-PB_limits!$G33)/(PB_limits!$H33-PB_limits!$G33)+1,(ValforCalc!J32-PB_limits!$I33)/(PB_limits!$G33-PB_limits!$I33))</f>
        <v>0.88395361262061856</v>
      </c>
    </row>
    <row r="33" spans="1:8" x14ac:dyDescent="0.2">
      <c r="A33" s="8" t="s">
        <v>8</v>
      </c>
      <c r="B33" s="10" t="s">
        <v>15</v>
      </c>
      <c r="C33" s="10" t="s">
        <v>34</v>
      </c>
      <c r="D33" s="11">
        <f>+IF((ValforCalc!F33-PB_limits!$G34)/(PB_limits!$H34-PB_limits!$G34)+1&gt;2, ValforCalc!F33/PB_limits!$H34,IF((ValforCalc!F33-PB_limits!$G34)/(PB_limits!$H34-PB_limits!$G34)+1&gt;1,(ValforCalc!F33-PB_limits!$G34)/(PB_limits!$H34-PB_limits!$G34)+1,(ValforCalc!F33-PB_limits!$I34)/(PB_limits!$G34-PB_limits!$I34)))</f>
        <v>1.3375335999999998</v>
      </c>
      <c r="E33" s="11">
        <f>+IF((ValforCalc!G33-PB_limits!$G34)/(PB_limits!$H34-PB_limits!$G34)+1&gt;2, 1+ValforCalc!G33/PB_limits!$H34,IF((ValforCalc!G33-PB_limits!$G34)/(PB_limits!$H34-PB_limits!$G34)+1&gt;1,(ValforCalc!G33-PB_limits!$G34)/(PB_limits!$H34-PB_limits!$G34)+1,(ValforCalc!G33-PB_limits!$I34)/(PB_limits!$G34-PB_limits!$I34)))</f>
        <v>2.6029146341463414</v>
      </c>
      <c r="F33" s="11">
        <f>+IF((ValforCalc!H33-PB_limits!$G34)/(PB_limits!$H34-PB_limits!$G34)+1&gt;2, 1+ValforCalc!H33/PB_limits!$H34,IF((ValforCalc!H33-PB_limits!$G34)/(PB_limits!$H34-PB_limits!$G34)+1&gt;1,(ValforCalc!H33-PB_limits!$G34)/(PB_limits!$H34-PB_limits!$G34)+1,(ValforCalc!H33-PB_limits!$I34)/(PB_limits!$G34-PB_limits!$I34)))</f>
        <v>2.6716829268292681</v>
      </c>
      <c r="G33" s="11">
        <f>+IF((ValforCalc!I33-PB_limits!$G34)/(PB_limits!$H34-PB_limits!$G34)+1&gt;2, 1+ValforCalc!I33/PB_limits!$H34,IF((ValforCalc!I33-PB_limits!$G34)/(PB_limits!$H34-PB_limits!$G34)+1&gt;1,(ValforCalc!I33-PB_limits!$G34)/(PB_limits!$H34-PB_limits!$G34)+1,(ValforCalc!I33-PB_limits!$I34)/(PB_limits!$G34-PB_limits!$I34)))</f>
        <v>2.6039024390243903</v>
      </c>
      <c r="H33" s="11">
        <f>+IF((ValforCalc!J33-PB_limits!$G34)/(PB_limits!$H34-PB_limits!$G34)+1&gt;2, 1+ValforCalc!J33/PB_limits!$H34,IF((ValforCalc!J33-PB_limits!$G34)/(PB_limits!$H34-PB_limits!$G34)+1&gt;1,(ValforCalc!J33-PB_limits!$G34)/(PB_limits!$H34-PB_limits!$G34)+1,(ValforCalc!J33-PB_limits!$I34)/(PB_limits!$G34-PB_limits!$I34)))</f>
        <v>2.6023170731707315</v>
      </c>
    </row>
    <row r="34" spans="1:8" x14ac:dyDescent="0.2">
      <c r="A34" s="8" t="s">
        <v>9</v>
      </c>
      <c r="B34" s="10" t="s">
        <v>15</v>
      </c>
      <c r="C34" s="10" t="s">
        <v>34</v>
      </c>
      <c r="D34" s="11">
        <f>+IF((ValforCalc!F34-PB_limits!$G35)/(PB_limits!$H35-PB_limits!$G35)+1&gt;1,(ValforCalc!F34-PB_limits!$G35)/(PB_limits!$H35-PB_limits!$G35)+1,(ValforCalc!F34-PB_limits!$I35)/(PB_limits!$G35-PB_limits!$I35))</f>
        <v>1.2708594</v>
      </c>
      <c r="E34" s="11">
        <f>+IF((ValforCalc!G34-PB_limits!$G35)/(PB_limits!$H35-PB_limits!$G35)+1&gt;2, 1+ValforCalc!G34/PB_limits!$H35,IF((ValforCalc!G34-PB_limits!$G35)/(PB_limits!$H35-PB_limits!$G35)+1&gt;1,(ValforCalc!G34-PB_limits!$G35)/(PB_limits!$H35-PB_limits!$G35)+1,(ValforCalc!G34-PB_limits!$I35)/(PB_limits!$G35-PB_limits!$I35)))</f>
        <v>2.0676430357142856</v>
      </c>
      <c r="F34" s="11">
        <f>+IF((ValforCalc!H34-PB_limits!$G35)/(PB_limits!$H35-PB_limits!$G35)+1&gt;2, 1+ValforCalc!H34/PB_limits!$H35,IF((ValforCalc!H34-PB_limits!$G35)/(PB_limits!$H35-PB_limits!$G35)+1&gt;1,(ValforCalc!H34-PB_limits!$G35)/(PB_limits!$H35-PB_limits!$G35)+1,(ValforCalc!H34-PB_limits!$I35)/(PB_limits!$G35-PB_limits!$I35)))</f>
        <v>2.4495335714285718</v>
      </c>
      <c r="G34" s="11">
        <f>+IF((ValforCalc!I34-PB_limits!$G35)/(PB_limits!$H35-PB_limits!$G35)+1&gt;2, 1+ValforCalc!I34/PB_limits!$H35,IF((ValforCalc!I34-PB_limits!$G35)/(PB_limits!$H35-PB_limits!$G35)+1&gt;1,(ValforCalc!I34-PB_limits!$G35)/(PB_limits!$H35-PB_limits!$G35)+1,(ValforCalc!I34-PB_limits!$I35)/(PB_limits!$G35-PB_limits!$I35)))</f>
        <v>2.3254498214285713</v>
      </c>
      <c r="H34" s="11">
        <f>+IF((ValforCalc!J34-PB_limits!$G35)/(PB_limits!$H35-PB_limits!$G35)+1&gt;2, 1+ValforCalc!J34/PB_limits!$H35,IF((ValforCalc!J34-PB_limits!$G35)/(PB_limits!$H35-PB_limits!$G35)+1&gt;1,(ValforCalc!J34-PB_limits!$G35)/(PB_limits!$H35-PB_limits!$G35)+1,(ValforCalc!J34-PB_limits!$I35)/(PB_limits!$G35-PB_limits!$I35)))</f>
        <v>2.3908611607142856</v>
      </c>
    </row>
    <row r="35" spans="1:8" x14ac:dyDescent="0.2">
      <c r="A35" s="8" t="s">
        <v>10</v>
      </c>
      <c r="B35" s="10" t="s">
        <v>15</v>
      </c>
      <c r="C35" s="10" t="s">
        <v>34</v>
      </c>
      <c r="D35" s="11">
        <f>+IF((ValforCalc!F35-PB_limits!$G36)/(PB_limits!$H36-PB_limits!$G36)+1&gt;1,(ValforCalc!F35-PB_limits!$G36)/(PB_limits!$H36-PB_limits!$G36)+1,(ValforCalc!F35-PB_limits!$I36)/(PB_limits!$G36-PB_limits!$I36))</f>
        <v>0.57363850849999998</v>
      </c>
      <c r="E35" s="11">
        <f>+IF((ValforCalc!G35-PB_limits!$G36)/(PB_limits!$H36-PB_limits!$G36)+1&gt;1,(ValforCalc!G35-PB_limits!$G36)/(PB_limits!$H36-PB_limits!$G36)+1,(ValforCalc!G35-PB_limits!$I36)/(PB_limits!$G36-PB_limits!$I36))</f>
        <v>0.86030824250000004</v>
      </c>
      <c r="F35" s="11">
        <f>+IF((ValforCalc!H35-PB_limits!$G36)/(PB_limits!$H36-PB_limits!$G36)+1&gt;1,(ValforCalc!H35-PB_limits!$G36)/(PB_limits!$H36-PB_limits!$G36)+1,(ValforCalc!H35-PB_limits!$I36)/(PB_limits!$G36-PB_limits!$I36))</f>
        <v>0.86415022499999994</v>
      </c>
      <c r="G35" s="11">
        <f>+IF((ValforCalc!I35-PB_limits!$G36)/(PB_limits!$H36-PB_limits!$G36)+1&gt;1,(ValforCalc!I35-PB_limits!$G36)/(PB_limits!$H36-PB_limits!$G36)+1,(ValforCalc!I35-PB_limits!$I36)/(PB_limits!$G36-PB_limits!$I36))</f>
        <v>0.93043897149999999</v>
      </c>
      <c r="H35" s="11">
        <f>+IF((ValforCalc!J35-PB_limits!$G36)/(PB_limits!$H36-PB_limits!$G36)+1&gt;1,(ValforCalc!J35-PB_limits!$G36)/(PB_limits!$H36-PB_limits!$G36)+1,(ValforCalc!J35-PB_limits!$I36)/(PB_limits!$G36-PB_limits!$I36))</f>
        <v>1.0533085470000001</v>
      </c>
    </row>
    <row r="36" spans="1:8" x14ac:dyDescent="0.2">
      <c r="A36" s="8" t="s">
        <v>11</v>
      </c>
      <c r="B36" s="10" t="s">
        <v>15</v>
      </c>
      <c r="C36" s="10" t="s">
        <v>34</v>
      </c>
      <c r="D36" s="11">
        <f>+IF((ValforCalc!F36-PB_limits!$G37)/(PB_limits!$H37-PB_limits!$G37)+1&gt;1,(ValforCalc!F36-PB_limits!$G37)/(PB_limits!$H37-PB_limits!$G37)+1,(ValforCalc!F36-PB_limits!$I37)/(PB_limits!$G37-PB_limits!$I37))</f>
        <v>1.3696002119944999</v>
      </c>
      <c r="E36" s="11">
        <f>+IF((ValforCalc!G36-PB_limits!$G37)/(PB_limits!$H37-PB_limits!$G37)+1&gt;1,(ValforCalc!G36-PB_limits!$G37)/(PB_limits!$H37-PB_limits!$G37)+1,(ValforCalc!G36-PB_limits!$I37)/(PB_limits!$G37-PB_limits!$I37))</f>
        <v>1.5391708210300243</v>
      </c>
      <c r="F36" s="11">
        <f>+IF((ValforCalc!H36-PB_limits!$G37)/(PB_limits!$H37-PB_limits!$G37)+1&gt;1,(ValforCalc!H36-PB_limits!$G37)/(PB_limits!$H37-PB_limits!$G37)+1,(ValforCalc!H36-PB_limits!$I37)/(PB_limits!$G37-PB_limits!$I37))</f>
        <v>1.5830562567035436</v>
      </c>
      <c r="G36" s="11">
        <f>+IF((ValforCalc!I36-PB_limits!$G37)/(PB_limits!$H37-PB_limits!$G37)+1&gt;1,(ValforCalc!I36-PB_limits!$G37)/(PB_limits!$H37-PB_limits!$G37)+1,(ValforCalc!I36-PB_limits!$I37)/(PB_limits!$G37-PB_limits!$I37))</f>
        <v>1.4049639508066127</v>
      </c>
      <c r="H36" s="11">
        <f>+IF((ValforCalc!J36-PB_limits!$G37)/(PB_limits!$H37-PB_limits!$G37)+1&gt;1,(ValforCalc!J36-PB_limits!$G37)/(PB_limits!$H37-PB_limits!$G37)+1,(ValforCalc!J36-PB_limits!$I37)/(PB_limits!$G37-PB_limits!$I37))</f>
        <v>1.0542768919154792</v>
      </c>
    </row>
    <row r="37" spans="1:8" x14ac:dyDescent="0.2">
      <c r="A37" s="8" t="s">
        <v>13</v>
      </c>
      <c r="B37" s="10" t="s">
        <v>15</v>
      </c>
      <c r="C37" s="10" t="s">
        <v>34</v>
      </c>
      <c r="D37" s="11">
        <f>+IF((ValforCalc!F37-PB_limits!$G38)/(PB_limits!$H38-PB_limits!$G38)+1&gt;1,(ValforCalc!F37-PB_limits!$G38)/(PB_limits!$H38-PB_limits!$G38)+1,(ValforCalc!F37-PB_limits!$I38)/(PB_limits!$G38-PB_limits!$I38))</f>
        <v>2.0082605283333335</v>
      </c>
      <c r="E37" s="11">
        <f>+IF((ValforCalc!G37-PB_limits!$G38)/(PB_limits!$H38-PB_limits!$G38)+1&gt;1,(ValforCalc!G37-PB_limits!$G38)/(PB_limits!$H38-PB_limits!$G38)+1,(ValforCalc!G37-PB_limits!$I38)/(PB_limits!$G38-PB_limits!$I38))</f>
        <v>2.1962829826666663</v>
      </c>
      <c r="F37" s="11">
        <f>+IF((ValforCalc!H37-PB_limits!$G38)/(PB_limits!$H38-PB_limits!$G38)+1&gt;1,(ValforCalc!H37-PB_limits!$G38)/(PB_limits!$H38-PB_limits!$G38)+1,(ValforCalc!H37-PB_limits!$I38)/(PB_limits!$G38-PB_limits!$I38))</f>
        <v>2.2573000589999999</v>
      </c>
      <c r="G37" s="11">
        <f>+IF((ValforCalc!I37-PB_limits!$G38)/(PB_limits!$H38-PB_limits!$G38)+1&gt;1,(ValforCalc!I37-PB_limits!$G38)/(PB_limits!$H38-PB_limits!$G38)+1,(ValforCalc!I37-PB_limits!$I38)/(PB_limits!$G38-PB_limits!$I38))</f>
        <v>2.2767202456666666</v>
      </c>
      <c r="H37" s="11">
        <f>+IF((ValforCalc!J37-PB_limits!$G38)/(PB_limits!$H38-PB_limits!$G38)+1&gt;1,(ValforCalc!J37-PB_limits!$G38)/(PB_limits!$H38-PB_limits!$G38)+1,(ValforCalc!J37-PB_limits!$I38)/(PB_limits!$G38-PB_limits!$I38))</f>
        <v>2.2304058473333335</v>
      </c>
    </row>
    <row r="38" spans="1:8" x14ac:dyDescent="0.2">
      <c r="A38" s="8" t="s">
        <v>0</v>
      </c>
      <c r="B38" s="10" t="s">
        <v>15</v>
      </c>
      <c r="C38" s="10" t="s">
        <v>35</v>
      </c>
      <c r="D38" s="11">
        <f>+IF((ValforCalc!F38-PB_limits!$G39)/(PB_limits!$H39-PB_limits!$G39)+1&gt;1,(ValforCalc!F38-PB_limits!$G39)/(PB_limits!$H39-PB_limits!$G39)+1,(ValforCalc!F38-PB_limits!$I39)/(PB_limits!$G39-PB_limits!$I39))</f>
        <v>0.51401933333333327</v>
      </c>
      <c r="E38" s="11">
        <f>+IF((ValforCalc!G38-PB_limits!$G39)/(PB_limits!$H39-PB_limits!$G39)+1&gt;1,(ValforCalc!G38-PB_limits!$G39)/(PB_limits!$H39-PB_limits!$G39)+1,(ValforCalc!G38-PB_limits!$I39)/(PB_limits!$G39-PB_limits!$I39))</f>
        <v>1.8252436363636362</v>
      </c>
      <c r="F38" s="11">
        <f>+IF((ValforCalc!H38-PB_limits!$G39)/(PB_limits!$H39-PB_limits!$G39)+1&gt;1,(ValforCalc!H38-PB_limits!$G39)/(PB_limits!$H39-PB_limits!$G39)+1,(ValforCalc!H38-PB_limits!$I39)/(PB_limits!$G39-PB_limits!$I39))</f>
        <v>2.4395718181818182</v>
      </c>
      <c r="G38" s="11">
        <f>+IF((ValforCalc!I38-PB_limits!$G39)/(PB_limits!$H39-PB_limits!$G39)+1&gt;1,(ValforCalc!I38-PB_limits!$G39)/(PB_limits!$H39-PB_limits!$G39)+1,(ValforCalc!I38-PB_limits!$I39)/(PB_limits!$G39-PB_limits!$I39))</f>
        <v>2.0953618181818179</v>
      </c>
      <c r="H38" s="11">
        <f>+IF((ValforCalc!J38-PB_limits!$G39)/(PB_limits!$H39-PB_limits!$G39)+1&gt;1,(ValforCalc!J38-PB_limits!$G39)/(PB_limits!$H39-PB_limits!$G39)+1,(ValforCalc!J38-PB_limits!$I39)/(PB_limits!$G39-PB_limits!$I39))</f>
        <v>1.305391818181818</v>
      </c>
    </row>
    <row r="39" spans="1:8" x14ac:dyDescent="0.2">
      <c r="A39" s="8" t="s">
        <v>2</v>
      </c>
      <c r="B39" s="10" t="s">
        <v>15</v>
      </c>
      <c r="C39" s="10" t="s">
        <v>35</v>
      </c>
      <c r="D39" s="11">
        <f>+IF((ValforCalc!F39-PB_limits!$G40)/(PB_limits!$H40-PB_limits!$G40)+1&gt;1,(ValforCalc!F39-PB_limits!$G40)/(PB_limits!$H40-PB_limits!$G40)+1,(ValforCalc!F39-PB_limits!$I40)/(PB_limits!$G40-PB_limits!$I40))</f>
        <v>0.15797018348623887</v>
      </c>
      <c r="E39" s="11">
        <f>+IF((ValforCalc!G39-PB_limits!$G40)/(PB_limits!$H40-PB_limits!$G40)+1&gt;1,(ValforCalc!G39-PB_limits!$G40)/(PB_limits!$H40-PB_limits!$G40)+1,(ValforCalc!G39-PB_limits!$I40)/(PB_limits!$G40-PB_limits!$I40))</f>
        <v>0.9026867627785059</v>
      </c>
      <c r="F39" s="11">
        <f>+IF((ValforCalc!H39-PB_limits!$G40)/(PB_limits!$H40-PB_limits!$G40)+1&gt;1,(ValforCalc!H39-PB_limits!$G40)/(PB_limits!$H40-PB_limits!$G40)+1,(ValforCalc!H39-PB_limits!$I40)/(PB_limits!$G40-PB_limits!$I40))</f>
        <v>0.69724770642201839</v>
      </c>
      <c r="G39" s="11">
        <f>+IF((ValforCalc!I39-PB_limits!$G40)/(PB_limits!$H40-PB_limits!$G40)+1&gt;1,(ValforCalc!I39-PB_limits!$G40)/(PB_limits!$H40-PB_limits!$G40)+1,(ValforCalc!I39-PB_limits!$I40)/(PB_limits!$G40-PB_limits!$I40))</f>
        <v>0.5055045871559638</v>
      </c>
      <c r="H39" s="11">
        <f>+IF((ValforCalc!J39-PB_limits!$G40)/(PB_limits!$H40-PB_limits!$G40)+1&gt;1,(ValforCalc!J39-PB_limits!$G40)/(PB_limits!$H40-PB_limits!$G40)+1,(ValforCalc!J39-PB_limits!$I40)/(PB_limits!$G40-PB_limits!$I40))</f>
        <v>0.29163726182074795</v>
      </c>
    </row>
    <row r="40" spans="1:8" x14ac:dyDescent="0.2">
      <c r="A40" s="8" t="s">
        <v>4</v>
      </c>
      <c r="B40" s="10" t="s">
        <v>15</v>
      </c>
      <c r="C40" s="10" t="s">
        <v>35</v>
      </c>
      <c r="D40" s="11">
        <f>+IF((ValforCalc!F40-PB_limits!$G41)/(PB_limits!$H41-PB_limits!$G41)+1&gt;1,(ValforCalc!F40-PB_limits!$G41)/(PB_limits!$H41-PB_limits!$G41)+1,(ValforCalc!F40-PB_limits!$I41)/(PB_limits!$G41-PB_limits!$I41))</f>
        <v>1.8</v>
      </c>
      <c r="E40" s="11">
        <f>+IF((ValforCalc!G40-PB_limits!$G41)/(PB_limits!$H41-PB_limits!$G41)+1&gt;1,(ValforCalc!G40-PB_limits!$G41)/(PB_limits!$H41-PB_limits!$G41)+1,(ValforCalc!G40-PB_limits!$I41)/(PB_limits!$G41-PB_limits!$I41))</f>
        <v>1.8333333333333335</v>
      </c>
      <c r="F40" s="11">
        <f>+IF((ValforCalc!H40-PB_limits!$G41)/(PB_limits!$H41-PB_limits!$G41)+1&gt;1,(ValforCalc!H40-PB_limits!$G41)/(PB_limits!$H41-PB_limits!$G41)+1,(ValforCalc!H40-PB_limits!$I41)/(PB_limits!$G41-PB_limits!$I41))</f>
        <v>1.42</v>
      </c>
      <c r="G40" s="11">
        <f>+IF((ValforCalc!I40-PB_limits!$G41)/(PB_limits!$H41-PB_limits!$G41)+1&gt;1,(ValforCalc!I40-PB_limits!$G41)/(PB_limits!$H41-PB_limits!$G41)+1,(ValforCalc!I40-PB_limits!$I41)/(PB_limits!$G41-PB_limits!$I41))</f>
        <v>1.02</v>
      </c>
      <c r="H40" s="11"/>
    </row>
    <row r="41" spans="1:8" x14ac:dyDescent="0.2">
      <c r="A41" s="8" t="s">
        <v>6</v>
      </c>
      <c r="B41" s="10" t="s">
        <v>15</v>
      </c>
      <c r="C41" s="10" t="s">
        <v>35</v>
      </c>
      <c r="D41" s="11">
        <f>+IF((ValforCalc!F41-PB_limits!$G42)/(PB_limits!$H42-PB_limits!$G42)+1&gt;1,(ValforCalc!F41-PB_limits!$G42)/(PB_limits!$H42-PB_limits!$G42)+1,(ValforCalc!F41-PB_limits!$I42)/(PB_limits!$G42-PB_limits!$I42))</f>
        <v>0.45535119136472968</v>
      </c>
      <c r="E41" s="11">
        <f>+IF((ValforCalc!G41-PB_limits!$G42)/(PB_limits!$H42-PB_limits!$G42)+1&gt;1,(ValforCalc!G41-PB_limits!$G42)/(PB_limits!$H42-PB_limits!$G42)+1,(ValforCalc!G41-PB_limits!$I42)/(PB_limits!$G42-PB_limits!$I42))</f>
        <v>0.81372572394372222</v>
      </c>
      <c r="F41" s="11">
        <f>+IF((ValforCalc!H41-PB_limits!$G42)/(PB_limits!$H42-PB_limits!$G42)+1&gt;1,(ValforCalc!H41-PB_limits!$G42)/(PB_limits!$H42-PB_limits!$G42)+1,(ValforCalc!H41-PB_limits!$I42)/(PB_limits!$G42-PB_limits!$I42))</f>
        <v>0.95670660249330042</v>
      </c>
      <c r="G41" s="11">
        <f>+IF((ValforCalc!I41-PB_limits!$G42)/(PB_limits!$H42-PB_limits!$G42)+1&gt;1,(ValforCalc!I41-PB_limits!$G42)/(PB_limits!$H42-PB_limits!$G42)+1,(ValforCalc!I41-PB_limits!$I42)/(PB_limits!$G42-PB_limits!$I42))</f>
        <v>1.0725351731307933</v>
      </c>
      <c r="H41" s="11">
        <f>+IF((ValforCalc!J41-PB_limits!$G42)/(PB_limits!$H42-PB_limits!$G42)+1&gt;1,(ValforCalc!J41-PB_limits!$G42)/(PB_limits!$H42-PB_limits!$G42)+1,(ValforCalc!J41-PB_limits!$I42)/(PB_limits!$G42-PB_limits!$I42))</f>
        <v>0.94386891450040034</v>
      </c>
    </row>
    <row r="42" spans="1:8" x14ac:dyDescent="0.2">
      <c r="A42" s="8" t="s">
        <v>8</v>
      </c>
      <c r="B42" s="10" t="s">
        <v>15</v>
      </c>
      <c r="C42" s="10" t="s">
        <v>35</v>
      </c>
      <c r="D42" s="11">
        <f>+IF((ValforCalc!F42-PB_limits!$G43)/(PB_limits!$H43-PB_limits!$G43)+1&gt;2, ValforCalc!F42/PB_limits!$H43,IF((ValforCalc!F42-PB_limits!$G43)/(PB_limits!$H43-PB_limits!$G43)+1&gt;1,(ValforCalc!F42-PB_limits!$G43)/(PB_limits!$H43-PB_limits!$G43)+1,(ValforCalc!F42-PB_limits!$I43)/(PB_limits!$G43-PB_limits!$I43)))</f>
        <v>1.3375155499999998</v>
      </c>
      <c r="E42" s="11">
        <f>+IF((ValforCalc!G42-PB_limits!$G43)/(PB_limits!$H43-PB_limits!$G43)+1&gt;2, 1+ValforCalc!G42/PB_limits!$H43,IF((ValforCalc!G42-PB_limits!$G43)/(PB_limits!$H43-PB_limits!$G43)+1&gt;1,(ValforCalc!G42-PB_limits!$G43)/(PB_limits!$H43-PB_limits!$G43)+1,(ValforCalc!G42-PB_limits!$I43)/(PB_limits!$G43-PB_limits!$I43)))</f>
        <v>2.6034756097560976</v>
      </c>
      <c r="F42" s="11">
        <f>+IF((ValforCalc!H42-PB_limits!$G43)/(PB_limits!$H43-PB_limits!$G43)+1&gt;2, 1+ValforCalc!H42/PB_limits!$H43,IF((ValforCalc!H42-PB_limits!$G43)/(PB_limits!$H43-PB_limits!$G43)+1&gt;1,(ValforCalc!H42-PB_limits!$G43)/(PB_limits!$H43-PB_limits!$G43)+1,(ValforCalc!H42-PB_limits!$I43)/(PB_limits!$G43-PB_limits!$I43)))</f>
        <v>2.4227804878048782</v>
      </c>
      <c r="G42" s="11">
        <f>+IF((ValforCalc!I42-PB_limits!$G43)/(PB_limits!$H43-PB_limits!$G43)+1&gt;2, 1+ValforCalc!I42/PB_limits!$H43,IF((ValforCalc!I42-PB_limits!$G43)/(PB_limits!$H43-PB_limits!$G43)+1&gt;1,(ValforCalc!I42-PB_limits!$G43)/(PB_limits!$H43-PB_limits!$G43)+1,(ValforCalc!I42-PB_limits!$I43)/(PB_limits!$G43-PB_limits!$I43)))</f>
        <v>2.0990997560975613</v>
      </c>
      <c r="H42" s="11">
        <f>+IF((ValforCalc!J42-PB_limits!$G43)/(PB_limits!$H43-PB_limits!$G43)+1&gt;2, 1+ValforCalc!J42/PB_limits!$H43,IF((ValforCalc!J42-PB_limits!$G43)/(PB_limits!$H43-PB_limits!$G43)+1&gt;1,(ValforCalc!J42-PB_limits!$G43)/(PB_limits!$H43-PB_limits!$G43)+1,(ValforCalc!J42-PB_limits!$I43)/(PB_limits!$G43-PB_limits!$I43)))</f>
        <v>2.155967024390244</v>
      </c>
    </row>
    <row r="43" spans="1:8" x14ac:dyDescent="0.2">
      <c r="A43" s="8" t="s">
        <v>9</v>
      </c>
      <c r="B43" s="10" t="s">
        <v>15</v>
      </c>
      <c r="C43" s="10" t="s">
        <v>35</v>
      </c>
      <c r="D43" s="11">
        <f>+IF((ValforCalc!F43-PB_limits!$G44)/(PB_limits!$H44-PB_limits!$G44)+1&gt;1,(ValforCalc!F43-PB_limits!$G44)/(PB_limits!$H44-PB_limits!$G44)+1,(ValforCalc!F43-PB_limits!$I44)/(PB_limits!$G44-PB_limits!$I44))</f>
        <v>1.2709000000000001</v>
      </c>
      <c r="E43" s="11">
        <f>+IF((ValforCalc!G43-PB_limits!$G44)/(PB_limits!$H44-PB_limits!$G44)+1&gt;2, 1+ValforCalc!G43/PB_limits!$H44,IF((ValforCalc!G43-PB_limits!$G44)/(PB_limits!$H44-PB_limits!$G44)+1&gt;1,(ValforCalc!G43-PB_limits!$G44)/(PB_limits!$H44-PB_limits!$G44)+1,(ValforCalc!G43-PB_limits!$I44)/(PB_limits!$G44-PB_limits!$I44)))</f>
        <v>2.0674831249999999</v>
      </c>
      <c r="F43" s="11">
        <f>+IF((ValforCalc!H43-PB_limits!$G44)/(PB_limits!$H44-PB_limits!$G44)+1&gt;2, 1+ValforCalc!H43/PB_limits!$H44,IF((ValforCalc!H43-PB_limits!$G44)/(PB_limits!$H44-PB_limits!$G44)+1&gt;1,(ValforCalc!H43-PB_limits!$G44)/(PB_limits!$H44-PB_limits!$G44)+1,(ValforCalc!H43-PB_limits!$I44)/(PB_limits!$G44-PB_limits!$I44)))</f>
        <v>1.6224272000000002</v>
      </c>
      <c r="G43" s="11">
        <f>+IF((ValforCalc!I43-PB_limits!$G44)/(PB_limits!$H44-PB_limits!$G44)+1&gt;2, 1+ValforCalc!I43/PB_limits!$H44,IF((ValforCalc!I43-PB_limits!$G44)/(PB_limits!$H44-PB_limits!$G44)+1&gt;1,(ValforCalc!I43-PB_limits!$G44)/(PB_limits!$H44-PB_limits!$G44)+1,(ValforCalc!I43-PB_limits!$I44)/(PB_limits!$G44-PB_limits!$I44)))</f>
        <v>0.72968048387096773</v>
      </c>
      <c r="H43" s="11">
        <f>+IF((ValforCalc!J43-PB_limits!$G44)/(PB_limits!$H44-PB_limits!$G44)+1&gt;2, 1+ValforCalc!J43/PB_limits!$H44,IF((ValforCalc!J43-PB_limits!$G44)/(PB_limits!$H44-PB_limits!$G44)+1&gt;1,(ValforCalc!J43-PB_limits!$G44)/(PB_limits!$H44-PB_limits!$G44)+1,(ValforCalc!J43-PB_limits!$I44)/(PB_limits!$G44-PB_limits!$I44)))</f>
        <v>1.278578</v>
      </c>
    </row>
    <row r="44" spans="1:8" x14ac:dyDescent="0.2">
      <c r="A44" s="8" t="s">
        <v>10</v>
      </c>
      <c r="B44" s="10" t="s">
        <v>15</v>
      </c>
      <c r="C44" s="10" t="s">
        <v>35</v>
      </c>
      <c r="D44" s="11">
        <f>+IF((ValforCalc!F44-PB_limits!$G45)/(PB_limits!$H45-PB_limits!$G45)+1&gt;1,(ValforCalc!F44-PB_limits!$G45)/(PB_limits!$H45-PB_limits!$G45)+1,(ValforCalc!F44-PB_limits!$I45)/(PB_limits!$G45-PB_limits!$I45))</f>
        <v>0.57238952349999994</v>
      </c>
      <c r="E44" s="11">
        <f>+IF((ValforCalc!G44-PB_limits!$G45)/(PB_limits!$H45-PB_limits!$G45)+1&gt;1,(ValforCalc!G44-PB_limits!$G45)/(PB_limits!$H45-PB_limits!$G45)+1,(ValforCalc!G44-PB_limits!$I45)/(PB_limits!$G45-PB_limits!$I45))</f>
        <v>0.81726373899999993</v>
      </c>
      <c r="F44" s="11">
        <f>+IF((ValforCalc!H44-PB_limits!$G45)/(PB_limits!$H45-PB_limits!$G45)+1&gt;1,(ValforCalc!H44-PB_limits!$G45)/(PB_limits!$H45-PB_limits!$G45)+1,(ValforCalc!H44-PB_limits!$I45)/(PB_limits!$G45-PB_limits!$I45))</f>
        <v>0.74233597125000006</v>
      </c>
      <c r="G44" s="11">
        <f>+IF((ValforCalc!I44-PB_limits!$G45)/(PB_limits!$H45-PB_limits!$G45)+1&gt;1,(ValforCalc!I44-PB_limits!$G45)/(PB_limits!$H45-PB_limits!$G45)+1,(ValforCalc!I44-PB_limits!$I45)/(PB_limits!$G45-PB_limits!$I45))</f>
        <v>0.71674776774999993</v>
      </c>
      <c r="H44" s="11">
        <f>+IF((ValforCalc!J44-PB_limits!$G45)/(PB_limits!$H45-PB_limits!$G45)+1&gt;1,(ValforCalc!J44-PB_limits!$G45)/(PB_limits!$H45-PB_limits!$G45)+1,(ValforCalc!J44-PB_limits!$I45)/(PB_limits!$G45-PB_limits!$I45))</f>
        <v>0.69581648700000009</v>
      </c>
    </row>
    <row r="45" spans="1:8" x14ac:dyDescent="0.2">
      <c r="A45" s="8" t="s">
        <v>11</v>
      </c>
      <c r="B45" s="10" t="s">
        <v>15</v>
      </c>
      <c r="C45" s="10" t="s">
        <v>35</v>
      </c>
      <c r="D45" s="11">
        <f>+IF((ValforCalc!F45-PB_limits!$G46)/(PB_limits!$H46-PB_limits!$G46)+1&gt;1,(ValforCalc!F45-PB_limits!$G46)/(PB_limits!$H46-PB_limits!$G46)+1,(ValforCalc!F45-PB_limits!$I46)/(PB_limits!$G46-PB_limits!$I46))</f>
        <v>1.3696002119944999</v>
      </c>
      <c r="E45" s="11">
        <f>+IF((ValforCalc!G45-PB_limits!$G46)/(PB_limits!$H46-PB_limits!$G46)+1&gt;1,(ValforCalc!G45-PB_limits!$G46)/(PB_limits!$H46-PB_limits!$G46)+1,(ValforCalc!G45-PB_limits!$I46)/(PB_limits!$G46-PB_limits!$I46))</f>
        <v>1.5407921103425852</v>
      </c>
      <c r="F45" s="11">
        <f>+IF((ValforCalc!H45-PB_limits!$G46)/(PB_limits!$H46-PB_limits!$G46)+1&gt;1,(ValforCalc!H45-PB_limits!$G46)/(PB_limits!$H46-PB_limits!$G46)+1,(ValforCalc!H45-PB_limits!$I46)/(PB_limits!$G46-PB_limits!$I46))</f>
        <v>1.4065195244702273</v>
      </c>
      <c r="G45" s="11">
        <f>+IF((ValforCalc!I45-PB_limits!$G46)/(PB_limits!$H46-PB_limits!$G46)+1&gt;1,(ValforCalc!I45-PB_limits!$G46)/(PB_limits!$H46-PB_limits!$G46)+1,(ValforCalc!I45-PB_limits!$I46)/(PB_limits!$G46-PB_limits!$I46))</f>
        <v>1.1059986855506374</v>
      </c>
      <c r="H45" s="11">
        <f>+IF((ValforCalc!J45-PB_limits!$G46)/(PB_limits!$H46-PB_limits!$G46)+1&gt;1,(ValforCalc!J45-PB_limits!$G46)/(PB_limits!$H46-PB_limits!$G46)+1,(ValforCalc!J45-PB_limits!$I46)/(PB_limits!$G46-PB_limits!$I46))</f>
        <v>0.87232208918388143</v>
      </c>
    </row>
    <row r="46" spans="1:8" x14ac:dyDescent="0.2">
      <c r="A46" s="8" t="s">
        <v>13</v>
      </c>
      <c r="B46" s="10" t="s">
        <v>15</v>
      </c>
      <c r="C46" s="10" t="s">
        <v>35</v>
      </c>
      <c r="D46" s="11">
        <f>+IF((ValforCalc!F46-PB_limits!$G47)/(PB_limits!$H47-PB_limits!$G47)+1&gt;1,(ValforCalc!F46-PB_limits!$G47)/(PB_limits!$H47-PB_limits!$G47)+1,(ValforCalc!F46-PB_limits!$I47)/(PB_limits!$G47-PB_limits!$I47))</f>
        <v>2.0082605283333335</v>
      </c>
      <c r="E46" s="11">
        <f>+IF((ValforCalc!G46-PB_limits!$G47)/(PB_limits!$H47-PB_limits!$G47)+1&gt;1,(ValforCalc!G46-PB_limits!$G47)/(PB_limits!$H47-PB_limits!$G47)+1,(ValforCalc!G46-PB_limits!$I47)/(PB_limits!$G47-PB_limits!$I47))</f>
        <v>2.1965667010000001</v>
      </c>
      <c r="F46" s="11">
        <f>+IF((ValforCalc!H46-PB_limits!$G47)/(PB_limits!$H47-PB_limits!$G47)+1&gt;1,(ValforCalc!H46-PB_limits!$G47)/(PB_limits!$H47-PB_limits!$G47)+1,(ValforCalc!H46-PB_limits!$I47)/(PB_limits!$G47-PB_limits!$I47))</f>
        <v>2.2377658286666664</v>
      </c>
      <c r="G46" s="11">
        <f>+IF((ValforCalc!I46-PB_limits!$G47)/(PB_limits!$H47-PB_limits!$G47)+1&gt;1,(ValforCalc!I46-PB_limits!$G47)/(PB_limits!$H47-PB_limits!$G47)+1,(ValforCalc!I46-PB_limits!$I47)/(PB_limits!$G47-PB_limits!$I47))</f>
        <v>2.1996666666666664</v>
      </c>
      <c r="H46" s="11">
        <f>+IF((ValforCalc!J46-PB_limits!$G47)/(PB_limits!$H47-PB_limits!$G47)+1&gt;1,(ValforCalc!J46-PB_limits!$G47)/(PB_limits!$H47-PB_limits!$G47)+1,(ValforCalc!J46-PB_limits!$I47)/(PB_limits!$G47-PB_limits!$I47))</f>
        <v>2.2046165069999999</v>
      </c>
    </row>
    <row r="47" spans="1:8" x14ac:dyDescent="0.2">
      <c r="A47" s="8" t="s">
        <v>0</v>
      </c>
      <c r="B47" s="10" t="s">
        <v>15</v>
      </c>
      <c r="C47" s="10" t="s">
        <v>57</v>
      </c>
      <c r="D47" s="11">
        <f>+IF((ValforCalc!F47-PB_limits!$G48)/(PB_limits!$H48-PB_limits!$G48)+1&gt;1,(ValforCalc!F47-PB_limits!$G48)/(PB_limits!$H48-PB_limits!$G48)+1,(ValforCalc!F47-PB_limits!$I48)/(PB_limits!$G48-PB_limits!$I48))</f>
        <v>0.51401933333333327</v>
      </c>
      <c r="E47" s="11">
        <f>+IF((ValforCalc!G47-PB_limits!$G48)/(PB_limits!$H48-PB_limits!$G48)+1&gt;1,(ValforCalc!G47-PB_limits!$G48)/(PB_limits!$H48-PB_limits!$G48)+1,(ValforCalc!G47-PB_limits!$I48)/(PB_limits!$G48-PB_limits!$I48))</f>
        <v>1.8252172727272726</v>
      </c>
      <c r="F47" s="11">
        <f>+IF((ValforCalc!H47-PB_limits!$G48)/(PB_limits!$H48-PB_limits!$G48)+1&gt;1,(ValforCalc!H47-PB_limits!$G48)/(PB_limits!$H48-PB_limits!$G48)+1,(ValforCalc!H47-PB_limits!$I48)/(PB_limits!$G48-PB_limits!$I48))</f>
        <v>2.4649663636363637</v>
      </c>
      <c r="G47" s="11">
        <f>+IF((ValforCalc!I47-PB_limits!$G48)/(PB_limits!$H48-PB_limits!$G48)+1&gt;1,(ValforCalc!I47-PB_limits!$G48)/(PB_limits!$H48-PB_limits!$G48)+1,(ValforCalc!I47-PB_limits!$I48)/(PB_limits!$G48-PB_limits!$I48))</f>
        <v>2.9492154545454543</v>
      </c>
      <c r="H47" s="11">
        <f>+IF((ValforCalc!J47-PB_limits!$G48)/(PB_limits!$H48-PB_limits!$G48)+1&gt;1,(ValforCalc!J47-PB_limits!$G48)/(PB_limits!$H48-PB_limits!$G48)+1,(ValforCalc!J47-PB_limits!$I48)/(PB_limits!$G48-PB_limits!$I48))</f>
        <v>4.7726627272727278</v>
      </c>
    </row>
    <row r="48" spans="1:8" x14ac:dyDescent="0.2">
      <c r="A48" s="8" t="s">
        <v>2</v>
      </c>
      <c r="B48" s="10" t="s">
        <v>15</v>
      </c>
      <c r="C48" s="10" t="s">
        <v>57</v>
      </c>
      <c r="D48" s="11">
        <f>+IF((ValforCalc!F48-PB_limits!$G49)/(PB_limits!$H49-PB_limits!$G49)+1&gt;1,(ValforCalc!F48-PB_limits!$G49)/(PB_limits!$H49-PB_limits!$G49)+1,(ValforCalc!F48-PB_limits!$I49)/(PB_limits!$G49-PB_limits!$I49))</f>
        <v>0.15797018348623887</v>
      </c>
      <c r="E48" s="11">
        <f>+IF((ValforCalc!G48-PB_limits!$G49)/(PB_limits!$H49-PB_limits!$G49)+1&gt;1,(ValforCalc!G48-PB_limits!$G49)/(PB_limits!$H49-PB_limits!$G49)+1,(ValforCalc!G48-PB_limits!$I49)/(PB_limits!$G49-PB_limits!$I49))</f>
        <v>0.9026867627785059</v>
      </c>
      <c r="F48" s="11">
        <f>+IF((ValforCalc!H48-PB_limits!$G49)/(PB_limits!$H49-PB_limits!$G49)+1&gt;1,(ValforCalc!H48-PB_limits!$G49)/(PB_limits!$H49-PB_limits!$G49)+1,(ValforCalc!H48-PB_limits!$I49)/(PB_limits!$G49-PB_limits!$I49))</f>
        <v>0.59975120510029545</v>
      </c>
      <c r="G48" s="11">
        <f>+IF((ValforCalc!I48-PB_limits!$G49)/(PB_limits!$H49-PB_limits!$G49)+1&gt;1,(ValforCalc!I48-PB_limits!$G49)/(PB_limits!$H49-PB_limits!$G49)+1,(ValforCalc!I48-PB_limits!$I49)/(PB_limits!$G49-PB_limits!$I49))</f>
        <v>0.3261319917135248</v>
      </c>
      <c r="H48" s="11">
        <f>+IF((ValforCalc!J48-PB_limits!$G49)/(PB_limits!$H49-PB_limits!$G49)+1&gt;1,(ValforCalc!J48-PB_limits!$G49)/(PB_limits!$H49-PB_limits!$G49)+1,(ValforCalc!J48-PB_limits!$I49)/(PB_limits!$G49-PB_limits!$I49))</f>
        <v>0.15797018348623887</v>
      </c>
    </row>
    <row r="49" spans="1:8" x14ac:dyDescent="0.2">
      <c r="A49" s="8" t="s">
        <v>4</v>
      </c>
      <c r="B49" s="10" t="s">
        <v>15</v>
      </c>
      <c r="C49" s="10" t="s">
        <v>57</v>
      </c>
      <c r="D49" s="11">
        <f>+IF((ValforCalc!F49-PB_limits!$G50)/(PB_limits!$H50-PB_limits!$G50)+1&gt;1,(ValforCalc!F49-PB_limits!$G50)/(PB_limits!$H50-PB_limits!$G50)+1,(ValforCalc!F49-PB_limits!$I50)/(PB_limits!$G50-PB_limits!$I50))</f>
        <v>1.8</v>
      </c>
      <c r="E49" s="11">
        <f>+IF((ValforCalc!G49-PB_limits!$G50)/(PB_limits!$H50-PB_limits!$G50)+1&gt;1,(ValforCalc!G49-PB_limits!$G50)/(PB_limits!$H50-PB_limits!$G50)+1,(ValforCalc!G49-PB_limits!$I50)/(PB_limits!$G50-PB_limits!$I50))</f>
        <v>1.8333333333333335</v>
      </c>
      <c r="F49" s="11">
        <f>+IF((ValforCalc!H49-PB_limits!$G50)/(PB_limits!$H50-PB_limits!$G50)+1&gt;1,(ValforCalc!H49-PB_limits!$G50)/(PB_limits!$H50-PB_limits!$G50)+1,(ValforCalc!H49-PB_limits!$I50)/(PB_limits!$G50-PB_limits!$I50))</f>
        <v>1.6400000000000001</v>
      </c>
      <c r="G49" s="11">
        <f>+IF((ValforCalc!I49-PB_limits!$G50)/(PB_limits!$H50-PB_limits!$G50)+1&gt;1,(ValforCalc!I49-PB_limits!$G50)/(PB_limits!$H50-PB_limits!$G50)+1,(ValforCalc!I49-PB_limits!$I50)/(PB_limits!$G50-PB_limits!$I50))</f>
        <v>1.4933333333333332</v>
      </c>
      <c r="H49" s="11"/>
    </row>
    <row r="50" spans="1:8" x14ac:dyDescent="0.2">
      <c r="A50" s="8" t="s">
        <v>6</v>
      </c>
      <c r="B50" s="10" t="s">
        <v>15</v>
      </c>
      <c r="C50" s="10" t="s">
        <v>57</v>
      </c>
      <c r="D50" s="11">
        <f>+IF((ValforCalc!F50-PB_limits!$G51)/(PB_limits!$H51-PB_limits!$G51)+1&gt;1,(ValforCalc!F50-PB_limits!$G51)/(PB_limits!$H51-PB_limits!$G51)+1,(ValforCalc!F50-PB_limits!$I51)/(PB_limits!$G51-PB_limits!$I51))</f>
        <v>0.45535119136472968</v>
      </c>
      <c r="E50" s="11">
        <f>+IF((ValforCalc!G50-PB_limits!$G51)/(PB_limits!$H51-PB_limits!$G51)+1&gt;1,(ValforCalc!G50-PB_limits!$G51)/(PB_limits!$H51-PB_limits!$G51)+1,(ValforCalc!G50-PB_limits!$I51)/(PB_limits!$G51-PB_limits!$I51))</f>
        <v>0.81372572394372222</v>
      </c>
      <c r="F50" s="11">
        <f>+IF((ValforCalc!H50-PB_limits!$G51)/(PB_limits!$H51-PB_limits!$G51)+1&gt;1,(ValforCalc!H50-PB_limits!$G51)/(PB_limits!$H51-PB_limits!$G51)+1,(ValforCalc!H50-PB_limits!$I51)/(PB_limits!$G51-PB_limits!$I51))</f>
        <v>0.99714869606803802</v>
      </c>
      <c r="G50" s="11">
        <f>+IF((ValforCalc!I50-PB_limits!$G51)/(PB_limits!$H51-PB_limits!$G51)+1&gt;1,(ValforCalc!I50-PB_limits!$G51)/(PB_limits!$H51-PB_limits!$G51)+1,(ValforCalc!I50-PB_limits!$I51)/(PB_limits!$G51-PB_limits!$I51))</f>
        <v>1.5940847536714693</v>
      </c>
      <c r="H50" s="11">
        <f>+IF((ValforCalc!J50-PB_limits!$G51)/(PB_limits!$H51-PB_limits!$G51)+1&gt;1,(ValforCalc!J50-PB_limits!$G51)/(PB_limits!$H51-PB_limits!$G51)+1,(ValforCalc!J50-PB_limits!$I51)/(PB_limits!$G51-PB_limits!$I51))</f>
        <v>3.1350399988078053</v>
      </c>
    </row>
    <row r="51" spans="1:8" x14ac:dyDescent="0.2">
      <c r="A51" s="8" t="s">
        <v>8</v>
      </c>
      <c r="B51" s="10" t="s">
        <v>15</v>
      </c>
      <c r="C51" s="10" t="s">
        <v>57</v>
      </c>
      <c r="D51" s="11">
        <f>+IF((ValforCalc!F51-PB_limits!$G52)/(PB_limits!$H52-PB_limits!$G52)+1&gt;2, ValforCalc!F51/PB_limits!$H52,IF((ValforCalc!F51-PB_limits!$G52)/(PB_limits!$H52-PB_limits!$G52)+1&gt;1,(ValforCalc!F51-PB_limits!$G52)/(PB_limits!$H52-PB_limits!$G52)+1,(ValforCalc!F51-PB_limits!$I52)/(PB_limits!$G52-PB_limits!$I52)))</f>
        <v>1.3375155499999998</v>
      </c>
      <c r="E51" s="11">
        <f>+IF((ValforCalc!G51-PB_limits!$G52)/(PB_limits!$H52-PB_limits!$G52)+1&gt;2, 1+ValforCalc!G51/PB_limits!$H52,IF((ValforCalc!G51-PB_limits!$G52)/(PB_limits!$H52-PB_limits!$G52)+1&gt;1,(ValforCalc!G51-PB_limits!$G52)/(PB_limits!$H52-PB_limits!$G52)+1,(ValforCalc!G51-PB_limits!$I52)/(PB_limits!$G52-PB_limits!$I52)))</f>
        <v>2.6034756097560976</v>
      </c>
      <c r="F51" s="11">
        <f>+IF((ValforCalc!H51-PB_limits!$G52)/(PB_limits!$H52-PB_limits!$G52)+1&gt;2, 1+ValforCalc!H51/PB_limits!$H52,IF((ValforCalc!H51-PB_limits!$G52)/(PB_limits!$H52-PB_limits!$G52)+1&gt;1,(ValforCalc!H51-PB_limits!$G52)/(PB_limits!$H52-PB_limits!$G52)+1,(ValforCalc!H51-PB_limits!$I52)/(PB_limits!$G52-PB_limits!$I52)))</f>
        <v>2.4771707317073171</v>
      </c>
      <c r="G51" s="11">
        <f>+IF((ValforCalc!I51-PB_limits!$G52)/(PB_limits!$H52-PB_limits!$G52)+1&gt;2, 1+ValforCalc!I51/PB_limits!$H52,IF((ValforCalc!I51-PB_limits!$G52)/(PB_limits!$H52-PB_limits!$G52)+1&gt;1,(ValforCalc!I51-PB_limits!$G52)/(PB_limits!$H52-PB_limits!$G52)+1,(ValforCalc!I51-PB_limits!$I52)/(PB_limits!$G52-PB_limits!$I52)))</f>
        <v>2.1852355487804878</v>
      </c>
      <c r="H51" s="11">
        <f>+IF((ValforCalc!J51-PB_limits!$G52)/(PB_limits!$H52-PB_limits!$G52)+1&gt;2, 1+ValforCalc!J51/PB_limits!$H52,IF((ValforCalc!J51-PB_limits!$G52)/(PB_limits!$H52-PB_limits!$G52)+1&gt;1,(ValforCalc!J51-PB_limits!$G52)/(PB_limits!$H52-PB_limits!$G52)+1,(ValforCalc!J51-PB_limits!$I52)/(PB_limits!$G52-PB_limits!$I52)))</f>
        <v>2.3346097560975609</v>
      </c>
    </row>
    <row r="52" spans="1:8" x14ac:dyDescent="0.2">
      <c r="A52" s="8" t="s">
        <v>9</v>
      </c>
      <c r="B52" s="10" t="s">
        <v>15</v>
      </c>
      <c r="C52" s="10" t="s">
        <v>57</v>
      </c>
      <c r="D52" s="11">
        <f>+IF((ValforCalc!F52-PB_limits!$G53)/(PB_limits!$H53-PB_limits!$G53)+1&gt;1,(ValforCalc!F52-PB_limits!$G53)/(PB_limits!$H53-PB_limits!$G53)+1,(ValforCalc!F52-PB_limits!$I53)/(PB_limits!$G53-PB_limits!$I53))</f>
        <v>1.2709000000000001</v>
      </c>
      <c r="E52" s="11">
        <f>+IF((ValforCalc!G52-PB_limits!$G53)/(PB_limits!$H53-PB_limits!$G53)+1&gt;2, 1+ValforCalc!G52/PB_limits!$H53,IF((ValforCalc!G52-PB_limits!$G53)/(PB_limits!$H53-PB_limits!$G53)+1&gt;1,(ValforCalc!G52-PB_limits!$G53)/(PB_limits!$H53-PB_limits!$G53)+1,(ValforCalc!G52-PB_limits!$I53)/(PB_limits!$G53-PB_limits!$I53)))</f>
        <v>2.0674831249999999</v>
      </c>
      <c r="F52" s="11">
        <f>+IF((ValforCalc!H52-PB_limits!$G53)/(PB_limits!$H53-PB_limits!$G53)+1&gt;2, 1+ValforCalc!H52/PB_limits!$H53,IF((ValforCalc!H52-PB_limits!$G53)/(PB_limits!$H53-PB_limits!$G53)+1&gt;1,(ValforCalc!H52-PB_limits!$G53)/(PB_limits!$H53-PB_limits!$G53)+1,(ValforCalc!H52-PB_limits!$I53)/(PB_limits!$G53-PB_limits!$I53)))</f>
        <v>1.5366434</v>
      </c>
      <c r="G52" s="11">
        <f>+IF((ValforCalc!I52-PB_limits!$G53)/(PB_limits!$H53-PB_limits!$G53)+1&gt;2, 1+ValforCalc!I52/PB_limits!$H53,IF((ValforCalc!I52-PB_limits!$G53)/(PB_limits!$H53-PB_limits!$G53)+1&gt;1,(ValforCalc!I52-PB_limits!$G53)/(PB_limits!$H53-PB_limits!$G53)+1,(ValforCalc!I52-PB_limits!$I53)/(PB_limits!$G53-PB_limits!$I53)))</f>
        <v>0.88037274193548387</v>
      </c>
      <c r="H52" s="11">
        <f>+IF((ValforCalc!J52-PB_limits!$G53)/(PB_limits!$H53-PB_limits!$G53)+1&gt;2, 1+ValforCalc!J52/PB_limits!$H53,IF((ValforCalc!J52-PB_limits!$G53)/(PB_limits!$H53-PB_limits!$G53)+1&gt;1,(ValforCalc!J52-PB_limits!$G53)/(PB_limits!$H53-PB_limits!$G53)+1,(ValforCalc!J52-PB_limits!$I53)/(PB_limits!$G53-PB_limits!$I53)))</f>
        <v>1.5283588000000001</v>
      </c>
    </row>
    <row r="53" spans="1:8" x14ac:dyDescent="0.2">
      <c r="A53" s="8" t="s">
        <v>10</v>
      </c>
      <c r="B53" s="10" t="s">
        <v>15</v>
      </c>
      <c r="C53" s="10" t="s">
        <v>57</v>
      </c>
      <c r="D53" s="11">
        <f>+IF((ValforCalc!F53-PB_limits!$G54)/(PB_limits!$H54-PB_limits!$G54)+1&gt;1,(ValforCalc!F53-PB_limits!$G54)/(PB_limits!$H54-PB_limits!$G54)+1,(ValforCalc!F53-PB_limits!$I54)/(PB_limits!$G54-PB_limits!$I54))</f>
        <v>0.57238952349999994</v>
      </c>
      <c r="E53" s="11">
        <f>+IF((ValforCalc!G53-PB_limits!$G54)/(PB_limits!$H54-PB_limits!$G54)+1&gt;1,(ValforCalc!G53-PB_limits!$G54)/(PB_limits!$H54-PB_limits!$G54)+1,(ValforCalc!G53-PB_limits!$I54)/(PB_limits!$G54-PB_limits!$I54))</f>
        <v>0.81433801525000005</v>
      </c>
      <c r="F53" s="11">
        <f>+IF((ValforCalc!H53-PB_limits!$G54)/(PB_limits!$H54-PB_limits!$G54)+1&gt;1,(ValforCalc!H53-PB_limits!$G54)/(PB_limits!$H54-PB_limits!$G54)+1,(ValforCalc!H53-PB_limits!$I54)/(PB_limits!$G54-PB_limits!$I54))</f>
        <v>0.794087981</v>
      </c>
      <c r="G53" s="11">
        <f>+IF((ValforCalc!I53-PB_limits!$G54)/(PB_limits!$H54-PB_limits!$G54)+1&gt;1,(ValforCalc!I53-PB_limits!$G54)/(PB_limits!$H54-PB_limits!$G54)+1,(ValforCalc!I53-PB_limits!$I54)/(PB_limits!$G54-PB_limits!$I54))</f>
        <v>0.80501047300000006</v>
      </c>
      <c r="H53" s="11">
        <f>+IF((ValforCalc!J53-PB_limits!$G54)/(PB_limits!$H54-PB_limits!$G54)+1&gt;1,(ValforCalc!J53-PB_limits!$G54)/(PB_limits!$H54-PB_limits!$G54)+1,(ValforCalc!J53-PB_limits!$I54)/(PB_limits!$G54-PB_limits!$I54))</f>
        <v>0.67131926124999997</v>
      </c>
    </row>
    <row r="54" spans="1:8" x14ac:dyDescent="0.2">
      <c r="A54" s="8" t="s">
        <v>11</v>
      </c>
      <c r="B54" s="10" t="s">
        <v>15</v>
      </c>
      <c r="C54" s="10" t="s">
        <v>57</v>
      </c>
      <c r="D54" s="11">
        <f>+IF((ValforCalc!F54-PB_limits!$G55)/(PB_limits!$H55-PB_limits!$G55)+1&gt;1,(ValforCalc!F54-PB_limits!$G55)/(PB_limits!$H55-PB_limits!$G55)+1,(ValforCalc!F54-PB_limits!$I55)/(PB_limits!$G55-PB_limits!$I55))</f>
        <v>1.3696002119944999</v>
      </c>
      <c r="E54" s="11">
        <f>+IF((ValforCalc!G54-PB_limits!$G55)/(PB_limits!$H55-PB_limits!$G55)+1&gt;1,(ValforCalc!G54-PB_limits!$G55)/(PB_limits!$H55-PB_limits!$G55)+1,(ValforCalc!G54-PB_limits!$I55)/(PB_limits!$G55-PB_limits!$I55))</f>
        <v>1.5407921103425852</v>
      </c>
      <c r="F54" s="11">
        <f>+IF((ValforCalc!H54-PB_limits!$G55)/(PB_limits!$H55-PB_limits!$G55)+1&gt;1,(ValforCalc!H54-PB_limits!$G55)/(PB_limits!$H55-PB_limits!$G55)+1,(ValforCalc!H54-PB_limits!$I55)/(PB_limits!$G55-PB_limits!$I55))</f>
        <v>1.5549764958466552</v>
      </c>
      <c r="G54" s="11">
        <f>+IF((ValforCalc!I54-PB_limits!$G55)/(PB_limits!$H55-PB_limits!$G55)+1&gt;1,(ValforCalc!I54-PB_limits!$G55)/(PB_limits!$H55-PB_limits!$G55)+1,(ValforCalc!I54-PB_limits!$I55)/(PB_limits!$G55-PB_limits!$I55))</f>
        <v>1.4059349154335496</v>
      </c>
      <c r="H54" s="11">
        <f>+IF((ValforCalc!J54-PB_limits!$G55)/(PB_limits!$H55-PB_limits!$G55)+1&gt;1,(ValforCalc!J54-PB_limits!$G55)/(PB_limits!$H55-PB_limits!$G55)+1,(ValforCalc!J54-PB_limits!$I55)/(PB_limits!$G55-PB_limits!$I55))</f>
        <v>1.4432272826327952</v>
      </c>
    </row>
    <row r="55" spans="1:8" x14ac:dyDescent="0.2">
      <c r="A55" s="8" t="s">
        <v>13</v>
      </c>
      <c r="B55" s="10" t="s">
        <v>15</v>
      </c>
      <c r="C55" s="10" t="s">
        <v>57</v>
      </c>
      <c r="D55" s="11">
        <f>+IF((ValforCalc!F55-PB_limits!$G56)/(PB_limits!$H56-PB_limits!$G56)+1&gt;1,(ValforCalc!F55-PB_limits!$G56)/(PB_limits!$H56-PB_limits!$G56)+1,(ValforCalc!F55-PB_limits!$I56)/(PB_limits!$G56-PB_limits!$I56))</f>
        <v>2.0082605283333335</v>
      </c>
      <c r="E55" s="11">
        <f>+IF((ValforCalc!G55-PB_limits!$G56)/(PB_limits!$H56-PB_limits!$G56)+1&gt;1,(ValforCalc!G55-PB_limits!$G56)/(PB_limits!$H56-PB_limits!$G56)+1,(ValforCalc!G55-PB_limits!$I56)/(PB_limits!$G56-PB_limits!$I56))</f>
        <v>2.1965667010000001</v>
      </c>
      <c r="F55" s="11">
        <f>+IF((ValforCalc!H55-PB_limits!$G56)/(PB_limits!$H56-PB_limits!$G56)+1&gt;1,(ValforCalc!H55-PB_limits!$G56)/(PB_limits!$H56-PB_limits!$G56)+1,(ValforCalc!H55-PB_limits!$I56)/(PB_limits!$G56-PB_limits!$I56))</f>
        <v>2.2282737890000002</v>
      </c>
      <c r="G55" s="11">
        <f>+IF((ValforCalc!I55-PB_limits!$G56)/(PB_limits!$H56-PB_limits!$G56)+1&gt;1,(ValforCalc!I55-PB_limits!$G56)/(PB_limits!$H56-PB_limits!$G56)+1,(ValforCalc!I55-PB_limits!$I56)/(PB_limits!$G56-PB_limits!$I56))</f>
        <v>2.2313333333333332</v>
      </c>
      <c r="H55" s="11">
        <f>+IF((ValforCalc!J55-PB_limits!$G56)/(PB_limits!$H56-PB_limits!$G56)+1&gt;1,(ValforCalc!J55-PB_limits!$G56)/(PB_limits!$H56-PB_limits!$G56)+1,(ValforCalc!J55-PB_limits!$I56)/(PB_limits!$G56-PB_limits!$I56))</f>
        <v>2.4483010570000001</v>
      </c>
    </row>
  </sheetData>
  <autoFilter ref="A1:H46" xr:uid="{3A884DA1-BFCE-45C7-995C-FC06E5AACD4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4E7A-B07B-4ACA-9B8F-A4544C009154}">
  <dimension ref="A1:J58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10" x14ac:dyDescent="0.2">
      <c r="A1" s="13" t="s">
        <v>43</v>
      </c>
      <c r="B1" s="12" t="s">
        <v>20</v>
      </c>
      <c r="C1" s="12" t="s">
        <v>18</v>
      </c>
      <c r="D1" s="12" t="s">
        <v>16</v>
      </c>
      <c r="E1" s="12" t="s">
        <v>21</v>
      </c>
      <c r="F1" s="13">
        <v>1970</v>
      </c>
      <c r="G1" s="13">
        <v>2015</v>
      </c>
      <c r="H1" s="13">
        <v>2030</v>
      </c>
      <c r="I1" s="13">
        <v>2050</v>
      </c>
      <c r="J1" s="13">
        <v>2100</v>
      </c>
    </row>
    <row r="2" spans="1:10" x14ac:dyDescent="0.2">
      <c r="A2" s="13" t="s">
        <v>0</v>
      </c>
      <c r="B2" s="13" t="s">
        <v>44</v>
      </c>
      <c r="C2" s="12" t="s">
        <v>15</v>
      </c>
      <c r="D2" s="12" t="s">
        <v>17</v>
      </c>
      <c r="E2" s="15" t="s">
        <v>50</v>
      </c>
      <c r="F2" s="13">
        <v>24.24</v>
      </c>
      <c r="G2" s="13">
        <v>51.33</v>
      </c>
      <c r="H2" s="13">
        <v>55.64</v>
      </c>
      <c r="I2" s="13">
        <v>49.82</v>
      </c>
      <c r="J2" s="13">
        <v>31.5</v>
      </c>
    </row>
    <row r="3" spans="1:10" x14ac:dyDescent="0.2">
      <c r="A3" s="13" t="s">
        <v>2</v>
      </c>
      <c r="B3" s="13" t="s">
        <v>45</v>
      </c>
      <c r="C3" s="12" t="s">
        <v>15</v>
      </c>
      <c r="D3" s="12" t="s">
        <v>17</v>
      </c>
      <c r="E3" s="15"/>
      <c r="F3" s="13"/>
      <c r="G3" s="13"/>
      <c r="H3" s="13"/>
      <c r="I3" s="13"/>
      <c r="J3" s="13"/>
    </row>
    <row r="4" spans="1:10" x14ac:dyDescent="0.2">
      <c r="A4" s="13" t="s">
        <v>4</v>
      </c>
      <c r="B4" s="13" t="s">
        <v>46</v>
      </c>
      <c r="C4" s="12" t="s">
        <v>15</v>
      </c>
      <c r="D4" s="12" t="s">
        <v>17</v>
      </c>
      <c r="E4" s="13" t="s">
        <v>51</v>
      </c>
      <c r="F4" s="13">
        <v>7.37</v>
      </c>
      <c r="G4" s="13">
        <v>11.02</v>
      </c>
      <c r="H4" s="13">
        <v>8.0500000000000007</v>
      </c>
      <c r="I4" s="13">
        <v>4.6100000000000003</v>
      </c>
      <c r="J4" s="13">
        <v>1.92</v>
      </c>
    </row>
    <row r="5" spans="1:10" x14ac:dyDescent="0.2">
      <c r="A5" s="13" t="s">
        <v>6</v>
      </c>
      <c r="B5" s="13" t="s">
        <v>47</v>
      </c>
      <c r="C5" s="12" t="s">
        <v>15</v>
      </c>
      <c r="D5" s="12" t="s">
        <v>17</v>
      </c>
      <c r="E5" s="13" t="s">
        <v>52</v>
      </c>
      <c r="F5" s="13">
        <v>16.95</v>
      </c>
      <c r="G5" s="13">
        <v>38.93</v>
      </c>
      <c r="H5" s="13">
        <v>42.36</v>
      </c>
      <c r="I5" s="13">
        <v>36.590000000000003</v>
      </c>
      <c r="J5" s="13">
        <v>21.1</v>
      </c>
    </row>
    <row r="6" spans="1:10" x14ac:dyDescent="0.2">
      <c r="A6" s="13" t="s">
        <v>8</v>
      </c>
      <c r="B6" s="13" t="s">
        <v>48</v>
      </c>
      <c r="C6" s="12" t="s">
        <v>15</v>
      </c>
      <c r="D6" s="12" t="s">
        <v>17</v>
      </c>
      <c r="E6" s="13" t="s">
        <v>53</v>
      </c>
      <c r="F6" s="13">
        <v>103.2108468</v>
      </c>
      <c r="G6" s="13">
        <v>208.16409770000001</v>
      </c>
      <c r="H6" s="13">
        <v>251.172</v>
      </c>
      <c r="I6" s="13">
        <v>288.67599999999999</v>
      </c>
      <c r="J6" s="13">
        <v>323.15899999999999</v>
      </c>
    </row>
    <row r="7" spans="1:10" x14ac:dyDescent="0.2">
      <c r="A7" s="13" t="s">
        <v>9</v>
      </c>
      <c r="B7" s="13" t="s">
        <v>48</v>
      </c>
      <c r="C7" s="12" t="s">
        <v>15</v>
      </c>
      <c r="D7" s="12" t="s">
        <v>17</v>
      </c>
      <c r="E7" s="13" t="s">
        <v>54</v>
      </c>
      <c r="F7" s="13">
        <v>50.86550956</v>
      </c>
      <c r="G7" s="13">
        <v>90.206705200000002</v>
      </c>
      <c r="H7" s="13">
        <v>111.11387360000001</v>
      </c>
      <c r="I7" s="13">
        <v>122.2694659</v>
      </c>
      <c r="J7" s="13">
        <v>136.34663710000001</v>
      </c>
    </row>
    <row r="8" spans="1:10" x14ac:dyDescent="0.2">
      <c r="A8" s="13" t="s">
        <v>10</v>
      </c>
      <c r="B8" s="13" t="s">
        <v>10</v>
      </c>
      <c r="C8" s="12" t="s">
        <v>15</v>
      </c>
      <c r="D8" s="12" t="s">
        <v>17</v>
      </c>
      <c r="E8" s="13" t="s">
        <v>28</v>
      </c>
      <c r="F8" s="13">
        <v>2294.5540339999998</v>
      </c>
      <c r="G8" s="13">
        <v>3436.2420099999999</v>
      </c>
      <c r="H8" s="13">
        <v>3642.7430629999999</v>
      </c>
      <c r="I8" s="13">
        <v>3545.7610549999999</v>
      </c>
      <c r="J8" s="13">
        <v>2741.5229239999999</v>
      </c>
    </row>
    <row r="9" spans="1:10" x14ac:dyDescent="0.2">
      <c r="A9" s="13" t="s">
        <v>11</v>
      </c>
      <c r="B9" s="13" t="s">
        <v>49</v>
      </c>
      <c r="C9" s="12" t="s">
        <v>15</v>
      </c>
      <c r="D9" s="12" t="s">
        <v>17</v>
      </c>
      <c r="E9" s="13" t="s">
        <v>55</v>
      </c>
      <c r="F9" s="13">
        <v>4475.8751000000002</v>
      </c>
      <c r="G9" s="13">
        <v>4789.1747999999998</v>
      </c>
      <c r="H9" s="13">
        <v>4878.9345999999996</v>
      </c>
      <c r="I9" s="13">
        <v>4572.1408000000001</v>
      </c>
      <c r="J9" s="13">
        <v>4172.9651999999996</v>
      </c>
    </row>
    <row r="10" spans="1:10" x14ac:dyDescent="0.2">
      <c r="A10" s="13" t="s">
        <v>13</v>
      </c>
      <c r="B10" s="13" t="s">
        <v>14</v>
      </c>
      <c r="C10" s="12" t="s">
        <v>15</v>
      </c>
      <c r="D10" s="12" t="s">
        <v>17</v>
      </c>
      <c r="E10" s="16" t="s">
        <v>27</v>
      </c>
      <c r="F10" s="13">
        <v>68.694907430000001</v>
      </c>
      <c r="G10" s="13">
        <v>63.848701120000001</v>
      </c>
      <c r="H10" s="13">
        <v>62.56135106</v>
      </c>
      <c r="I10" s="13">
        <v>62.041831019999996</v>
      </c>
      <c r="J10" s="13">
        <v>60.037910940000003</v>
      </c>
    </row>
    <row r="11" spans="1:10" x14ac:dyDescent="0.2">
      <c r="A11" s="13" t="s">
        <v>0</v>
      </c>
      <c r="B11" s="13" t="s">
        <v>44</v>
      </c>
      <c r="C11" s="12" t="s">
        <v>15</v>
      </c>
      <c r="D11" s="12" t="s">
        <v>32</v>
      </c>
      <c r="E11" s="15" t="s">
        <v>50</v>
      </c>
      <c r="F11" s="17">
        <v>24.2</v>
      </c>
      <c r="G11" s="17">
        <v>51.3</v>
      </c>
      <c r="H11" s="17">
        <v>62.4</v>
      </c>
      <c r="I11" s="17">
        <v>71</v>
      </c>
      <c r="J11" s="17">
        <v>64.400000000000006</v>
      </c>
    </row>
    <row r="12" spans="1:10" x14ac:dyDescent="0.2">
      <c r="A12" s="13" t="s">
        <v>2</v>
      </c>
      <c r="B12" s="13" t="s">
        <v>45</v>
      </c>
      <c r="C12" s="12" t="s">
        <v>15</v>
      </c>
      <c r="D12" s="12" t="s">
        <v>32</v>
      </c>
      <c r="E12" s="15"/>
      <c r="F12" s="13"/>
      <c r="G12" s="13"/>
      <c r="H12" s="13"/>
      <c r="I12" s="13"/>
      <c r="J12" s="13"/>
    </row>
    <row r="13" spans="1:10" x14ac:dyDescent="0.2">
      <c r="A13" s="13" t="s">
        <v>4</v>
      </c>
      <c r="B13" s="13" t="s">
        <v>46</v>
      </c>
      <c r="C13" s="12" t="s">
        <v>15</v>
      </c>
      <c r="D13" s="12" t="s">
        <v>32</v>
      </c>
      <c r="E13" s="13" t="s">
        <v>51</v>
      </c>
      <c r="F13" s="13">
        <v>7.4</v>
      </c>
      <c r="G13" s="13">
        <v>11</v>
      </c>
      <c r="H13" s="13">
        <v>9.3000000000000007</v>
      </c>
      <c r="I13" s="13">
        <v>7.2</v>
      </c>
      <c r="J13" s="13">
        <v>2.2999999999999998</v>
      </c>
    </row>
    <row r="14" spans="1:10" x14ac:dyDescent="0.2">
      <c r="A14" s="13" t="s">
        <v>6</v>
      </c>
      <c r="B14" s="13" t="s">
        <v>47</v>
      </c>
      <c r="C14" s="12" t="s">
        <v>15</v>
      </c>
      <c r="D14" s="12" t="s">
        <v>32</v>
      </c>
      <c r="E14" s="13" t="s">
        <v>52</v>
      </c>
      <c r="F14" s="17">
        <v>17</v>
      </c>
      <c r="G14" s="17">
        <v>38.9</v>
      </c>
      <c r="H14" s="17">
        <v>47.7</v>
      </c>
      <c r="I14" s="17">
        <v>54</v>
      </c>
      <c r="J14" s="17">
        <v>48.6</v>
      </c>
    </row>
    <row r="15" spans="1:10" x14ac:dyDescent="0.2">
      <c r="A15" s="13" t="s">
        <v>39</v>
      </c>
      <c r="B15" s="13" t="s">
        <v>48</v>
      </c>
      <c r="C15" s="12" t="s">
        <v>15</v>
      </c>
      <c r="D15" s="12" t="s">
        <v>32</v>
      </c>
      <c r="E15" s="13" t="s">
        <v>53</v>
      </c>
      <c r="F15" s="13">
        <v>103.2108468</v>
      </c>
      <c r="G15" s="13">
        <v>208.16409770000001</v>
      </c>
      <c r="H15" s="13">
        <v>251.172</v>
      </c>
      <c r="I15" s="13">
        <v>288.67599999999999</v>
      </c>
      <c r="J15" s="13">
        <v>323.15899999999999</v>
      </c>
    </row>
    <row r="16" spans="1:10" x14ac:dyDescent="0.2">
      <c r="A16" s="13" t="s">
        <v>40</v>
      </c>
      <c r="B16" s="13" t="s">
        <v>48</v>
      </c>
      <c r="C16" s="12" t="s">
        <v>15</v>
      </c>
      <c r="D16" s="12" t="s">
        <v>32</v>
      </c>
      <c r="E16" s="13" t="s">
        <v>54</v>
      </c>
      <c r="F16" s="13">
        <v>50.86550956</v>
      </c>
      <c r="G16" s="13">
        <v>90.206705200000002</v>
      </c>
      <c r="H16" s="13">
        <v>111.11387360000001</v>
      </c>
      <c r="I16" s="13">
        <v>122.2694659</v>
      </c>
      <c r="J16" s="13">
        <v>136.34663710000001</v>
      </c>
    </row>
    <row r="17" spans="1:10" x14ac:dyDescent="0.2">
      <c r="A17" s="13" t="s">
        <v>10</v>
      </c>
      <c r="B17" s="13" t="s">
        <v>10</v>
      </c>
      <c r="C17" s="12" t="s">
        <v>15</v>
      </c>
      <c r="D17" s="12" t="s">
        <v>32</v>
      </c>
      <c r="E17" s="13" t="s">
        <v>28</v>
      </c>
      <c r="F17" s="13">
        <v>2294.5540339999998</v>
      </c>
      <c r="G17" s="13">
        <v>3438.9158790000001</v>
      </c>
      <c r="H17" s="13">
        <v>3765.7019679999999</v>
      </c>
      <c r="I17" s="13">
        <v>4051.5490279999999</v>
      </c>
      <c r="J17" s="13">
        <v>4050.9379709999998</v>
      </c>
    </row>
    <row r="18" spans="1:10" x14ac:dyDescent="0.2">
      <c r="A18" s="13" t="s">
        <v>11</v>
      </c>
      <c r="B18" s="13" t="s">
        <v>49</v>
      </c>
      <c r="C18" s="12" t="s">
        <v>15</v>
      </c>
      <c r="D18" s="12" t="s">
        <v>32</v>
      </c>
      <c r="E18" s="13" t="s">
        <v>55</v>
      </c>
      <c r="F18" s="13">
        <v>4475.8751000000002</v>
      </c>
      <c r="G18" s="13">
        <v>4789.1747999999998</v>
      </c>
      <c r="H18" s="13">
        <v>5037.1279999999997</v>
      </c>
      <c r="I18" s="13">
        <v>5328.9103999999998</v>
      </c>
      <c r="J18" s="13">
        <v>5614.6940000000004</v>
      </c>
    </row>
    <row r="19" spans="1:10" x14ac:dyDescent="0.2">
      <c r="A19" s="13" t="s">
        <v>13</v>
      </c>
      <c r="B19" s="13" t="s">
        <v>14</v>
      </c>
      <c r="C19" s="12" t="s">
        <v>15</v>
      </c>
      <c r="D19" s="12" t="s">
        <v>32</v>
      </c>
      <c r="E19" s="16" t="s">
        <v>27</v>
      </c>
      <c r="F19" s="13">
        <v>68.694463369999994</v>
      </c>
      <c r="G19" s="13">
        <v>63.843631739999999</v>
      </c>
      <c r="H19" s="13">
        <v>61.882081630000002</v>
      </c>
      <c r="I19" s="13">
        <v>58.957360680000001</v>
      </c>
      <c r="J19" s="13">
        <v>52.174985409999998</v>
      </c>
    </row>
    <row r="20" spans="1:10" x14ac:dyDescent="0.2">
      <c r="A20" s="13" t="s">
        <v>0</v>
      </c>
      <c r="B20" s="13" t="s">
        <v>44</v>
      </c>
      <c r="C20" s="12" t="s">
        <v>15</v>
      </c>
      <c r="D20" s="12" t="s">
        <v>33</v>
      </c>
      <c r="E20" s="15" t="s">
        <v>50</v>
      </c>
      <c r="F20" s="17">
        <v>24.2</v>
      </c>
      <c r="G20" s="17">
        <v>51.3</v>
      </c>
      <c r="H20" s="17">
        <v>66.2</v>
      </c>
      <c r="I20" s="17">
        <v>81</v>
      </c>
      <c r="J20" s="17">
        <v>83.9</v>
      </c>
    </row>
    <row r="21" spans="1:10" x14ac:dyDescent="0.2">
      <c r="A21" s="13" t="s">
        <v>2</v>
      </c>
      <c r="B21" s="13" t="s">
        <v>45</v>
      </c>
      <c r="C21" s="12" t="s">
        <v>15</v>
      </c>
      <c r="D21" s="12" t="s">
        <v>33</v>
      </c>
      <c r="E21" s="15"/>
      <c r="F21" s="13"/>
      <c r="G21" s="13"/>
      <c r="H21" s="13"/>
      <c r="I21" s="13"/>
      <c r="J21" s="13"/>
    </row>
    <row r="22" spans="1:10" x14ac:dyDescent="0.2">
      <c r="A22" s="13" t="s">
        <v>4</v>
      </c>
      <c r="B22" s="13" t="s">
        <v>46</v>
      </c>
      <c r="C22" s="12" t="s">
        <v>15</v>
      </c>
      <c r="D22" s="12" t="s">
        <v>33</v>
      </c>
      <c r="E22" s="13" t="s">
        <v>51</v>
      </c>
      <c r="F22" s="13">
        <v>7.4</v>
      </c>
      <c r="G22" s="13">
        <v>11</v>
      </c>
      <c r="H22" s="13">
        <v>10.199999999999999</v>
      </c>
      <c r="I22" s="13">
        <v>9.4</v>
      </c>
      <c r="J22" s="13">
        <v>5.2</v>
      </c>
    </row>
    <row r="23" spans="1:10" x14ac:dyDescent="0.2">
      <c r="A23" s="13" t="s">
        <v>6</v>
      </c>
      <c r="B23" s="13" t="s">
        <v>47</v>
      </c>
      <c r="C23" s="12" t="s">
        <v>15</v>
      </c>
      <c r="D23" s="12" t="s">
        <v>33</v>
      </c>
      <c r="E23" s="13" t="s">
        <v>52</v>
      </c>
      <c r="F23" s="17">
        <v>17</v>
      </c>
      <c r="G23" s="17">
        <v>38.9</v>
      </c>
      <c r="H23" s="17">
        <v>50.9</v>
      </c>
      <c r="I23" s="17">
        <v>62.3</v>
      </c>
      <c r="J23" s="17">
        <v>64.400000000000006</v>
      </c>
    </row>
    <row r="24" spans="1:10" x14ac:dyDescent="0.2">
      <c r="A24" s="13" t="s">
        <v>39</v>
      </c>
      <c r="B24" s="13" t="s">
        <v>48</v>
      </c>
      <c r="C24" s="12" t="s">
        <v>15</v>
      </c>
      <c r="D24" s="12" t="s">
        <v>33</v>
      </c>
      <c r="E24" s="13" t="s">
        <v>53</v>
      </c>
      <c r="F24" s="13">
        <v>103.2108468</v>
      </c>
      <c r="G24" s="13">
        <v>208.16409770000001</v>
      </c>
      <c r="H24" s="13">
        <v>251.172</v>
      </c>
      <c r="I24" s="13">
        <v>288.67599999999999</v>
      </c>
      <c r="J24" s="13">
        <v>323.15899999999999</v>
      </c>
    </row>
    <row r="25" spans="1:10" x14ac:dyDescent="0.2">
      <c r="A25" s="13" t="s">
        <v>40</v>
      </c>
      <c r="B25" s="13" t="s">
        <v>48</v>
      </c>
      <c r="C25" s="12" t="s">
        <v>15</v>
      </c>
      <c r="D25" s="12" t="s">
        <v>33</v>
      </c>
      <c r="E25" s="13" t="s">
        <v>54</v>
      </c>
      <c r="F25" s="13">
        <v>50.86550956</v>
      </c>
      <c r="G25" s="13">
        <v>90.206705200000002</v>
      </c>
      <c r="H25" s="13">
        <v>111.11387360000001</v>
      </c>
      <c r="I25" s="13">
        <v>122.2694659</v>
      </c>
      <c r="J25" s="13">
        <v>136.34663710000001</v>
      </c>
    </row>
    <row r="26" spans="1:10" x14ac:dyDescent="0.2">
      <c r="A26" s="13" t="s">
        <v>10</v>
      </c>
      <c r="B26" s="13" t="s">
        <v>10</v>
      </c>
      <c r="C26" s="12" t="s">
        <v>15</v>
      </c>
      <c r="D26" s="12" t="s">
        <v>33</v>
      </c>
      <c r="E26" s="13" t="s">
        <v>28</v>
      </c>
      <c r="F26" s="13">
        <v>2294.5540339999998</v>
      </c>
      <c r="G26" s="13">
        <v>3440.5181029999999</v>
      </c>
      <c r="H26" s="13">
        <v>3861.4550450000002</v>
      </c>
      <c r="I26" s="13">
        <v>4167.9370319999998</v>
      </c>
      <c r="J26" s="13">
        <v>4609.8588630000004</v>
      </c>
    </row>
    <row r="27" spans="1:10" x14ac:dyDescent="0.2">
      <c r="A27" s="13" t="s">
        <v>11</v>
      </c>
      <c r="B27" s="13" t="s">
        <v>49</v>
      </c>
      <c r="C27" s="12" t="s">
        <v>15</v>
      </c>
      <c r="D27" s="12" t="s">
        <v>33</v>
      </c>
      <c r="E27" s="13" t="s">
        <v>55</v>
      </c>
      <c r="F27" s="13">
        <v>4475.8751000000002</v>
      </c>
      <c r="G27" s="13">
        <v>4789.1732000000002</v>
      </c>
      <c r="H27" s="13">
        <v>5102.0433999999996</v>
      </c>
      <c r="I27" s="13">
        <v>5571.3652000000002</v>
      </c>
      <c r="J27" s="13">
        <v>5998.8896000000004</v>
      </c>
    </row>
    <row r="28" spans="1:10" x14ac:dyDescent="0.2">
      <c r="A28" s="13" t="s">
        <v>13</v>
      </c>
      <c r="B28" s="13" t="s">
        <v>14</v>
      </c>
      <c r="C28" s="12" t="s">
        <v>15</v>
      </c>
      <c r="D28" s="12" t="s">
        <v>33</v>
      </c>
      <c r="E28" s="16" t="s">
        <v>27</v>
      </c>
      <c r="F28" s="13">
        <v>68.69489849</v>
      </c>
      <c r="G28" s="13">
        <v>63.829883930000001</v>
      </c>
      <c r="H28" s="13">
        <v>61.57032847</v>
      </c>
      <c r="I28" s="13">
        <v>57.612672449999998</v>
      </c>
      <c r="J28" s="13">
        <v>49.255278709999999</v>
      </c>
    </row>
    <row r="29" spans="1:10" x14ac:dyDescent="0.2">
      <c r="A29" s="13" t="s">
        <v>0</v>
      </c>
      <c r="B29" s="13" t="s">
        <v>44</v>
      </c>
      <c r="C29" s="12" t="s">
        <v>15</v>
      </c>
      <c r="D29" s="12" t="s">
        <v>34</v>
      </c>
      <c r="E29" s="15" t="s">
        <v>50</v>
      </c>
      <c r="F29" s="17">
        <v>24.4</v>
      </c>
      <c r="G29" s="17">
        <v>52.6</v>
      </c>
      <c r="H29" s="17">
        <v>33.700000000000003</v>
      </c>
      <c r="I29" s="17">
        <v>4.6500000000000004</v>
      </c>
      <c r="J29" s="17">
        <v>-5.69</v>
      </c>
    </row>
    <row r="30" spans="1:10" x14ac:dyDescent="0.2">
      <c r="A30" s="13" t="s">
        <v>2</v>
      </c>
      <c r="B30" s="13" t="s">
        <v>45</v>
      </c>
      <c r="C30" s="12" t="s">
        <v>15</v>
      </c>
      <c r="D30" s="12" t="s">
        <v>34</v>
      </c>
      <c r="E30" s="15"/>
      <c r="F30" s="13"/>
      <c r="G30" s="13"/>
      <c r="H30" s="13"/>
      <c r="I30" s="13"/>
      <c r="J30" s="13"/>
    </row>
    <row r="31" spans="1:10" x14ac:dyDescent="0.2">
      <c r="A31" s="13" t="s">
        <v>4</v>
      </c>
      <c r="B31" s="13" t="s">
        <v>46</v>
      </c>
      <c r="C31" s="12" t="s">
        <v>15</v>
      </c>
      <c r="D31" s="12" t="s">
        <v>34</v>
      </c>
      <c r="E31" s="13" t="s">
        <v>51</v>
      </c>
      <c r="F31" s="13">
        <v>7.4</v>
      </c>
      <c r="G31" s="13">
        <v>11</v>
      </c>
      <c r="H31" s="13">
        <v>7.6</v>
      </c>
      <c r="I31" s="13">
        <v>5.2</v>
      </c>
      <c r="J31" s="13">
        <v>2.8</v>
      </c>
    </row>
    <row r="32" spans="1:10" x14ac:dyDescent="0.2">
      <c r="A32" s="13" t="s">
        <v>6</v>
      </c>
      <c r="B32" s="13" t="s">
        <v>47</v>
      </c>
      <c r="C32" s="12" t="s">
        <v>15</v>
      </c>
      <c r="D32" s="12" t="s">
        <v>34</v>
      </c>
      <c r="E32" s="13" t="s">
        <v>52</v>
      </c>
      <c r="F32" s="17">
        <v>17</v>
      </c>
      <c r="G32" s="17">
        <v>38.9</v>
      </c>
      <c r="H32" s="17">
        <v>22.4</v>
      </c>
      <c r="I32" s="17">
        <v>-3.55</v>
      </c>
      <c r="J32" s="17">
        <v>-12.6</v>
      </c>
    </row>
    <row r="33" spans="1:10" x14ac:dyDescent="0.2">
      <c r="A33" s="13" t="s">
        <v>39</v>
      </c>
      <c r="B33" s="13" t="s">
        <v>48</v>
      </c>
      <c r="C33" s="12" t="s">
        <v>15</v>
      </c>
      <c r="D33" s="12" t="s">
        <v>34</v>
      </c>
      <c r="E33" s="13" t="s">
        <v>53</v>
      </c>
      <c r="F33" s="13">
        <v>103.2108468</v>
      </c>
      <c r="G33" s="13">
        <v>208.16409770000001</v>
      </c>
      <c r="H33" s="13">
        <v>232.916</v>
      </c>
      <c r="I33" s="13">
        <v>237.05099999999999</v>
      </c>
      <c r="J33" s="13">
        <v>241.02199999999999</v>
      </c>
    </row>
    <row r="34" spans="1:10" x14ac:dyDescent="0.2">
      <c r="A34" s="13" t="s">
        <v>40</v>
      </c>
      <c r="B34" s="13" t="s">
        <v>48</v>
      </c>
      <c r="C34" s="12" t="s">
        <v>15</v>
      </c>
      <c r="D34" s="12" t="s">
        <v>34</v>
      </c>
      <c r="E34" s="13" t="s">
        <v>54</v>
      </c>
      <c r="F34" s="13">
        <v>50.86550956</v>
      </c>
      <c r="G34" s="13">
        <v>90.206705200000002</v>
      </c>
      <c r="H34" s="13">
        <v>110.9770012</v>
      </c>
      <c r="I34" s="13">
        <v>114.93211049999999</v>
      </c>
      <c r="J34" s="13">
        <v>117.41061190000001</v>
      </c>
    </row>
    <row r="35" spans="1:10" x14ac:dyDescent="0.2">
      <c r="A35" s="13" t="s">
        <v>10</v>
      </c>
      <c r="B35" s="13" t="s">
        <v>10</v>
      </c>
      <c r="C35" s="12" t="s">
        <v>15</v>
      </c>
      <c r="D35" s="12" t="s">
        <v>34</v>
      </c>
      <c r="E35" s="13" t="s">
        <v>28</v>
      </c>
      <c r="F35" s="13">
        <v>2294.5540339999998</v>
      </c>
      <c r="G35" s="13">
        <v>3441.23297</v>
      </c>
      <c r="H35" s="13">
        <v>3456.6008999999999</v>
      </c>
      <c r="I35" s="13">
        <v>3721.7558859999999</v>
      </c>
      <c r="J35" s="13">
        <v>4106.6170940000002</v>
      </c>
    </row>
    <row r="36" spans="1:10" x14ac:dyDescent="0.2">
      <c r="A36" s="13" t="s">
        <v>11</v>
      </c>
      <c r="B36" s="13" t="s">
        <v>49</v>
      </c>
      <c r="C36" s="12" t="s">
        <v>15</v>
      </c>
      <c r="D36" s="12" t="s">
        <v>34</v>
      </c>
      <c r="E36" s="13" t="s">
        <v>55</v>
      </c>
      <c r="F36" s="13">
        <v>4475.8751000000002</v>
      </c>
      <c r="G36" s="13">
        <v>4789.1747999999998</v>
      </c>
      <c r="H36" s="13">
        <v>4991.5712000000003</v>
      </c>
      <c r="I36" s="13">
        <v>4954.9333999999999</v>
      </c>
      <c r="J36" s="13">
        <v>4441.6959999999999</v>
      </c>
    </row>
    <row r="37" spans="1:10" x14ac:dyDescent="0.2">
      <c r="A37" s="13" t="s">
        <v>13</v>
      </c>
      <c r="B37" s="13" t="s">
        <v>14</v>
      </c>
      <c r="C37" s="12" t="s">
        <v>15</v>
      </c>
      <c r="D37" s="12" t="s">
        <v>34</v>
      </c>
      <c r="E37" s="16" t="s">
        <v>27</v>
      </c>
      <c r="F37" s="13">
        <v>68.694463369999994</v>
      </c>
      <c r="G37" s="13">
        <v>63.843631739999999</v>
      </c>
      <c r="H37" s="13">
        <v>62.268760800000003</v>
      </c>
      <c r="I37" s="13">
        <v>61.732462050000002</v>
      </c>
      <c r="J37" s="13">
        <v>62.632328270000002</v>
      </c>
    </row>
    <row r="38" spans="1:10" x14ac:dyDescent="0.2">
      <c r="A38" s="13" t="s">
        <v>0</v>
      </c>
      <c r="B38" s="13" t="s">
        <v>44</v>
      </c>
      <c r="C38" s="12" t="s">
        <v>15</v>
      </c>
      <c r="D38" s="12" t="s">
        <v>35</v>
      </c>
      <c r="E38" s="15" t="s">
        <v>50</v>
      </c>
      <c r="F38" s="17">
        <v>24.4</v>
      </c>
      <c r="G38" s="17">
        <v>52.6</v>
      </c>
      <c r="H38" s="17">
        <v>38.299999999999997</v>
      </c>
      <c r="I38" s="13">
        <v>6.08</v>
      </c>
      <c r="J38" s="17">
        <v>-5.48</v>
      </c>
    </row>
    <row r="39" spans="1:10" x14ac:dyDescent="0.2">
      <c r="A39" s="13" t="s">
        <v>2</v>
      </c>
      <c r="B39" s="13" t="s">
        <v>45</v>
      </c>
      <c r="C39" s="12" t="s">
        <v>15</v>
      </c>
      <c r="D39" s="12" t="s">
        <v>35</v>
      </c>
      <c r="E39" s="15"/>
      <c r="F39" s="13"/>
      <c r="G39" s="13"/>
      <c r="H39" s="13"/>
      <c r="I39" s="13"/>
      <c r="J39" s="13"/>
    </row>
    <row r="40" spans="1:10" x14ac:dyDescent="0.2">
      <c r="A40" s="13" t="s">
        <v>4</v>
      </c>
      <c r="B40" s="13" t="s">
        <v>46</v>
      </c>
      <c r="C40" s="12" t="s">
        <v>15</v>
      </c>
      <c r="D40" s="12" t="s">
        <v>35</v>
      </c>
      <c r="E40" s="13" t="s">
        <v>51</v>
      </c>
      <c r="F40" s="13">
        <v>7.4</v>
      </c>
      <c r="G40" s="13">
        <v>11</v>
      </c>
      <c r="H40" s="13">
        <v>7.6</v>
      </c>
      <c r="I40" s="13">
        <v>4.3099999999999996</v>
      </c>
      <c r="J40" s="13">
        <v>2.2000000000000002</v>
      </c>
    </row>
    <row r="41" spans="1:10" x14ac:dyDescent="0.2">
      <c r="A41" s="13" t="s">
        <v>6</v>
      </c>
      <c r="B41" s="13" t="s">
        <v>47</v>
      </c>
      <c r="C41" s="12" t="s">
        <v>15</v>
      </c>
      <c r="D41" s="12" t="s">
        <v>35</v>
      </c>
      <c r="E41" s="13" t="s">
        <v>52</v>
      </c>
      <c r="F41" s="17">
        <v>17</v>
      </c>
      <c r="G41" s="17">
        <v>38.9</v>
      </c>
      <c r="H41" s="17">
        <v>27.2</v>
      </c>
      <c r="I41" s="13">
        <v>-0.77</v>
      </c>
      <c r="J41" s="17">
        <v>-11.6</v>
      </c>
    </row>
    <row r="42" spans="1:10" x14ac:dyDescent="0.2">
      <c r="A42" s="13" t="s">
        <v>39</v>
      </c>
      <c r="B42" s="13" t="s">
        <v>48</v>
      </c>
      <c r="C42" s="12" t="s">
        <v>15</v>
      </c>
      <c r="D42" s="12" t="s">
        <v>35</v>
      </c>
      <c r="E42" s="13" t="s">
        <v>53</v>
      </c>
      <c r="F42" s="13">
        <v>103.20986480000001</v>
      </c>
      <c r="G42" s="13">
        <v>208.16305249999999</v>
      </c>
      <c r="H42" s="13">
        <v>203.37495340000001</v>
      </c>
      <c r="I42" s="13">
        <v>170.54</v>
      </c>
      <c r="J42" s="13">
        <v>184.0825959</v>
      </c>
    </row>
    <row r="43" spans="1:10" x14ac:dyDescent="0.2">
      <c r="A43" s="13" t="s">
        <v>40</v>
      </c>
      <c r="B43" s="13" t="s">
        <v>48</v>
      </c>
      <c r="C43" s="12" t="s">
        <v>15</v>
      </c>
      <c r="D43" s="12" t="s">
        <v>35</v>
      </c>
      <c r="E43" s="13" t="s">
        <v>54</v>
      </c>
      <c r="F43" s="13">
        <v>50.864610390000003</v>
      </c>
      <c r="G43" s="13">
        <v>90.200828799999996</v>
      </c>
      <c r="H43" s="13">
        <v>88.750433939999994</v>
      </c>
      <c r="I43" s="13">
        <v>72.900000000000006</v>
      </c>
      <c r="J43" s="13">
        <v>85.161742000000004</v>
      </c>
    </row>
    <row r="44" spans="1:10" x14ac:dyDescent="0.2">
      <c r="A44" s="13" t="s">
        <v>10</v>
      </c>
      <c r="B44" s="13" t="s">
        <v>10</v>
      </c>
      <c r="C44" s="12" t="s">
        <v>15</v>
      </c>
      <c r="D44" s="12" t="s">
        <v>35</v>
      </c>
      <c r="E44" s="13" t="s">
        <v>28</v>
      </c>
      <c r="F44" s="13">
        <v>2289.558094</v>
      </c>
      <c r="G44" s="13">
        <v>3269.0549559999999</v>
      </c>
      <c r="H44" s="13">
        <v>2969.3438850000002</v>
      </c>
      <c r="I44" s="13">
        <v>2866.99</v>
      </c>
      <c r="J44" s="13">
        <v>2783.2659480000002</v>
      </c>
    </row>
    <row r="45" spans="1:10" x14ac:dyDescent="0.2">
      <c r="A45" s="13" t="s">
        <v>11</v>
      </c>
      <c r="B45" s="13" t="s">
        <v>49</v>
      </c>
      <c r="C45" s="12" t="s">
        <v>15</v>
      </c>
      <c r="D45" s="12" t="s">
        <v>35</v>
      </c>
      <c r="E45" s="13" t="s">
        <v>55</v>
      </c>
      <c r="F45" s="13">
        <v>4475.8751000000002</v>
      </c>
      <c r="G45" s="13">
        <v>4791.2959000000001</v>
      </c>
      <c r="H45" s="13">
        <v>4750.1271999999999</v>
      </c>
      <c r="I45" s="13">
        <v>4244.28</v>
      </c>
      <c r="J45" s="13">
        <v>4180.0541999999996</v>
      </c>
    </row>
    <row r="46" spans="1:10" x14ac:dyDescent="0.2">
      <c r="A46" s="13" t="s">
        <v>13</v>
      </c>
      <c r="B46" s="13" t="s">
        <v>14</v>
      </c>
      <c r="C46" s="12" t="s">
        <v>15</v>
      </c>
      <c r="D46" s="12" t="s">
        <v>35</v>
      </c>
      <c r="E46" s="16" t="s">
        <v>27</v>
      </c>
      <c r="F46" s="13">
        <v>68.69448423</v>
      </c>
      <c r="G46" s="13">
        <v>63.836097719999998</v>
      </c>
      <c r="H46" s="13">
        <v>62.729203699999999</v>
      </c>
      <c r="I46" s="13">
        <v>63.57</v>
      </c>
      <c r="J46" s="13">
        <v>63.158524040000003</v>
      </c>
    </row>
    <row r="47" spans="1:10" x14ac:dyDescent="0.2">
      <c r="A47" s="13" t="s">
        <v>0</v>
      </c>
      <c r="B47" s="13" t="s">
        <v>44</v>
      </c>
      <c r="C47" s="12" t="s">
        <v>15</v>
      </c>
      <c r="D47" s="12" t="s">
        <v>35</v>
      </c>
      <c r="E47" s="15" t="s">
        <v>50</v>
      </c>
      <c r="F47" s="19">
        <v>24.4</v>
      </c>
      <c r="G47" s="19">
        <v>51.3</v>
      </c>
      <c r="H47" s="19">
        <v>59.4</v>
      </c>
      <c r="I47" s="18">
        <v>62.56</v>
      </c>
      <c r="J47" s="19">
        <v>59.5</v>
      </c>
    </row>
    <row r="48" spans="1:10" x14ac:dyDescent="0.2">
      <c r="A48" s="13" t="s">
        <v>2</v>
      </c>
      <c r="B48" s="13" t="s">
        <v>45</v>
      </c>
      <c r="C48" s="12" t="s">
        <v>15</v>
      </c>
      <c r="D48" s="12" t="s">
        <v>35</v>
      </c>
      <c r="E48" s="15"/>
      <c r="F48" s="18"/>
      <c r="G48" s="18"/>
      <c r="H48" s="18"/>
      <c r="I48" s="18"/>
      <c r="J48" s="18"/>
    </row>
    <row r="49" spans="1:10" x14ac:dyDescent="0.2">
      <c r="A49" s="13" t="s">
        <v>4</v>
      </c>
      <c r="B49" s="13" t="s">
        <v>46</v>
      </c>
      <c r="C49" s="12" t="s">
        <v>15</v>
      </c>
      <c r="D49" s="12" t="s">
        <v>35</v>
      </c>
      <c r="E49" s="13" t="s">
        <v>51</v>
      </c>
      <c r="F49" s="18">
        <v>7.4</v>
      </c>
      <c r="G49" s="18">
        <v>11</v>
      </c>
      <c r="H49" s="18">
        <v>8.3000000000000007</v>
      </c>
      <c r="I49" s="18">
        <v>5.46</v>
      </c>
      <c r="J49" s="18">
        <v>2.2000000000000002</v>
      </c>
    </row>
    <row r="50" spans="1:10" x14ac:dyDescent="0.2">
      <c r="A50" s="13" t="s">
        <v>6</v>
      </c>
      <c r="B50" s="13" t="s">
        <v>47</v>
      </c>
      <c r="C50" s="12" t="s">
        <v>15</v>
      </c>
      <c r="D50" s="12" t="s">
        <v>35</v>
      </c>
      <c r="E50" s="13" t="s">
        <v>52</v>
      </c>
      <c r="F50" s="19">
        <v>17</v>
      </c>
      <c r="G50" s="19">
        <v>38.9</v>
      </c>
      <c r="H50" s="19">
        <v>45.8</v>
      </c>
      <c r="I50" s="18">
        <v>48.71</v>
      </c>
      <c r="J50" s="19">
        <v>46.3</v>
      </c>
    </row>
    <row r="51" spans="1:10" x14ac:dyDescent="0.2">
      <c r="A51" s="13" t="s">
        <v>39</v>
      </c>
      <c r="B51" s="13" t="s">
        <v>48</v>
      </c>
      <c r="C51" s="12" t="s">
        <v>15</v>
      </c>
      <c r="D51" s="12" t="s">
        <v>35</v>
      </c>
      <c r="E51" s="13" t="s">
        <v>53</v>
      </c>
      <c r="F51" s="18">
        <v>103.20986480000001</v>
      </c>
      <c r="G51" s="18">
        <v>208.16305249999999</v>
      </c>
      <c r="H51" s="18">
        <v>206.7564581</v>
      </c>
      <c r="I51" s="18">
        <v>177.7702889</v>
      </c>
      <c r="J51" s="18">
        <v>207.4214972</v>
      </c>
    </row>
    <row r="52" spans="1:10" x14ac:dyDescent="0.2">
      <c r="A52" s="13" t="s">
        <v>40</v>
      </c>
      <c r="B52" s="13" t="s">
        <v>48</v>
      </c>
      <c r="C52" s="12" t="s">
        <v>15</v>
      </c>
      <c r="D52" s="12" t="s">
        <v>35</v>
      </c>
      <c r="E52" s="13" t="s">
        <v>54</v>
      </c>
      <c r="F52" s="18">
        <v>50.864610390000003</v>
      </c>
      <c r="G52" s="18">
        <v>90.200828799999996</v>
      </c>
      <c r="H52" s="18">
        <v>87.982001010000005</v>
      </c>
      <c r="I52" s="18">
        <v>76.554148830000003</v>
      </c>
      <c r="J52" s="18">
        <v>95.051721900000004</v>
      </c>
    </row>
    <row r="53" spans="1:10" x14ac:dyDescent="0.2">
      <c r="A53" s="13" t="s">
        <v>10</v>
      </c>
      <c r="B53" s="13" t="s">
        <v>10</v>
      </c>
      <c r="C53" s="12" t="s">
        <v>15</v>
      </c>
      <c r="D53" s="12" t="s">
        <v>35</v>
      </c>
      <c r="E53" s="13" t="s">
        <v>28</v>
      </c>
      <c r="F53" s="18">
        <v>2289.558094</v>
      </c>
      <c r="G53" s="18">
        <v>3257.352061</v>
      </c>
      <c r="H53" s="18">
        <v>3176.3519240000001</v>
      </c>
      <c r="I53" s="18">
        <v>3220.04</v>
      </c>
      <c r="J53" s="18">
        <v>2685.2770449999998</v>
      </c>
    </row>
    <row r="54" spans="1:10" x14ac:dyDescent="0.2">
      <c r="A54" s="13" t="s">
        <v>11</v>
      </c>
      <c r="B54" s="13" t="s">
        <v>49</v>
      </c>
      <c r="C54" s="12" t="s">
        <v>15</v>
      </c>
      <c r="D54" s="12" t="s">
        <v>35</v>
      </c>
      <c r="E54" s="13" t="s">
        <v>55</v>
      </c>
      <c r="F54" s="18">
        <v>4475.8751000000002</v>
      </c>
      <c r="G54" s="18">
        <v>4791.2959000000001</v>
      </c>
      <c r="H54" s="18">
        <v>4720.5964000000004</v>
      </c>
      <c r="I54" s="18">
        <v>4252.9799999999996</v>
      </c>
      <c r="J54" s="18">
        <v>4468.9251999999997</v>
      </c>
    </row>
    <row r="55" spans="1:10" x14ac:dyDescent="0.2">
      <c r="A55" s="13" t="s">
        <v>13</v>
      </c>
      <c r="B55" s="13" t="s">
        <v>14</v>
      </c>
      <c r="C55" s="12" t="s">
        <v>15</v>
      </c>
      <c r="D55" s="12" t="s">
        <v>35</v>
      </c>
      <c r="E55" s="16" t="s">
        <v>27</v>
      </c>
      <c r="F55" s="18">
        <v>77.636784320000004</v>
      </c>
      <c r="G55" s="18">
        <v>73.569196460000001</v>
      </c>
      <c r="H55" s="18">
        <v>73.026472330000004</v>
      </c>
      <c r="I55" s="18">
        <v>73.23</v>
      </c>
      <c r="J55" s="18">
        <v>68.729466200000005</v>
      </c>
    </row>
    <row r="58" spans="1:10" x14ac:dyDescent="0.2">
      <c r="A58" s="18"/>
      <c r="B58" s="18"/>
      <c r="C58" s="18"/>
      <c r="D58" s="18"/>
      <c r="E5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 PB</vt:lpstr>
      <vt:lpstr>ValforCalc</vt:lpstr>
      <vt:lpstr>PB_limits</vt:lpstr>
      <vt:lpstr>Values in Figures</vt:lpstr>
      <vt:lpstr>Pressures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Vuuren, van Detlef</dc:creator>
  <cp:lastModifiedBy>Wijst, K. van der (Kaj-Ivar)</cp:lastModifiedBy>
  <dcterms:created xsi:type="dcterms:W3CDTF">2023-11-12T06:51:25Z</dcterms:created>
  <dcterms:modified xsi:type="dcterms:W3CDTF">2024-07-03T12:53:46Z</dcterms:modified>
</cp:coreProperties>
</file>