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S:\OneDrive - ETS\Drone\Github\Jetson-Carrier-Board\Sheets\"/>
    </mc:Choice>
  </mc:AlternateContent>
  <xr:revisionPtr revIDLastSave="0" documentId="8_{D651A2B4-98A0-4C62-82FE-785DBF27F423}" xr6:coauthVersionLast="47" xr6:coauthVersionMax="47" xr10:uidLastSave="{00000000-0000-0000-0000-000000000000}"/>
  <bookViews>
    <workbookView minimized="1" xWindow="34200" yWindow="2310" windowWidth="21600" windowHeight="11385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20" i="1"/>
  <c r="B18" i="1"/>
  <c r="B16" i="1"/>
  <c r="B14" i="1"/>
  <c r="B15" i="1"/>
  <c r="B8" i="1"/>
  <c r="B7" i="1"/>
  <c r="B6" i="1"/>
  <c r="B5" i="1"/>
  <c r="B4" i="1"/>
  <c r="B12" i="1" l="1"/>
  <c r="B9" i="1"/>
</calcChain>
</file>

<file path=xl/sharedStrings.xml><?xml version="1.0" encoding="utf-8"?>
<sst xmlns="http://schemas.openxmlformats.org/spreadsheetml/2006/main" count="26" uniqueCount="25">
  <si>
    <t>Vout</t>
  </si>
  <si>
    <t>Vfb</t>
  </si>
  <si>
    <t>d</t>
  </si>
  <si>
    <t>Vin max</t>
  </si>
  <si>
    <t>n</t>
  </si>
  <si>
    <t>Lavg</t>
  </si>
  <si>
    <t>f sw</t>
  </si>
  <si>
    <t>delta IL</t>
  </si>
  <si>
    <t>I ic max</t>
  </si>
  <si>
    <t>I lim min</t>
  </si>
  <si>
    <t>I lim</t>
  </si>
  <si>
    <t>percent of I lim</t>
  </si>
  <si>
    <t>I sw max</t>
  </si>
  <si>
    <t>I out max</t>
  </si>
  <si>
    <t>L min 1</t>
  </si>
  <si>
    <t>L min 2</t>
  </si>
  <si>
    <t>R fb L</t>
  </si>
  <si>
    <t>R fb h</t>
  </si>
  <si>
    <t>V ripple</t>
  </si>
  <si>
    <t>max esr</t>
  </si>
  <si>
    <t>input cap</t>
  </si>
  <si>
    <t>Output cap</t>
  </si>
  <si>
    <t>R mode 1</t>
  </si>
  <si>
    <t>R mode 2</t>
  </si>
  <si>
    <t>GND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</si>
</sst>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>
      <selection activeCell="C16" sqref="C16"/>
    </sheetView>
  </sheetViews>
  <sheetFormatPr defaultRowHeight="15" x14ac:dyDescent="0.25"/>
  <cols>
    <col min="2" max="2" width="12" bestFit="1" customWidth="1"/>
  </cols>
  <sheetData>
    <row r="1" spans="1:2" x14ac:dyDescent="0.25">
      <c r="A1" t="s">
        <v>0</v>
      </c>
      <c r="B1">
        <v>5</v>
      </c>
    </row>
    <row r="2" spans="1:2" x14ac:dyDescent="0.25">
      <c r="A2" t="s">
        <v>3</v>
      </c>
      <c r="B2">
        <v>25.2</v>
      </c>
    </row>
    <row r="3" spans="1:2" x14ac:dyDescent="0.25">
      <c r="A3" t="s">
        <v>4</v>
      </c>
      <c r="B3">
        <v>0.92</v>
      </c>
    </row>
    <row r="4" spans="1:2" x14ac:dyDescent="0.25">
      <c r="A4" t="s">
        <v>2</v>
      </c>
      <c r="B4" s="1">
        <f>B1/(B2*B3)</f>
        <v>0.21566597653554173</v>
      </c>
    </row>
    <row r="5" spans="1:2" x14ac:dyDescent="0.25">
      <c r="A5" t="s">
        <v>5</v>
      </c>
      <c r="B5">
        <f>2.75*10^-6</f>
        <v>2.7499999999999999E-6</v>
      </c>
    </row>
    <row r="6" spans="1:2" x14ac:dyDescent="0.25">
      <c r="A6" t="s">
        <v>6</v>
      </c>
      <c r="B6">
        <f>1000*10^3</f>
        <v>1000000</v>
      </c>
    </row>
    <row r="7" spans="1:2" x14ac:dyDescent="0.25">
      <c r="A7" t="s">
        <v>7</v>
      </c>
      <c r="B7" s="1">
        <f>(B2-B1)*B4/(B6*B5)</f>
        <v>1.5841646276428882</v>
      </c>
    </row>
    <row r="8" spans="1:2" x14ac:dyDescent="0.25">
      <c r="A8" t="s">
        <v>9</v>
      </c>
      <c r="B8">
        <f>B11*B10</f>
        <v>14.040000000000001</v>
      </c>
    </row>
    <row r="9" spans="1:2" x14ac:dyDescent="0.25">
      <c r="A9" t="s">
        <v>8</v>
      </c>
      <c r="B9" s="1">
        <f>B8-(B7/2)</f>
        <v>13.247917686178557</v>
      </c>
    </row>
    <row r="10" spans="1:2" x14ac:dyDescent="0.25">
      <c r="A10" t="s">
        <v>10</v>
      </c>
      <c r="B10">
        <v>18</v>
      </c>
    </row>
    <row r="11" spans="1:2" x14ac:dyDescent="0.25">
      <c r="A11" t="s">
        <v>11</v>
      </c>
      <c r="B11">
        <v>0.78</v>
      </c>
    </row>
    <row r="12" spans="1:2" x14ac:dyDescent="0.25">
      <c r="A12" t="s">
        <v>12</v>
      </c>
      <c r="B12">
        <f>B13+(B7/2)</f>
        <v>6.7920823138214441</v>
      </c>
    </row>
    <row r="13" spans="1:2" x14ac:dyDescent="0.25">
      <c r="A13" t="s">
        <v>13</v>
      </c>
      <c r="B13">
        <v>6</v>
      </c>
    </row>
    <row r="14" spans="1:2" x14ac:dyDescent="0.25">
      <c r="A14" t="s">
        <v>14</v>
      </c>
      <c r="B14">
        <f>B1*(B2-B1)/(B7*B6*B2)</f>
        <v>2.5300000000000008E-6</v>
      </c>
    </row>
    <row r="15" spans="1:2" x14ac:dyDescent="0.25">
      <c r="A15" t="s">
        <v>15</v>
      </c>
      <c r="B15">
        <f>B1*(B2-B1)/(0.3*B13*B6*B2)</f>
        <v>2.2266313932980601E-6</v>
      </c>
    </row>
    <row r="16" spans="1:2" x14ac:dyDescent="0.25">
      <c r="A16" t="s">
        <v>16</v>
      </c>
      <c r="B16">
        <f>10*10^3</f>
        <v>10000</v>
      </c>
    </row>
    <row r="17" spans="1:3" x14ac:dyDescent="0.25">
      <c r="A17" t="s">
        <v>1</v>
      </c>
      <c r="B17">
        <v>0.6</v>
      </c>
    </row>
    <row r="18" spans="1:3" x14ac:dyDescent="0.25">
      <c r="A18" t="s">
        <v>17</v>
      </c>
      <c r="B18">
        <f>B16*(B1-B17)/B17</f>
        <v>73333.333333333343</v>
      </c>
    </row>
    <row r="19" spans="1:3" x14ac:dyDescent="0.25">
      <c r="A19" t="s">
        <v>18</v>
      </c>
      <c r="B19">
        <v>0.2</v>
      </c>
    </row>
    <row r="20" spans="1:3" x14ac:dyDescent="0.25">
      <c r="A20" t="s">
        <v>19</v>
      </c>
      <c r="B20">
        <f>B19/(0.3*B13)</f>
        <v>0.11111111111111113</v>
      </c>
    </row>
    <row r="21" spans="1:3" x14ac:dyDescent="0.25">
      <c r="A21" t="s">
        <v>20</v>
      </c>
      <c r="B21">
        <f>22*10^-6</f>
        <v>2.1999999999999999E-5</v>
      </c>
      <c r="C21">
        <v>2</v>
      </c>
    </row>
    <row r="22" spans="1:3" x14ac:dyDescent="0.25">
      <c r="A22" t="s">
        <v>21</v>
      </c>
      <c r="B22">
        <f>47*10^-6</f>
        <v>4.6999999999999997E-5</v>
      </c>
      <c r="C22">
        <v>4</v>
      </c>
    </row>
    <row r="23" spans="1:3" x14ac:dyDescent="0.25">
      <c r="A23" t="s">
        <v>22</v>
      </c>
      <c r="B23">
        <f>499*10^3</f>
        <v>499000</v>
      </c>
      <c r="C23" t="s">
        <v>24</v>
      </c>
    </row>
    <row r="24" spans="1:3" x14ac:dyDescent="0.25">
      <c r="A24" t="s">
        <v>23</v>
      </c>
      <c r="B24">
        <f>200*10^3</f>
        <v>200000</v>
      </c>
      <c r="C2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imagidan</dc:creator>
  <cp:lastModifiedBy>Imagidan</cp:lastModifiedBy>
  <dcterms:created xsi:type="dcterms:W3CDTF">2015-06-05T18:17:20Z</dcterms:created>
  <dcterms:modified xsi:type="dcterms:W3CDTF">2022-08-30T18:31:54Z</dcterms:modified>
</cp:coreProperties>
</file>