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hdimir/Downloads/"/>
    </mc:Choice>
  </mc:AlternateContent>
  <xr:revisionPtr revIDLastSave="0" documentId="8_{13B9E9B1-3960-6946-BC6A-52511F01597E}" xr6:coauthVersionLast="47" xr6:coauthVersionMax="47" xr10:uidLastSave="{00000000-0000-0000-0000-000000000000}"/>
  <bookViews>
    <workbookView xWindow="3640" yWindow="880" windowWidth="30560" windowHeight="19940" xr2:uid="{23F0D1BE-02F1-2B47-8152-C46D9AF6E843}"/>
  </bookViews>
  <sheets>
    <sheet name="Transactions" sheetId="9" r:id="rId1"/>
    <sheet name="Transaction_Analysis" sheetId="10" r:id="rId2"/>
    <sheet name="IS" sheetId="11" r:id="rId3"/>
    <sheet name="BS" sheetId="12" r:id="rId4"/>
    <sheet name="CF_Direct" sheetId="13" r:id="rId5"/>
    <sheet name="CF_Indirect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4" l="1"/>
  <c r="B27" i="14" s="1"/>
  <c r="B15" i="14"/>
  <c r="J16" i="12"/>
  <c r="J7" i="12"/>
  <c r="B19" i="13"/>
  <c r="B14" i="13"/>
  <c r="J14" i="12"/>
  <c r="J15" i="10"/>
  <c r="F9" i="10"/>
  <c r="B9" i="10"/>
  <c r="B44" i="10"/>
  <c r="C27" i="10"/>
  <c r="F15" i="10"/>
  <c r="F20" i="10"/>
  <c r="J25" i="9"/>
  <c r="E25" i="9"/>
  <c r="E14" i="12"/>
  <c r="B15" i="10"/>
  <c r="G27" i="10"/>
  <c r="E10" i="12"/>
  <c r="E16" i="12" s="1"/>
  <c r="B7" i="11"/>
  <c r="B13" i="11" s="1"/>
  <c r="B17" i="11" s="1"/>
  <c r="B26" i="13" l="1"/>
</calcChain>
</file>

<file path=xl/sharedStrings.xml><?xml version="1.0" encoding="utf-8"?>
<sst xmlns="http://schemas.openxmlformats.org/spreadsheetml/2006/main" count="192" uniqueCount="128">
  <si>
    <t>Cash</t>
  </si>
  <si>
    <t>Sales revenue</t>
  </si>
  <si>
    <t>Accounts Payable</t>
  </si>
  <si>
    <t>Notes Payable</t>
  </si>
  <si>
    <t>Total Assets</t>
  </si>
  <si>
    <t>Information for year-end adjusting entries is as follows:</t>
  </si>
  <si>
    <t>Retained earnings</t>
  </si>
  <si>
    <t>Accounts receivable</t>
  </si>
  <si>
    <t>Required:</t>
  </si>
  <si>
    <t>Equipment</t>
  </si>
  <si>
    <t>Income Statement</t>
  </si>
  <si>
    <t>Balance Sheet</t>
  </si>
  <si>
    <t>The following items summarize the business activities of the company during 2009:</t>
  </si>
  <si>
    <t xml:space="preserve">Borrowed $10,000 on March 1, 2009, signing a 5 year, 6% note payable.  </t>
  </si>
  <si>
    <t>Paid a cash dividend of $1,000 to shareholders.</t>
  </si>
  <si>
    <t>Purchased equipment for $5,500 cash.</t>
  </si>
  <si>
    <t>Paid trade vendors $2,500 of the balance due.</t>
  </si>
  <si>
    <t xml:space="preserve">Paid $3,000 on direct manufacturing-related overhead (e.g. utilities, wages, and other operating costs of Ricardo’s manufacturing plant).  An additional $1,750 was spent on corporate salaries and other corporate expenses. </t>
  </si>
  <si>
    <t>Assets</t>
  </si>
  <si>
    <t>Liabilities</t>
  </si>
  <si>
    <t>Inventories:</t>
  </si>
  <si>
    <t xml:space="preserve">    Raw materials</t>
  </si>
  <si>
    <t xml:space="preserve">    Work in process</t>
  </si>
  <si>
    <t xml:space="preserve">    Finished goods</t>
  </si>
  <si>
    <t>Equity</t>
  </si>
  <si>
    <t>Finished Goods</t>
  </si>
  <si>
    <t>c.</t>
  </si>
  <si>
    <t>a.</t>
  </si>
  <si>
    <t>Interest on the note is payable annually on March 1.</t>
  </si>
  <si>
    <t>b.</t>
  </si>
  <si>
    <t>d.</t>
  </si>
  <si>
    <t>A physical count of inventory at December 31, 2009 indicated a remaining balance of $5,000 in raw materials, $3,900 in work in process, and $12,550 in finished goods.</t>
  </si>
  <si>
    <t>Prepaid Insurance</t>
  </si>
  <si>
    <t>e.</t>
  </si>
  <si>
    <t>Made $4,500 of cash sales to customers.</t>
  </si>
  <si>
    <t>Made $5,500 of sales on account.</t>
  </si>
  <si>
    <t>Received $6,000 from customers on account.</t>
  </si>
  <si>
    <t>Interest Expense</t>
  </si>
  <si>
    <t>Income Tax Expense</t>
  </si>
  <si>
    <t>Raw Materials</t>
  </si>
  <si>
    <t>Work in Process</t>
  </si>
  <si>
    <t>Common Stock</t>
  </si>
  <si>
    <t>Total Liabilities and Equity</t>
  </si>
  <si>
    <t>Cost of Goods Sold</t>
  </si>
  <si>
    <t>Depreciation Expense</t>
  </si>
  <si>
    <t>Ricardo Pasta Company manufactures and sells various types of pasta to grocery chains as private label brands.  The company reported the following balance sheet at the end of 2008:</t>
  </si>
  <si>
    <t>$ 5,350</t>
  </si>
  <si>
    <t>1.</t>
  </si>
  <si>
    <t>2.</t>
  </si>
  <si>
    <t>3.</t>
  </si>
  <si>
    <t>4.</t>
  </si>
  <si>
    <t>5.</t>
  </si>
  <si>
    <t>6.</t>
  </si>
  <si>
    <t>7.</t>
  </si>
  <si>
    <t>8.</t>
  </si>
  <si>
    <t>10.</t>
  </si>
  <si>
    <t>9.</t>
  </si>
  <si>
    <t>11.</t>
  </si>
  <si>
    <t>Received a $150 invoice for an advertisement in the Spaghetti Times February 2010 issue.</t>
  </si>
  <si>
    <t>Paid $800 for Directors and Officers liabiltiy insurance coverage for 2010.</t>
  </si>
  <si>
    <t>Prepaid insurance</t>
  </si>
  <si>
    <t>Ricardo Pasta Company</t>
  </si>
  <si>
    <t>Case Assignment</t>
  </si>
  <si>
    <t>Financial Accounting</t>
  </si>
  <si>
    <t>As of December 31, 2008</t>
  </si>
  <si>
    <t>Accounts payable</t>
  </si>
  <si>
    <t>Other liabilities</t>
  </si>
  <si>
    <t xml:space="preserve">    Total current liabilities</t>
  </si>
  <si>
    <t>Common stock</t>
  </si>
  <si>
    <t xml:space="preserve">    Less accum. Depreciation</t>
  </si>
  <si>
    <t>Purchased on account flour for use in manufacturing the company’s signature pasta, $6,500.</t>
  </si>
  <si>
    <t>12.</t>
  </si>
  <si>
    <t>Paid $2,300 of other current liabilities.</t>
  </si>
  <si>
    <t>Insurance coverage purchased in 2008 expired in 2009.</t>
  </si>
  <si>
    <t>Income tax expense, $400, payable in June 2010.</t>
  </si>
  <si>
    <t>Analyze and record the transactions.</t>
  </si>
  <si>
    <t>Prepare  the Income Statement, Balance Sheet, and Statement of Cash Flows (using both the direct and indirect methods).</t>
  </si>
  <si>
    <t>Accum. Depreciation</t>
  </si>
  <si>
    <t>Other Current Liab.</t>
  </si>
  <si>
    <t>Corporate Overhead</t>
  </si>
  <si>
    <t>For the Year Ended December 31, 2009</t>
  </si>
  <si>
    <t>As of December 31, 2009</t>
  </si>
  <si>
    <t>Statement of Cash Flows</t>
  </si>
  <si>
    <t>Depreciation on equipment, $600.</t>
  </si>
  <si>
    <t>Professor Petri Ferreira</t>
  </si>
  <si>
    <t>MGMT501</t>
  </si>
  <si>
    <t>Prepaid Advertising</t>
  </si>
  <si>
    <t>Sales Revenue</t>
  </si>
  <si>
    <t>Cosf of goods sold</t>
  </si>
  <si>
    <t>Gross Profit</t>
  </si>
  <si>
    <t>Operating Exp</t>
  </si>
  <si>
    <t>Interest Expenses</t>
  </si>
  <si>
    <t>Depreciation Expenses</t>
  </si>
  <si>
    <t>Operating Income</t>
  </si>
  <si>
    <t>Net Income</t>
  </si>
  <si>
    <t>a</t>
  </si>
  <si>
    <t>b</t>
  </si>
  <si>
    <t>c</t>
  </si>
  <si>
    <t>d</t>
  </si>
  <si>
    <t>e</t>
  </si>
  <si>
    <t>(2350 increase from net income)</t>
  </si>
  <si>
    <t>Revenue</t>
  </si>
  <si>
    <t>Operating Activities</t>
  </si>
  <si>
    <t>NI</t>
  </si>
  <si>
    <t>CF</t>
  </si>
  <si>
    <t>COGS</t>
  </si>
  <si>
    <t>Intereset Expense</t>
  </si>
  <si>
    <t>CFO</t>
  </si>
  <si>
    <t>Investing</t>
  </si>
  <si>
    <t>Financing</t>
  </si>
  <si>
    <t>Note Borrow</t>
  </si>
  <si>
    <t>Dividend Payments</t>
  </si>
  <si>
    <t>Equipment Purchase</t>
  </si>
  <si>
    <t>Other Current Liabilities</t>
  </si>
  <si>
    <t>CFI</t>
  </si>
  <si>
    <t>CFF</t>
  </si>
  <si>
    <t>Cahnge in Cash</t>
  </si>
  <si>
    <t>Notes Receivable</t>
  </si>
  <si>
    <t>Account Payable</t>
  </si>
  <si>
    <t>"- delta AR"</t>
  </si>
  <si>
    <t>"- d INV"</t>
  </si>
  <si>
    <t>"+delta AP"</t>
  </si>
  <si>
    <t>"- d Prepaid Insurance"</t>
  </si>
  <si>
    <t>"-d prepaid ad"</t>
  </si>
  <si>
    <t>"+ delta Other Liabilities"</t>
  </si>
  <si>
    <t>Long Term Liabilties</t>
  </si>
  <si>
    <t>LTD</t>
  </si>
  <si>
    <t>"-d PPE"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</si>
</sst>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7" formatCode="[$-409]mmmm\ d\,\ yyyy;@"/>
    <numFmt numFmtId="180" formatCode="&quot;$&quot;#,##0.0000_);[Red]\(&quot;$&quot;#,##0.0000\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right" vertical="top" wrapText="1"/>
    </xf>
    <xf numFmtId="0" fontId="2" fillId="0" borderId="5" xfId="0" applyFont="1" applyBorder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6" xfId="0" applyFont="1" applyBorder="1" applyAlignment="1">
      <alignment vertical="top"/>
    </xf>
    <xf numFmtId="0" fontId="2" fillId="0" borderId="1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7" xfId="0" applyFont="1" applyBorder="1" applyAlignment="1">
      <alignment vertical="top"/>
    </xf>
    <xf numFmtId="0" fontId="3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wrapText="1"/>
    </xf>
    <xf numFmtId="3" fontId="4" fillId="0" borderId="0" xfId="0" applyNumberFormat="1" applyFont="1" applyAlignment="1">
      <alignment vertical="top"/>
    </xf>
    <xf numFmtId="3" fontId="4" fillId="0" borderId="8" xfId="0" applyNumberFormat="1" applyFont="1" applyBorder="1" applyAlignment="1">
      <alignment vertical="top"/>
    </xf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vertical="top" wrapText="1"/>
    </xf>
    <xf numFmtId="3" fontId="4" fillId="0" borderId="0" xfId="0" applyNumberFormat="1" applyFont="1" applyBorder="1" applyAlignment="1">
      <alignment vertical="top" wrapText="1"/>
    </xf>
    <xf numFmtId="0" fontId="0" fillId="0" borderId="0" xfId="0" applyBorder="1" applyAlignment="1"/>
    <xf numFmtId="0" fontId="4" fillId="0" borderId="0" xfId="0" applyFont="1" applyBorder="1" applyAlignment="1">
      <alignment vertical="top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/>
    </xf>
    <xf numFmtId="0" fontId="4" fillId="0" borderId="0" xfId="0" applyFont="1" applyAlignment="1">
      <alignment wrapText="1"/>
    </xf>
    <xf numFmtId="3" fontId="0" fillId="0" borderId="0" xfId="0" applyNumberFormat="1"/>
    <xf numFmtId="3" fontId="4" fillId="0" borderId="0" xfId="0" quotePrefix="1" applyNumberFormat="1" applyFont="1" applyAlignment="1">
      <alignment horizontal="right" vertical="top"/>
    </xf>
    <xf numFmtId="3" fontId="4" fillId="0" borderId="9" xfId="0" quotePrefix="1" applyNumberFormat="1" applyFont="1" applyBorder="1" applyAlignment="1">
      <alignment horizontal="right" vertical="top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4" fillId="0" borderId="0" xfId="0" applyFont="1" applyBorder="1"/>
    <xf numFmtId="0" fontId="4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0" xfId="0" quotePrefix="1" applyFont="1" applyAlignment="1">
      <alignment horizontal="center" vertical="center"/>
    </xf>
    <xf numFmtId="49" fontId="4" fillId="0" borderId="0" xfId="0" applyNumberFormat="1" applyFont="1" applyAlignment="1">
      <alignment horizontal="center" vertical="top"/>
    </xf>
    <xf numFmtId="3" fontId="2" fillId="0" borderId="1" xfId="0" applyNumberFormat="1" applyFont="1" applyBorder="1" applyAlignment="1">
      <alignment vertical="top" wrapText="1"/>
    </xf>
    <xf numFmtId="3" fontId="2" fillId="0" borderId="4" xfId="0" applyNumberFormat="1" applyFont="1" applyBorder="1" applyAlignment="1">
      <alignment vertical="top" wrapText="1"/>
    </xf>
    <xf numFmtId="3" fontId="2" fillId="0" borderId="0" xfId="0" applyNumberFormat="1" applyFont="1" applyAlignment="1">
      <alignment horizontal="center" vertical="top" wrapText="1"/>
    </xf>
    <xf numFmtId="3" fontId="2" fillId="0" borderId="2" xfId="0" applyNumberFormat="1" applyFont="1" applyBorder="1" applyAlignment="1">
      <alignment vertical="top" wrapText="1"/>
    </xf>
    <xf numFmtId="3" fontId="2" fillId="0" borderId="0" xfId="0" applyNumberFormat="1" applyFont="1" applyAlignment="1">
      <alignment vertical="top" wrapText="1"/>
    </xf>
    <xf numFmtId="3" fontId="2" fillId="0" borderId="0" xfId="0" applyNumberFormat="1" applyFont="1" applyAlignment="1">
      <alignment horizontal="right" vertical="top" wrapText="1"/>
    </xf>
    <xf numFmtId="3" fontId="2" fillId="0" borderId="4" xfId="0" applyNumberFormat="1" applyFont="1" applyBorder="1" applyAlignment="1">
      <alignment horizontal="right" vertical="top" wrapText="1"/>
    </xf>
    <xf numFmtId="3" fontId="2" fillId="0" borderId="4" xfId="0" applyNumberFormat="1" applyFont="1" applyBorder="1" applyAlignment="1">
      <alignment horizontal="center" vertical="top" wrapText="1"/>
    </xf>
    <xf numFmtId="3" fontId="2" fillId="0" borderId="2" xfId="0" applyNumberFormat="1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vertical="top"/>
    </xf>
    <xf numFmtId="3" fontId="2" fillId="0" borderId="6" xfId="0" applyNumberFormat="1" applyFont="1" applyBorder="1" applyAlignment="1">
      <alignment horizontal="right" vertical="top"/>
    </xf>
    <xf numFmtId="3" fontId="2" fillId="0" borderId="0" xfId="0" applyNumberFormat="1" applyFont="1" applyAlignment="1">
      <alignment horizontal="right" vertical="top"/>
    </xf>
    <xf numFmtId="3" fontId="2" fillId="0" borderId="1" xfId="0" applyNumberFormat="1" applyFont="1" applyBorder="1" applyAlignment="1">
      <alignment horizontal="right" vertical="top"/>
    </xf>
    <xf numFmtId="3" fontId="2" fillId="0" borderId="6" xfId="0" applyNumberFormat="1" applyFont="1" applyBorder="1" applyAlignment="1">
      <alignment vertical="top"/>
    </xf>
    <xf numFmtId="3" fontId="2" fillId="0" borderId="2" xfId="0" applyNumberFormat="1" applyFont="1" applyBorder="1" applyAlignment="1">
      <alignment vertical="top"/>
    </xf>
    <xf numFmtId="3" fontId="2" fillId="0" borderId="7" xfId="0" applyNumberFormat="1" applyFont="1" applyBorder="1" applyAlignment="1">
      <alignment vertical="top"/>
    </xf>
    <xf numFmtId="3" fontId="2" fillId="0" borderId="2" xfId="0" applyNumberFormat="1" applyFont="1" applyBorder="1" applyAlignment="1">
      <alignment horizontal="right" vertical="top" wrapText="1"/>
    </xf>
    <xf numFmtId="3" fontId="2" fillId="0" borderId="3" xfId="0" applyNumberFormat="1" applyFont="1" applyBorder="1" applyAlignment="1">
      <alignment vertical="top" wrapText="1"/>
    </xf>
    <xf numFmtId="3" fontId="2" fillId="0" borderId="8" xfId="0" applyNumberFormat="1" applyFont="1" applyBorder="1" applyAlignment="1">
      <alignment horizontal="right" vertical="top" wrapText="1"/>
    </xf>
    <xf numFmtId="3" fontId="2" fillId="0" borderId="3" xfId="0" applyNumberFormat="1" applyFont="1" applyBorder="1" applyAlignment="1">
      <alignment horizontal="right" vertical="top" wrapText="1"/>
    </xf>
    <xf numFmtId="3" fontId="2" fillId="0" borderId="1" xfId="0" applyNumberFormat="1" applyFont="1" applyBorder="1" applyAlignment="1">
      <alignment horizontal="right" vertical="top" wrapText="1"/>
    </xf>
    <xf numFmtId="3" fontId="2" fillId="0" borderId="0" xfId="0" applyNumberFormat="1" applyFont="1" applyBorder="1" applyAlignment="1">
      <alignment horizontal="right" vertical="top" wrapText="1"/>
    </xf>
    <xf numFmtId="3" fontId="2" fillId="0" borderId="0" xfId="0" applyNumberFormat="1" applyFont="1" applyBorder="1" applyAlignment="1">
      <alignment vertical="top" wrapText="1"/>
    </xf>
    <xf numFmtId="3" fontId="2" fillId="0" borderId="8" xfId="0" applyNumberFormat="1" applyFont="1" applyBorder="1" applyAlignment="1">
      <alignment vertical="top" wrapText="1"/>
    </xf>
    <xf numFmtId="3" fontId="2" fillId="0" borderId="0" xfId="0" applyNumberFormat="1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vertical="top" wrapText="1"/>
    </xf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3" fontId="2" fillId="0" borderId="0" xfId="0" quotePrefix="1" applyNumberFormat="1" applyFont="1" applyAlignment="1">
      <alignment horizontal="center" vertical="top" wrapText="1"/>
    </xf>
    <xf numFmtId="3" fontId="2" fillId="0" borderId="0" xfId="0" quotePrefix="1" applyNumberFormat="1" applyFont="1" applyAlignment="1">
      <alignment horizontal="left" vertical="top" wrapText="1"/>
    </xf>
    <xf numFmtId="3" fontId="2" fillId="0" borderId="0" xfId="0" applyNumberFormat="1" applyFont="1" applyBorder="1" applyAlignment="1">
      <alignment horizontal="center" wrapText="1"/>
    </xf>
    <xf numFmtId="3" fontId="2" fillId="0" borderId="0" xfId="0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0" fillId="0" borderId="0" xfId="0" applyAlignment="1">
      <alignment horizontal="right"/>
    </xf>
    <xf numFmtId="3" fontId="2" fillId="0" borderId="0" xfId="0" applyNumberFormat="1" applyFont="1" applyAlignment="1">
      <alignment horizontal="right" wrapText="1"/>
    </xf>
    <xf numFmtId="0" fontId="0" fillId="0" borderId="0" xfId="0" quotePrefix="1" applyAlignment="1">
      <alignment horizontal="right"/>
    </xf>
    <xf numFmtId="3" fontId="2" fillId="0" borderId="0" xfId="0" quotePrefix="1" applyNumberFormat="1" applyFont="1" applyAlignment="1">
      <alignment vertical="top" wrapText="1"/>
    </xf>
    <xf numFmtId="3" fontId="2" fillId="0" borderId="0" xfId="0" quotePrefix="1" applyNumberFormat="1" applyFont="1" applyAlignment="1">
      <alignment horizontal="right" vertical="top" wrapText="1"/>
    </xf>
    <xf numFmtId="0" fontId="2" fillId="0" borderId="0" xfId="0" applyFont="1" applyBorder="1" applyAlignment="1">
      <alignment horizontal="justify" vertical="top"/>
    </xf>
    <xf numFmtId="0" fontId="0" fillId="0" borderId="0" xfId="0" quotePrefix="1"/>
    <xf numFmtId="3" fontId="2" fillId="0" borderId="0" xfId="0" quotePrefix="1" applyNumberFormat="1" applyFont="1" applyAlignment="1">
      <alignment horizontal="right" vertical="top"/>
    </xf>
    <xf numFmtId="3" fontId="2" fillId="0" borderId="0" xfId="0" quotePrefix="1" applyNumberFormat="1" applyFont="1" applyBorder="1" applyAlignment="1">
      <alignment horizontal="right" vertical="top" wrapText="1"/>
    </xf>
    <xf numFmtId="3" fontId="2" fillId="0" borderId="0" xfId="0" quotePrefix="1" applyNumberFormat="1" applyFont="1" applyBorder="1" applyAlignment="1">
      <alignment vertical="top" wrapText="1"/>
    </xf>
    <xf numFmtId="0" fontId="2" fillId="0" borderId="0" xfId="0" quotePrefix="1" applyFont="1" applyBorder="1" applyAlignment="1">
      <alignment vertical="top" wrapText="1"/>
    </xf>
    <xf numFmtId="3" fontId="2" fillId="0" borderId="3" xfId="0" applyNumberFormat="1" applyFont="1" applyBorder="1" applyAlignment="1">
      <alignment vertical="top"/>
    </xf>
    <xf numFmtId="3" fontId="2" fillId="0" borderId="5" xfId="0" applyNumberFormat="1" applyFont="1" applyBorder="1" applyAlignment="1">
      <alignment vertical="top"/>
    </xf>
    <xf numFmtId="3" fontId="2" fillId="0" borderId="6" xfId="0" applyNumberFormat="1" applyFont="1" applyBorder="1" applyAlignment="1">
      <alignment horizontal="justify" vertical="top"/>
    </xf>
    <xf numFmtId="3" fontId="2" fillId="0" borderId="7" xfId="0" applyNumberFormat="1" applyFont="1" applyBorder="1" applyAlignment="1">
      <alignment horizontal="justify" vertical="top"/>
    </xf>
    <xf numFmtId="3" fontId="2" fillId="0" borderId="5" xfId="0" applyNumberFormat="1" applyFont="1" applyBorder="1" applyAlignment="1">
      <alignment horizontal="justify" vertical="top"/>
    </xf>
    <xf numFmtId="0" fontId="2" fillId="0" borderId="0" xfId="0" quotePrefix="1" applyFont="1" applyAlignment="1">
      <alignment horizontal="right" vertical="top" wrapText="1"/>
    </xf>
    <xf numFmtId="0" fontId="2" fillId="0" borderId="0" xfId="0" quotePrefix="1" applyFont="1" applyAlignment="1">
      <alignment horizontal="right" vertical="top"/>
    </xf>
    <xf numFmtId="0" fontId="2" fillId="0" borderId="0" xfId="0" quotePrefix="1" applyFont="1" applyAlignment="1">
      <alignment vertical="top" wrapText="1"/>
    </xf>
    <xf numFmtId="0" fontId="2" fillId="0" borderId="0" xfId="0" quotePrefix="1" applyFont="1" applyBorder="1" applyAlignment="1">
      <alignment vertical="top"/>
    </xf>
    <xf numFmtId="0" fontId="2" fillId="0" borderId="0" xfId="0" quotePrefix="1" applyFont="1" applyBorder="1" applyAlignment="1">
      <alignment horizontal="justify" vertical="top"/>
    </xf>
    <xf numFmtId="177" fontId="5" fillId="0" borderId="0" xfId="0" applyNumberFormat="1" applyFont="1" applyAlignment="1">
      <alignment horizontal="center"/>
    </xf>
    <xf numFmtId="172" fontId="4" fillId="0" borderId="0" xfId="0" applyNumberFormat="1" applyFont="1"/>
    <xf numFmtId="3" fontId="2" fillId="0" borderId="5" xfId="0" applyNumberFormat="1" applyFont="1" applyBorder="1" applyAlignment="1">
      <alignment horizontal="right" vertical="top"/>
    </xf>
    <xf numFmtId="3" fontId="2" fillId="0" borderId="3" xfId="0" applyNumberFormat="1" applyFont="1" applyBorder="1" applyAlignment="1">
      <alignment horizontal="right" vertical="top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vertical="top" wrapText="1"/>
    </xf>
    <xf numFmtId="0" fontId="8" fillId="0" borderId="0" xfId="0" applyFont="1"/>
    <xf numFmtId="0" fontId="8" fillId="0" borderId="0" xfId="0" quotePrefix="1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right"/>
    </xf>
    <xf numFmtId="0" fontId="5" fillId="0" borderId="0" xfId="0" applyFont="1" applyAlignment="1">
      <alignment horizontal="center" wrapText="1"/>
    </xf>
    <xf numFmtId="0" fontId="3" fillId="0" borderId="0" xfId="0" applyFont="1" applyBorder="1" applyAlignment="1">
      <alignment horizontal="left"/>
    </xf>
    <xf numFmtId="0" fontId="7" fillId="0" borderId="0" xfId="0" applyNumberFormat="1" applyFont="1" applyAlignment="1">
      <alignment horizontal="left"/>
    </xf>
    <xf numFmtId="0" fontId="8" fillId="0" borderId="0" xfId="0" applyFont="1"/>
    <xf numFmtId="3" fontId="2" fillId="0" borderId="8" xfId="0" applyNumberFormat="1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3" fontId="2" fillId="0" borderId="0" xfId="0" applyNumberFormat="1" applyFont="1" applyAlignment="1">
      <alignment horizontal="center" vertical="top" wrapText="1"/>
    </xf>
    <xf numFmtId="3" fontId="2" fillId="0" borderId="8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177" fontId="5" fillId="0" borderId="0" xfId="0" applyNumberFormat="1" applyFont="1" applyAlignment="1">
      <alignment horizontal="center"/>
    </xf>
    <xf numFmtId="180" fontId="0" fillId="0" borderId="0" xfId="0" applyNumberFormat="1"/>
    <xf numFmtId="3" fontId="2" fillId="0" borderId="0" xfId="0" applyNumberFormat="1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vertical="top"/>
    </xf>
    <xf numFmtId="174" fontId="0" fillId="0" borderId="0" xfId="0" applyNumberFormat="1"/>
    <xf numFmtId="174" fontId="0" fillId="0" borderId="0" xfId="1" applyNumberFormat="1" applyFont="1"/>
    <xf numFmtId="0" fontId="0" fillId="0" borderId="10" xfId="0" applyBorder="1"/>
    <xf numFmtId="174" fontId="0" fillId="0" borderId="10" xfId="0" applyNumberFormat="1" applyBorder="1"/>
    <xf numFmtId="0" fontId="10" fillId="0" borderId="0" xfId="0" applyFont="1"/>
    <xf numFmtId="174" fontId="0" fillId="0" borderId="10" xfId="1" applyNumberFormat="1" applyFont="1" applyBorder="1"/>
    <xf numFmtId="0" fontId="0" fillId="0" borderId="0" xfId="0" applyFill="1" applyBorder="1"/>
    <xf numFmtId="174" fontId="4" fillId="0" borderId="0" xfId="1" quotePrefix="1" applyNumberFormat="1" applyFont="1" applyAlignment="1">
      <alignment horizontal="right" vertical="top"/>
    </xf>
    <xf numFmtId="174" fontId="4" fillId="0" borderId="0" xfId="1" applyNumberFormat="1" applyFont="1" applyAlignment="1">
      <alignment vertical="top"/>
    </xf>
    <xf numFmtId="174" fontId="4" fillId="0" borderId="0" xfId="1" quotePrefix="1" applyNumberFormat="1" applyFont="1" applyAlignment="1">
      <alignment vertical="top"/>
    </xf>
    <xf numFmtId="174" fontId="4" fillId="0" borderId="10" xfId="1" quotePrefix="1" applyNumberFormat="1" applyFont="1" applyBorder="1" applyAlignment="1">
      <alignment vertical="top"/>
    </xf>
    <xf numFmtId="174" fontId="4" fillId="0" borderId="9" xfId="1" quotePrefix="1" applyNumberFormat="1" applyFont="1" applyBorder="1" applyAlignment="1">
      <alignment horizontal="right" vertical="top"/>
    </xf>
    <xf numFmtId="174" fontId="4" fillId="0" borderId="8" xfId="1" applyNumberFormat="1" applyFont="1" applyBorder="1" applyAlignment="1">
      <alignment vertical="top"/>
    </xf>
    <xf numFmtId="174" fontId="4" fillId="0" borderId="0" xfId="1" applyNumberFormat="1" applyFont="1" applyBorder="1" applyAlignment="1">
      <alignment vertical="top"/>
    </xf>
    <xf numFmtId="174" fontId="4" fillId="0" borderId="11" xfId="1" applyNumberFormat="1" applyFont="1" applyBorder="1" applyAlignment="1">
      <alignment vertical="top"/>
    </xf>
    <xf numFmtId="174" fontId="5" fillId="0" borderId="0" xfId="1" applyNumberFormat="1" applyFont="1" applyAlignment="1">
      <alignment horizontal="center" wrapText="1"/>
    </xf>
    <xf numFmtId="174" fontId="4" fillId="0" borderId="0" xfId="1" applyNumberFormat="1" applyFont="1" applyAlignment="1">
      <alignment horizontal="right" wrapText="1"/>
    </xf>
    <xf numFmtId="0" fontId="4" fillId="0" borderId="10" xfId="0" applyFont="1" applyBorder="1"/>
    <xf numFmtId="0" fontId="0" fillId="0" borderId="10" xfId="0" applyFill="1" applyBorder="1"/>
    <xf numFmtId="0" fontId="0" fillId="0" borderId="0" xfId="0" applyFont="1"/>
    <xf numFmtId="177" fontId="5" fillId="0" borderId="0" xfId="0" applyNumberFormat="1" applyFont="1" applyAlignment="1">
      <alignment horizontal="left"/>
    </xf>
    <xf numFmtId="3" fontId="4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B3E0F-8D09-BC4C-966D-2AE41EE999A6}">
  <sheetPr codeName="Transactions"/>
  <dimension ref="A1:P56"/>
  <sheetViews>
    <sheetView tabSelected="1" zoomScaleNormal="100" workbookViewId="0">
      <selection activeCell="N20" sqref="N20"/>
    </sheetView>
  </sheetViews>
  <sheetFormatPr baseColWidth="10" defaultRowHeight="15" x14ac:dyDescent="0.2"/>
  <cols>
    <col min="1" max="1" width="7.6640625" customWidth="1"/>
    <col min="2" max="6" width="8.83203125" customWidth="1"/>
    <col min="7" max="8" width="9.1640625" style="1" customWidth="1"/>
    <col min="9" max="10" width="8.83203125" customWidth="1"/>
    <col min="11" max="11" width="15" customWidth="1"/>
    <col min="12" max="12" width="8.83203125" customWidth="1"/>
    <col min="13" max="13" width="9.1640625" style="29" customWidth="1"/>
    <col min="14" max="16" width="9.1640625" style="1" customWidth="1"/>
    <col min="17" max="256" width="8.83203125" customWidth="1"/>
  </cols>
  <sheetData>
    <row r="1" spans="1:16" s="20" customFormat="1" ht="16" x14ac:dyDescent="0.2">
      <c r="A1" s="117" t="s">
        <v>85</v>
      </c>
      <c r="B1" s="117"/>
      <c r="C1" s="117"/>
      <c r="G1" s="118" t="s">
        <v>84</v>
      </c>
      <c r="H1" s="118"/>
      <c r="I1" s="118"/>
      <c r="J1" s="118"/>
      <c r="M1" s="41"/>
      <c r="N1" s="40"/>
      <c r="O1" s="40"/>
      <c r="P1" s="40"/>
    </row>
    <row r="2" spans="1:16" s="20" customFormat="1" ht="16" x14ac:dyDescent="0.2">
      <c r="A2" s="117" t="s">
        <v>63</v>
      </c>
      <c r="B2" s="117"/>
      <c r="C2" s="117"/>
      <c r="G2" s="118"/>
      <c r="H2" s="118"/>
      <c r="I2" s="118"/>
      <c r="J2" s="118"/>
      <c r="M2" s="41"/>
      <c r="N2" s="40"/>
      <c r="O2" s="40"/>
      <c r="P2" s="40"/>
    </row>
    <row r="3" spans="1:16" s="20" customFormat="1" ht="16" x14ac:dyDescent="0.2">
      <c r="G3" s="40"/>
      <c r="H3" s="40"/>
      <c r="M3" s="41"/>
      <c r="N3" s="40"/>
      <c r="O3" s="40"/>
      <c r="P3" s="40"/>
    </row>
    <row r="4" spans="1:16" s="8" customFormat="1" ht="20" x14ac:dyDescent="0.2">
      <c r="A4" s="114" t="s">
        <v>62</v>
      </c>
      <c r="B4" s="114"/>
      <c r="C4" s="114"/>
      <c r="D4" s="114"/>
      <c r="E4" s="114"/>
      <c r="F4" s="114"/>
      <c r="G4" s="114"/>
      <c r="H4" s="114"/>
      <c r="I4" s="114"/>
      <c r="J4" s="114"/>
      <c r="M4" s="42"/>
      <c r="N4" s="43"/>
      <c r="O4" s="43"/>
      <c r="P4" s="43"/>
    </row>
    <row r="5" spans="1:16" s="8" customFormat="1" ht="15.75" customHeight="1" x14ac:dyDescent="0.2">
      <c r="A5" s="44"/>
      <c r="B5" s="44"/>
      <c r="C5" s="44"/>
      <c r="D5" s="44"/>
      <c r="E5" s="44"/>
      <c r="F5" s="44"/>
      <c r="G5" s="44"/>
      <c r="H5" s="44"/>
      <c r="I5" s="44"/>
      <c r="M5" s="42"/>
      <c r="N5" s="43"/>
      <c r="O5" s="43"/>
      <c r="P5" s="43"/>
    </row>
    <row r="6" spans="1:16" s="8" customFormat="1" ht="20" x14ac:dyDescent="0.2">
      <c r="A6" s="114" t="s">
        <v>61</v>
      </c>
      <c r="B6" s="114"/>
      <c r="C6" s="114"/>
      <c r="D6" s="114"/>
      <c r="E6" s="114"/>
      <c r="F6" s="114"/>
      <c r="G6" s="114"/>
      <c r="H6" s="114"/>
      <c r="I6" s="114"/>
      <c r="J6" s="114"/>
      <c r="M6" s="42"/>
      <c r="N6" s="43"/>
      <c r="O6" s="43"/>
      <c r="P6" s="43"/>
    </row>
    <row r="7" spans="1:16" s="8" customFormat="1" ht="15.75" customHeight="1" x14ac:dyDescent="0.2">
      <c r="A7" s="44"/>
      <c r="B7" s="44"/>
      <c r="C7" s="44"/>
      <c r="D7" s="44"/>
      <c r="E7" s="44"/>
      <c r="F7" s="44"/>
      <c r="G7" s="44"/>
      <c r="H7" s="44"/>
      <c r="I7" s="44"/>
      <c r="M7" s="42"/>
      <c r="N7" s="43"/>
      <c r="O7" s="43"/>
      <c r="P7" s="43"/>
    </row>
    <row r="8" spans="1:16" s="8" customFormat="1" ht="14" x14ac:dyDescent="0.15">
      <c r="G8" s="43"/>
      <c r="H8" s="43"/>
      <c r="M8" s="42"/>
      <c r="N8" s="43"/>
      <c r="O8" s="43"/>
      <c r="P8" s="43"/>
    </row>
    <row r="9" spans="1:16" s="8" customFormat="1" ht="29.25" customHeight="1" x14ac:dyDescent="0.2">
      <c r="A9" s="111" t="s">
        <v>45</v>
      </c>
      <c r="B9" s="111"/>
      <c r="C9" s="111"/>
      <c r="D9" s="111"/>
      <c r="E9" s="111"/>
      <c r="F9" s="111"/>
      <c r="G9" s="111"/>
      <c r="H9" s="111"/>
      <c r="I9" s="111"/>
      <c r="J9" s="111"/>
      <c r="M9" s="42"/>
      <c r="N9" s="43"/>
      <c r="O9" s="43"/>
      <c r="P9" s="43"/>
    </row>
    <row r="10" spans="1:16" ht="16" x14ac:dyDescent="0.2">
      <c r="A10" s="34"/>
      <c r="B10" s="34"/>
      <c r="C10" s="34"/>
      <c r="D10" s="34"/>
      <c r="E10" s="34"/>
      <c r="F10" s="34"/>
      <c r="G10" s="34"/>
      <c r="H10" s="34"/>
      <c r="I10" s="34"/>
    </row>
    <row r="11" spans="1:16" ht="15.75" customHeight="1" x14ac:dyDescent="0.2">
      <c r="A11" s="119" t="s">
        <v>61</v>
      </c>
      <c r="B11" s="119"/>
      <c r="C11" s="119"/>
      <c r="D11" s="119"/>
      <c r="E11" s="119"/>
      <c r="F11" s="119"/>
      <c r="G11" s="119"/>
      <c r="H11" s="119"/>
      <c r="I11" s="119"/>
      <c r="J11" s="119"/>
    </row>
    <row r="12" spans="1:16" ht="15.75" customHeight="1" x14ac:dyDescent="0.2">
      <c r="A12" s="119" t="s">
        <v>11</v>
      </c>
      <c r="B12" s="119"/>
      <c r="C12" s="119"/>
      <c r="D12" s="119"/>
      <c r="E12" s="119"/>
      <c r="F12" s="119"/>
      <c r="G12" s="119"/>
      <c r="H12" s="119"/>
      <c r="I12" s="119"/>
      <c r="J12" s="119"/>
    </row>
    <row r="13" spans="1:16" ht="15.75" customHeight="1" x14ac:dyDescent="0.2">
      <c r="A13" s="119" t="s">
        <v>64</v>
      </c>
      <c r="B13" s="119"/>
      <c r="C13" s="119"/>
      <c r="D13" s="119"/>
      <c r="E13" s="119"/>
      <c r="F13" s="119"/>
      <c r="G13" s="119"/>
      <c r="H13" s="119"/>
      <c r="I13" s="119"/>
      <c r="J13" s="119"/>
    </row>
    <row r="14" spans="1:16" ht="16" x14ac:dyDescent="0.2">
      <c r="A14" s="119" t="s">
        <v>18</v>
      </c>
      <c r="B14" s="119"/>
      <c r="C14" s="119"/>
      <c r="D14" s="119"/>
      <c r="E14" s="119"/>
      <c r="F14" s="39"/>
      <c r="G14" s="119" t="s">
        <v>19</v>
      </c>
      <c r="H14" s="119"/>
      <c r="I14" s="119"/>
      <c r="J14" s="119"/>
    </row>
    <row r="15" spans="1:16" ht="15.75" customHeight="1" x14ac:dyDescent="0.2">
      <c r="A15" s="22" t="s">
        <v>0</v>
      </c>
      <c r="B15" s="39"/>
      <c r="C15" s="39"/>
      <c r="D15" s="39"/>
      <c r="E15" s="139">
        <v>5000</v>
      </c>
      <c r="F15" s="39"/>
      <c r="G15" s="111" t="s">
        <v>65</v>
      </c>
      <c r="H15" s="115"/>
      <c r="I15" s="39"/>
      <c r="J15" s="36">
        <v>3000</v>
      </c>
    </row>
    <row r="16" spans="1:16" ht="16.5" customHeight="1" thickBot="1" x14ac:dyDescent="0.25">
      <c r="A16" s="111" t="s">
        <v>7</v>
      </c>
      <c r="B16" s="111"/>
      <c r="C16" s="111"/>
      <c r="D16" s="39"/>
      <c r="E16" s="140">
        <v>2000</v>
      </c>
      <c r="F16" s="39"/>
      <c r="G16" s="116" t="s">
        <v>66</v>
      </c>
      <c r="H16" s="116"/>
      <c r="I16" s="39"/>
      <c r="J16" s="24">
        <v>9550</v>
      </c>
    </row>
    <row r="17" spans="1:16" ht="16" x14ac:dyDescent="0.2">
      <c r="A17" s="111" t="s">
        <v>20</v>
      </c>
      <c r="B17" s="111"/>
      <c r="C17" s="39"/>
      <c r="D17" s="39"/>
      <c r="E17" s="147"/>
      <c r="F17" s="39"/>
      <c r="G17" s="111" t="s">
        <v>67</v>
      </c>
      <c r="H17" s="111"/>
      <c r="I17" s="111"/>
      <c r="J17" s="23">
        <v>12550</v>
      </c>
    </row>
    <row r="18" spans="1:16" ht="16" x14ac:dyDescent="0.2">
      <c r="A18" s="111" t="s">
        <v>21</v>
      </c>
      <c r="B18" s="111"/>
      <c r="C18" s="111"/>
      <c r="D18" s="36" t="s">
        <v>46</v>
      </c>
      <c r="E18" s="140"/>
      <c r="F18" s="39"/>
      <c r="G18" s="39"/>
      <c r="H18" s="39"/>
      <c r="I18" s="39"/>
      <c r="J18" s="23"/>
    </row>
    <row r="19" spans="1:16" ht="16" x14ac:dyDescent="0.2">
      <c r="A19" s="111" t="s">
        <v>22</v>
      </c>
      <c r="B19" s="111"/>
      <c r="C19" s="111"/>
      <c r="D19" s="23">
        <v>850</v>
      </c>
      <c r="E19" s="140"/>
      <c r="F19" s="39"/>
      <c r="G19" s="39"/>
      <c r="H19" s="39"/>
      <c r="I19" s="39"/>
      <c r="J19" s="23"/>
    </row>
    <row r="20" spans="1:16" ht="17" thickBot="1" x14ac:dyDescent="0.25">
      <c r="A20" s="111" t="s">
        <v>23</v>
      </c>
      <c r="B20" s="111"/>
      <c r="C20" s="111"/>
      <c r="D20" s="24">
        <v>9550</v>
      </c>
      <c r="E20" s="140">
        <v>15750</v>
      </c>
      <c r="F20" s="39"/>
      <c r="G20" s="39"/>
      <c r="H20" s="39"/>
      <c r="I20" s="39"/>
      <c r="J20" s="23"/>
    </row>
    <row r="21" spans="1:16" ht="16" x14ac:dyDescent="0.2">
      <c r="A21" s="111" t="s">
        <v>60</v>
      </c>
      <c r="B21" s="115"/>
      <c r="C21" s="115"/>
      <c r="D21" s="39"/>
      <c r="E21" s="148">
        <v>600</v>
      </c>
      <c r="F21" s="39"/>
      <c r="G21" s="119" t="s">
        <v>24</v>
      </c>
      <c r="H21" s="119"/>
      <c r="I21" s="119"/>
      <c r="J21" s="119"/>
    </row>
    <row r="22" spans="1:16" ht="16" x14ac:dyDescent="0.2">
      <c r="A22" s="111" t="s">
        <v>9</v>
      </c>
      <c r="B22" s="111"/>
      <c r="C22" s="39"/>
      <c r="D22" s="23">
        <v>11000</v>
      </c>
      <c r="E22" s="140"/>
      <c r="F22" s="39"/>
      <c r="G22" s="111" t="s">
        <v>68</v>
      </c>
      <c r="H22" s="111"/>
      <c r="I22" s="111"/>
      <c r="J22" s="23">
        <v>10600</v>
      </c>
    </row>
    <row r="23" spans="1:16" ht="17" thickBot="1" x14ac:dyDescent="0.25">
      <c r="A23" s="111" t="s">
        <v>69</v>
      </c>
      <c r="B23" s="111"/>
      <c r="C23" s="111"/>
      <c r="D23" s="24">
        <v>3500</v>
      </c>
      <c r="E23" s="140">
        <v>7500</v>
      </c>
      <c r="F23" s="39"/>
      <c r="G23" s="111" t="s">
        <v>6</v>
      </c>
      <c r="H23" s="111"/>
      <c r="I23" s="111"/>
      <c r="J23" s="23">
        <v>7700</v>
      </c>
    </row>
    <row r="24" spans="1:16" ht="17" thickBot="1" x14ac:dyDescent="0.25">
      <c r="A24" s="39"/>
      <c r="B24" s="39"/>
      <c r="C24" s="39"/>
      <c r="D24" s="23"/>
      <c r="E24" s="24"/>
      <c r="F24" s="39"/>
      <c r="G24" s="39"/>
      <c r="H24" s="39"/>
      <c r="I24" s="39"/>
      <c r="J24" s="24"/>
    </row>
    <row r="25" spans="1:16" ht="16.5" customHeight="1" thickBot="1" x14ac:dyDescent="0.25">
      <c r="A25" s="115" t="s">
        <v>4</v>
      </c>
      <c r="B25" s="115"/>
      <c r="C25" s="115"/>
      <c r="D25" s="23"/>
      <c r="E25" s="37">
        <f>SUM(E15:E24)</f>
        <v>30850</v>
      </c>
      <c r="F25" s="39"/>
      <c r="G25" s="115" t="s">
        <v>42</v>
      </c>
      <c r="H25" s="115"/>
      <c r="I25" s="115"/>
      <c r="J25" s="37">
        <f>SUM(J17,J22:J23)</f>
        <v>30850</v>
      </c>
    </row>
    <row r="26" spans="1:16" ht="16" thickTop="1" x14ac:dyDescent="0.2"/>
    <row r="27" spans="1:16" ht="16" x14ac:dyDescent="0.2">
      <c r="A27" s="25" t="s">
        <v>12</v>
      </c>
      <c r="G27"/>
      <c r="H27"/>
      <c r="M27" s="30"/>
      <c r="O27" s="27"/>
      <c r="P27" s="27"/>
    </row>
    <row r="28" spans="1:16" ht="16" x14ac:dyDescent="0.2">
      <c r="A28" s="20"/>
      <c r="G28"/>
      <c r="H28"/>
      <c r="M28" s="30"/>
      <c r="O28" s="27"/>
      <c r="P28" s="27"/>
    </row>
    <row r="29" spans="1:16" ht="16" x14ac:dyDescent="0.2">
      <c r="A29" s="38" t="s">
        <v>47</v>
      </c>
      <c r="B29" s="111" t="s">
        <v>13</v>
      </c>
      <c r="C29" s="111"/>
      <c r="D29" s="111"/>
      <c r="E29" s="111"/>
      <c r="F29" s="111"/>
      <c r="G29" s="111"/>
      <c r="H29" s="111"/>
      <c r="I29" s="111"/>
      <c r="J29" s="20"/>
      <c r="M29" s="30"/>
      <c r="O29" s="28"/>
      <c r="P29" s="28"/>
    </row>
    <row r="30" spans="1:16" ht="15.75" customHeight="1" x14ac:dyDescent="0.2">
      <c r="A30" s="38" t="s">
        <v>48</v>
      </c>
      <c r="B30" s="111" t="s">
        <v>34</v>
      </c>
      <c r="C30" s="111"/>
      <c r="D30" s="111"/>
      <c r="E30" s="111"/>
      <c r="F30" s="111"/>
      <c r="G30" s="111"/>
      <c r="H30" s="111"/>
      <c r="I30" s="111"/>
      <c r="J30" s="20"/>
      <c r="K30" s="129"/>
    </row>
    <row r="31" spans="1:16" ht="16" x14ac:dyDescent="0.2">
      <c r="A31" s="38" t="s">
        <v>49</v>
      </c>
      <c r="B31" s="111" t="s">
        <v>58</v>
      </c>
      <c r="C31" s="111"/>
      <c r="D31" s="111"/>
      <c r="E31" s="111"/>
      <c r="F31" s="111"/>
      <c r="G31" s="111"/>
      <c r="H31" s="111"/>
      <c r="I31" s="111"/>
      <c r="J31" s="111"/>
    </row>
    <row r="32" spans="1:16" ht="16" x14ac:dyDescent="0.2">
      <c r="A32" s="38" t="s">
        <v>50</v>
      </c>
      <c r="B32" s="111" t="s">
        <v>35</v>
      </c>
      <c r="C32" s="113"/>
      <c r="D32" s="113"/>
      <c r="E32" s="113"/>
      <c r="F32" s="113"/>
      <c r="G32" s="113"/>
      <c r="H32" s="113"/>
      <c r="I32" s="20"/>
      <c r="J32" s="20"/>
    </row>
    <row r="33" spans="1:10" ht="16" x14ac:dyDescent="0.2">
      <c r="A33" s="38" t="s">
        <v>51</v>
      </c>
      <c r="B33" s="111" t="s">
        <v>70</v>
      </c>
      <c r="C33" s="111"/>
      <c r="D33" s="111"/>
      <c r="E33" s="111"/>
      <c r="F33" s="111"/>
      <c r="G33" s="111"/>
      <c r="H33" s="111"/>
      <c r="I33" s="111"/>
      <c r="J33" s="111"/>
    </row>
    <row r="34" spans="1:10" ht="16" x14ac:dyDescent="0.2">
      <c r="A34" s="38" t="s">
        <v>52</v>
      </c>
      <c r="B34" s="111" t="s">
        <v>36</v>
      </c>
      <c r="C34" s="113"/>
      <c r="D34" s="113"/>
      <c r="E34" s="113"/>
      <c r="F34" s="113"/>
      <c r="G34" s="113"/>
      <c r="H34" s="113"/>
      <c r="I34" s="20"/>
      <c r="J34" s="20"/>
    </row>
    <row r="35" spans="1:10" ht="16" x14ac:dyDescent="0.2">
      <c r="A35" s="38" t="s">
        <v>53</v>
      </c>
      <c r="B35" s="111" t="s">
        <v>59</v>
      </c>
      <c r="C35" s="111"/>
      <c r="D35" s="111"/>
      <c r="E35" s="111"/>
      <c r="F35" s="111"/>
      <c r="G35" s="111"/>
      <c r="H35" s="111"/>
      <c r="I35" s="111"/>
      <c r="J35" s="111"/>
    </row>
    <row r="36" spans="1:10" ht="16" x14ac:dyDescent="0.2">
      <c r="A36" s="38" t="s">
        <v>54</v>
      </c>
      <c r="B36" s="111" t="s">
        <v>14</v>
      </c>
      <c r="C36" s="113"/>
      <c r="D36" s="113"/>
      <c r="E36" s="113"/>
      <c r="F36" s="113"/>
      <c r="G36" s="113"/>
      <c r="H36" s="113"/>
      <c r="I36" s="20"/>
      <c r="J36" s="20"/>
    </row>
    <row r="37" spans="1:10" ht="16" x14ac:dyDescent="0.2">
      <c r="A37" s="38" t="s">
        <v>56</v>
      </c>
      <c r="B37" s="111" t="s">
        <v>15</v>
      </c>
      <c r="C37" s="113"/>
      <c r="D37" s="113"/>
      <c r="E37" s="113"/>
      <c r="F37" s="113"/>
      <c r="G37" s="113"/>
      <c r="H37" s="113"/>
      <c r="I37" s="20"/>
      <c r="J37" s="20"/>
    </row>
    <row r="38" spans="1:10" ht="16" x14ac:dyDescent="0.2">
      <c r="A38" s="38" t="s">
        <v>55</v>
      </c>
      <c r="B38" s="111" t="s">
        <v>16</v>
      </c>
      <c r="C38" s="113"/>
      <c r="D38" s="113"/>
      <c r="E38" s="113"/>
      <c r="F38" s="113"/>
      <c r="G38" s="113"/>
      <c r="H38" s="113"/>
      <c r="I38" s="20"/>
      <c r="J38" s="20"/>
    </row>
    <row r="39" spans="1:10" ht="45" customHeight="1" x14ac:dyDescent="0.2">
      <c r="A39" s="47" t="s">
        <v>57</v>
      </c>
      <c r="B39" s="111" t="s">
        <v>17</v>
      </c>
      <c r="C39" s="111"/>
      <c r="D39" s="111"/>
      <c r="E39" s="111"/>
      <c r="F39" s="111"/>
      <c r="G39" s="111"/>
      <c r="H39" s="111"/>
      <c r="I39" s="111"/>
      <c r="J39" s="111"/>
    </row>
    <row r="40" spans="1:10" ht="16" x14ac:dyDescent="0.2">
      <c r="A40" s="46" t="s">
        <v>71</v>
      </c>
      <c r="B40" s="20" t="s">
        <v>72</v>
      </c>
      <c r="C40" s="20"/>
      <c r="D40" s="20"/>
      <c r="E40" s="20"/>
      <c r="F40" s="20"/>
      <c r="G40" s="40"/>
      <c r="H40" s="40"/>
      <c r="I40" s="20"/>
      <c r="J40" s="20"/>
    </row>
    <row r="42" spans="1:10" ht="16" x14ac:dyDescent="0.2">
      <c r="A42" s="25" t="s">
        <v>5</v>
      </c>
    </row>
    <row r="44" spans="1:10" ht="31.5" customHeight="1" x14ac:dyDescent="0.2">
      <c r="A44" s="45" t="s">
        <v>27</v>
      </c>
      <c r="B44" s="111" t="s">
        <v>31</v>
      </c>
      <c r="C44" s="111"/>
      <c r="D44" s="111"/>
      <c r="E44" s="111"/>
      <c r="F44" s="111"/>
      <c r="G44" s="111"/>
      <c r="H44" s="111"/>
      <c r="I44" s="111"/>
      <c r="J44" s="111"/>
    </row>
    <row r="45" spans="1:10" ht="16" x14ac:dyDescent="0.2">
      <c r="A45" s="21" t="s">
        <v>29</v>
      </c>
      <c r="B45" s="26" t="s">
        <v>83</v>
      </c>
      <c r="C45" s="20"/>
      <c r="D45" s="20"/>
      <c r="E45" s="20"/>
      <c r="F45" s="20"/>
      <c r="G45" s="40"/>
      <c r="H45" s="40"/>
      <c r="I45" s="20"/>
      <c r="J45" s="20"/>
    </row>
    <row r="46" spans="1:10" ht="16" x14ac:dyDescent="0.2">
      <c r="A46" s="21" t="s">
        <v>26</v>
      </c>
      <c r="B46" s="26" t="s">
        <v>73</v>
      </c>
      <c r="C46" s="20"/>
      <c r="D46" s="20"/>
      <c r="E46" s="20"/>
      <c r="F46" s="20"/>
      <c r="G46" s="40"/>
      <c r="H46" s="40"/>
      <c r="I46" s="20"/>
      <c r="J46" s="20"/>
    </row>
    <row r="47" spans="1:10" ht="16" x14ac:dyDescent="0.2">
      <c r="A47" s="21" t="s">
        <v>30</v>
      </c>
      <c r="B47" s="26" t="s">
        <v>28</v>
      </c>
      <c r="C47" s="20"/>
      <c r="D47" s="20"/>
      <c r="E47" s="20"/>
      <c r="F47" s="20"/>
      <c r="G47" s="40"/>
      <c r="H47" s="20"/>
      <c r="I47" s="20"/>
      <c r="J47" s="20"/>
    </row>
    <row r="48" spans="1:10" ht="16" x14ac:dyDescent="0.2">
      <c r="A48" s="21" t="s">
        <v>33</v>
      </c>
      <c r="B48" s="20" t="s">
        <v>74</v>
      </c>
      <c r="C48" s="20"/>
      <c r="D48" s="20"/>
      <c r="E48" s="20"/>
      <c r="F48" s="20"/>
      <c r="G48" s="40"/>
      <c r="H48" s="40"/>
      <c r="I48" s="20"/>
      <c r="J48" s="20"/>
    </row>
    <row r="51" spans="1:10" x14ac:dyDescent="0.2">
      <c r="A51" s="120" t="s">
        <v>8</v>
      </c>
      <c r="B51" s="120"/>
    </row>
    <row r="52" spans="1:10" ht="16" x14ac:dyDescent="0.2">
      <c r="A52" s="38" t="s">
        <v>47</v>
      </c>
      <c r="B52" s="117" t="s">
        <v>75</v>
      </c>
      <c r="C52" s="117"/>
      <c r="D52" s="117"/>
      <c r="E52" s="117"/>
      <c r="F52" s="20"/>
      <c r="G52" s="40"/>
      <c r="H52" s="40"/>
      <c r="I52" s="20"/>
      <c r="J52" s="20"/>
    </row>
    <row r="53" spans="1:10" ht="31.5" customHeight="1" x14ac:dyDescent="0.2">
      <c r="A53" s="47" t="s">
        <v>48</v>
      </c>
      <c r="B53" s="113" t="s">
        <v>76</v>
      </c>
      <c r="C53" s="113"/>
      <c r="D53" s="113"/>
      <c r="E53" s="113"/>
      <c r="F53" s="113"/>
      <c r="G53" s="113"/>
      <c r="H53" s="113"/>
      <c r="I53" s="113"/>
      <c r="J53" s="113"/>
    </row>
    <row r="54" spans="1:10" x14ac:dyDescent="0.2">
      <c r="A54" s="19"/>
      <c r="B54" s="1"/>
      <c r="C54" s="1"/>
      <c r="D54" s="1"/>
      <c r="E54" s="1"/>
      <c r="F54" s="1"/>
    </row>
    <row r="55" spans="1:10" ht="15" customHeight="1" x14ac:dyDescent="0.2">
      <c r="A55" s="112"/>
      <c r="B55" s="112"/>
      <c r="C55" s="112"/>
      <c r="D55" s="112"/>
      <c r="E55" s="112"/>
      <c r="F55" s="112"/>
      <c r="G55" s="112"/>
      <c r="H55" s="112"/>
    </row>
    <row r="56" spans="1:10" ht="31.5" customHeight="1" x14ac:dyDescent="0.2">
      <c r="A56" s="112"/>
      <c r="B56" s="112"/>
      <c r="C56" s="112"/>
      <c r="D56" s="112"/>
      <c r="E56" s="112"/>
      <c r="F56" s="112"/>
      <c r="G56" s="112"/>
      <c r="H56" s="112"/>
      <c r="I56" s="112"/>
      <c r="J56" s="112"/>
    </row>
  </sheetData>
  <mergeCells count="45">
    <mergeCell ref="A56:J56"/>
    <mergeCell ref="A51:B51"/>
    <mergeCell ref="B52:E52"/>
    <mergeCell ref="B53:J53"/>
    <mergeCell ref="G14:J14"/>
    <mergeCell ref="A14:E14"/>
    <mergeCell ref="G21:J21"/>
    <mergeCell ref="G22:I22"/>
    <mergeCell ref="G23:I23"/>
    <mergeCell ref="G25:I25"/>
    <mergeCell ref="A25:C25"/>
    <mergeCell ref="A16:C16"/>
    <mergeCell ref="A17:B17"/>
    <mergeCell ref="A18:C18"/>
    <mergeCell ref="A19:C19"/>
    <mergeCell ref="A21:C21"/>
    <mergeCell ref="A22:B22"/>
    <mergeCell ref="A23:C23"/>
    <mergeCell ref="A1:C1"/>
    <mergeCell ref="G1:J1"/>
    <mergeCell ref="G2:J2"/>
    <mergeCell ref="A11:J11"/>
    <mergeCell ref="A12:J12"/>
    <mergeCell ref="A13:J13"/>
    <mergeCell ref="A2:C2"/>
    <mergeCell ref="B36:H36"/>
    <mergeCell ref="B37:H37"/>
    <mergeCell ref="A4:J4"/>
    <mergeCell ref="B31:J31"/>
    <mergeCell ref="A6:J6"/>
    <mergeCell ref="A9:J9"/>
    <mergeCell ref="G15:H15"/>
    <mergeCell ref="G16:H16"/>
    <mergeCell ref="G17:I17"/>
    <mergeCell ref="A20:C20"/>
    <mergeCell ref="B44:J44"/>
    <mergeCell ref="A55:H55"/>
    <mergeCell ref="B39:J39"/>
    <mergeCell ref="B33:J33"/>
    <mergeCell ref="B38:H38"/>
    <mergeCell ref="B29:I29"/>
    <mergeCell ref="B30:I30"/>
    <mergeCell ref="B35:J35"/>
    <mergeCell ref="B32:H32"/>
    <mergeCell ref="B34:H34"/>
  </mergeCells>
  <phoneticPr fontId="9" type="noConversion"/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1099-5459-9044-8866-013142D0CC25}">
  <sheetPr codeName="TransactionAnalysis"/>
  <dimension ref="A1:L52"/>
  <sheetViews>
    <sheetView workbookViewId="0">
      <selection activeCell="C5" sqref="C5"/>
    </sheetView>
  </sheetViews>
  <sheetFormatPr baseColWidth="10" defaultRowHeight="15" x14ac:dyDescent="0.2"/>
  <cols>
    <col min="1" max="1" width="4.1640625" style="74" customWidth="1"/>
    <col min="2" max="3" width="9.5" customWidth="1"/>
    <col min="4" max="4" width="4.6640625" customWidth="1"/>
    <col min="5" max="5" width="4.6640625" style="81" customWidth="1"/>
    <col min="6" max="6" width="9.6640625" customWidth="1"/>
    <col min="7" max="7" width="9.83203125" customWidth="1"/>
    <col min="8" max="8" width="5" customWidth="1"/>
    <col min="9" max="9" width="4.5" customWidth="1"/>
    <col min="10" max="10" width="9.6640625" customWidth="1"/>
    <col min="11" max="11" width="9.5" customWidth="1"/>
    <col min="12" max="12" width="5.6640625" customWidth="1"/>
    <col min="13" max="24" width="10.6640625" customWidth="1"/>
    <col min="25" max="256" width="8.83203125" customWidth="1"/>
  </cols>
  <sheetData>
    <row r="1" spans="1:12" ht="16" thickBot="1" x14ac:dyDescent="0.25">
      <c r="B1" s="124" t="s">
        <v>0</v>
      </c>
      <c r="C1" s="124"/>
      <c r="D1" s="33"/>
      <c r="E1" s="10"/>
      <c r="F1" s="124" t="s">
        <v>7</v>
      </c>
      <c r="G1" s="124"/>
      <c r="H1" s="33"/>
      <c r="I1" s="7"/>
    </row>
    <row r="2" spans="1:12" x14ac:dyDescent="0.2">
      <c r="A2" s="74">
        <v>0</v>
      </c>
      <c r="B2" s="48">
        <v>5000</v>
      </c>
      <c r="C2" s="49">
        <v>800</v>
      </c>
      <c r="D2" s="70">
        <v>7</v>
      </c>
      <c r="E2" s="53">
        <v>0</v>
      </c>
      <c r="F2" s="48">
        <v>2000</v>
      </c>
      <c r="G2" s="49">
        <v>6000</v>
      </c>
      <c r="H2" s="70">
        <v>6</v>
      </c>
      <c r="I2" s="50"/>
      <c r="J2" s="35"/>
      <c r="K2" s="35"/>
    </row>
    <row r="3" spans="1:12" x14ac:dyDescent="0.2">
      <c r="A3" s="75">
        <v>1</v>
      </c>
      <c r="B3" s="51">
        <v>10000</v>
      </c>
      <c r="C3" s="53">
        <v>1000</v>
      </c>
      <c r="D3" s="77">
        <v>8</v>
      </c>
      <c r="E3" s="83">
        <v>4</v>
      </c>
      <c r="F3" s="51">
        <v>5500</v>
      </c>
      <c r="G3" s="50"/>
      <c r="H3" s="76"/>
      <c r="J3" s="35"/>
      <c r="K3" s="35"/>
    </row>
    <row r="4" spans="1:12" x14ac:dyDescent="0.2">
      <c r="A4" s="75">
        <v>2</v>
      </c>
      <c r="B4" s="51">
        <v>4500</v>
      </c>
      <c r="C4" s="53">
        <v>5500</v>
      </c>
      <c r="D4" s="77">
        <v>9</v>
      </c>
      <c r="F4" s="51"/>
      <c r="G4" s="50"/>
      <c r="H4" s="50"/>
      <c r="I4" s="50"/>
      <c r="J4" s="35"/>
      <c r="K4" s="35"/>
    </row>
    <row r="5" spans="1:12" x14ac:dyDescent="0.2">
      <c r="A5" s="75">
        <v>6</v>
      </c>
      <c r="B5" s="51">
        <v>6000</v>
      </c>
      <c r="C5" s="53">
        <v>2500</v>
      </c>
      <c r="D5" s="77">
        <v>10</v>
      </c>
      <c r="F5" s="51"/>
      <c r="G5" s="50"/>
      <c r="H5" s="50"/>
      <c r="I5" s="50"/>
      <c r="J5" s="35"/>
      <c r="K5" s="35"/>
    </row>
    <row r="6" spans="1:12" x14ac:dyDescent="0.2">
      <c r="B6" s="51"/>
      <c r="C6" s="53">
        <v>3000</v>
      </c>
      <c r="D6" s="77">
        <v>11</v>
      </c>
      <c r="F6" s="51"/>
      <c r="G6" s="50"/>
      <c r="H6" s="50"/>
      <c r="I6" s="50"/>
      <c r="J6" s="35"/>
      <c r="K6" s="35"/>
    </row>
    <row r="7" spans="1:12" x14ac:dyDescent="0.2">
      <c r="B7" s="51"/>
      <c r="C7" s="53">
        <v>1750</v>
      </c>
      <c r="D7" s="77">
        <v>11</v>
      </c>
      <c r="F7" s="51"/>
      <c r="G7" s="50"/>
      <c r="H7" s="50"/>
      <c r="I7" s="50"/>
      <c r="J7" s="35"/>
      <c r="K7" s="35"/>
    </row>
    <row r="8" spans="1:12" ht="16" thickBot="1" x14ac:dyDescent="0.25">
      <c r="B8" s="51"/>
      <c r="C8" s="53">
        <v>2300</v>
      </c>
      <c r="D8" s="77">
        <v>12</v>
      </c>
      <c r="F8" s="51"/>
      <c r="G8" s="50"/>
      <c r="H8" s="50"/>
      <c r="I8" s="50"/>
      <c r="J8" s="35"/>
      <c r="K8" s="35"/>
    </row>
    <row r="9" spans="1:12" x14ac:dyDescent="0.2">
      <c r="B9" s="48">
        <f>SUM(B2:B5) - SUM(C2:C8)</f>
        <v>8650</v>
      </c>
      <c r="C9" s="54"/>
      <c r="D9" s="69"/>
      <c r="E9" s="53"/>
      <c r="F9" s="48">
        <f>SUM(F2:F3) - G2</f>
        <v>1500</v>
      </c>
      <c r="G9" s="55"/>
      <c r="H9" s="72"/>
      <c r="I9" s="50"/>
      <c r="J9" s="35"/>
      <c r="K9" s="35"/>
    </row>
    <row r="10" spans="1:12" x14ac:dyDescent="0.2">
      <c r="B10" s="50"/>
      <c r="C10" s="52"/>
      <c r="D10" s="52"/>
      <c r="E10" s="53"/>
      <c r="F10" s="50"/>
      <c r="G10" s="50"/>
      <c r="H10" s="50"/>
      <c r="I10" s="50"/>
      <c r="J10" s="50"/>
      <c r="K10" s="50"/>
    </row>
    <row r="11" spans="1:12" ht="16" thickBot="1" x14ac:dyDescent="0.25">
      <c r="B11" s="123" t="s">
        <v>39</v>
      </c>
      <c r="C11" s="123"/>
      <c r="D11" s="72"/>
      <c r="E11" s="53"/>
      <c r="F11" s="123" t="s">
        <v>40</v>
      </c>
      <c r="G11" s="123"/>
      <c r="H11" s="72"/>
      <c r="I11" s="50"/>
      <c r="J11" s="123" t="s">
        <v>25</v>
      </c>
      <c r="K11" s="123"/>
    </row>
    <row r="12" spans="1:12" x14ac:dyDescent="0.2">
      <c r="A12" s="74">
        <v>0</v>
      </c>
      <c r="B12" s="48">
        <v>5350</v>
      </c>
      <c r="C12" s="49">
        <v>6850</v>
      </c>
      <c r="D12" s="70" t="s">
        <v>95</v>
      </c>
      <c r="E12" s="53">
        <v>0</v>
      </c>
      <c r="F12" s="48">
        <v>850</v>
      </c>
      <c r="G12" s="49">
        <v>3800</v>
      </c>
      <c r="H12" s="70" t="s">
        <v>95</v>
      </c>
      <c r="I12" s="50">
        <v>0</v>
      </c>
      <c r="J12" s="48">
        <v>9550</v>
      </c>
      <c r="K12" s="49">
        <v>800</v>
      </c>
      <c r="L12" t="s">
        <v>95</v>
      </c>
    </row>
    <row r="13" spans="1:12" x14ac:dyDescent="0.2">
      <c r="A13" s="75">
        <v>5</v>
      </c>
      <c r="B13" s="51">
        <v>6500</v>
      </c>
      <c r="E13" s="85" t="s">
        <v>95</v>
      </c>
      <c r="F13" s="51">
        <v>6850</v>
      </c>
      <c r="G13" s="50"/>
      <c r="H13" s="50"/>
      <c r="I13" s="50" t="s">
        <v>95</v>
      </c>
      <c r="J13" s="51">
        <v>3800</v>
      </c>
      <c r="K13" s="50"/>
    </row>
    <row r="14" spans="1:12" ht="16" thickBot="1" x14ac:dyDescent="0.25">
      <c r="B14" s="51"/>
      <c r="C14" s="52"/>
      <c r="D14" s="84"/>
      <c r="E14" s="85"/>
      <c r="F14" s="51"/>
      <c r="G14" s="50"/>
      <c r="H14" s="76"/>
      <c r="I14" s="76"/>
      <c r="J14" s="64"/>
      <c r="K14" s="50"/>
      <c r="L14" s="87"/>
    </row>
    <row r="15" spans="1:12" x14ac:dyDescent="0.2">
      <c r="B15" s="48">
        <f>SUM(B12:B13)-C12</f>
        <v>5000</v>
      </c>
      <c r="C15" s="54"/>
      <c r="D15" s="69"/>
      <c r="E15" s="53"/>
      <c r="F15" s="48">
        <f>SUM(F12:F14)-G12</f>
        <v>3900</v>
      </c>
      <c r="G15" s="55"/>
      <c r="H15" s="72"/>
      <c r="I15" s="50"/>
      <c r="J15" s="48">
        <f>J13+J12-K12</f>
        <v>12550</v>
      </c>
      <c r="K15" s="55"/>
    </row>
    <row r="16" spans="1:12" x14ac:dyDescent="0.2">
      <c r="B16" s="50"/>
      <c r="C16" s="52"/>
      <c r="D16" s="52"/>
      <c r="E16" s="53"/>
      <c r="F16" s="50"/>
      <c r="G16" s="50"/>
      <c r="H16" s="50"/>
      <c r="I16" s="50"/>
      <c r="J16" s="50"/>
      <c r="K16" s="50"/>
    </row>
    <row r="17" spans="1:12" ht="16" thickBot="1" x14ac:dyDescent="0.25">
      <c r="B17" s="126" t="s">
        <v>32</v>
      </c>
      <c r="C17" s="126"/>
      <c r="D17" s="78"/>
      <c r="E17" s="82"/>
      <c r="F17" s="126" t="s">
        <v>9</v>
      </c>
      <c r="G17" s="126"/>
      <c r="H17" s="78"/>
      <c r="I17" s="50"/>
      <c r="J17" s="123" t="s">
        <v>77</v>
      </c>
      <c r="K17" s="123"/>
    </row>
    <row r="18" spans="1:12" x14ac:dyDescent="0.2">
      <c r="A18" s="74">
        <v>0</v>
      </c>
      <c r="B18" s="57">
        <v>600</v>
      </c>
      <c r="C18" s="58">
        <v>600</v>
      </c>
      <c r="D18" s="79" t="s">
        <v>97</v>
      </c>
      <c r="E18" s="59">
        <v>0</v>
      </c>
      <c r="F18" s="57">
        <v>11000</v>
      </c>
      <c r="G18" s="58"/>
      <c r="H18" s="79"/>
      <c r="I18" s="59"/>
      <c r="J18" s="60"/>
      <c r="K18" s="61">
        <v>3500</v>
      </c>
      <c r="L18">
        <v>0</v>
      </c>
    </row>
    <row r="19" spans="1:12" ht="16" thickBot="1" x14ac:dyDescent="0.25">
      <c r="A19" s="75">
        <v>7</v>
      </c>
      <c r="B19" s="92">
        <v>800</v>
      </c>
      <c r="C19" s="66"/>
      <c r="D19" s="53"/>
      <c r="E19" s="88">
        <v>9</v>
      </c>
      <c r="F19" s="92">
        <v>5500</v>
      </c>
      <c r="G19" s="104"/>
      <c r="H19" s="79"/>
      <c r="I19" s="59"/>
      <c r="J19" s="105"/>
      <c r="K19" s="93">
        <v>600</v>
      </c>
      <c r="L19" s="83" t="s">
        <v>96</v>
      </c>
    </row>
    <row r="20" spans="1:12" x14ac:dyDescent="0.2">
      <c r="B20" s="51">
        <v>800</v>
      </c>
      <c r="C20" s="53"/>
      <c r="D20" s="53"/>
      <c r="E20" s="53"/>
      <c r="F20" s="51">
        <f>F18+F19</f>
        <v>16500</v>
      </c>
      <c r="G20" s="53"/>
      <c r="H20" s="53"/>
      <c r="I20" s="53"/>
      <c r="J20" s="64"/>
      <c r="K20" s="52"/>
    </row>
    <row r="21" spans="1:12" x14ac:dyDescent="0.2">
      <c r="B21" s="50"/>
      <c r="C21" s="50"/>
      <c r="D21" s="50"/>
      <c r="E21" s="53"/>
      <c r="F21" s="50"/>
      <c r="G21" s="50"/>
      <c r="H21" s="50"/>
      <c r="I21" s="50"/>
      <c r="J21" s="50"/>
      <c r="K21" s="50"/>
    </row>
    <row r="22" spans="1:12" ht="16" thickBot="1" x14ac:dyDescent="0.25">
      <c r="B22" s="123" t="s">
        <v>2</v>
      </c>
      <c r="C22" s="123"/>
      <c r="D22" s="72"/>
      <c r="E22" s="53"/>
      <c r="F22" s="123" t="s">
        <v>78</v>
      </c>
      <c r="G22" s="123"/>
      <c r="H22" s="72"/>
      <c r="I22" s="50"/>
      <c r="J22" s="123" t="s">
        <v>3</v>
      </c>
      <c r="K22" s="123"/>
    </row>
    <row r="23" spans="1:12" x14ac:dyDescent="0.2">
      <c r="A23" s="74">
        <v>10</v>
      </c>
      <c r="B23" s="48">
        <v>2500</v>
      </c>
      <c r="C23" s="54">
        <v>3000</v>
      </c>
      <c r="D23" s="69">
        <v>0</v>
      </c>
      <c r="E23" s="53">
        <v>12</v>
      </c>
      <c r="F23" s="48">
        <v>2300</v>
      </c>
      <c r="G23" s="49">
        <v>9550</v>
      </c>
      <c r="H23" s="70">
        <v>0</v>
      </c>
      <c r="I23" s="53"/>
      <c r="J23" s="68"/>
      <c r="K23" s="49">
        <v>10000</v>
      </c>
      <c r="L23" s="87">
        <v>1</v>
      </c>
    </row>
    <row r="24" spans="1:12" x14ac:dyDescent="0.2">
      <c r="A24" s="75"/>
      <c r="B24" s="51"/>
      <c r="C24" s="69">
        <v>150</v>
      </c>
      <c r="D24" s="89">
        <v>3</v>
      </c>
      <c r="E24" s="53"/>
      <c r="F24" s="51"/>
      <c r="G24" s="70"/>
      <c r="H24" s="90"/>
      <c r="I24" s="53"/>
      <c r="J24" s="64"/>
      <c r="K24" s="70">
        <v>500</v>
      </c>
      <c r="L24" s="81" t="s">
        <v>98</v>
      </c>
    </row>
    <row r="25" spans="1:12" x14ac:dyDescent="0.2">
      <c r="A25" s="75"/>
      <c r="B25" s="51"/>
      <c r="C25" s="69">
        <v>6500</v>
      </c>
      <c r="D25" s="89">
        <v>5</v>
      </c>
      <c r="E25" s="53"/>
      <c r="F25" s="51"/>
      <c r="G25" s="70"/>
      <c r="H25" s="90"/>
      <c r="I25" s="53"/>
      <c r="J25" s="64"/>
      <c r="K25" s="70"/>
      <c r="L25" s="81"/>
    </row>
    <row r="26" spans="1:12" ht="16" thickBot="1" x14ac:dyDescent="0.25">
      <c r="B26" s="65"/>
      <c r="C26" s="66">
        <v>400</v>
      </c>
      <c r="D26" s="69" t="s">
        <v>99</v>
      </c>
      <c r="E26" s="85"/>
      <c r="F26" s="65"/>
      <c r="G26" s="71"/>
      <c r="H26" s="90"/>
      <c r="I26" s="53"/>
      <c r="J26" s="67"/>
      <c r="K26" s="66"/>
    </row>
    <row r="27" spans="1:12" x14ac:dyDescent="0.2">
      <c r="B27" s="51"/>
      <c r="C27" s="53">
        <f>SUM(C23:C26)-B23</f>
        <v>7550</v>
      </c>
      <c r="D27" s="53"/>
      <c r="E27" s="53"/>
      <c r="F27" s="51"/>
      <c r="G27" s="52">
        <f>G23-F23</f>
        <v>7250</v>
      </c>
      <c r="H27" s="52"/>
      <c r="I27" s="53"/>
      <c r="J27" s="64"/>
      <c r="K27" s="52"/>
    </row>
    <row r="28" spans="1:12" x14ac:dyDescent="0.2">
      <c r="B28" s="125"/>
      <c r="C28" s="125"/>
      <c r="D28" s="50"/>
      <c r="E28" s="53"/>
      <c r="F28" s="125"/>
      <c r="G28" s="125"/>
      <c r="H28" s="50"/>
      <c r="I28" s="50"/>
      <c r="J28" s="125"/>
      <c r="K28" s="125"/>
    </row>
    <row r="29" spans="1:12" ht="16" thickBot="1" x14ac:dyDescent="0.25">
      <c r="B29" s="123" t="s">
        <v>41</v>
      </c>
      <c r="C29" s="123"/>
      <c r="D29" s="72"/>
      <c r="E29" s="53"/>
      <c r="F29" s="123" t="s">
        <v>6</v>
      </c>
      <c r="G29" s="123"/>
      <c r="H29" s="72"/>
      <c r="I29" s="50"/>
      <c r="J29" s="72"/>
      <c r="K29" s="70"/>
    </row>
    <row r="30" spans="1:12" x14ac:dyDescent="0.2">
      <c r="B30" s="48"/>
      <c r="C30" s="49">
        <v>10600</v>
      </c>
      <c r="D30" s="70">
        <v>0</v>
      </c>
      <c r="E30" s="53">
        <v>8</v>
      </c>
      <c r="F30" s="68">
        <v>1000</v>
      </c>
      <c r="G30" s="49">
        <v>7700</v>
      </c>
      <c r="H30" s="70">
        <v>0</v>
      </c>
      <c r="I30" s="50"/>
      <c r="J30" s="72"/>
      <c r="K30" s="70"/>
    </row>
    <row r="31" spans="1:12" ht="16" thickBot="1" x14ac:dyDescent="0.25">
      <c r="B31" s="51"/>
      <c r="C31" s="70"/>
      <c r="D31" s="70"/>
      <c r="E31" s="85"/>
      <c r="F31" s="56"/>
      <c r="G31" s="70"/>
      <c r="H31" s="90"/>
      <c r="I31" s="50"/>
      <c r="J31" s="72"/>
      <c r="K31" s="70"/>
    </row>
    <row r="32" spans="1:12" x14ac:dyDescent="0.2">
      <c r="B32" s="48"/>
      <c r="C32" s="49"/>
      <c r="D32" s="70"/>
      <c r="E32" s="53"/>
      <c r="F32" s="73"/>
      <c r="G32" s="49"/>
      <c r="H32" s="70"/>
      <c r="I32" s="50"/>
      <c r="J32" s="72"/>
      <c r="K32" s="70"/>
    </row>
    <row r="33" spans="1:12" x14ac:dyDescent="0.2">
      <c r="B33" s="7"/>
      <c r="C33" s="9"/>
      <c r="D33" s="9"/>
      <c r="E33" s="10"/>
      <c r="F33" s="7"/>
      <c r="G33" s="7"/>
      <c r="H33" s="7"/>
      <c r="I33" s="7"/>
      <c r="J33" s="7"/>
      <c r="K33" s="7"/>
    </row>
    <row r="34" spans="1:12" ht="16" thickBot="1" x14ac:dyDescent="0.25">
      <c r="B34" s="124" t="s">
        <v>1</v>
      </c>
      <c r="C34" s="124"/>
      <c r="D34" s="33"/>
      <c r="E34" s="10"/>
      <c r="F34" s="124" t="s">
        <v>43</v>
      </c>
      <c r="G34" s="124"/>
      <c r="H34" s="33"/>
      <c r="I34" s="7"/>
      <c r="J34" s="124" t="s">
        <v>44</v>
      </c>
      <c r="K34" s="124"/>
    </row>
    <row r="35" spans="1:12" x14ac:dyDescent="0.2">
      <c r="B35" s="48"/>
      <c r="C35" s="49">
        <v>4500</v>
      </c>
      <c r="D35" s="91">
        <v>2</v>
      </c>
      <c r="E35" s="97" t="s">
        <v>95</v>
      </c>
      <c r="F35" s="48">
        <v>800</v>
      </c>
      <c r="G35" s="49"/>
      <c r="H35" s="32"/>
      <c r="I35" s="97" t="s">
        <v>96</v>
      </c>
      <c r="J35" s="2">
        <v>600</v>
      </c>
      <c r="K35" s="11"/>
    </row>
    <row r="36" spans="1:12" x14ac:dyDescent="0.2">
      <c r="B36" s="51"/>
      <c r="C36" s="70">
        <v>5500</v>
      </c>
      <c r="D36" s="91">
        <v>4</v>
      </c>
      <c r="E36" s="10"/>
      <c r="F36" s="51"/>
      <c r="G36" s="70"/>
      <c r="H36" s="32"/>
      <c r="I36" s="10"/>
      <c r="J36" s="3"/>
      <c r="K36" s="32"/>
    </row>
    <row r="37" spans="1:12" ht="16" thickBot="1" x14ac:dyDescent="0.25">
      <c r="A37" s="75"/>
      <c r="B37" s="51"/>
      <c r="C37" s="52"/>
      <c r="D37" s="9"/>
      <c r="E37" s="10"/>
      <c r="F37" s="51"/>
      <c r="G37" s="52"/>
      <c r="H37" s="99"/>
      <c r="I37" s="10"/>
      <c r="J37" s="17"/>
      <c r="K37" s="10"/>
      <c r="L37" s="87"/>
    </row>
    <row r="38" spans="1:12" x14ac:dyDescent="0.2">
      <c r="B38" s="48"/>
      <c r="C38" s="49"/>
      <c r="D38" s="32"/>
      <c r="E38" s="10"/>
      <c r="F38" s="48"/>
      <c r="G38" s="49"/>
      <c r="H38" s="32"/>
      <c r="I38" s="10"/>
      <c r="J38" s="16"/>
      <c r="K38" s="11"/>
    </row>
    <row r="39" spans="1:12" x14ac:dyDescent="0.2">
      <c r="B39" s="50"/>
      <c r="C39" s="50"/>
      <c r="D39" s="7"/>
      <c r="E39" s="10"/>
      <c r="F39" s="50"/>
      <c r="G39" s="50"/>
      <c r="H39" s="7"/>
      <c r="I39" s="7"/>
      <c r="J39" s="7"/>
      <c r="K39" s="7"/>
    </row>
    <row r="40" spans="1:12" ht="16" thickBot="1" x14ac:dyDescent="0.25">
      <c r="B40" s="123" t="s">
        <v>79</v>
      </c>
      <c r="C40" s="123"/>
      <c r="D40" s="33"/>
      <c r="E40" s="10"/>
      <c r="F40" s="123" t="s">
        <v>37</v>
      </c>
      <c r="G40" s="123"/>
      <c r="H40" s="33"/>
      <c r="I40" s="7"/>
      <c r="J40" s="124" t="s">
        <v>38</v>
      </c>
      <c r="K40" s="124"/>
    </row>
    <row r="41" spans="1:12" x14ac:dyDescent="0.2">
      <c r="A41" s="75">
        <v>11</v>
      </c>
      <c r="B41" s="57">
        <v>3000</v>
      </c>
      <c r="C41" s="61"/>
      <c r="D41" s="80"/>
      <c r="E41" s="98" t="s">
        <v>98</v>
      </c>
      <c r="F41" s="57">
        <v>500</v>
      </c>
      <c r="G41" s="94"/>
      <c r="H41" s="86"/>
      <c r="I41" s="98" t="s">
        <v>99</v>
      </c>
      <c r="J41" s="4">
        <v>400</v>
      </c>
      <c r="K41" s="15"/>
    </row>
    <row r="42" spans="1:12" x14ac:dyDescent="0.2">
      <c r="A42" s="53">
        <v>11</v>
      </c>
      <c r="B42" s="62">
        <v>1750</v>
      </c>
      <c r="C42" s="63"/>
      <c r="D42" s="80"/>
      <c r="E42" s="14"/>
      <c r="F42" s="62"/>
      <c r="G42" s="95"/>
      <c r="H42" s="86"/>
      <c r="I42" s="14"/>
      <c r="J42" s="5"/>
      <c r="K42" s="18"/>
    </row>
    <row r="43" spans="1:12" ht="16" thickBot="1" x14ac:dyDescent="0.25">
      <c r="A43" s="74" t="s">
        <v>97</v>
      </c>
      <c r="B43" s="92">
        <v>600</v>
      </c>
      <c r="C43" s="93"/>
      <c r="D43" s="100"/>
      <c r="E43" s="14"/>
      <c r="F43" s="92"/>
      <c r="G43" s="96"/>
      <c r="H43" s="101"/>
      <c r="I43" s="14"/>
      <c r="J43" s="6"/>
      <c r="K43" s="13"/>
      <c r="L43" s="87"/>
    </row>
    <row r="44" spans="1:12" x14ac:dyDescent="0.2">
      <c r="B44" s="48">
        <f>SUM(B41:B43)</f>
        <v>5350</v>
      </c>
      <c r="C44" s="12"/>
      <c r="D44" s="31"/>
      <c r="E44" s="10"/>
      <c r="F44" s="48"/>
      <c r="G44" s="54"/>
      <c r="H44" s="31"/>
      <c r="I44" s="10"/>
      <c r="J44" s="2"/>
      <c r="K44" s="12"/>
    </row>
    <row r="45" spans="1:12" s="108" customFormat="1" ht="13" x14ac:dyDescent="0.15">
      <c r="A45" s="121"/>
      <c r="B45" s="121"/>
      <c r="C45" s="106"/>
      <c r="D45" s="106"/>
      <c r="E45" s="106"/>
      <c r="F45" s="107"/>
      <c r="G45" s="106"/>
      <c r="H45" s="106"/>
      <c r="I45" s="106"/>
      <c r="J45" s="106"/>
      <c r="K45" s="106"/>
    </row>
    <row r="46" spans="1:12" s="108" customFormat="1" ht="13" x14ac:dyDescent="0.15">
      <c r="A46" s="109"/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</row>
    <row r="47" spans="1:12" s="108" customFormat="1" ht="13" x14ac:dyDescent="0.15">
      <c r="A47" s="109"/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</row>
    <row r="48" spans="1:12" ht="16" thickBot="1" x14ac:dyDescent="0.25">
      <c r="B48" s="123" t="s">
        <v>86</v>
      </c>
      <c r="C48" s="123"/>
      <c r="F48" s="130"/>
      <c r="G48" s="130"/>
    </row>
    <row r="49" spans="1:7" x14ac:dyDescent="0.2">
      <c r="A49" s="74">
        <v>3</v>
      </c>
      <c r="B49" s="57">
        <v>150</v>
      </c>
      <c r="C49" s="61"/>
      <c r="F49" s="131"/>
      <c r="G49" s="131"/>
    </row>
    <row r="50" spans="1:7" x14ac:dyDescent="0.2">
      <c r="B50" s="62"/>
      <c r="C50" s="63"/>
      <c r="F50" s="131"/>
      <c r="G50" s="131"/>
    </row>
    <row r="51" spans="1:7" ht="16" thickBot="1" x14ac:dyDescent="0.25">
      <c r="B51" s="92"/>
      <c r="C51" s="93"/>
      <c r="F51" s="131"/>
      <c r="G51" s="131"/>
    </row>
    <row r="52" spans="1:7" x14ac:dyDescent="0.2">
      <c r="B52" s="2"/>
      <c r="C52" s="12"/>
      <c r="F52" s="32"/>
      <c r="G52" s="31"/>
    </row>
  </sheetData>
  <mergeCells count="27">
    <mergeCell ref="B48:C48"/>
    <mergeCell ref="F48:G48"/>
    <mergeCell ref="J28:K28"/>
    <mergeCell ref="B1:C1"/>
    <mergeCell ref="F1:G1"/>
    <mergeCell ref="B17:C17"/>
    <mergeCell ref="F17:G17"/>
    <mergeCell ref="J17:K17"/>
    <mergeCell ref="B11:C11"/>
    <mergeCell ref="F11:G11"/>
    <mergeCell ref="J11:K11"/>
    <mergeCell ref="J34:K34"/>
    <mergeCell ref="B22:C22"/>
    <mergeCell ref="F22:G22"/>
    <mergeCell ref="J22:K22"/>
    <mergeCell ref="B28:C28"/>
    <mergeCell ref="F28:G28"/>
    <mergeCell ref="B29:C29"/>
    <mergeCell ref="F29:G29"/>
    <mergeCell ref="B34:C34"/>
    <mergeCell ref="F34:G34"/>
    <mergeCell ref="A45:B45"/>
    <mergeCell ref="B46:L46"/>
    <mergeCell ref="B47:L47"/>
    <mergeCell ref="B40:C40"/>
    <mergeCell ref="F40:G40"/>
    <mergeCell ref="J40:K40"/>
  </mergeCells>
  <phoneticPr fontId="9" type="noConversion"/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BCB4C-4D91-3A4F-86A2-DB02F98D8EEE}">
  <sheetPr codeName="IncomeStatement"/>
  <dimension ref="A1:D22"/>
  <sheetViews>
    <sheetView workbookViewId="0">
      <selection activeCell="B16" sqref="B16"/>
    </sheetView>
  </sheetViews>
  <sheetFormatPr baseColWidth="10" defaultRowHeight="15" x14ac:dyDescent="0.2"/>
  <cols>
    <col min="1" max="1" width="21.33203125" customWidth="1"/>
    <col min="2" max="2" width="11.6640625" customWidth="1"/>
    <col min="3" max="3" width="10" customWidth="1"/>
    <col min="4" max="4" width="9" bestFit="1" customWidth="1"/>
    <col min="5" max="256" width="8.83203125" customWidth="1"/>
  </cols>
  <sheetData>
    <row r="1" spans="1:4" ht="16" x14ac:dyDescent="0.2">
      <c r="A1" s="127" t="s">
        <v>61</v>
      </c>
      <c r="B1" s="127"/>
      <c r="C1" s="127"/>
      <c r="D1" s="20"/>
    </row>
    <row r="2" spans="1:4" ht="16" x14ac:dyDescent="0.2">
      <c r="A2" s="127" t="s">
        <v>10</v>
      </c>
      <c r="B2" s="127"/>
      <c r="C2" s="127"/>
      <c r="D2" s="20"/>
    </row>
    <row r="3" spans="1:4" ht="16" x14ac:dyDescent="0.2">
      <c r="A3" s="128" t="s">
        <v>80</v>
      </c>
      <c r="B3" s="128"/>
      <c r="C3" s="128"/>
      <c r="D3" s="20"/>
    </row>
    <row r="4" spans="1:4" ht="16" x14ac:dyDescent="0.2">
      <c r="A4" s="102"/>
      <c r="B4" s="102"/>
      <c r="C4" s="102"/>
      <c r="D4" s="20"/>
    </row>
    <row r="5" spans="1:4" ht="16" x14ac:dyDescent="0.2">
      <c r="A5" t="s">
        <v>87</v>
      </c>
      <c r="B5" s="133">
        <v>10000</v>
      </c>
      <c r="D5" s="20"/>
    </row>
    <row r="6" spans="1:4" ht="16" x14ac:dyDescent="0.2">
      <c r="A6" s="134" t="s">
        <v>88</v>
      </c>
      <c r="B6" s="135">
        <v>-800</v>
      </c>
      <c r="D6" s="20"/>
    </row>
    <row r="7" spans="1:4" ht="16" x14ac:dyDescent="0.2">
      <c r="A7" t="s">
        <v>89</v>
      </c>
      <c r="B7" s="132">
        <f>B5+B6</f>
        <v>9200</v>
      </c>
      <c r="D7" s="20"/>
    </row>
    <row r="8" spans="1:4" ht="16" x14ac:dyDescent="0.2">
      <c r="D8" s="20"/>
    </row>
    <row r="9" spans="1:4" ht="16" x14ac:dyDescent="0.2">
      <c r="A9" s="136" t="s">
        <v>90</v>
      </c>
      <c r="D9" s="20"/>
    </row>
    <row r="10" spans="1:4" ht="16" x14ac:dyDescent="0.2">
      <c r="A10" t="s">
        <v>92</v>
      </c>
      <c r="B10" s="133">
        <v>-600</v>
      </c>
      <c r="D10" s="20"/>
    </row>
    <row r="11" spans="1:4" ht="16" x14ac:dyDescent="0.2">
      <c r="A11" t="s">
        <v>79</v>
      </c>
      <c r="B11" s="133">
        <v>-5350</v>
      </c>
      <c r="D11" s="20"/>
    </row>
    <row r="12" spans="1:4" ht="16" x14ac:dyDescent="0.2">
      <c r="A12" s="134" t="s">
        <v>38</v>
      </c>
      <c r="B12" s="137">
        <v>-400</v>
      </c>
      <c r="D12" s="20"/>
    </row>
    <row r="13" spans="1:4" ht="16" x14ac:dyDescent="0.2">
      <c r="A13" s="138" t="s">
        <v>93</v>
      </c>
      <c r="B13" s="132">
        <f>B7+SUM(B10:B12)</f>
        <v>2850</v>
      </c>
      <c r="D13" s="20"/>
    </row>
    <row r="14" spans="1:4" ht="16" x14ac:dyDescent="0.2">
      <c r="D14" s="20"/>
    </row>
    <row r="15" spans="1:4" ht="16" x14ac:dyDescent="0.2">
      <c r="A15" s="136" t="s">
        <v>91</v>
      </c>
      <c r="D15" s="20"/>
    </row>
    <row r="16" spans="1:4" ht="16" x14ac:dyDescent="0.2">
      <c r="A16" s="134" t="s">
        <v>37</v>
      </c>
      <c r="B16" s="137">
        <v>-500</v>
      </c>
      <c r="D16" s="20"/>
    </row>
    <row r="17" spans="1:4" ht="16" x14ac:dyDescent="0.2">
      <c r="A17" s="138" t="s">
        <v>94</v>
      </c>
      <c r="B17" s="132">
        <f>B13+B16</f>
        <v>2350</v>
      </c>
      <c r="D17" s="20"/>
    </row>
    <row r="18" spans="1:4" ht="16" x14ac:dyDescent="0.2">
      <c r="D18" s="20"/>
    </row>
    <row r="19" spans="1:4" ht="16" x14ac:dyDescent="0.2">
      <c r="D19" s="20"/>
    </row>
    <row r="20" spans="1:4" ht="16" x14ac:dyDescent="0.2">
      <c r="D20" s="20"/>
    </row>
    <row r="21" spans="1:4" ht="16" x14ac:dyDescent="0.2">
      <c r="A21" s="20"/>
      <c r="B21" s="20"/>
      <c r="C21" s="20"/>
      <c r="D21" s="20"/>
    </row>
    <row r="22" spans="1:4" ht="16" x14ac:dyDescent="0.2">
      <c r="A22" s="20"/>
      <c r="B22" s="20"/>
      <c r="C22" s="20"/>
      <c r="D22" s="20"/>
    </row>
  </sheetData>
  <mergeCells count="3">
    <mergeCell ref="A1:C1"/>
    <mergeCell ref="A2:C2"/>
    <mergeCell ref="A3:C3"/>
  </mergeCells>
  <phoneticPr fontId="9" type="noConversion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2257-14BF-D246-A6F6-B97049E5BE6F}">
  <sheetPr codeName="BalanceSheet"/>
  <dimension ref="A1:K23"/>
  <sheetViews>
    <sheetView workbookViewId="0">
      <selection activeCell="H23" sqref="H23"/>
    </sheetView>
  </sheetViews>
  <sheetFormatPr baseColWidth="10" defaultRowHeight="15" x14ac:dyDescent="0.2"/>
  <cols>
    <col min="1" max="3" width="8.83203125" customWidth="1"/>
    <col min="4" max="4" width="10.5" bestFit="1" customWidth="1"/>
    <col min="5" max="256" width="8.83203125" customWidth="1"/>
  </cols>
  <sheetData>
    <row r="1" spans="1:11" ht="15.75" customHeight="1" x14ac:dyDescent="0.2">
      <c r="A1" s="119" t="s">
        <v>61</v>
      </c>
      <c r="B1" s="119"/>
      <c r="C1" s="119"/>
      <c r="D1" s="119"/>
      <c r="E1" s="119"/>
      <c r="F1" s="119"/>
      <c r="G1" s="119"/>
      <c r="H1" s="119"/>
      <c r="I1" s="119"/>
      <c r="J1" s="119"/>
    </row>
    <row r="2" spans="1:11" ht="15.75" customHeight="1" x14ac:dyDescent="0.2">
      <c r="A2" s="119" t="s">
        <v>11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1" ht="15.75" customHeight="1" x14ac:dyDescent="0.2">
      <c r="A3" s="119" t="s">
        <v>81</v>
      </c>
      <c r="B3" s="119"/>
      <c r="C3" s="119"/>
      <c r="D3" s="119"/>
      <c r="E3" s="119"/>
      <c r="F3" s="119"/>
      <c r="G3" s="119"/>
      <c r="H3" s="119"/>
      <c r="I3" s="119"/>
      <c r="J3" s="119"/>
    </row>
    <row r="4" spans="1:11" ht="16" x14ac:dyDescent="0.2">
      <c r="A4" s="119" t="s">
        <v>18</v>
      </c>
      <c r="B4" s="119"/>
      <c r="C4" s="119"/>
      <c r="D4" s="119"/>
      <c r="E4" s="119"/>
      <c r="F4" s="39"/>
      <c r="G4" s="119" t="s">
        <v>19</v>
      </c>
      <c r="H4" s="119"/>
      <c r="I4" s="119"/>
      <c r="J4" s="119"/>
    </row>
    <row r="5" spans="1:11" ht="17" x14ac:dyDescent="0.2">
      <c r="A5" s="22" t="s">
        <v>0</v>
      </c>
      <c r="B5" s="39"/>
      <c r="C5" s="39"/>
      <c r="D5" s="39"/>
      <c r="E5" s="141">
        <v>8650</v>
      </c>
      <c r="F5" s="39"/>
      <c r="G5" s="111" t="s">
        <v>65</v>
      </c>
      <c r="H5" s="115"/>
      <c r="I5" s="39"/>
      <c r="J5" s="139">
        <v>7550</v>
      </c>
    </row>
    <row r="6" spans="1:11" ht="16" x14ac:dyDescent="0.2">
      <c r="A6" s="111" t="s">
        <v>7</v>
      </c>
      <c r="B6" s="111"/>
      <c r="C6" s="111"/>
      <c r="D6" s="39"/>
      <c r="E6" s="140">
        <v>1500</v>
      </c>
      <c r="F6" s="39"/>
      <c r="G6" s="116" t="s">
        <v>66</v>
      </c>
      <c r="H6" s="116"/>
      <c r="I6" s="39"/>
      <c r="J6" s="145">
        <v>7250</v>
      </c>
    </row>
    <row r="7" spans="1:11" ht="16" x14ac:dyDescent="0.2">
      <c r="A7" s="111" t="s">
        <v>20</v>
      </c>
      <c r="B7" s="111"/>
      <c r="C7" s="39"/>
      <c r="D7" s="39"/>
      <c r="E7" s="39"/>
      <c r="F7" s="39"/>
      <c r="G7" s="111" t="s">
        <v>67</v>
      </c>
      <c r="H7" s="111"/>
      <c r="I7" s="111"/>
      <c r="J7" s="146">
        <f>J5+J6</f>
        <v>14800</v>
      </c>
    </row>
    <row r="8" spans="1:11" ht="16" x14ac:dyDescent="0.2">
      <c r="A8" s="111" t="s">
        <v>21</v>
      </c>
      <c r="B8" s="111"/>
      <c r="C8" s="111"/>
      <c r="D8" s="141">
        <v>5000</v>
      </c>
      <c r="E8" s="23"/>
      <c r="F8" s="39"/>
    </row>
    <row r="9" spans="1:11" ht="16" x14ac:dyDescent="0.2">
      <c r="A9" s="111" t="s">
        <v>22</v>
      </c>
      <c r="B9" s="111"/>
      <c r="C9" s="111"/>
      <c r="D9" s="141">
        <v>3900</v>
      </c>
      <c r="E9" s="23"/>
      <c r="F9" s="39"/>
      <c r="G9" s="39"/>
      <c r="H9" s="39"/>
      <c r="I9" s="39"/>
      <c r="J9" s="23"/>
    </row>
    <row r="10" spans="1:11" ht="16" customHeight="1" x14ac:dyDescent="0.2">
      <c r="A10" s="111" t="s">
        <v>23</v>
      </c>
      <c r="B10" s="111"/>
      <c r="C10" s="111"/>
      <c r="D10" s="142">
        <v>12550</v>
      </c>
      <c r="E10" s="141">
        <f>SUM(D8:D10)</f>
        <v>21450</v>
      </c>
      <c r="F10" s="39"/>
      <c r="G10" s="119" t="s">
        <v>125</v>
      </c>
      <c r="H10" s="119"/>
      <c r="I10" s="119"/>
      <c r="J10" s="119"/>
    </row>
    <row r="11" spans="1:11" ht="16" x14ac:dyDescent="0.2">
      <c r="A11" s="111" t="s">
        <v>60</v>
      </c>
      <c r="B11" s="115"/>
      <c r="C11" s="115"/>
      <c r="D11" s="39"/>
      <c r="E11" s="141">
        <v>800</v>
      </c>
      <c r="F11" s="39"/>
      <c r="G11" t="s">
        <v>126</v>
      </c>
      <c r="J11" s="145">
        <v>10500</v>
      </c>
    </row>
    <row r="12" spans="1:11" ht="16" customHeight="1" x14ac:dyDescent="0.2">
      <c r="A12" s="111" t="s">
        <v>86</v>
      </c>
      <c r="B12" s="115"/>
      <c r="C12" s="115"/>
      <c r="D12" s="39"/>
      <c r="E12" s="141">
        <v>150</v>
      </c>
      <c r="F12" s="39"/>
      <c r="G12" s="119" t="s">
        <v>24</v>
      </c>
      <c r="H12" s="119"/>
      <c r="I12" s="119"/>
      <c r="J12" s="119"/>
    </row>
    <row r="13" spans="1:11" ht="16" x14ac:dyDescent="0.2">
      <c r="A13" s="111" t="s">
        <v>9</v>
      </c>
      <c r="B13" s="111"/>
      <c r="C13" s="39"/>
      <c r="D13" s="141">
        <v>16500</v>
      </c>
      <c r="E13" s="23"/>
      <c r="F13" s="39"/>
      <c r="G13" s="111" t="s">
        <v>68</v>
      </c>
      <c r="H13" s="111"/>
      <c r="I13" s="111"/>
      <c r="J13" s="140">
        <v>10600</v>
      </c>
    </row>
    <row r="14" spans="1:11" ht="17" thickBot="1" x14ac:dyDescent="0.25">
      <c r="A14" s="111" t="s">
        <v>69</v>
      </c>
      <c r="B14" s="111"/>
      <c r="C14" s="111"/>
      <c r="D14" s="144">
        <v>4100</v>
      </c>
      <c r="E14" s="141">
        <f>D13-D14</f>
        <v>12400</v>
      </c>
      <c r="F14" s="39"/>
      <c r="G14" s="111" t="s">
        <v>6</v>
      </c>
      <c r="H14" s="111"/>
      <c r="I14" s="111"/>
      <c r="J14" s="140">
        <f xml:space="preserve"> 6700 + 2350</f>
        <v>9050</v>
      </c>
      <c r="K14" t="s">
        <v>100</v>
      </c>
    </row>
    <row r="15" spans="1:11" ht="17" thickBot="1" x14ac:dyDescent="0.25">
      <c r="A15" s="39"/>
      <c r="B15" s="39"/>
      <c r="C15" s="39"/>
      <c r="D15" s="23"/>
      <c r="E15" s="24"/>
      <c r="F15" s="39"/>
      <c r="G15" s="39"/>
      <c r="H15" s="39"/>
      <c r="I15" s="39"/>
      <c r="J15" s="24"/>
    </row>
    <row r="16" spans="1:11" ht="17" thickBot="1" x14ac:dyDescent="0.25">
      <c r="A16" s="115" t="s">
        <v>4</v>
      </c>
      <c r="B16" s="115"/>
      <c r="C16" s="115"/>
      <c r="D16" s="23"/>
      <c r="E16" s="143">
        <f>SUM(E5:E14)</f>
        <v>44950</v>
      </c>
      <c r="F16" s="39"/>
      <c r="G16" s="115" t="s">
        <v>42</v>
      </c>
      <c r="H16" s="115"/>
      <c r="I16" s="115"/>
      <c r="J16" s="143">
        <f>J7+J11+J13+J14</f>
        <v>44950</v>
      </c>
    </row>
    <row r="17" spans="8:10" ht="16" thickTop="1" x14ac:dyDescent="0.2"/>
    <row r="18" spans="8:10" x14ac:dyDescent="0.2">
      <c r="J18" s="132"/>
    </row>
    <row r="23" spans="8:10" x14ac:dyDescent="0.2">
      <c r="H23" s="35"/>
    </row>
  </sheetData>
  <mergeCells count="23">
    <mergeCell ref="A16:C16"/>
    <mergeCell ref="G16:I16"/>
    <mergeCell ref="A12:C12"/>
    <mergeCell ref="G10:J10"/>
    <mergeCell ref="A10:C10"/>
    <mergeCell ref="A11:C11"/>
    <mergeCell ref="G12:J12"/>
    <mergeCell ref="A13:B13"/>
    <mergeCell ref="G13:I13"/>
    <mergeCell ref="A14:C14"/>
    <mergeCell ref="G14:I14"/>
    <mergeCell ref="A6:C6"/>
    <mergeCell ref="G6:H6"/>
    <mergeCell ref="A7:B7"/>
    <mergeCell ref="G7:I7"/>
    <mergeCell ref="A8:C8"/>
    <mergeCell ref="A9:C9"/>
    <mergeCell ref="A1:J1"/>
    <mergeCell ref="A2:J2"/>
    <mergeCell ref="A3:J3"/>
    <mergeCell ref="A4:E4"/>
    <mergeCell ref="G4:J4"/>
    <mergeCell ref="G5:H5"/>
  </mergeCells>
  <phoneticPr fontId="9" type="noConversion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BEA4-0EFB-0243-8DFC-6520E6991D92}">
  <sheetPr codeName="CF_Direct"/>
  <dimension ref="A1:H31"/>
  <sheetViews>
    <sheetView workbookViewId="0">
      <selection activeCell="A16" sqref="A16:B26"/>
    </sheetView>
  </sheetViews>
  <sheetFormatPr baseColWidth="10" defaultColWidth="9.1640625" defaultRowHeight="16" x14ac:dyDescent="0.2"/>
  <cols>
    <col min="1" max="1" width="38.5" style="20" bestFit="1" customWidth="1"/>
    <col min="2" max="2" width="20.1640625" style="20" customWidth="1"/>
    <col min="3" max="16384" width="9.1640625" style="20"/>
  </cols>
  <sheetData>
    <row r="1" spans="1:8" customFormat="1" x14ac:dyDescent="0.2">
      <c r="A1" s="110" t="s">
        <v>61</v>
      </c>
      <c r="B1" s="20"/>
    </row>
    <row r="2" spans="1:8" customFormat="1" x14ac:dyDescent="0.2">
      <c r="A2" s="110" t="s">
        <v>82</v>
      </c>
      <c r="B2" s="20"/>
    </row>
    <row r="3" spans="1:8" customFormat="1" x14ac:dyDescent="0.2">
      <c r="A3" s="102" t="s">
        <v>80</v>
      </c>
      <c r="B3" s="20"/>
    </row>
    <row r="4" spans="1:8" x14ac:dyDescent="0.2">
      <c r="A4" s="25" t="s">
        <v>102</v>
      </c>
      <c r="B4" s="20" t="s">
        <v>104</v>
      </c>
    </row>
    <row r="5" spans="1:8" x14ac:dyDescent="0.2">
      <c r="A5" t="s">
        <v>101</v>
      </c>
      <c r="B5" s="20">
        <v>4500</v>
      </c>
    </row>
    <row r="6" spans="1:8" x14ac:dyDescent="0.2">
      <c r="A6" t="s">
        <v>105</v>
      </c>
      <c r="B6" s="20">
        <v>0</v>
      </c>
    </row>
    <row r="7" spans="1:8" x14ac:dyDescent="0.2">
      <c r="A7" t="s">
        <v>92</v>
      </c>
      <c r="B7" s="20">
        <v>0</v>
      </c>
    </row>
    <row r="8" spans="1:8" x14ac:dyDescent="0.2">
      <c r="A8" t="s">
        <v>79</v>
      </c>
      <c r="B8" s="20">
        <v>-4750</v>
      </c>
      <c r="H8" s="103"/>
    </row>
    <row r="9" spans="1:8" x14ac:dyDescent="0.2">
      <c r="A9" t="s">
        <v>38</v>
      </c>
      <c r="B9" s="20">
        <v>0</v>
      </c>
    </row>
    <row r="10" spans="1:8" x14ac:dyDescent="0.2">
      <c r="A10" s="1" t="s">
        <v>106</v>
      </c>
      <c r="B10" s="40">
        <v>0</v>
      </c>
    </row>
    <row r="11" spans="1:8" x14ac:dyDescent="0.2">
      <c r="A11" t="s">
        <v>32</v>
      </c>
      <c r="B11" s="20">
        <v>-800</v>
      </c>
    </row>
    <row r="12" spans="1:8" x14ac:dyDescent="0.2">
      <c r="A12" t="s">
        <v>118</v>
      </c>
      <c r="B12" s="20">
        <v>-2500</v>
      </c>
    </row>
    <row r="13" spans="1:8" x14ac:dyDescent="0.2">
      <c r="A13" s="150" t="s">
        <v>113</v>
      </c>
      <c r="B13" s="149">
        <v>-2300</v>
      </c>
    </row>
    <row r="14" spans="1:8" x14ac:dyDescent="0.2">
      <c r="A14" s="138" t="s">
        <v>107</v>
      </c>
      <c r="B14" s="20">
        <f>SUM(B5:B13)</f>
        <v>-5850</v>
      </c>
    </row>
    <row r="15" spans="1:8" x14ac:dyDescent="0.2">
      <c r="A15"/>
    </row>
    <row r="16" spans="1:8" x14ac:dyDescent="0.2">
      <c r="A16" s="136" t="s">
        <v>108</v>
      </c>
    </row>
    <row r="17" spans="1:2" x14ac:dyDescent="0.2">
      <c r="A17" s="151" t="s">
        <v>117</v>
      </c>
      <c r="B17" s="20">
        <v>6000</v>
      </c>
    </row>
    <row r="18" spans="1:2" x14ac:dyDescent="0.2">
      <c r="A18" s="134" t="s">
        <v>112</v>
      </c>
      <c r="B18" s="149">
        <v>-5500</v>
      </c>
    </row>
    <row r="19" spans="1:2" x14ac:dyDescent="0.2">
      <c r="A19" t="s">
        <v>114</v>
      </c>
      <c r="B19" s="20">
        <f>SUM(B17:B18)</f>
        <v>500</v>
      </c>
    </row>
    <row r="20" spans="1:2" x14ac:dyDescent="0.2">
      <c r="A20"/>
    </row>
    <row r="21" spans="1:2" x14ac:dyDescent="0.2">
      <c r="A21" s="136" t="s">
        <v>109</v>
      </c>
    </row>
    <row r="22" spans="1:2" x14ac:dyDescent="0.2">
      <c r="A22" t="s">
        <v>110</v>
      </c>
      <c r="B22" s="20">
        <v>10000</v>
      </c>
    </row>
    <row r="23" spans="1:2" x14ac:dyDescent="0.2">
      <c r="A23" s="134" t="s">
        <v>111</v>
      </c>
      <c r="B23" s="149">
        <v>-1000</v>
      </c>
    </row>
    <row r="24" spans="1:2" x14ac:dyDescent="0.2">
      <c r="A24" s="138" t="s">
        <v>115</v>
      </c>
      <c r="B24" s="20">
        <v>9000</v>
      </c>
    </row>
    <row r="25" spans="1:2" x14ac:dyDescent="0.2">
      <c r="A25"/>
    </row>
    <row r="26" spans="1:2" x14ac:dyDescent="0.2">
      <c r="A26" t="s">
        <v>116</v>
      </c>
      <c r="B26" s="20">
        <f>B14+B24+B19</f>
        <v>3650</v>
      </c>
    </row>
    <row r="27" spans="1:2" x14ac:dyDescent="0.2">
      <c r="A27"/>
    </row>
    <row r="28" spans="1:2" x14ac:dyDescent="0.2">
      <c r="A28"/>
    </row>
    <row r="29" spans="1:2" x14ac:dyDescent="0.2">
      <c r="A29"/>
    </row>
    <row r="30" spans="1:2" x14ac:dyDescent="0.2">
      <c r="A30"/>
    </row>
    <row r="31" spans="1:2" x14ac:dyDescent="0.2">
      <c r="A31"/>
    </row>
  </sheetData>
  <phoneticPr fontId="9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40A94-C13F-E341-816B-632BA272BDD3}">
  <sheetPr codeName="CF_Indirect"/>
  <dimension ref="A1:E32"/>
  <sheetViews>
    <sheetView workbookViewId="0">
      <selection activeCell="A31" sqref="A31"/>
    </sheetView>
  </sheetViews>
  <sheetFormatPr baseColWidth="10" defaultRowHeight="15" x14ac:dyDescent="0.2"/>
  <cols>
    <col min="1" max="1" width="37.1640625" customWidth="1"/>
    <col min="2" max="2" width="11.83203125" bestFit="1" customWidth="1"/>
    <col min="3" max="256" width="8.83203125" customWidth="1"/>
  </cols>
  <sheetData>
    <row r="1" spans="1:4" ht="16" x14ac:dyDescent="0.2">
      <c r="A1" s="127" t="s">
        <v>61</v>
      </c>
      <c r="B1" s="127"/>
      <c r="C1" s="127"/>
      <c r="D1" s="20"/>
    </row>
    <row r="2" spans="1:4" ht="16" x14ac:dyDescent="0.2">
      <c r="A2" s="127" t="s">
        <v>82</v>
      </c>
      <c r="B2" s="127"/>
      <c r="C2" s="127"/>
      <c r="D2" s="20"/>
    </row>
    <row r="3" spans="1:4" ht="16" x14ac:dyDescent="0.2">
      <c r="A3" s="128" t="s">
        <v>80</v>
      </c>
      <c r="B3" s="128"/>
      <c r="C3" s="128"/>
      <c r="D3" s="20"/>
    </row>
    <row r="4" spans="1:4" ht="16" x14ac:dyDescent="0.2">
      <c r="A4" s="152" t="s">
        <v>103</v>
      </c>
      <c r="B4" s="20">
        <v>2350</v>
      </c>
      <c r="C4" s="102"/>
      <c r="D4" s="20"/>
    </row>
    <row r="5" spans="1:4" s="20" customFormat="1" ht="16" x14ac:dyDescent="0.2">
      <c r="A5" s="20" t="s">
        <v>119</v>
      </c>
      <c r="B5" s="20">
        <v>500</v>
      </c>
    </row>
    <row r="6" spans="1:4" s="20" customFormat="1" ht="16" x14ac:dyDescent="0.2">
      <c r="A6" t="s">
        <v>120</v>
      </c>
      <c r="B6">
        <v>-5700</v>
      </c>
    </row>
    <row r="7" spans="1:4" s="20" customFormat="1" ht="16" x14ac:dyDescent="0.2">
      <c r="A7" t="s">
        <v>122</v>
      </c>
      <c r="B7">
        <v>-200</v>
      </c>
    </row>
    <row r="8" spans="1:4" s="20" customFormat="1" ht="30" customHeight="1" x14ac:dyDescent="0.2">
      <c r="A8" t="s">
        <v>127</v>
      </c>
      <c r="B8">
        <v>-4900</v>
      </c>
    </row>
    <row r="9" spans="1:4" s="20" customFormat="1" ht="16" x14ac:dyDescent="0.2">
      <c r="A9" t="s">
        <v>123</v>
      </c>
      <c r="B9">
        <v>-150</v>
      </c>
    </row>
    <row r="10" spans="1:4" s="20" customFormat="1" ht="16" x14ac:dyDescent="0.2">
      <c r="A10" t="s">
        <v>121</v>
      </c>
      <c r="B10">
        <v>4550</v>
      </c>
    </row>
    <row r="11" spans="1:4" s="20" customFormat="1" ht="30" customHeight="1" x14ac:dyDescent="0.2">
      <c r="A11" t="s">
        <v>124</v>
      </c>
      <c r="B11">
        <v>-2300</v>
      </c>
    </row>
    <row r="12" spans="1:4" s="20" customFormat="1" ht="16" x14ac:dyDescent="0.2">
      <c r="A12" t="s">
        <v>92</v>
      </c>
      <c r="B12" s="20">
        <v>0</v>
      </c>
    </row>
    <row r="13" spans="1:4" s="20" customFormat="1" ht="16" x14ac:dyDescent="0.2">
      <c r="A13" s="1" t="s">
        <v>106</v>
      </c>
      <c r="B13" s="40">
        <v>0</v>
      </c>
    </row>
    <row r="14" spans="1:4" s="20" customFormat="1" ht="16" x14ac:dyDescent="0.2">
      <c r="A14" s="134" t="s">
        <v>38</v>
      </c>
      <c r="B14" s="149">
        <v>0</v>
      </c>
    </row>
    <row r="15" spans="1:4" s="20" customFormat="1" ht="16" x14ac:dyDescent="0.2">
      <c r="A15" t="s">
        <v>107</v>
      </c>
      <c r="B15">
        <f>SUM(B4:B14)</f>
        <v>-5850</v>
      </c>
    </row>
    <row r="16" spans="1:4" s="20" customFormat="1" ht="16" x14ac:dyDescent="0.2">
      <c r="A16"/>
      <c r="B16"/>
    </row>
    <row r="17" spans="1:5" s="20" customFormat="1" ht="16" x14ac:dyDescent="0.2">
      <c r="A17" s="136" t="s">
        <v>108</v>
      </c>
    </row>
    <row r="18" spans="1:5" s="20" customFormat="1" ht="16" x14ac:dyDescent="0.2">
      <c r="A18" s="151" t="s">
        <v>117</v>
      </c>
      <c r="B18" s="20">
        <v>6000</v>
      </c>
    </row>
    <row r="19" spans="1:5" s="20" customFormat="1" ht="16" x14ac:dyDescent="0.2">
      <c r="A19" s="134" t="s">
        <v>112</v>
      </c>
      <c r="B19" s="149">
        <v>-5500</v>
      </c>
    </row>
    <row r="20" spans="1:5" s="20" customFormat="1" ht="16" x14ac:dyDescent="0.2">
      <c r="A20" t="s">
        <v>114</v>
      </c>
      <c r="B20" s="20">
        <f>SUM(B18:B19)</f>
        <v>500</v>
      </c>
    </row>
    <row r="21" spans="1:5" s="20" customFormat="1" ht="16" x14ac:dyDescent="0.2">
      <c r="A21"/>
    </row>
    <row r="22" spans="1:5" s="20" customFormat="1" ht="16" x14ac:dyDescent="0.2">
      <c r="A22" s="136" t="s">
        <v>109</v>
      </c>
    </row>
    <row r="23" spans="1:5" s="20" customFormat="1" ht="16" x14ac:dyDescent="0.2">
      <c r="A23" t="s">
        <v>110</v>
      </c>
      <c r="B23" s="20">
        <v>10000</v>
      </c>
      <c r="E23" s="153"/>
    </row>
    <row r="24" spans="1:5" s="20" customFormat="1" ht="16" x14ac:dyDescent="0.2">
      <c r="A24" s="134" t="s">
        <v>111</v>
      </c>
      <c r="B24" s="149">
        <v>-1000</v>
      </c>
    </row>
    <row r="25" spans="1:5" s="20" customFormat="1" ht="16" x14ac:dyDescent="0.2">
      <c r="A25" s="138" t="s">
        <v>115</v>
      </c>
      <c r="B25" s="20">
        <v>9000</v>
      </c>
    </row>
    <row r="26" spans="1:5" s="20" customFormat="1" ht="16" x14ac:dyDescent="0.2">
      <c r="A26"/>
    </row>
    <row r="27" spans="1:5" s="20" customFormat="1" ht="16" x14ac:dyDescent="0.2">
      <c r="A27" t="s">
        <v>116</v>
      </c>
      <c r="B27" s="20">
        <f>B15+B25+B20</f>
        <v>3650</v>
      </c>
    </row>
    <row r="28" spans="1:5" s="20" customFormat="1" ht="16" x14ac:dyDescent="0.2">
      <c r="A28"/>
      <c r="B28"/>
    </row>
    <row r="29" spans="1:5" s="20" customFormat="1" ht="16" x14ac:dyDescent="0.2">
      <c r="A29"/>
      <c r="B29"/>
    </row>
    <row r="30" spans="1:5" s="20" customFormat="1" ht="16" x14ac:dyDescent="0.2">
      <c r="A30"/>
      <c r="B30"/>
    </row>
    <row r="31" spans="1:5" s="20" customFormat="1" ht="16" x14ac:dyDescent="0.2">
      <c r="A31"/>
      <c r="B31"/>
    </row>
    <row r="32" spans="1:5" s="20" customFormat="1" ht="16" x14ac:dyDescent="0.2">
      <c r="A32"/>
      <c r="B32"/>
    </row>
  </sheetData>
  <mergeCells count="3">
    <mergeCell ref="A1:C1"/>
    <mergeCell ref="A2:C2"/>
    <mergeCell ref="A3:C3"/>
  </mergeCells>
  <phoneticPr fontId="9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Transactions</vt:lpstr>
      <vt:lpstr>Transaction_Analysis</vt:lpstr>
      <vt:lpstr>IS</vt:lpstr>
      <vt:lpstr>BS</vt:lpstr>
      <vt:lpstr>CF_Direct</vt:lpstr>
      <vt:lpstr>CF_Indirect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Price</dc:creator>
  <cp:lastModifiedBy>Mahdi Mir</cp:lastModifiedBy>
  <cp:lastPrinted>2025-09-12T12:20:36Z</cp:lastPrinted>
  <dcterms:created xsi:type="dcterms:W3CDTF">2009-07-29T16:40:37Z</dcterms:created>
  <dcterms:modified xsi:type="dcterms:W3CDTF">2025-09-12T12:22:12Z</dcterms:modified>
</cp:coreProperties>
</file>